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2120" windowHeight="8535" tabRatio="676" activeTab="1"/>
  </bookViews>
  <sheets>
    <sheet name="BENIF 2013" sheetId="9" r:id="rId1"/>
    <sheet name="CREDET" sheetId="2" r:id="rId2"/>
    <sheet name="BENIF COTID" sheetId="7" r:id="rId3"/>
    <sheet name="CHEQUE" sheetId="3" r:id="rId4"/>
    <sheet name="LES TOTAL" sheetId="5" r:id="rId5"/>
    <sheet name="FACTURE MEDECIN" sheetId="10" r:id="rId6"/>
    <sheet name="BAGH D" sheetId="11" r:id="rId7"/>
    <sheet name="GRAND STOCK 2015" sheetId="12" r:id="rId8"/>
  </sheets>
  <externalReferences>
    <externalReference r:id="rId9"/>
    <externalReference r:id="rId10"/>
    <externalReference r:id="rId11"/>
    <externalReference r:id="rId12"/>
  </externalReferences>
  <calcPr calcId="124519"/>
</workbook>
</file>

<file path=xl/calcChain.xml><?xml version="1.0" encoding="utf-8"?>
<calcChain xmlns="http://schemas.openxmlformats.org/spreadsheetml/2006/main">
  <c r="F882" i="3"/>
  <c r="F874"/>
  <c r="D126" i="2"/>
  <c r="D33"/>
  <c r="D32"/>
  <c r="G839" i="3"/>
  <c r="J828"/>
  <c r="D81" i="2"/>
  <c r="E104"/>
  <c r="T27" i="7"/>
  <c r="D191" i="2"/>
  <c r="D119"/>
  <c r="D106"/>
  <c r="D137"/>
  <c r="D43"/>
  <c r="D115"/>
  <c r="D10"/>
  <c r="D141"/>
  <c r="D134"/>
  <c r="D178"/>
  <c r="D89"/>
  <c r="D70"/>
  <c r="D54"/>
  <c r="D28"/>
  <c r="D60"/>
  <c r="D103"/>
  <c r="D139"/>
  <c r="E8"/>
  <c r="D13"/>
  <c r="D96"/>
  <c r="D222"/>
  <c r="D88"/>
  <c r="D110"/>
  <c r="D135"/>
  <c r="D147"/>
  <c r="D172"/>
  <c r="D52"/>
  <c r="D95"/>
  <c r="D133"/>
  <c r="D42"/>
  <c r="D200"/>
  <c r="B201"/>
  <c r="F868" i="3"/>
  <c r="F855"/>
  <c r="D47" i="2"/>
  <c r="D56"/>
  <c r="D75"/>
  <c r="D12"/>
  <c r="D8"/>
  <c r="D69"/>
  <c r="D23"/>
  <c r="D173"/>
  <c r="D177"/>
  <c r="D118"/>
  <c r="D87"/>
  <c r="D17"/>
  <c r="D3"/>
  <c r="D142"/>
  <c r="D50"/>
  <c r="D61"/>
  <c r="D22"/>
  <c r="D48"/>
  <c r="D114"/>
  <c r="D7"/>
  <c r="D41"/>
  <c r="G11" i="9"/>
  <c r="G12"/>
  <c r="D59" i="2"/>
  <c r="D80"/>
  <c r="D11"/>
  <c r="D9"/>
  <c r="D100"/>
  <c r="D101"/>
  <c r="D68"/>
  <c r="D55"/>
  <c r="D123"/>
  <c r="D86"/>
  <c r="D132"/>
  <c r="F821" i="3"/>
  <c r="E606"/>
  <c r="E822"/>
  <c r="D146" i="2"/>
  <c r="F841" i="3"/>
  <c r="D53" i="2"/>
  <c r="D27"/>
  <c r="G10" i="9"/>
  <c r="D105" i="2"/>
  <c r="D90"/>
  <c r="D92"/>
  <c r="D45"/>
  <c r="D14"/>
  <c r="D84"/>
  <c r="D197"/>
  <c r="G9" i="9"/>
  <c r="D21" i="2"/>
  <c r="D31"/>
  <c r="F802" i="3"/>
  <c r="D99" i="2"/>
  <c r="D117"/>
  <c r="D136"/>
  <c r="D79"/>
  <c r="D160"/>
  <c r="D161"/>
  <c r="D163"/>
  <c r="D49"/>
  <c r="D140"/>
  <c r="D74"/>
  <c r="D165"/>
  <c r="D154"/>
  <c r="F783" i="3"/>
  <c r="D169" i="2"/>
  <c r="D112"/>
  <c r="D217"/>
  <c r="D661" i="12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49"/>
  <c r="D650"/>
  <c r="D651"/>
  <c r="D652"/>
  <c r="D653"/>
  <c r="D654"/>
  <c r="D655"/>
  <c r="D656"/>
  <c r="D657"/>
  <c r="D658"/>
  <c r="D659"/>
  <c r="D660"/>
  <c r="D4" i="2"/>
  <c r="D16"/>
  <c r="D192"/>
  <c r="D71"/>
  <c r="D145"/>
  <c r="B110" i="9"/>
  <c r="F766" i="3"/>
  <c r="D20" i="2"/>
  <c r="F751" i="3"/>
  <c r="D19" i="2"/>
  <c r="D78"/>
  <c r="D91"/>
  <c r="D97"/>
  <c r="D82"/>
  <c r="D196"/>
  <c r="D40"/>
  <c r="G733" i="3"/>
  <c r="D39" i="2"/>
  <c r="D5"/>
  <c r="D51"/>
  <c r="D159"/>
  <c r="F735" i="3"/>
  <c r="D128" i="2"/>
  <c r="D171"/>
  <c r="D619" i="12"/>
  <c r="D94" i="2"/>
  <c r="D186"/>
  <c r="C232"/>
  <c r="D62"/>
  <c r="D67"/>
  <c r="C9" i="5"/>
  <c r="D617" i="12"/>
  <c r="D411"/>
  <c r="D177"/>
  <c r="D69"/>
  <c r="D352"/>
  <c r="D421"/>
  <c r="D280"/>
  <c r="D309"/>
  <c r="D554"/>
  <c r="D233"/>
  <c r="D335"/>
  <c r="D337"/>
  <c r="D240"/>
  <c r="D66"/>
  <c r="D549"/>
  <c r="D627"/>
  <c r="D79"/>
  <c r="D94"/>
  <c r="D598"/>
  <c r="D597"/>
  <c r="D474"/>
  <c r="D384"/>
  <c r="D315"/>
  <c r="D608"/>
  <c r="D508"/>
  <c r="D609"/>
  <c r="D607"/>
  <c r="D345"/>
  <c r="D336"/>
  <c r="D460"/>
  <c r="D540"/>
  <c r="D62"/>
  <c r="D537"/>
  <c r="D353"/>
  <c r="D548"/>
  <c r="D458"/>
  <c r="D276"/>
  <c r="D580"/>
  <c r="D312"/>
  <c r="D313"/>
  <c r="D266"/>
  <c r="D271"/>
  <c r="D263"/>
  <c r="D265"/>
  <c r="D535"/>
  <c r="D399"/>
  <c r="D398"/>
  <c r="D404"/>
  <c r="D430"/>
  <c r="D428"/>
  <c r="D223"/>
  <c r="D328"/>
  <c r="D327"/>
  <c r="D277"/>
  <c r="D447"/>
  <c r="D98"/>
  <c r="D95"/>
  <c r="D34"/>
  <c r="D15"/>
  <c r="D65"/>
  <c r="D93"/>
  <c r="D99"/>
  <c r="D63"/>
  <c r="D20"/>
  <c r="D56"/>
  <c r="D52"/>
  <c r="D53"/>
  <c r="D46"/>
  <c r="D108"/>
  <c r="D21"/>
  <c r="D5"/>
  <c r="D78"/>
  <c r="D40"/>
  <c r="D8"/>
  <c r="D7"/>
  <c r="D10"/>
  <c r="D9"/>
  <c r="D441"/>
  <c r="D451"/>
  <c r="D452"/>
  <c r="D144"/>
  <c r="D166"/>
  <c r="D3"/>
  <c r="D606"/>
  <c r="D189"/>
  <c r="D403"/>
  <c r="D462"/>
  <c r="D465"/>
  <c r="D590"/>
  <c r="D226"/>
  <c r="D303"/>
  <c r="D589"/>
  <c r="D434"/>
  <c r="D8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17"/>
  <c r="D76" i="2"/>
  <c r="D168"/>
  <c r="D83"/>
  <c r="D144"/>
  <c r="D158"/>
  <c r="D46"/>
  <c r="T39" i="7"/>
  <c r="D51" i="12"/>
  <c r="F259" i="2"/>
  <c r="D57"/>
  <c r="D175"/>
  <c r="D34"/>
  <c r="T16" i="7"/>
  <c r="F696" i="3"/>
  <c r="F716"/>
  <c r="D15" i="2"/>
  <c r="D108"/>
  <c r="D125"/>
  <c r="D67" i="11"/>
  <c r="D68"/>
  <c r="A64" s="1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66"/>
  <c r="D35" i="2"/>
  <c r="D162"/>
  <c r="D155" i="12"/>
  <c r="D36" i="2"/>
  <c r="F642" i="3"/>
  <c r="D113" i="2"/>
  <c r="F678" i="3"/>
  <c r="F626"/>
  <c r="G604"/>
  <c r="D29" i="2"/>
  <c r="D77"/>
  <c r="D124"/>
  <c r="C253"/>
  <c r="E259"/>
  <c r="D26"/>
  <c r="D58"/>
  <c r="D85"/>
  <c r="F605" i="3"/>
  <c r="F585"/>
  <c r="D150" i="2"/>
  <c r="G2" i="5"/>
  <c r="D98" i="2"/>
  <c r="T12" i="7"/>
  <c r="G551" i="3"/>
  <c r="D179" i="2"/>
  <c r="G529" i="3"/>
  <c r="F567"/>
  <c r="D143" i="2"/>
  <c r="D149"/>
  <c r="G6" i="5"/>
  <c r="C7"/>
  <c r="D621" i="12"/>
  <c r="D400"/>
  <c r="F552" i="3"/>
  <c r="F539"/>
  <c r="F529"/>
  <c r="F514"/>
  <c r="C284" i="2" l="1"/>
  <c r="D19" i="12"/>
  <c r="D36"/>
  <c r="D140"/>
  <c r="D67"/>
  <c r="D68"/>
  <c r="D39"/>
  <c r="D57"/>
  <c r="D107"/>
  <c r="D50"/>
  <c r="D55"/>
  <c r="D30"/>
  <c r="D43"/>
  <c r="D44"/>
  <c r="D58"/>
  <c r="D28"/>
  <c r="D26"/>
  <c r="D102"/>
  <c r="D23"/>
  <c r="D88"/>
  <c r="D96"/>
  <c r="D119"/>
  <c r="D103"/>
  <c r="D38"/>
  <c r="D41"/>
  <c r="D71"/>
  <c r="D64"/>
  <c r="D6"/>
  <c r="D11"/>
  <c r="D16"/>
  <c r="D18"/>
  <c r="D22"/>
  <c r="D29"/>
  <c r="D24"/>
  <c r="D25"/>
  <c r="D27"/>
  <c r="D31"/>
  <c r="D76"/>
  <c r="D35"/>
  <c r="D32"/>
  <c r="D37"/>
  <c r="D33"/>
  <c r="D42"/>
  <c r="D77"/>
  <c r="D45"/>
  <c r="D153"/>
  <c r="D47"/>
  <c r="D48"/>
  <c r="D49"/>
  <c r="D54"/>
  <c r="D70"/>
  <c r="D583"/>
  <c r="D59"/>
  <c r="D61"/>
  <c r="D60"/>
  <c r="D110"/>
  <c r="D74"/>
  <c r="D73"/>
  <c r="D75"/>
  <c r="D72"/>
  <c r="D81"/>
  <c r="D80"/>
  <c r="D82"/>
  <c r="D83"/>
  <c r="D84"/>
  <c r="D85"/>
  <c r="D86"/>
  <c r="D87"/>
  <c r="D126"/>
  <c r="D90"/>
  <c r="D91"/>
  <c r="D92"/>
  <c r="D104"/>
  <c r="D97"/>
  <c r="D100"/>
  <c r="D101"/>
  <c r="D105"/>
  <c r="D106"/>
  <c r="D311"/>
  <c r="D340"/>
  <c r="D357"/>
  <c r="D454"/>
  <c r="D455"/>
  <c r="D499"/>
  <c r="D137"/>
  <c r="D139"/>
  <c r="D154"/>
  <c r="D149"/>
  <c r="D146"/>
  <c r="D138"/>
  <c r="D136"/>
  <c r="D143"/>
  <c r="D167"/>
  <c r="D180"/>
  <c r="D156"/>
  <c r="D159"/>
  <c r="D184"/>
  <c r="D182"/>
  <c r="D181"/>
  <c r="D178"/>
  <c r="D176"/>
  <c r="D163"/>
  <c r="D164"/>
  <c r="D165"/>
  <c r="D162"/>
  <c r="D160"/>
  <c r="D134"/>
  <c r="D133"/>
  <c r="D132"/>
  <c r="D131"/>
  <c r="D145"/>
  <c r="D130"/>
  <c r="D129"/>
  <c r="D128"/>
  <c r="D127"/>
  <c r="D148"/>
  <c r="D109"/>
  <c r="D115"/>
  <c r="D123"/>
  <c r="D124"/>
  <c r="D121"/>
  <c r="D120"/>
  <c r="D118"/>
  <c r="D117"/>
  <c r="D114"/>
  <c r="D111"/>
  <c r="D113"/>
  <c r="D112"/>
  <c r="D170"/>
  <c r="D158"/>
  <c r="D157"/>
  <c r="D173"/>
  <c r="D135"/>
  <c r="D169"/>
  <c r="D147"/>
  <c r="D171"/>
  <c r="D116"/>
  <c r="D172"/>
  <c r="D122"/>
  <c r="D174"/>
  <c r="D175"/>
  <c r="D183"/>
  <c r="D185"/>
  <c r="D187"/>
  <c r="D188"/>
  <c r="D190"/>
  <c r="D202"/>
  <c r="D191"/>
  <c r="D212"/>
  <c r="D192"/>
  <c r="D194"/>
  <c r="D195"/>
  <c r="D196"/>
  <c r="D199"/>
  <c r="D198"/>
  <c r="D200"/>
  <c r="D201"/>
  <c r="D507"/>
  <c r="D203"/>
  <c r="D553"/>
  <c r="D204"/>
  <c r="D205"/>
  <c r="D206"/>
  <c r="D207"/>
  <c r="D208"/>
  <c r="D209"/>
  <c r="D210"/>
  <c r="D211"/>
  <c r="D214"/>
  <c r="D215"/>
  <c r="D213"/>
  <c r="D216"/>
  <c r="D217"/>
  <c r="D218"/>
  <c r="D219"/>
  <c r="D525"/>
  <c r="D220"/>
  <c r="D221"/>
  <c r="D222"/>
  <c r="D228"/>
  <c r="D229"/>
  <c r="D230"/>
  <c r="D231"/>
  <c r="D232"/>
  <c r="D234"/>
  <c r="D235"/>
  <c r="D236"/>
  <c r="D238"/>
  <c r="D284"/>
  <c r="D239"/>
  <c r="D249"/>
  <c r="D246"/>
  <c r="D243"/>
  <c r="D244"/>
  <c r="D245"/>
  <c r="D247"/>
  <c r="D248"/>
  <c r="D252"/>
  <c r="D250"/>
  <c r="D251"/>
  <c r="D253"/>
  <c r="D305"/>
  <c r="D255"/>
  <c r="D256"/>
  <c r="D257"/>
  <c r="D258"/>
  <c r="D259"/>
  <c r="D260"/>
  <c r="D161"/>
  <c r="D261"/>
  <c r="D262"/>
  <c r="D264"/>
  <c r="D329"/>
  <c r="D267"/>
  <c r="D417"/>
  <c r="D268"/>
  <c r="D269"/>
  <c r="D270"/>
  <c r="D272"/>
  <c r="D4"/>
  <c r="D273"/>
  <c r="D275"/>
  <c r="D593"/>
  <c r="D274"/>
  <c r="D409"/>
  <c r="D279"/>
  <c r="D281"/>
  <c r="D282"/>
  <c r="D283"/>
  <c r="D286"/>
  <c r="D302"/>
  <c r="D288"/>
  <c r="D289"/>
  <c r="D290"/>
  <c r="D291"/>
  <c r="D292"/>
  <c r="D296"/>
  <c r="D297"/>
  <c r="D298"/>
  <c r="D299"/>
  <c r="D301"/>
  <c r="D304"/>
  <c r="D360"/>
  <c r="D358"/>
  <c r="D307"/>
  <c r="D346"/>
  <c r="D310"/>
  <c r="D314"/>
  <c r="D316"/>
  <c r="D318"/>
  <c r="D319"/>
  <c r="D320"/>
  <c r="D321"/>
  <c r="D324"/>
  <c r="D323"/>
  <c r="D322"/>
  <c r="D325"/>
  <c r="D326"/>
  <c r="D330"/>
  <c r="D516"/>
  <c r="D351"/>
  <c r="D332"/>
  <c r="D334"/>
  <c r="D338"/>
  <c r="D380"/>
  <c r="D339"/>
  <c r="D341"/>
  <c r="D342"/>
  <c r="D343"/>
  <c r="D344"/>
  <c r="D348"/>
  <c r="D347"/>
  <c r="D349"/>
  <c r="D350"/>
  <c r="D354"/>
  <c r="D355"/>
  <c r="D356"/>
  <c r="D359"/>
  <c r="D361"/>
  <c r="D362"/>
  <c r="D363"/>
  <c r="D364"/>
  <c r="D365"/>
  <c r="D366"/>
  <c r="D367"/>
  <c r="D368"/>
  <c r="D369"/>
  <c r="D371"/>
  <c r="D372"/>
  <c r="D374"/>
  <c r="D376"/>
  <c r="D377"/>
  <c r="D378"/>
  <c r="D393"/>
  <c r="D379"/>
  <c r="D370"/>
  <c r="D382"/>
  <c r="D383"/>
  <c r="D385"/>
  <c r="D391"/>
  <c r="D386"/>
  <c r="D481"/>
  <c r="D387"/>
  <c r="D388"/>
  <c r="D390"/>
  <c r="D392"/>
  <c r="D394"/>
  <c r="D395"/>
  <c r="D396"/>
  <c r="D397"/>
  <c r="D401"/>
  <c r="D402"/>
  <c r="D407"/>
  <c r="D405"/>
  <c r="D406"/>
  <c r="D408"/>
  <c r="D381"/>
  <c r="D413"/>
  <c r="D412"/>
  <c r="D415"/>
  <c r="D416"/>
  <c r="D410"/>
  <c r="D237"/>
  <c r="D418"/>
  <c r="D425"/>
  <c r="D426"/>
  <c r="D427"/>
  <c r="D432"/>
  <c r="D433"/>
  <c r="D435"/>
  <c r="D436"/>
  <c r="D438"/>
  <c r="D439"/>
  <c r="D440"/>
  <c r="D442"/>
  <c r="D429"/>
  <c r="D443"/>
  <c r="D444"/>
  <c r="D445"/>
  <c r="D449"/>
  <c r="D446"/>
  <c r="D450"/>
  <c r="D448"/>
  <c r="D453"/>
  <c r="D456"/>
  <c r="D459"/>
  <c r="D461"/>
  <c r="D464"/>
  <c r="D463"/>
  <c r="D466"/>
  <c r="D467"/>
  <c r="D468"/>
  <c r="D469"/>
  <c r="D470"/>
  <c r="D375"/>
  <c r="D471"/>
  <c r="D472"/>
  <c r="D473"/>
  <c r="D475"/>
  <c r="D476"/>
  <c r="D477"/>
  <c r="D478"/>
  <c r="D479"/>
  <c r="D480"/>
  <c r="D491"/>
  <c r="D482"/>
  <c r="D483"/>
  <c r="D485"/>
  <c r="D486"/>
  <c r="D489"/>
  <c r="D487"/>
  <c r="D488"/>
  <c r="D490"/>
  <c r="D492"/>
  <c r="D493"/>
  <c r="D495"/>
  <c r="D497"/>
  <c r="D500"/>
  <c r="D501"/>
  <c r="D502"/>
  <c r="D511"/>
  <c r="D503"/>
  <c r="D504"/>
  <c r="D506"/>
  <c r="D509"/>
  <c r="D510"/>
  <c r="D512"/>
  <c r="D513"/>
  <c r="D514"/>
  <c r="D517"/>
  <c r="D518"/>
  <c r="D520"/>
  <c r="D521"/>
  <c r="D522"/>
  <c r="D523"/>
  <c r="D524"/>
  <c r="D526"/>
  <c r="D528"/>
  <c r="D591"/>
  <c r="D529"/>
  <c r="D530"/>
  <c r="D531"/>
  <c r="D532"/>
  <c r="D533"/>
  <c r="D538"/>
  <c r="D536"/>
  <c r="D539"/>
  <c r="D541"/>
  <c r="D543"/>
  <c r="D544"/>
  <c r="D545"/>
  <c r="D546"/>
  <c r="D547"/>
  <c r="D620"/>
  <c r="D550"/>
  <c r="D551"/>
  <c r="D552"/>
  <c r="D555"/>
  <c r="D556"/>
  <c r="D610"/>
  <c r="D557"/>
  <c r="D558"/>
  <c r="D560"/>
  <c r="D563"/>
  <c r="D564"/>
  <c r="D559"/>
  <c r="D565"/>
  <c r="D566"/>
  <c r="D567"/>
  <c r="D568"/>
  <c r="D569"/>
  <c r="D570"/>
  <c r="D571"/>
  <c r="D572"/>
  <c r="D573"/>
  <c r="D574"/>
  <c r="D576"/>
  <c r="D577"/>
  <c r="D578"/>
  <c r="D579"/>
  <c r="D581"/>
  <c r="D582"/>
  <c r="D584"/>
  <c r="D587"/>
  <c r="D592"/>
  <c r="D594"/>
  <c r="D595"/>
  <c r="D596"/>
  <c r="D599"/>
  <c r="D600"/>
  <c r="D601"/>
  <c r="D602"/>
  <c r="D603"/>
  <c r="D605"/>
  <c r="D611"/>
  <c r="D614"/>
  <c r="D615"/>
  <c r="D616"/>
  <c r="D622"/>
  <c r="D623"/>
  <c r="D626"/>
  <c r="D625"/>
  <c r="D628"/>
  <c r="D629"/>
  <c r="D331"/>
  <c r="D152"/>
  <c r="D150"/>
  <c r="D151"/>
  <c r="D142"/>
  <c r="D141"/>
  <c r="D168"/>
  <c r="D197"/>
  <c r="D227"/>
  <c r="D179"/>
  <c r="D505"/>
  <c r="D254"/>
  <c r="D241"/>
  <c r="D306"/>
  <c r="D224"/>
  <c r="D225"/>
  <c r="D186"/>
  <c r="D612"/>
  <c r="D293"/>
  <c r="D515"/>
  <c r="D287"/>
  <c r="D294"/>
  <c r="D308"/>
  <c r="D317"/>
  <c r="D300"/>
  <c r="D295"/>
  <c r="D333"/>
  <c r="D527"/>
  <c r="D285"/>
  <c r="D498"/>
  <c r="D496"/>
  <c r="D613"/>
  <c r="D419"/>
  <c r="D420"/>
  <c r="D193"/>
  <c r="D242"/>
  <c r="D422"/>
  <c r="D437"/>
  <c r="D588"/>
  <c r="D424"/>
  <c r="D431"/>
  <c r="D414"/>
  <c r="D389"/>
  <c r="D423"/>
  <c r="D457"/>
  <c r="D585"/>
  <c r="D542"/>
  <c r="D519"/>
  <c r="D373"/>
  <c r="D494"/>
  <c r="D575"/>
  <c r="D586"/>
  <c r="D561"/>
  <c r="D562"/>
  <c r="D618"/>
  <c r="D624"/>
  <c r="D534"/>
  <c r="D484"/>
  <c r="D604"/>
  <c r="D278"/>
  <c r="D13"/>
  <c r="D12"/>
  <c r="D14"/>
  <c r="G499" i="3"/>
  <c r="D125" i="12" l="1"/>
  <c r="E2" s="1"/>
  <c r="E625" l="1"/>
  <c r="C1" i="5"/>
  <c r="E411" i="12"/>
  <c r="E528"/>
  <c r="E488"/>
  <c r="E519" s="1"/>
  <c r="E245"/>
  <c r="E335"/>
  <c r="E438"/>
  <c r="E267"/>
  <c r="E68"/>
  <c r="D73" i="2"/>
  <c r="E575" i="12" l="1"/>
  <c r="U34" i="7"/>
  <c r="F465" i="3"/>
  <c r="D116" i="2" l="1"/>
  <c r="D22" i="11" l="1"/>
  <c r="D19"/>
  <c r="D38"/>
  <c r="D46"/>
  <c r="D23"/>
  <c r="D5"/>
  <c r="D14"/>
  <c r="D36"/>
  <c r="D41"/>
  <c r="D42"/>
  <c r="D33"/>
  <c r="D20"/>
  <c r="D45"/>
  <c r="D2"/>
  <c r="D3"/>
  <c r="D35"/>
  <c r="D24"/>
  <c r="D25"/>
  <c r="D28"/>
  <c r="D26"/>
  <c r="D27"/>
  <c r="D29"/>
  <c r="D30"/>
  <c r="D31"/>
  <c r="D37"/>
  <c r="D34"/>
  <c r="D32"/>
  <c r="D39"/>
  <c r="D47"/>
  <c r="D16"/>
  <c r="D18"/>
  <c r="D4"/>
  <c r="D44"/>
  <c r="D43"/>
  <c r="D48"/>
  <c r="D7"/>
  <c r="D8"/>
  <c r="D6"/>
  <c r="D11"/>
  <c r="D9"/>
  <c r="D17"/>
  <c r="D13"/>
  <c r="D12"/>
  <c r="D10"/>
  <c r="D15"/>
  <c r="D40"/>
  <c r="D49"/>
  <c r="D50"/>
  <c r="D51"/>
  <c r="D52"/>
  <c r="D53"/>
  <c r="D54"/>
  <c r="D55"/>
  <c r="D56"/>
  <c r="D57"/>
  <c r="D58"/>
  <c r="D59"/>
  <c r="D60"/>
  <c r="D61"/>
  <c r="D62"/>
  <c r="D63"/>
  <c r="D64"/>
  <c r="D21"/>
  <c r="T33" i="7" l="1"/>
  <c r="T32"/>
  <c r="T31"/>
  <c r="T30"/>
  <c r="T29"/>
  <c r="T28"/>
  <c r="T26"/>
  <c r="T25"/>
  <c r="T24"/>
  <c r="T23"/>
  <c r="T22"/>
  <c r="T21"/>
  <c r="T20"/>
  <c r="T19"/>
  <c r="T18"/>
  <c r="T17"/>
  <c r="T15"/>
  <c r="T14"/>
  <c r="T13"/>
  <c r="T11"/>
  <c r="T10"/>
  <c r="T9"/>
  <c r="T8"/>
  <c r="T7"/>
  <c r="T6"/>
  <c r="T5"/>
  <c r="T4"/>
  <c r="T3"/>
  <c r="F448" i="3"/>
  <c r="G232" i="2" l="1"/>
  <c r="F232"/>
  <c r="C9" i="9" l="1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D25" i="2" l="1"/>
  <c r="F431" i="3" l="1"/>
  <c r="C8" i="9" l="1"/>
  <c r="D8" s="1"/>
  <c r="H232" i="2" l="1"/>
  <c r="F409" i="3"/>
  <c r="F368" l="1"/>
  <c r="C201" i="2"/>
  <c r="C2" i="5" s="1"/>
  <c r="C6" s="1"/>
  <c r="C8" s="1"/>
  <c r="F395" i="3" l="1"/>
  <c r="F380"/>
  <c r="D65" i="2" l="1"/>
  <c r="D129" l="1"/>
  <c r="F334" i="3"/>
  <c r="F349"/>
  <c r="F303" l="1"/>
  <c r="D37" i="2" l="1"/>
  <c r="F318" i="3" l="1"/>
  <c r="D44" i="2" l="1"/>
  <c r="F286" i="3" l="1"/>
  <c r="F267"/>
  <c r="F244" l="1"/>
  <c r="F228" l="1"/>
  <c r="D64" i="2" l="1"/>
  <c r="F178" i="3" l="1"/>
  <c r="F163" l="1"/>
  <c r="F148" l="1"/>
  <c r="F196" l="1"/>
  <c r="F215"/>
  <c r="F114" l="1"/>
  <c r="F99"/>
  <c r="F130"/>
  <c r="F80"/>
  <c r="F36" l="1"/>
  <c r="D30" i="2"/>
  <c r="C178" i="9"/>
  <c r="C281"/>
  <c r="C324"/>
  <c r="C378"/>
  <c r="C415"/>
  <c r="C452"/>
  <c r="C481"/>
  <c r="C517"/>
  <c r="C545"/>
  <c r="C576"/>
  <c r="T37" i="7"/>
  <c r="T38"/>
  <c r="T40"/>
  <c r="B379" i="9"/>
  <c r="D131" i="2"/>
  <c r="F52" i="3"/>
  <c r="B577" i="9"/>
  <c r="F551"/>
  <c r="F554" s="1"/>
  <c r="B546"/>
  <c r="F523"/>
  <c r="F526" s="1"/>
  <c r="F487"/>
  <c r="F490" s="1"/>
  <c r="B482"/>
  <c r="F458"/>
  <c r="F482" s="1"/>
  <c r="B453"/>
  <c r="F421"/>
  <c r="F424" s="1"/>
  <c r="B416"/>
  <c r="F384"/>
  <c r="F387" s="1"/>
  <c r="F330"/>
  <c r="F333" s="1"/>
  <c r="B325"/>
  <c r="F289"/>
  <c r="F292" s="1"/>
  <c r="B282"/>
  <c r="F245"/>
  <c r="F248" s="1"/>
  <c r="B238"/>
  <c r="F184"/>
  <c r="F206" s="1"/>
  <c r="B179"/>
  <c r="F123"/>
  <c r="F126" s="1"/>
  <c r="T36" i="7"/>
  <c r="T34"/>
  <c r="J44" s="1"/>
  <c r="J56" s="1"/>
  <c r="F19" i="3"/>
  <c r="I56" i="7" l="1"/>
  <c r="H56"/>
  <c r="D201" i="2"/>
  <c r="G56" i="7"/>
  <c r="F56"/>
  <c r="E56"/>
  <c r="F132" i="9"/>
  <c r="F131"/>
  <c r="F212"/>
  <c r="F211"/>
  <c r="F254"/>
  <c r="F253"/>
  <c r="F298"/>
  <c r="F297"/>
  <c r="F339"/>
  <c r="F338"/>
  <c r="F393"/>
  <c r="F392"/>
  <c r="F430"/>
  <c r="F429"/>
  <c r="F496"/>
  <c r="F495"/>
  <c r="F532"/>
  <c r="F531"/>
  <c r="F560"/>
  <c r="F559"/>
  <c r="F461"/>
  <c r="F467" l="1"/>
  <c r="F466"/>
  <c r="F500" i="3" l="1"/>
  <c r="C55" i="9"/>
  <c r="C110" s="1"/>
  <c r="D55"/>
  <c r="D110" s="1"/>
  <c r="F8"/>
  <c r="F11"/>
  <c r="F18" s="1"/>
  <c r="C4" s="1"/>
  <c r="E4" s="1"/>
  <c r="F17" l="1"/>
  <c r="E8"/>
  <c r="C19" i="5"/>
  <c r="C20"/>
  <c r="C231" i="2"/>
  <c r="C10" i="5"/>
  <c r="C15"/>
</calcChain>
</file>

<file path=xl/sharedStrings.xml><?xml version="1.0" encoding="utf-8"?>
<sst xmlns="http://schemas.openxmlformats.org/spreadsheetml/2006/main" count="3146" uniqueCount="1386">
  <si>
    <t>TOTAL</t>
  </si>
  <si>
    <t>PRIX VENTE</t>
  </si>
  <si>
    <t>NOM DOCTEUR</t>
  </si>
  <si>
    <t>MONT TOTAL</t>
  </si>
  <si>
    <t>CAPITAL</t>
  </si>
  <si>
    <t>BENIFICE</t>
  </si>
  <si>
    <t>AVANCE</t>
  </si>
  <si>
    <t>BARKI</t>
  </si>
  <si>
    <t>BENI ANZAR CHARL</t>
  </si>
  <si>
    <t>BEN NASER AROUI</t>
  </si>
  <si>
    <t>SOFIA OCHEN</t>
  </si>
  <si>
    <t>DAUDY</t>
  </si>
  <si>
    <t>SEBBAR JAMILA</t>
  </si>
  <si>
    <t xml:space="preserve">SIHAM AL HIYANI </t>
  </si>
  <si>
    <t>MOIS 11</t>
  </si>
  <si>
    <t>CLAIRE DENT</t>
  </si>
  <si>
    <t>ACADEMY</t>
  </si>
  <si>
    <t>ZDAIK</t>
  </si>
  <si>
    <t>JANVIER</t>
  </si>
  <si>
    <t>MOIS 9</t>
  </si>
  <si>
    <t>CHEQUE ZIKO</t>
  </si>
  <si>
    <t>MARS</t>
  </si>
  <si>
    <t>MAI</t>
  </si>
  <si>
    <t>MOIS 10</t>
  </si>
  <si>
    <t>BEN</t>
  </si>
  <si>
    <t>ARGENT V</t>
  </si>
  <si>
    <t>CHARGE</t>
  </si>
  <si>
    <t>NET</t>
  </si>
  <si>
    <t>OPERATION</t>
  </si>
  <si>
    <t>CHARGE M</t>
  </si>
  <si>
    <t>AMRIOUI</t>
  </si>
  <si>
    <t>PORCEN M</t>
  </si>
  <si>
    <t>PORCEN Z</t>
  </si>
  <si>
    <t>OPERAT M</t>
  </si>
  <si>
    <t>HICHAM</t>
  </si>
  <si>
    <t>OPERAT Z</t>
  </si>
  <si>
    <t>MOIS 12</t>
  </si>
  <si>
    <t>TOTAL NET</t>
  </si>
  <si>
    <t>MOIS 2</t>
  </si>
  <si>
    <t>MOIS 3</t>
  </si>
  <si>
    <t>MOIS 4</t>
  </si>
  <si>
    <t>MOIS 5</t>
  </si>
  <si>
    <t>MOIS 6</t>
  </si>
  <si>
    <t>MOIS 7</t>
  </si>
  <si>
    <t>MOIS 8</t>
  </si>
  <si>
    <t>SAID CHARLATEAU</t>
  </si>
  <si>
    <t>IBTISSAM</t>
  </si>
  <si>
    <t>FEVRIER</t>
  </si>
  <si>
    <t>MILOD</t>
  </si>
  <si>
    <t>GENERAL ORT</t>
  </si>
  <si>
    <t>SAMIRA AL MORABIT</t>
  </si>
  <si>
    <t>THAMI ABDELAH</t>
  </si>
  <si>
    <t>BEN BOUJAM3A</t>
  </si>
  <si>
    <t>BENI</t>
  </si>
  <si>
    <t>ABDELHAK PROTESISTE</t>
  </si>
  <si>
    <t>DENTAL PROJ</t>
  </si>
  <si>
    <t>SIPROMED</t>
  </si>
  <si>
    <t>MED BENNINSAR</t>
  </si>
  <si>
    <t>FATAH</t>
  </si>
  <si>
    <t>AMED SARL</t>
  </si>
  <si>
    <t>RAHMOUNI</t>
  </si>
  <si>
    <t>ORTHO ZENIT</t>
  </si>
  <si>
    <t>SADAKA</t>
  </si>
  <si>
    <t>KHALID OUJDA</t>
  </si>
  <si>
    <t>NADIR AZDIN</t>
  </si>
  <si>
    <t>FAUZY</t>
  </si>
  <si>
    <t>OTMANI</t>
  </si>
  <si>
    <t>HAMID TAMSAMAN</t>
  </si>
  <si>
    <t>AHMED SELOUN</t>
  </si>
  <si>
    <t>GRIGUA</t>
  </si>
  <si>
    <t>NABIL</t>
  </si>
  <si>
    <t>O5/01/2014</t>
  </si>
  <si>
    <t>BENIDENT</t>
  </si>
  <si>
    <t>SARA</t>
  </si>
  <si>
    <t>DENTALPROJ</t>
  </si>
  <si>
    <t>NADIR</t>
  </si>
  <si>
    <t>HAMOUTI</t>
  </si>
  <si>
    <t>KADOUR</t>
  </si>
  <si>
    <t>ADDAR</t>
  </si>
  <si>
    <t>DAROUCH</t>
  </si>
  <si>
    <t>MILOUD</t>
  </si>
  <si>
    <t>SOFIAN</t>
  </si>
  <si>
    <t>MIKOU</t>
  </si>
  <si>
    <t>ZDAK</t>
  </si>
  <si>
    <t>LAMIAE GAMAGAMI</t>
  </si>
  <si>
    <t>C.A.D.M</t>
  </si>
  <si>
    <t>EL BAZ</t>
  </si>
  <si>
    <t>CHELHI</t>
  </si>
  <si>
    <t>AHALAT</t>
  </si>
  <si>
    <t>EL HAJBI</t>
  </si>
  <si>
    <t>ADEL BILAL</t>
  </si>
  <si>
    <t>MED BENCHE</t>
  </si>
  <si>
    <t>ALOUCH NISR</t>
  </si>
  <si>
    <t>AOURAGHE</t>
  </si>
  <si>
    <t>BELAOUI</t>
  </si>
  <si>
    <t>BOUHHARRAS</t>
  </si>
  <si>
    <t>HAFID EL BOU</t>
  </si>
  <si>
    <t>HAMYEN</t>
  </si>
  <si>
    <t>HAOUDY</t>
  </si>
  <si>
    <t>HASSAN</t>
  </si>
  <si>
    <t>ILHAM</t>
  </si>
  <si>
    <t>ATHMANI</t>
  </si>
  <si>
    <t>OSSAMA</t>
  </si>
  <si>
    <t>RANDANI</t>
  </si>
  <si>
    <t>SAMIRA</t>
  </si>
  <si>
    <t>SIHAM</t>
  </si>
  <si>
    <t>SOUIYEH</t>
  </si>
  <si>
    <t>WARDA</t>
  </si>
  <si>
    <t>WAHID</t>
  </si>
  <si>
    <t>LAMRINI</t>
  </si>
  <si>
    <t>DAHMANI</t>
  </si>
  <si>
    <t>NOM DU MEDECIN</t>
  </si>
  <si>
    <t>MONT FAC</t>
  </si>
  <si>
    <t>LAMALMI</t>
  </si>
  <si>
    <t>NOM DU PROTHESISTE</t>
  </si>
  <si>
    <t>AZDIN</t>
  </si>
  <si>
    <t>ABDENASER</t>
  </si>
  <si>
    <t>ABDOLAH</t>
  </si>
  <si>
    <t>TALBIOUI AHMED</t>
  </si>
  <si>
    <t>ABDELHAK</t>
  </si>
  <si>
    <t>SALMA</t>
  </si>
  <si>
    <t>ABDELKADER</t>
  </si>
  <si>
    <t>MED BENI ANSAR</t>
  </si>
  <si>
    <t>THAMI ABDOLAH</t>
  </si>
  <si>
    <t>NAZIK MALEK</t>
  </si>
  <si>
    <t>MED NABIL</t>
  </si>
  <si>
    <t>YOUSEF</t>
  </si>
  <si>
    <t>MONT CH M</t>
  </si>
  <si>
    <t>ANOUAR FARKHANA</t>
  </si>
  <si>
    <t>ABDELATIF AZDOFAL</t>
  </si>
  <si>
    <t>ABDELHA ZEGANGAN</t>
  </si>
  <si>
    <t>FAUZY OUJDA</t>
  </si>
  <si>
    <t>ANAS LAHYANI</t>
  </si>
  <si>
    <t>LAMIAE GAMGAMI</t>
  </si>
  <si>
    <t>TOUFIK BENCHELAL</t>
  </si>
  <si>
    <t>DA3NOUN PROTIS</t>
  </si>
  <si>
    <t>AMAL CHABI</t>
  </si>
  <si>
    <t>MOSTAFA EL BOU</t>
  </si>
  <si>
    <t>MED ABOU HAJAR</t>
  </si>
  <si>
    <t>MED OUJDA</t>
  </si>
  <si>
    <t>CHELHI ZOUHAIR</t>
  </si>
  <si>
    <t>SAID CHARLAT</t>
  </si>
  <si>
    <t>SEKALI SAID</t>
  </si>
  <si>
    <t>ABARCHAN FOUAD</t>
  </si>
  <si>
    <t>SEBBAR DUNIA</t>
  </si>
  <si>
    <t>SANAE AL YAMANI</t>
  </si>
  <si>
    <t>MOTAKI MOHAMED</t>
  </si>
  <si>
    <t>IMAN EL KANDOSI</t>
  </si>
  <si>
    <t>MOHSINI</t>
  </si>
  <si>
    <t>BAKHAOUI FATIMA</t>
  </si>
  <si>
    <t>FATWA</t>
  </si>
  <si>
    <t>SOFIA TAHRICHI</t>
  </si>
  <si>
    <t>BLYOU</t>
  </si>
  <si>
    <t>PAYE</t>
  </si>
  <si>
    <t>KHALID BELH</t>
  </si>
  <si>
    <t>BOUJAMAA OMAR</t>
  </si>
  <si>
    <t>YOUN ABDOLAH</t>
  </si>
  <si>
    <t>DR</t>
  </si>
  <si>
    <t>CAPIT</t>
  </si>
  <si>
    <t>ABDELATTIF AZDOFAL</t>
  </si>
  <si>
    <t>HAMYENE 2</t>
  </si>
  <si>
    <t>MOKHTAR</t>
  </si>
  <si>
    <t>DENTAL KEY</t>
  </si>
  <si>
    <t>DENTAL  KEY</t>
  </si>
  <si>
    <t>FAPRODENT</t>
  </si>
  <si>
    <t>AVRIL</t>
  </si>
  <si>
    <t>ORTHOZENITH</t>
  </si>
  <si>
    <t>TOTAL CHAR</t>
  </si>
  <si>
    <t>JUIN</t>
  </si>
  <si>
    <t>PRIX ACHAT</t>
  </si>
  <si>
    <t>FUJI PLUS</t>
  </si>
  <si>
    <t>PERMLASTIQUE</t>
  </si>
  <si>
    <t>TEMBOND</t>
  </si>
  <si>
    <t>CTM</t>
  </si>
  <si>
    <t>BOUHADE</t>
  </si>
  <si>
    <t>JUILLET</t>
  </si>
  <si>
    <t>KHALID</t>
  </si>
  <si>
    <t>AIR DENTAIRE</t>
  </si>
  <si>
    <t>CHARISMA</t>
  </si>
  <si>
    <t>CASADENTAIR</t>
  </si>
  <si>
    <t>SORIDENT</t>
  </si>
  <si>
    <t>MOI-MÊME</t>
  </si>
  <si>
    <t>CHAKROUN</t>
  </si>
  <si>
    <t>TOTAL BENI</t>
  </si>
  <si>
    <t>BENIF</t>
  </si>
  <si>
    <t xml:space="preserve">CHATIOUI KADOUR </t>
  </si>
  <si>
    <t>STM</t>
  </si>
  <si>
    <t>ASSURANSE</t>
  </si>
  <si>
    <t>AOUT</t>
  </si>
  <si>
    <t>SEPTEMBRE</t>
  </si>
  <si>
    <t>KAMAL KI</t>
  </si>
  <si>
    <t>ONEE</t>
  </si>
  <si>
    <t>ADIL HOUEAM</t>
  </si>
  <si>
    <t>COMPTOIRE D</t>
  </si>
  <si>
    <t>HICHAM AHID</t>
  </si>
  <si>
    <t>KARISMA DEN</t>
  </si>
  <si>
    <t>AKI</t>
  </si>
  <si>
    <t>BOHADE NOR</t>
  </si>
  <si>
    <t>SENERGIE</t>
  </si>
  <si>
    <t>NOVEMBRE</t>
  </si>
  <si>
    <t>DECEMBRE</t>
  </si>
  <si>
    <t>LINKS INTREN</t>
  </si>
  <si>
    <t>REDOUAN NAZIK</t>
  </si>
  <si>
    <t>AMED</t>
  </si>
  <si>
    <t xml:space="preserve">MOKHTAR </t>
  </si>
  <si>
    <t>ASSURRANS</t>
  </si>
  <si>
    <t xml:space="preserve">IMPOT </t>
  </si>
  <si>
    <t>GRIGUAA</t>
  </si>
  <si>
    <t>ZIN EL ABIDIN</t>
  </si>
  <si>
    <t>0CTOBRE</t>
  </si>
  <si>
    <t>CHAKIKI</t>
  </si>
  <si>
    <t>ADIL HOUEM</t>
  </si>
  <si>
    <t>SENERGIE M</t>
  </si>
  <si>
    <t>MED HAFID</t>
  </si>
  <si>
    <t>DENTAL PRO</t>
  </si>
  <si>
    <t>KAMAL KIRAE</t>
  </si>
  <si>
    <t>ASSURANCE</t>
  </si>
  <si>
    <t>BEN MIMOUN</t>
  </si>
  <si>
    <t>AZIZ OUHAZA</t>
  </si>
  <si>
    <t>BENYAHYATI</t>
  </si>
  <si>
    <t>LAMRINI 2</t>
  </si>
  <si>
    <t>MC DOMAR</t>
  </si>
  <si>
    <t>23/02/1015</t>
  </si>
  <si>
    <t>DAHMANI 2</t>
  </si>
  <si>
    <t>MONT  NET</t>
  </si>
  <si>
    <t>KADIRI</t>
  </si>
  <si>
    <t>BOUDOUH</t>
  </si>
  <si>
    <t>ACHALHI CHAI</t>
  </si>
  <si>
    <t>AWRAGH</t>
  </si>
  <si>
    <t>NAZIK</t>
  </si>
  <si>
    <t>IBTISSA</t>
  </si>
  <si>
    <t>ABDEL</t>
  </si>
  <si>
    <t>DA3NOU</t>
  </si>
  <si>
    <t>HAFID</t>
  </si>
  <si>
    <t>PAMA</t>
  </si>
  <si>
    <t>WARDA AZIRAR 2</t>
  </si>
  <si>
    <t>CHARGE 20%</t>
  </si>
  <si>
    <t>JAMAL GRIGU</t>
  </si>
  <si>
    <t>NORDIN ADEC</t>
  </si>
  <si>
    <t>CADM</t>
  </si>
  <si>
    <t>REDOUAN CHARAF</t>
  </si>
  <si>
    <t>MONT ACTUEL</t>
  </si>
  <si>
    <t>HAYAT EL OUNANI</t>
  </si>
  <si>
    <t>PATENTE</t>
  </si>
  <si>
    <t>SOTHEMA</t>
  </si>
  <si>
    <t>ADDAR YAHYA</t>
  </si>
  <si>
    <t>OCTOBRE</t>
  </si>
  <si>
    <t xml:space="preserve">SOTHEMA </t>
  </si>
  <si>
    <t>FATOUA</t>
  </si>
  <si>
    <t>ALLOSI</t>
  </si>
  <si>
    <t>DATE</t>
  </si>
  <si>
    <t>ACHALHI</t>
  </si>
  <si>
    <t>DEMI</t>
  </si>
  <si>
    <t>CASA DENTAI</t>
  </si>
  <si>
    <t>PROD RECU</t>
  </si>
  <si>
    <t xml:space="preserve">MONT </t>
  </si>
  <si>
    <t>%%%%%%%%%%%%%%%%%%%%%%%%%%%%%%%%%%%%%%%%%%%%%%%%%%%%%%%%%%%%%%%%%%%</t>
  </si>
  <si>
    <t>%%%%%%%%%%%%%%%%%%%%%%%%%%%%%%%%%%%%%%%%%%%%%%%%%%%%%%%%%%%%%%%%%%%%</t>
  </si>
  <si>
    <t>ABC DENAIRE</t>
  </si>
  <si>
    <t>SARSAR</t>
  </si>
  <si>
    <t>ANAJJAR ASMAA</t>
  </si>
  <si>
    <t>VERS</t>
  </si>
  <si>
    <t xml:space="preserve">AMED </t>
  </si>
  <si>
    <t>SDTM</t>
  </si>
  <si>
    <t>SEBBAR DOUNIA 2</t>
  </si>
  <si>
    <t>MERIAM</t>
  </si>
  <si>
    <t>OUSSAMA 2</t>
  </si>
  <si>
    <t xml:space="preserve">BALAOUI </t>
  </si>
  <si>
    <t>DAROUCH 2</t>
  </si>
  <si>
    <t>ZOUHAIR CHELHI</t>
  </si>
  <si>
    <t>HOUDA ESAOUI</t>
  </si>
  <si>
    <t>HASSONI FATIMA</t>
  </si>
  <si>
    <t xml:space="preserve">CLAIRE DENT </t>
  </si>
  <si>
    <t>PARA FRERE</t>
  </si>
  <si>
    <t>ZOUGGAGH MERYEM</t>
  </si>
  <si>
    <t xml:space="preserve">MONT  ZIK </t>
  </si>
  <si>
    <t>KARISMA</t>
  </si>
  <si>
    <t>MEDICO DENT</t>
  </si>
  <si>
    <t>HASSAN CHATI</t>
  </si>
  <si>
    <t>REDOUAN DA3N</t>
  </si>
  <si>
    <t>BEN TAHAR MANAL 1</t>
  </si>
  <si>
    <t>ADIL BILAL 2</t>
  </si>
  <si>
    <t>DESIGNATION</t>
  </si>
  <si>
    <t>FUJI 1 KIT 1 P0UD+1 LIQ</t>
  </si>
  <si>
    <t>FUJI 1 KIT 3 POUD+3 LIQ</t>
  </si>
  <si>
    <t>EURONDA SPRAY</t>
  </si>
  <si>
    <t>BAUSH</t>
  </si>
  <si>
    <t>DETARTRIN</t>
  </si>
  <si>
    <t>MATRRICE KERR</t>
  </si>
  <si>
    <t>PROTAPER</t>
  </si>
  <si>
    <t>RACLEUR BROCH LIME</t>
  </si>
  <si>
    <t>LENTULO DENYPL ROSSORT</t>
  </si>
  <si>
    <t>FORET LARGO</t>
  </si>
  <si>
    <t>SROW POST NORDIN 12 P</t>
  </si>
  <si>
    <t>ACIDO AZUL</t>
  </si>
  <si>
    <t>ACIDO VERDE</t>
  </si>
  <si>
    <t>LIDOCAINA</t>
  </si>
  <si>
    <t>INST MIROIR CARL MARTIN</t>
  </si>
  <si>
    <t>INST PRECELLE CARL MARTIN</t>
  </si>
  <si>
    <t>INST SONDE 6 CARL MARTIN</t>
  </si>
  <si>
    <t>INST SONDE 17 CARL MARTIN</t>
  </si>
  <si>
    <t>INST SONDE 23 CARL MARTIN</t>
  </si>
  <si>
    <t>INST SONDE DOUB CARL MARTIN</t>
  </si>
  <si>
    <t>INST SPATULE A BOUCHE CAR M</t>
  </si>
  <si>
    <t>INST SPATULE A CEMENT CAR M</t>
  </si>
  <si>
    <t>MICRO 10</t>
  </si>
  <si>
    <t>LENTULO ZEPERRER</t>
  </si>
  <si>
    <t>KAVO SPRAY</t>
  </si>
  <si>
    <t>POINT ARKANSAS</t>
  </si>
  <si>
    <t xml:space="preserve">DYCAL </t>
  </si>
  <si>
    <t>ENDOMETAZON</t>
  </si>
  <si>
    <t>ARTICULATEUR</t>
  </si>
  <si>
    <t>SACHET AUTOCLAVE P</t>
  </si>
  <si>
    <t>SACHET AUTOCLAVE G</t>
  </si>
  <si>
    <t>ULTRAPACK 000</t>
  </si>
  <si>
    <t>ULTRAPACK 0/00</t>
  </si>
  <si>
    <t>PINCE CUPPON DISTAL</t>
  </si>
  <si>
    <t>DYCAL PHOTO CAL LC PREVEST</t>
  </si>
  <si>
    <t>CHELALI</t>
  </si>
  <si>
    <t>DISQUE KERR</t>
  </si>
  <si>
    <t>MONT PRODUITS STOCK</t>
  </si>
  <si>
    <t>MONT CREDIT MEDCIN</t>
  </si>
  <si>
    <t>MONT ARGENT BP</t>
  </si>
  <si>
    <t>MONT CHEQUE</t>
  </si>
  <si>
    <t>PORTE PREINTE 9 UNID</t>
  </si>
  <si>
    <t>HSSN DRI</t>
  </si>
  <si>
    <t>+</t>
  </si>
  <si>
    <t>PRODUIT A BON PRIX</t>
  </si>
  <si>
    <t xml:space="preserve">ACIDE BLUE </t>
  </si>
  <si>
    <t>ACIDE VERTE</t>
  </si>
  <si>
    <t xml:space="preserve">LILME </t>
  </si>
  <si>
    <t>BROCHE</t>
  </si>
  <si>
    <t>RACLEUR</t>
  </si>
  <si>
    <t>FORET GATE</t>
  </si>
  <si>
    <t>POIN ARKANSAS</t>
  </si>
  <si>
    <t>FUJI 1</t>
  </si>
  <si>
    <t>DYCAL</t>
  </si>
  <si>
    <t>DETARTRINE</t>
  </si>
  <si>
    <t>PONGE EMOSTATIQUE</t>
  </si>
  <si>
    <t>SERINGUE ANESTISIE</t>
  </si>
  <si>
    <t>ARACHE CORONTE</t>
  </si>
  <si>
    <t xml:space="preserve">PRIX </t>
  </si>
  <si>
    <t>PRIX DE VENTE</t>
  </si>
  <si>
    <t>JAMAL AGADIR</t>
  </si>
  <si>
    <t>KARIM</t>
  </si>
  <si>
    <t>SLAOUI</t>
  </si>
  <si>
    <t xml:space="preserve">CHIFFRE </t>
  </si>
  <si>
    <t>PORC %%%</t>
  </si>
  <si>
    <t xml:space="preserve">COMDENT DAVIER </t>
  </si>
  <si>
    <t xml:space="preserve">COMDENT ELEVATEUR </t>
  </si>
  <si>
    <t xml:space="preserve">COMDENT TOFFLEMAIR </t>
  </si>
  <si>
    <t xml:space="preserve">COMDENT ARACHE CORRON </t>
  </si>
  <si>
    <t xml:space="preserve">COMDENT SYNDICE MOTOME </t>
  </si>
  <si>
    <t xml:space="preserve">COMDENT PINCE PAPAL ARTIC </t>
  </si>
  <si>
    <t>COMDENT SERINGUE ANISTISIQUE</t>
  </si>
  <si>
    <t>COMDENT PINCE CUPPON DISTAL</t>
  </si>
  <si>
    <t>HAMID MALAGA</t>
  </si>
  <si>
    <t xml:space="preserve">      DESIGNATION</t>
  </si>
  <si>
    <t>CONT</t>
  </si>
  <si>
    <t xml:space="preserve"> -INST BOITE ENDO CLAIRE</t>
  </si>
  <si>
    <t xml:space="preserve"> -INST BRUNISOIRE CHAPEAU CHIN</t>
  </si>
  <si>
    <t xml:space="preserve"> -INST CURETTE EXTRAC FALKON</t>
  </si>
  <si>
    <t xml:space="preserve"> -INST CURETTE EXTRACTION CLAIRE</t>
  </si>
  <si>
    <t xml:space="preserve"> -INST EXCAVATEUR FALKON</t>
  </si>
  <si>
    <t xml:space="preserve"> -INST LE CRENT</t>
  </si>
  <si>
    <t xml:space="preserve"> -INST MONCHE BISTORI FALKON</t>
  </si>
  <si>
    <t xml:space="preserve"> -INST MONCHE TECNICA DENTAL</t>
  </si>
  <si>
    <t xml:space="preserve"> -INST PINCE COUPE PLATRE</t>
  </si>
  <si>
    <t xml:space="preserve"> -INST PRECELLE CARL MARTIN</t>
  </si>
  <si>
    <t xml:space="preserve"> -INST SERINGUE ANTHOGYR SANT</t>
  </si>
  <si>
    <t xml:space="preserve"> -INST SERINGUE FALKON SANT</t>
  </si>
  <si>
    <t xml:space="preserve"> -INST SICEAU FALKON</t>
  </si>
  <si>
    <t xml:space="preserve"> -INST SPATUL A CEMENT CLAIRE</t>
  </si>
  <si>
    <t xml:space="preserve"> -INST SPATULE A CEMENT FALKON</t>
  </si>
  <si>
    <t xml:space="preserve"> -INST SPATULE INOX POUR PLATRE</t>
  </si>
  <si>
    <t xml:space="preserve"> -INST SYNDESMOTOMES  DROIT</t>
  </si>
  <si>
    <t xml:space="preserve"> -INST SYNDESMOTOMES  FA/FALK</t>
  </si>
  <si>
    <t xml:space="preserve"> -ORTH ENFONCE BAG METALIQUE</t>
  </si>
  <si>
    <t xml:space="preserve"> -ORTH PINCE SEPARATEUR FALKON </t>
  </si>
  <si>
    <t xml:space="preserve"> -ORTH PRECELLE AUTO FALKON</t>
  </si>
  <si>
    <t xml:space="preserve"> -ORTH PUSS LIGATURE FALKON</t>
  </si>
  <si>
    <t>ACTIVATEUR UNIVERSEL</t>
  </si>
  <si>
    <t>ADHESIVE 3M</t>
  </si>
  <si>
    <t>ADHESIVE IVOCLAR</t>
  </si>
  <si>
    <t>ALGINATE 5 DAY EXTRA</t>
  </si>
  <si>
    <t>ALGINATE HYDROGUM</t>
  </si>
  <si>
    <t>ALGINATE TROPICALGIN</t>
  </si>
  <si>
    <t>AMALGAME POUDRE 250 G MEGA</t>
  </si>
  <si>
    <t>AMALGAME POUDRE 30 G MEGA</t>
  </si>
  <si>
    <t>BIC BLUE</t>
  </si>
  <si>
    <t>BLANCHIMANT OPALESC 20%</t>
  </si>
  <si>
    <t>BLANCHIMANT OPALESC 35%</t>
  </si>
  <si>
    <t>BLANCHIMENT BOOST 40</t>
  </si>
  <si>
    <t>BLANCHIMENT WHITE SMILE 22%</t>
  </si>
  <si>
    <t>BLANCHIMENT WHITE SMILE 35%</t>
  </si>
  <si>
    <t>BLANCHIMENT WHITE SMILE 40%</t>
  </si>
  <si>
    <t>BOITE GUTIERE ORTHO TECNOLOGIE</t>
  </si>
  <si>
    <t>BOL+ SPATUL AB DENTAL</t>
  </si>
  <si>
    <t>BROCETTE ADHESIVE AB DENTAL</t>
  </si>
  <si>
    <t>BROCETTE DETART SAL 50*6D</t>
  </si>
  <si>
    <t>BROCETTE DETARTRAGE DENTAFLUX</t>
  </si>
  <si>
    <t>BROCETTE DETARTRAGE MED SOI</t>
  </si>
  <si>
    <t>BROCHE DYNA  8………..40</t>
  </si>
  <si>
    <t>CANULE SALIVAIRE EURONDA</t>
  </si>
  <si>
    <t>CARD POU NET DES FRAISE</t>
  </si>
  <si>
    <t>CEMENT 3M</t>
  </si>
  <si>
    <t>CHAMPS EURONDA</t>
  </si>
  <si>
    <t>CIRE ANUTEX</t>
  </si>
  <si>
    <t>CIRE METROWAX</t>
  </si>
  <si>
    <t>CIRE ORTHODONTIC</t>
  </si>
  <si>
    <t>CLE SCREW POST ANTOGYR</t>
  </si>
  <si>
    <t>CLEAN POLISH</t>
  </si>
  <si>
    <t>COMP COFRT MEGAFIL</t>
  </si>
  <si>
    <t>COMP COFRT SPECTROM</t>
  </si>
  <si>
    <t>COMP COFRT TRANSB 3M</t>
  </si>
  <si>
    <t>COMP DYRACT EXTRA</t>
  </si>
  <si>
    <t>COMP RECHARG IDENTA FLOW</t>
  </si>
  <si>
    <t>COMP RECHARGE MEG FLOW</t>
  </si>
  <si>
    <t>COMP RECHARGE MEGAFIL MH</t>
  </si>
  <si>
    <t>COMP RECHARGE T.ECONOM PLUS</t>
  </si>
  <si>
    <t xml:space="preserve">COMP RECHARGE VALUX 3M </t>
  </si>
  <si>
    <t>COMP RECHARGE Y 3M P 60  A3/B2</t>
  </si>
  <si>
    <t>COMP RECHARGE Z 250 3M</t>
  </si>
  <si>
    <t>COMP RECHARGE Z 250 XT 3M</t>
  </si>
  <si>
    <t>COMPRESSE GAUZE</t>
  </si>
  <si>
    <t>COMPRESSE PRE-DECOUPEES MEDIC</t>
  </si>
  <si>
    <t>CONE EN PAPIERT ABSORB 15…..40 A</t>
  </si>
  <si>
    <t>CONTRE ANGLE EDS</t>
  </si>
  <si>
    <t>CONTRE ANGLE JINME P</t>
  </si>
  <si>
    <t>COPMPRESSEUR EURO COMPRESS 2</t>
  </si>
  <si>
    <t>CORTISOMOL</t>
  </si>
  <si>
    <t>COTTON SALIVAIRE AB DENTAL</t>
  </si>
  <si>
    <t>COTTON SALIVAIRE BLUE ROLL 2</t>
  </si>
  <si>
    <t xml:space="preserve">CROCHET PROTHESE </t>
  </si>
  <si>
    <t>CUPUL KAWATCHO EVE</t>
  </si>
  <si>
    <t>CUPUL P0LISAGE ARKONSAS</t>
  </si>
  <si>
    <t>CUPUL PLISAGE AMAL  KOMET</t>
  </si>
  <si>
    <t>CUPUL PLISAGE DIATECH</t>
  </si>
  <si>
    <t>CUPUL PLISAGE KERR</t>
  </si>
  <si>
    <t>DENT COMPLET ORTOLUX</t>
  </si>
  <si>
    <t xml:space="preserve">DENT COMPLET UNIDENT </t>
  </si>
  <si>
    <t xml:space="preserve">DENT COMPLET VIVADENT </t>
  </si>
  <si>
    <t>DENT COMPLET VIVADENT PE</t>
  </si>
  <si>
    <t>DENT PAR 6+8</t>
  </si>
  <si>
    <t>DEPULPIN SANS ARSENIC</t>
  </si>
  <si>
    <t>DISQUE ABRASIF 3M</t>
  </si>
  <si>
    <t>DISQUE ABRASIF KERR GROS</t>
  </si>
  <si>
    <t>DISQUE ABRASIF KERR MEDIUM</t>
  </si>
  <si>
    <t>DISQUE DIAMONTE HORICO</t>
  </si>
  <si>
    <t>DISTRIBUTEUR DE COMPOS ET APPL</t>
  </si>
  <si>
    <t>DISTRIBUTEUR DU COTTON AB</t>
  </si>
  <si>
    <t>DISTRIBUTEUR DU COTTON STER</t>
  </si>
  <si>
    <t>EDETAT PREPARTEUR DU CANAL</t>
  </si>
  <si>
    <t>ENDO BLOCK</t>
  </si>
  <si>
    <t>ENDOMETHASON</t>
  </si>
  <si>
    <t>ETCHING GEL DENTAFLUX BLUE*3</t>
  </si>
  <si>
    <t>ETCHING GEL DENTAFLUX VERTE*4</t>
  </si>
  <si>
    <t>ETCHING GEL MEGA 5 ML</t>
  </si>
  <si>
    <t>EUGENOL µ PETIT</t>
  </si>
  <si>
    <t>EUGENOL OMEGA</t>
  </si>
  <si>
    <t>EURONDA SAPRAY REFRD</t>
  </si>
  <si>
    <t>FAUTUILLE DENTAIRE ADEC</t>
  </si>
  <si>
    <t>FIL DU RETRACTION  ULTRA N°0</t>
  </si>
  <si>
    <t>FIL DU RETRACTION  ULTRA N°00</t>
  </si>
  <si>
    <t>FIL DU RETRACTON ULTRA N°#1</t>
  </si>
  <si>
    <t>FIL DU SITURE STEREFIL 3/0</t>
  </si>
  <si>
    <t>FIL DU SITURE STEREFIL 4/0</t>
  </si>
  <si>
    <t>FIL DU SITURE STEREFIL 5/0</t>
  </si>
  <si>
    <t>FILM ERGONOM.X</t>
  </si>
  <si>
    <t>FITT DU KERR</t>
  </si>
  <si>
    <t>FIXATEUR KODAK</t>
  </si>
  <si>
    <t>FOUET 4 TROUX</t>
  </si>
  <si>
    <t xml:space="preserve">FRAISE    HORICO DM </t>
  </si>
  <si>
    <t>FRAISE   OS HORICO</t>
  </si>
  <si>
    <t>FRAISE  HORICO CARB CONTR</t>
  </si>
  <si>
    <t>FRAISE CHINE</t>
  </si>
  <si>
    <t>FRAISE FRANK DENTAIRE BOL CAR L</t>
  </si>
  <si>
    <t>FRAISE FRANK DENTAIRE CHAP CHIN</t>
  </si>
  <si>
    <t>FRAISE KOMET 801 DIAMONT</t>
  </si>
  <si>
    <t>FRAISE POUE PIECE HORI 001140023</t>
  </si>
  <si>
    <t>FRAISE POUR PIECE  HORI C1104 016</t>
  </si>
  <si>
    <t>FRAISE POUR PIECE  HORI h 014 021</t>
  </si>
  <si>
    <t>FRAISE POUR PIECE A MAIN AB DEN</t>
  </si>
  <si>
    <t>FRAISE POUR PIECE A MAIN CHI</t>
  </si>
  <si>
    <t>FRAISE POUR PIECE HOR 274190060/</t>
  </si>
  <si>
    <t>FRAISIER DENTSPLY</t>
  </si>
  <si>
    <t>FRAISIER METALIQUE</t>
  </si>
  <si>
    <t>FUJI 1 3 PACK</t>
  </si>
  <si>
    <t>GATE 1/2/3</t>
  </si>
  <si>
    <t>GODET</t>
  </si>
  <si>
    <t>HYDROXIDE DU CALCIUM</t>
  </si>
  <si>
    <t>IMPRESSION PASTE</t>
  </si>
  <si>
    <t>INDURET GEL</t>
  </si>
  <si>
    <t>INSERT TYPE CHINOIS WOD DTE</t>
  </si>
  <si>
    <t>INSULIN</t>
  </si>
  <si>
    <t>KAVO SAPRAY</t>
  </si>
  <si>
    <t>KETAK MOLAR</t>
  </si>
  <si>
    <t>KIT OPTOSIL</t>
  </si>
  <si>
    <t>KIT PROFILAXIS EVE</t>
  </si>
  <si>
    <t>KIT ZETA PLUS G</t>
  </si>
  <si>
    <t>LAME BISTORI 11</t>
  </si>
  <si>
    <t>LAME BISTORI 15</t>
  </si>
  <si>
    <t>LAMPE  PHOTO CROMALUX LED</t>
  </si>
  <si>
    <t>LAMPE A ALCOHOOL CRISTAL</t>
  </si>
  <si>
    <t>LARGO 1/2/3</t>
  </si>
  <si>
    <t>LE CLESEUR N</t>
  </si>
  <si>
    <t>LIME DYNA  8……..40</t>
  </si>
  <si>
    <t xml:space="preserve">LIME+RACLEUR+BROCHE+DENTSPLY </t>
  </si>
  <si>
    <t>LIQUIDE A  CHAUX IVOCLAR</t>
  </si>
  <si>
    <t>LIQUIDE A CFROID IVOCLAR</t>
  </si>
  <si>
    <t>LIQUIDE A CHAUX</t>
  </si>
  <si>
    <t>LIQUIDE A FROID</t>
  </si>
  <si>
    <t>LOCALISATEUR D APEX</t>
  </si>
  <si>
    <t>LONTILO DENTSPLY 21/25/30</t>
  </si>
  <si>
    <t>LONTILO DENTSPLY RESSORT</t>
  </si>
  <si>
    <t>LONTILO ZEPERER</t>
  </si>
  <si>
    <t>LUBRIFLUID BIEN AIRE</t>
  </si>
  <si>
    <t>LUBRIMED</t>
  </si>
  <si>
    <t>LUNETTE R</t>
  </si>
  <si>
    <t>LUNETTE T</t>
  </si>
  <si>
    <t>MANDRIN DISQUE 3M</t>
  </si>
  <si>
    <t>MANDRIN DISQUE KERR</t>
  </si>
  <si>
    <t>MASQUE AB DENTAL</t>
  </si>
  <si>
    <t>MATRICE APIS 19/25/28</t>
  </si>
  <si>
    <t>MATRICE METALIQUE ANGER</t>
  </si>
  <si>
    <t>MATRICE TRANSP ANGER 6mm</t>
  </si>
  <si>
    <t>MEPASYL</t>
  </si>
  <si>
    <t>MOUFLE G</t>
  </si>
  <si>
    <t>MOUFLE P</t>
  </si>
  <si>
    <t>OPTOSIL</t>
  </si>
  <si>
    <t>ORANWAWH</t>
  </si>
  <si>
    <t>OXIDE DU ZINK</t>
  </si>
  <si>
    <t>PATE DU KERR</t>
  </si>
  <si>
    <t>PIECE A MAIN DETARTREUR VPN M</t>
  </si>
  <si>
    <t>PIECE A MAIN DETARTREUR VPN P</t>
  </si>
  <si>
    <t>PIECE A MAIN GIORGI</t>
  </si>
  <si>
    <t>PLACK BAZ</t>
  </si>
  <si>
    <t>PLACK MALAXAGE GRANDE MODEL</t>
  </si>
  <si>
    <t>PLACK MALAXAGE PETIT MODEL</t>
  </si>
  <si>
    <t>PLATEAU  JETABLE</t>
  </si>
  <si>
    <t>PLATRE DURE</t>
  </si>
  <si>
    <t>PORTE EMPREINTE ASA EN PLAST</t>
  </si>
  <si>
    <t>PORTE EMPREINTE BVERT AUTOCLAV</t>
  </si>
  <si>
    <t>PORTE EMPREINTE ORTHO TECNOL</t>
  </si>
  <si>
    <t>PORTE MATRICE APIS   KL/GR</t>
  </si>
  <si>
    <t>POUDRE AIRO POLISEUR</t>
  </si>
  <si>
    <t>PROTECTOR RVG POCHETTE PLASTF</t>
  </si>
  <si>
    <t>PROVIS</t>
  </si>
  <si>
    <t>PULPATRHOL</t>
  </si>
  <si>
    <t>PULPUTEK</t>
  </si>
  <si>
    <t>RACLEUR DYNA  8…….40</t>
  </si>
  <si>
    <t>RESINE A CHAUX IVOCLAR PINK V</t>
  </si>
  <si>
    <t>RESINE PROVISOIRE</t>
  </si>
  <si>
    <t>REVELATEUR KODAK</t>
  </si>
  <si>
    <t>RITO</t>
  </si>
  <si>
    <t>ROLEAU DU STERILISATION 10 CM DIS</t>
  </si>
  <si>
    <t>ROLEAU DU STERILISATION 5 CM DIS</t>
  </si>
  <si>
    <t>ROTOR CASTILLINI POWER/GOLD</t>
  </si>
  <si>
    <t>ROTOR COMBO BIEN AIR</t>
  </si>
  <si>
    <t>ROTOR CONTREANGL LH68/LDN</t>
  </si>
  <si>
    <t>ROTOR MIONEC BIEN AIR/BORA</t>
  </si>
  <si>
    <t>ROTOR MIONEC KAVO 636/646</t>
  </si>
  <si>
    <t>ROTOR MIONEC KAVO 650</t>
  </si>
  <si>
    <t>ROTOR MIONEC PRESTIGE</t>
  </si>
  <si>
    <t>ROTOR ROLLEMENT BARDAN</t>
  </si>
  <si>
    <t>ROTOR ROLLEMENT MIONEC</t>
  </si>
  <si>
    <t>ROTOR SINOL</t>
  </si>
  <si>
    <t>SCREW POST ARGENTE 5300   00..07</t>
  </si>
  <si>
    <t>SCREW POST CADM COFRE</t>
  </si>
  <si>
    <t>SCREW POST DORE PD  COFRET</t>
  </si>
  <si>
    <t>SCREW POST NORDIN SWISS DORE</t>
  </si>
  <si>
    <t>SECTION</t>
  </si>
  <si>
    <t>SECTION DISQUE PLASTIQUE</t>
  </si>
  <si>
    <t>SERINGUE AIR ET AEAU</t>
  </si>
  <si>
    <t>SPRAY NET</t>
  </si>
  <si>
    <t>STINS</t>
  </si>
  <si>
    <t>STRIPS ABRASIF 3M</t>
  </si>
  <si>
    <t>STRIPS ABRASIF METALIQUE</t>
  </si>
  <si>
    <t>TAB 2000 LIQUIDE</t>
  </si>
  <si>
    <t>TAB 2000 POUDRE</t>
  </si>
  <si>
    <t>TABLE TURBINE 1 FOUET</t>
  </si>
  <si>
    <t>TABLE TURBINE 2 FOUET</t>
  </si>
  <si>
    <t>TEINTIE IVOCLAR</t>
  </si>
  <si>
    <t>TERNIRF MICRO MEGA 15…….45</t>
  </si>
  <si>
    <t>TIGE LAMPE PHOTO</t>
  </si>
  <si>
    <t>TOUNENT CALSINABLE TECNICA</t>
  </si>
  <si>
    <t>VERNIS</t>
  </si>
  <si>
    <t>XTOMPREINE</t>
  </si>
  <si>
    <t>ZETA PLUS</t>
  </si>
  <si>
    <t>AMALG</t>
  </si>
  <si>
    <t>AMRIOUI 2</t>
  </si>
  <si>
    <t>IMAD AL MORABIT</t>
  </si>
  <si>
    <t>££££££££</t>
  </si>
  <si>
    <t xml:space="preserve">AHALAT </t>
  </si>
  <si>
    <t>CTM NADOR</t>
  </si>
  <si>
    <t>KHALID OUJDA 2</t>
  </si>
  <si>
    <t>ABC DEANTAI</t>
  </si>
  <si>
    <t>CHEQUE</t>
  </si>
  <si>
    <t xml:space="preserve">ABDELAADIM </t>
  </si>
  <si>
    <t>CAPITAL  TOT</t>
  </si>
  <si>
    <t>IBTISSAM 2</t>
  </si>
  <si>
    <t>CHATIOUI HASSAN 2</t>
  </si>
  <si>
    <t>ANNISTISIE</t>
  </si>
  <si>
    <t>NUM CHEQUE 1</t>
  </si>
  <si>
    <t>NUM CHEQUE 2</t>
  </si>
  <si>
    <t>ILHAM SALMA</t>
  </si>
  <si>
    <t>UNIVERSAL SOLDER</t>
  </si>
  <si>
    <t xml:space="preserve"> -INST ARRACHE COMDENT</t>
  </si>
  <si>
    <t xml:space="preserve"> -INST BOITE ENDO DENTAL PROJ  L</t>
  </si>
  <si>
    <t xml:space="preserve"> -INST BOITE ENDO DENTAL PROJ  M</t>
  </si>
  <si>
    <t xml:space="preserve"> -INST BOITE ENDO DENTAL PROJ  S</t>
  </si>
  <si>
    <t xml:space="preserve"> -INST BRUNISS0IR SIMPLE SAFICO</t>
  </si>
  <si>
    <t xml:space="preserve"> -INST FOULOIRS  FALKON</t>
  </si>
  <si>
    <t xml:space="preserve"> -INST LAZAL</t>
  </si>
  <si>
    <t xml:space="preserve"> -INST FOULOIRS BOUL/PLAT DENTAL</t>
  </si>
  <si>
    <t xml:space="preserve"> -INST ELEVATEUR COMDENT</t>
  </si>
  <si>
    <t xml:space="preserve"> -INST SYNDESMOTOMES  COMDENT</t>
  </si>
  <si>
    <t xml:space="preserve"> -INST SPATUL A CEMENT CARL MART</t>
  </si>
  <si>
    <t xml:space="preserve"> -INST COUTEAU A CIRE P</t>
  </si>
  <si>
    <t xml:space="preserve"> -INST COUTEAU A CIRE G</t>
  </si>
  <si>
    <t xml:space="preserve"> -INST SRATULE POUR CIRE</t>
  </si>
  <si>
    <t xml:space="preserve"> -INST DECOLEURS</t>
  </si>
  <si>
    <t xml:space="preserve"> -INST RAP A OS</t>
  </si>
  <si>
    <t xml:space="preserve"> -INST PRECELLE  FALKON</t>
  </si>
  <si>
    <t xml:space="preserve"> -INST PRECELLE CHIRUGICAL FALKON</t>
  </si>
  <si>
    <t xml:space="preserve"> -INST PRECELLE CHICAGO</t>
  </si>
  <si>
    <t xml:space="preserve"> -INST PLATEAU   DENTAL MARKET P</t>
  </si>
  <si>
    <t xml:space="preserve"> -INST DAVIER PAKISTANI</t>
  </si>
  <si>
    <t xml:space="preserve"> -INST DAVIER COMDENT</t>
  </si>
  <si>
    <t xml:space="preserve"> -INST DAVIER POUR ENFANT</t>
  </si>
  <si>
    <t xml:space="preserve"> -INST PLATEAU   DENTAL MARKET G</t>
  </si>
  <si>
    <t xml:space="preserve"> -INST PRECELLE COMDENT</t>
  </si>
  <si>
    <t xml:space="preserve"> -INST MIROIR 5 COMDENT</t>
  </si>
  <si>
    <t xml:space="preserve"> -INST MIROIR 5 CARL MARTIN C SOT</t>
  </si>
  <si>
    <t xml:space="preserve"> -INST MIROIR 5 CARL MARTIN PLAN</t>
  </si>
  <si>
    <t>ECARTEUR EN PLASTIQUE S /M/ L</t>
  </si>
  <si>
    <t xml:space="preserve"> -INST ECARTEUR FARABEUF</t>
  </si>
  <si>
    <t xml:space="preserve"> -INST PLATEAU  GRANDE MODEL CH</t>
  </si>
  <si>
    <t xml:space="preserve"> -INST PLATEAU   PETITE MODEL CH</t>
  </si>
  <si>
    <t xml:space="preserve"> -INST TOFFLLEMIRE</t>
  </si>
  <si>
    <t xml:space="preserve"> -ORTH PINCE A DEBRACK COMDENT</t>
  </si>
  <si>
    <t xml:space="preserve"> -ORTH JAUGE ETOILE</t>
  </si>
  <si>
    <t xml:space="preserve"> -INST CLEAN GRIP DENTL MARKET</t>
  </si>
  <si>
    <t xml:space="preserve"> -INST EXCAVATEUR MAILLEFER</t>
  </si>
  <si>
    <t xml:space="preserve"> -INST PORTE EMPR  MTL FALKO UNIT</t>
  </si>
  <si>
    <t xml:space="preserve"> -INST JEUX DIGHE</t>
  </si>
  <si>
    <t xml:space="preserve"> -INST PLATAEU ALIMUNIU BLEU</t>
  </si>
  <si>
    <t xml:space="preserve"> -ORTH BAGH RMO INF</t>
  </si>
  <si>
    <t xml:space="preserve"> -ORTH BAGH RMO SUP </t>
  </si>
  <si>
    <t xml:space="preserve"> -ORTH BAGH RMO COFRET </t>
  </si>
  <si>
    <t xml:space="preserve"> -ORTH BRK CERAMIQUE EDGWEYSE</t>
  </si>
  <si>
    <t xml:space="preserve"> -ORTH BRK GAC DENTSPLY</t>
  </si>
  <si>
    <t xml:space="preserve"> -ORTH BRK LANCER EDGWEYSE</t>
  </si>
  <si>
    <t xml:space="preserve"> -ORTH BRK MINI</t>
  </si>
  <si>
    <t xml:space="preserve"> -ORTH BRK ORTHOX</t>
  </si>
  <si>
    <t xml:space="preserve"> -ORTH BRK  ZYEUX</t>
  </si>
  <si>
    <t xml:space="preserve"> -ORTH BRK ORTHODONTICS</t>
  </si>
  <si>
    <t xml:space="preserve"> -ORTH BRK SYSTYME</t>
  </si>
  <si>
    <t xml:space="preserve"> -ORTH CHENITE GH</t>
  </si>
  <si>
    <t xml:space="preserve"> -ORTH CHENITE RMO</t>
  </si>
  <si>
    <t xml:space="preserve">COMPOSITE UNIBOND XT </t>
  </si>
  <si>
    <t xml:space="preserve"> -ORTH CQUADILEX 1/2/3</t>
  </si>
  <si>
    <t xml:space="preserve"> -ORTH CROCHET A SERTIR</t>
  </si>
  <si>
    <t xml:space="preserve"> -ORTH DEYUNCTEUR ORTHO LEONE</t>
  </si>
  <si>
    <t>EUCALYPTOL</t>
  </si>
  <si>
    <t>DETARTREUR BOALI P6</t>
  </si>
  <si>
    <t xml:space="preserve"> -ORTH ELASTIQUE GH</t>
  </si>
  <si>
    <t>FUJI VARNISH</t>
  </si>
  <si>
    <t>EMPULE MEGA FISIC 12.75</t>
  </si>
  <si>
    <t>FILM KODAK CARESTREAM</t>
  </si>
  <si>
    <t xml:space="preserve"> -ORTH LIGATURE ELASTOM GH</t>
  </si>
  <si>
    <t xml:space="preserve"> -ORTH LIGATURE METALIQUE BOB</t>
  </si>
  <si>
    <t xml:space="preserve"> -ORTH RESSORTS FERMES</t>
  </si>
  <si>
    <t xml:space="preserve"> -ORTH RESSORTS OUVERTURES</t>
  </si>
  <si>
    <t xml:space="preserve"> -ORTH TUBE A COLLER JEU 4 TUB CH</t>
  </si>
  <si>
    <t xml:space="preserve"> -ORTH TUBE A COLLER RMO 6  /7</t>
  </si>
  <si>
    <t>DETARTREUR BOALI P7L</t>
  </si>
  <si>
    <t>ENDO BLOCK MINI MAILLEFER</t>
  </si>
  <si>
    <t>FIL DU RETRACTION  ULTRA N°000</t>
  </si>
  <si>
    <t>LE CLESEUR DORE</t>
  </si>
  <si>
    <t>LE CLESEUR MESTRA</t>
  </si>
  <si>
    <t>MODEL AVEC IMPLANT ET BRIDGE</t>
  </si>
  <si>
    <t xml:space="preserve"> -ORTH BOUTTON LINGUAL CREATIVE</t>
  </si>
  <si>
    <t xml:space="preserve"> -ORTH LES STOP ORJ</t>
  </si>
  <si>
    <t xml:space="preserve"> -ORTH FIL TRESSE COTENTION 175</t>
  </si>
  <si>
    <t xml:space="preserve"> -ORTH TOURNEVIS POUR MANCHE</t>
  </si>
  <si>
    <t xml:space="preserve"> -ORTH MANCHE JEIL </t>
  </si>
  <si>
    <t xml:space="preserve"> -ORTH FIL NITI NORMAL ROND</t>
  </si>
  <si>
    <t xml:space="preserve"> -ORTH FIL NITI ORTHOX</t>
  </si>
  <si>
    <t xml:space="preserve"> -ORTH FIL NITI 020 ROND ORT CLASS</t>
  </si>
  <si>
    <t>ZIKHNINI</t>
  </si>
  <si>
    <t xml:space="preserve"> -ORTH FIL NITI ORT CLASS 21/025</t>
  </si>
  <si>
    <t xml:space="preserve"> -ORTH FIL NITI ORT CLASS 19/025</t>
  </si>
  <si>
    <t xml:space="preserve"> -ORTH FIL NITI ORT CLASS 17/025</t>
  </si>
  <si>
    <t xml:space="preserve"> -ORTH FIL ACIER ORT CLASS 21/025</t>
  </si>
  <si>
    <t xml:space="preserve"> -ORTH FIL ACIER ORT CLASS 19/025</t>
  </si>
  <si>
    <t>CONE DU GUTTA 15…….40 ACEONE</t>
  </si>
  <si>
    <t>CONE DU GUTTA PAPIER 15…….40 GP</t>
  </si>
  <si>
    <t>CONE DU GUTTA PROTAPER</t>
  </si>
  <si>
    <t>CONE DU GUTTA  SPIDENT CONECITE</t>
  </si>
  <si>
    <t xml:space="preserve"> -ORTH MASQUE DE DELAIRE</t>
  </si>
  <si>
    <t>AGUILLE DENJECT SHO/XSHO/XLONG</t>
  </si>
  <si>
    <t>AGUILLE XLONG FIRT SCHOISE</t>
  </si>
  <si>
    <t>AMALGAME CAPSUL 2 DOSE WORL</t>
  </si>
  <si>
    <t>BROCETTE POLISAGE TOTAL PROTEC</t>
  </si>
  <si>
    <t>BROCETTE POLISAGE TOTAL BRILL</t>
  </si>
  <si>
    <t>COMP RECHARGE MEGAFIL CERAM</t>
  </si>
  <si>
    <t>COMP RECHARGE MEGAFIL P FILL</t>
  </si>
  <si>
    <t>COMP COFRT ECO HYBRID</t>
  </si>
  <si>
    <t>CANULE S CHIRUGICAL TETE FIN</t>
  </si>
  <si>
    <t>CANULE S CHIRUGICAL TETE GR</t>
  </si>
  <si>
    <t>TURBINE</t>
  </si>
  <si>
    <t>ADAPTATEUR EURONDA</t>
  </si>
  <si>
    <t>TETE SPRAY WH</t>
  </si>
  <si>
    <t>MODEL DU BROSSAGE</t>
  </si>
  <si>
    <t>CUPULE FINITION ORTHODONTIQUE</t>
  </si>
  <si>
    <t>PIECE A MAIN SATELEC</t>
  </si>
  <si>
    <t>CUPUL KAWATCHO DENTAFLUX</t>
  </si>
  <si>
    <t>CUPULE POLISAGE COMPOSITE EVE</t>
  </si>
  <si>
    <t>DENT COMPLET ODIPAL</t>
  </si>
  <si>
    <t>DISQUE ABRASIF 3M MOKHTAR</t>
  </si>
  <si>
    <t>DENT COMPLET VIVADENT 2 PROMO</t>
  </si>
  <si>
    <t>DYCAL DENSPLY</t>
  </si>
  <si>
    <t>EUGENOL IDENTA</t>
  </si>
  <si>
    <t>PORCELAIN ETCH ET SILANE</t>
  </si>
  <si>
    <t>GANT GONTEX EN NITRIL BLUE M</t>
  </si>
  <si>
    <t>MICRO MOTEUR SINOL</t>
  </si>
  <si>
    <t>MICRO MOTOR AIR MAX</t>
  </si>
  <si>
    <t>MICRO MOTEUR MARATHON</t>
  </si>
  <si>
    <t>THERMOFORMEUSE POUR GUTTIERE</t>
  </si>
  <si>
    <t>GODET EN SILICONE M</t>
  </si>
  <si>
    <t>GODET EN SILICONE  S</t>
  </si>
  <si>
    <t>KIT MICRO CONT PIECE A MAIN NSK</t>
  </si>
  <si>
    <t>DISQUE SPIDY</t>
  </si>
  <si>
    <t>AIRO POLISEUR</t>
  </si>
  <si>
    <t>COMP COFRT IXCITE IDENTAL</t>
  </si>
  <si>
    <t>GUTTA CUTTER</t>
  </si>
  <si>
    <t>KIT BROCEETE Y POINIER LARIDEN</t>
  </si>
  <si>
    <t>SOCLE LARIDENT</t>
  </si>
  <si>
    <t>HEMOSTATIQUE SOLUTION</t>
  </si>
  <si>
    <t>FRAISE   ENDO Z  AB DENTAL</t>
  </si>
  <si>
    <t>FRAISIER DENSPLY IMITATION</t>
  </si>
  <si>
    <t>FRAISE  TRANSMETAL KOMET</t>
  </si>
  <si>
    <t>FRAISE   ENDO Z KOMET</t>
  </si>
  <si>
    <t>INSERT TYPE CHINOIS SCALER TIP</t>
  </si>
  <si>
    <t>GANT IRONSKIN EN NITRIL S</t>
  </si>
  <si>
    <t>FRAISE  ZYKRIA KOMET</t>
  </si>
  <si>
    <t xml:space="preserve">FRAISE FRANK DENTAIRE BOL DIAM </t>
  </si>
  <si>
    <t xml:space="preserve">FRAISE KOMET H1 204 CONTR CARB  </t>
  </si>
  <si>
    <t>GUTTA SOLVEN PREVEST</t>
  </si>
  <si>
    <t>SEPTANES 1/100000</t>
  </si>
  <si>
    <t>MATRICE TRANSP KERR  10mm</t>
  </si>
  <si>
    <t>MATRICE TRANSP KERR      6mm</t>
  </si>
  <si>
    <t>MATRICE TRANSP KERR    8mm</t>
  </si>
  <si>
    <t>PLACK COTENTION SENERGIE 1MM</t>
  </si>
  <si>
    <t>PLACK COTENTION SENERGIE 1,5MM</t>
  </si>
  <si>
    <t>SCIES</t>
  </si>
  <si>
    <t>RESINE VERTEX EMBLAGE CHAUX 1</t>
  </si>
  <si>
    <t>ROLEAU DU STERILISATION   AUTO 5</t>
  </si>
  <si>
    <t>ROLEAU DU STERILISATION 15CM DIS</t>
  </si>
  <si>
    <t>ROLEAU DU STERILISATION 7,5 CM DIS</t>
  </si>
  <si>
    <t>ROLEAU DU STERILISATION 20CM DIS</t>
  </si>
  <si>
    <t>SCREW POST 10 GRIG</t>
  </si>
  <si>
    <t>TURBINE SOGO</t>
  </si>
  <si>
    <t>VISIERE OKTAN</t>
  </si>
  <si>
    <t>PORTE EMPREINTE DUCHEM SACH</t>
  </si>
  <si>
    <t>PORTE PREINTE MIX</t>
  </si>
  <si>
    <t>MATRICE CERVICAL</t>
  </si>
  <si>
    <t>TEINTIE VITA</t>
  </si>
  <si>
    <t>CONTREANGLE KAVO</t>
  </si>
  <si>
    <t>ARGENT GARDER</t>
  </si>
  <si>
    <t>MED EL OURIACHI 2</t>
  </si>
  <si>
    <t>ALOUCH NISRINE 2</t>
  </si>
  <si>
    <t>BENIF ANNUEL</t>
  </si>
  <si>
    <t>MICHES POR LAMPE A ALCOOL</t>
  </si>
  <si>
    <t>SOUHAIB</t>
  </si>
  <si>
    <t>ALOUCH MOHAMED</t>
  </si>
  <si>
    <t>AKI SARL</t>
  </si>
  <si>
    <t>YASMINA</t>
  </si>
  <si>
    <t>RESTE</t>
  </si>
  <si>
    <t>NORDIN</t>
  </si>
  <si>
    <t>CASA DENT</t>
  </si>
  <si>
    <t>TURBINE SM</t>
  </si>
  <si>
    <t xml:space="preserve">GANT  MAX BOLD MEDIUM </t>
  </si>
  <si>
    <t>GANT  MAX BOLD EN NITRIL</t>
  </si>
  <si>
    <t>BEST MADE</t>
  </si>
  <si>
    <t>NABIL HADDAD</t>
  </si>
  <si>
    <t>BELKHADEM MOHAMED 2</t>
  </si>
  <si>
    <t>ABDELAH AROUI 3</t>
  </si>
  <si>
    <t>SOUIYEH AZZDINE 2</t>
  </si>
  <si>
    <t>NISRINE HASSANI</t>
  </si>
  <si>
    <t>HICHAM MOKHTARI 2</t>
  </si>
  <si>
    <t>YUSRA</t>
  </si>
  <si>
    <t>BOUZAKHTI</t>
  </si>
  <si>
    <t>JAMAL</t>
  </si>
  <si>
    <t>GENERAL</t>
  </si>
  <si>
    <t>HASSAN ALIYAOUI</t>
  </si>
  <si>
    <t>TAWFIK AL BENYAYATI</t>
  </si>
  <si>
    <t>REDA LAMTONY</t>
  </si>
  <si>
    <t>0MARY</t>
  </si>
  <si>
    <t>SYNERGIE</t>
  </si>
  <si>
    <t>SYNERGIE M</t>
  </si>
  <si>
    <t>FORCA SAID 2</t>
  </si>
  <si>
    <t>MOTAKI</t>
  </si>
  <si>
    <t>ASURENCE</t>
  </si>
  <si>
    <t>MED SOLO</t>
  </si>
  <si>
    <t xml:space="preserve"> -INST PORTE EMPR MTL FALKO CF 12</t>
  </si>
  <si>
    <t>DA3NOUN AMAL</t>
  </si>
  <si>
    <t>MOHAMED HASNAOUI</t>
  </si>
  <si>
    <t>GRIPE LIME LOCAPEX FIVE</t>
  </si>
  <si>
    <t>CORDON LOCAPEX FIVE</t>
  </si>
  <si>
    <t>CTM ABC</t>
  </si>
  <si>
    <t>ADF France</t>
  </si>
  <si>
    <t>ORTHO ZEN</t>
  </si>
  <si>
    <t>CHAIMAE LAD</t>
  </si>
  <si>
    <t>RESINE PATERN GC</t>
  </si>
  <si>
    <t>CTM C A D M</t>
  </si>
  <si>
    <t>LAKRAA SAHR</t>
  </si>
  <si>
    <t>ACHAL CHAIB</t>
  </si>
  <si>
    <t>MOHSINI 2</t>
  </si>
  <si>
    <t>PRODUITS</t>
  </si>
  <si>
    <t>SERINGUE</t>
  </si>
  <si>
    <t>ANTRALIGAM</t>
  </si>
  <si>
    <t>ZIKOU</t>
  </si>
  <si>
    <t>HAUODY KHALID</t>
  </si>
  <si>
    <t xml:space="preserve"> -INST SOND 6 DENTAL MARKET </t>
  </si>
  <si>
    <t xml:space="preserve"> -INST SOND DOUBLE CARL MARTIN</t>
  </si>
  <si>
    <t xml:space="preserve"> -INST SOND GRADUEE CLAIRE</t>
  </si>
  <si>
    <t xml:space="preserve"> -INST SOND GRADUEE FALKON</t>
  </si>
  <si>
    <t xml:space="preserve"> -INST SOND PARO GRADU UK </t>
  </si>
  <si>
    <t xml:space="preserve">CHARLOTTE </t>
  </si>
  <si>
    <t>EMBOUT MÉLANGEUR</t>
  </si>
  <si>
    <t>EMBOUT MÉLANGEUR PETITE TETE</t>
  </si>
  <si>
    <t>COIN INTERDENTAIRE MEDICALINE</t>
  </si>
  <si>
    <t xml:space="preserve"> -INST PORTE COTTON TECNICA DEN</t>
  </si>
  <si>
    <t xml:space="preserve"> -INST SOND 17 CARL MARTIN1081/70</t>
  </si>
  <si>
    <t xml:space="preserve"> -INST SOND 23 CARL MARTIN 1083/6</t>
  </si>
  <si>
    <t xml:space="preserve"> -INST SOND 6 CARL MARTIN 1081/33</t>
  </si>
  <si>
    <t>TURBINE JINME 2 ET 4 TROUX</t>
  </si>
  <si>
    <t>FATIMA MAINICH</t>
  </si>
  <si>
    <t xml:space="preserve"> -ORTH FIL THERMAL ORT CLASS 20/20</t>
  </si>
  <si>
    <t>RECHARGE VISIERE LARIDENT RECHARGE</t>
  </si>
  <si>
    <t>XILONIBSA</t>
  </si>
  <si>
    <t>BOITE GUTIERE MEDICO DENT</t>
  </si>
  <si>
    <t>BENCHELAL</t>
  </si>
  <si>
    <t xml:space="preserve"> -INST SONDE 23 FALKON</t>
  </si>
  <si>
    <t>LABYHAD</t>
  </si>
  <si>
    <t>ABC DENTAIR</t>
  </si>
  <si>
    <t>PORTE EMPREINTE MEDICALIN 9 u</t>
  </si>
  <si>
    <t>PRODUIT</t>
  </si>
  <si>
    <t>PRIX</t>
  </si>
  <si>
    <t>PROUIT</t>
  </si>
  <si>
    <t>PRIX UNI</t>
  </si>
  <si>
    <t>TETRIC EVO CERAM</t>
  </si>
  <si>
    <t>PROTEMP 3M</t>
  </si>
  <si>
    <t>SUPPORT DETARTREUR UNIQUE</t>
  </si>
  <si>
    <t>SUPPORT DETARTREUR AVEC ACCESOIRE</t>
  </si>
  <si>
    <t>RESINE FROID REFLEX</t>
  </si>
  <si>
    <t>LOUPE AVEC LED</t>
  </si>
  <si>
    <t>JDA3</t>
  </si>
  <si>
    <t xml:space="preserve"> -ORTH LIGATURE METALIQUE LONG</t>
  </si>
  <si>
    <t xml:space="preserve"> -ORTH LIGATURE METALIQUE COUR </t>
  </si>
  <si>
    <t>زيت الزيتون</t>
  </si>
  <si>
    <t>العسل</t>
  </si>
  <si>
    <t>لافوكا</t>
  </si>
  <si>
    <t>اللوز</t>
  </si>
  <si>
    <t>الفراولة</t>
  </si>
  <si>
    <t>الجرجير</t>
  </si>
  <si>
    <t>التين</t>
  </si>
  <si>
    <t>البرتقال</t>
  </si>
  <si>
    <t>الليمون</t>
  </si>
  <si>
    <t>الكيوي</t>
  </si>
  <si>
    <t>الموز</t>
  </si>
  <si>
    <t>القرنفل</t>
  </si>
  <si>
    <t>التوم</t>
  </si>
  <si>
    <t>SALMA TALBI 1</t>
  </si>
  <si>
    <t>ABOUSI</t>
  </si>
  <si>
    <t>SAMIR</t>
  </si>
  <si>
    <t>HAMZA</t>
  </si>
  <si>
    <t>798-16</t>
  </si>
  <si>
    <t>ACHALHI CHA</t>
  </si>
  <si>
    <t>TOUFIK</t>
  </si>
  <si>
    <t>FIRST DENT</t>
  </si>
  <si>
    <t>DIGUE MEDICALINE</t>
  </si>
  <si>
    <t>PAPIERS A ARTICULER BAUSH BLEU</t>
  </si>
  <si>
    <t>PAPIERS A ARTICULER BAUSH ROUGE</t>
  </si>
  <si>
    <t>TENON FIBRE DE VERRE MEDICALINE RECH</t>
  </si>
  <si>
    <t>TENON FIBRE DE VERRE MEDICALINE KIT</t>
  </si>
  <si>
    <t>TENON FIBRE DE VERRE ET COMPOSITE</t>
  </si>
  <si>
    <t>ETCHING GEL SPIDENT 3</t>
  </si>
  <si>
    <t>BELGHADA MARYAM</t>
  </si>
  <si>
    <t>EMBOUT MÉLANGEUR PENTAMIX 3M</t>
  </si>
  <si>
    <t>852-18</t>
  </si>
  <si>
    <t>NUM B</t>
  </si>
  <si>
    <t>DA3NOUN LABO  2</t>
  </si>
  <si>
    <t>CHARAF DIN ICHBA</t>
  </si>
  <si>
    <t>LAMALMI  2</t>
  </si>
  <si>
    <t>MS DENTAL</t>
  </si>
  <si>
    <t>LIME RACLEUR NITI DENTSPLY</t>
  </si>
  <si>
    <t>PROP GUARD ULTRADENT</t>
  </si>
  <si>
    <t xml:space="preserve"> -INST PLATEAU NECRHOMENOX</t>
  </si>
  <si>
    <t>EXPRESS PUTTY +EXPRESS LIGHT</t>
  </si>
  <si>
    <t>WAHID 2</t>
  </si>
  <si>
    <t>KARIM SKALI</t>
  </si>
  <si>
    <t>RACLEUR MANI  8…….40</t>
  </si>
  <si>
    <t>LIME  MANI  8…….40</t>
  </si>
  <si>
    <t>CONTRE ANGLE STRONG</t>
  </si>
  <si>
    <t>AOURAGHE  1</t>
  </si>
  <si>
    <t>BLYOU 1</t>
  </si>
  <si>
    <t xml:space="preserve">MOIS </t>
  </si>
  <si>
    <t>AJOUAOU</t>
  </si>
  <si>
    <t>PESEPTEUR</t>
  </si>
  <si>
    <t>SOFIAN OURIACHI 3</t>
  </si>
  <si>
    <t>SCREW POST ITENA</t>
  </si>
  <si>
    <t>BOUDIHI</t>
  </si>
  <si>
    <t>SIHAM BENDODOH</t>
  </si>
  <si>
    <t>DETARTREUR WOOD PICKER LED</t>
  </si>
  <si>
    <t>DETARTREUR WOOD PICKER UDS</t>
  </si>
  <si>
    <t>BILAL NAZIG</t>
  </si>
  <si>
    <t>LEILA AJWAW 2</t>
  </si>
  <si>
    <t>004-01</t>
  </si>
  <si>
    <t>MONT GLOBAL  MORA</t>
  </si>
  <si>
    <t>RANDANI 2</t>
  </si>
  <si>
    <t>75+335+115</t>
  </si>
  <si>
    <t>CONE DE GUTTA APOL CONS GRAD</t>
  </si>
  <si>
    <t>CONE EN PAPIER APOL CONS</t>
  </si>
  <si>
    <t>CON DE GUTTA APOL</t>
  </si>
  <si>
    <t>CON EN PAPIER APOL</t>
  </si>
  <si>
    <t>PORTE SERINGUE COMPSITE MEGADENTA</t>
  </si>
  <si>
    <t>MIKOU 3</t>
  </si>
  <si>
    <t>933-19</t>
  </si>
  <si>
    <t>FRAISE TRANSMETAL EDENTEX III</t>
  </si>
  <si>
    <t>FRAISE TRANSMETA TALON TRIHAWK</t>
  </si>
  <si>
    <t>FRASIE ENDO Z EDENTEX</t>
  </si>
  <si>
    <t>INSERT NSK</t>
  </si>
  <si>
    <t>DISTRIBUTEUR GOBLET MURALE</t>
  </si>
  <si>
    <t>DISTRIBUTEUR GOBLET FUATEUIL</t>
  </si>
  <si>
    <t xml:space="preserve">LAMPE DE BLANCHIMENT </t>
  </si>
  <si>
    <t>NADOR PARA</t>
  </si>
  <si>
    <t xml:space="preserve"> -INST BRUNISS0IR CLAIRE DENT BOL/OLIV</t>
  </si>
  <si>
    <t xml:space="preserve"> -INST SPATULE A BOUCHE DENTL VIEW PK</t>
  </si>
  <si>
    <t xml:space="preserve"> -INST PIKATI THOMAS</t>
  </si>
  <si>
    <t xml:space="preserve"> -INST PORTE COTTON DENTAL VIEW PK</t>
  </si>
  <si>
    <t xml:space="preserve"> -INST SONDE 6 DENTAL VIEW PK</t>
  </si>
  <si>
    <t xml:space="preserve"> -INST ELEVATEUR DENTAL VIEW PK</t>
  </si>
  <si>
    <t xml:space="preserve"> -INST SPATULE A BOUCHE VIEW ROND PK</t>
  </si>
  <si>
    <t xml:space="preserve"> -INST PORTE AGUILLE DE MATHIEU PK</t>
  </si>
  <si>
    <t xml:space="preserve"> -INST COMPAS D EPAISSEUR D IWANSON</t>
  </si>
  <si>
    <t xml:space="preserve"> -INST PINCE TROIS BIC PROTHESE PK</t>
  </si>
  <si>
    <t xml:space="preserve"> -INST PINCE A TWEEDC PROTHESE PK</t>
  </si>
  <si>
    <t xml:space="preserve"> -INST PINCE ADAMS PROTHESE PK</t>
  </si>
  <si>
    <t xml:space="preserve"> -INST MIROIR DENTAL VIEW</t>
  </si>
  <si>
    <t xml:space="preserve"> -INST TROUSSE DENTAIRE PROTHESE</t>
  </si>
  <si>
    <t xml:space="preserve"> -INST COTEAU A PLATRE PK</t>
  </si>
  <si>
    <t xml:space="preserve"> -INST REGLETE BAGH ENDO PK</t>
  </si>
  <si>
    <t xml:space="preserve"> -INST LAMPE A ALCOOL MEDICO PK </t>
  </si>
  <si>
    <t xml:space="preserve"> -INST BOITE ENDO 180*80*35</t>
  </si>
  <si>
    <t xml:space="preserve"> -INST BOITE ENDO 170*70*30</t>
  </si>
  <si>
    <t xml:space="preserve"> -INST BOITE ENDO 200*80*60</t>
  </si>
  <si>
    <t xml:space="preserve"> -INST BOITE ENDO 200*100*30</t>
  </si>
  <si>
    <t xml:space="preserve"> -INST PINCE PORTE AGUILLE FALKO CD</t>
  </si>
  <si>
    <t xml:space="preserve"> -INST ECARTEUR FARABEUF FALKON</t>
  </si>
  <si>
    <t xml:space="preserve"> -INST MOSQUITO PINCE FALKON</t>
  </si>
  <si>
    <t xml:space="preserve"> -INST PORTE AMALGAM CASA+A242</t>
  </si>
  <si>
    <t xml:space="preserve"> -INST PORTE EMPR TOTALFALKO CF 8</t>
  </si>
  <si>
    <t xml:space="preserve"> -INST REGLETTE BAGHE NECHROMINOX</t>
  </si>
  <si>
    <t xml:space="preserve"> -INST PORTE PAPIER ARTICULAIRE</t>
  </si>
  <si>
    <t xml:space="preserve"> -INST SYNDESMOTOMES  COMDENT 4</t>
  </si>
  <si>
    <t xml:space="preserve"> -INST ELEVATEUR COMDENT ROOT</t>
  </si>
  <si>
    <t xml:space="preserve"> -ORTH PINCE CUPPON MINI COMDENT</t>
  </si>
  <si>
    <t xml:space="preserve"> -ORTH JAUGE ORTHO COMDENT</t>
  </si>
  <si>
    <t xml:space="preserve"> -ORTH BRK GHUESOUS</t>
  </si>
  <si>
    <t xml:space="preserve"> -INST PORTE FILM RADIO</t>
  </si>
  <si>
    <t>SECTION DE CŒUR</t>
  </si>
  <si>
    <t xml:space="preserve"> ORTH BRK SYSTYME AUTO LIGATING</t>
  </si>
  <si>
    <t xml:space="preserve"> -ORTH CHENITE AMIRICAN ORTHO</t>
  </si>
  <si>
    <t xml:space="preserve"> -ORTH CHENITE  CHINE</t>
  </si>
  <si>
    <t xml:space="preserve"> -ORTH BAGH GAC  </t>
  </si>
  <si>
    <t xml:space="preserve"> -ORTH FIL ACIER ORT CLASS 17/025</t>
  </si>
  <si>
    <t>KIT TURBINE CONTRE MICRO MOT APPLE</t>
  </si>
  <si>
    <t>LAMPE PHOTO WOOD PICKER</t>
  </si>
  <si>
    <t>LAMPE WOOD PIKER MINI</t>
  </si>
  <si>
    <t xml:space="preserve"> -ORTH FIL EN ACIER 19.25 EN TIGE</t>
  </si>
  <si>
    <t xml:space="preserve"> -ORTH FIL EN ACIER 20 EN TIGE</t>
  </si>
  <si>
    <t xml:space="preserve"> -INS PINCE PERFERANT DIGHE</t>
  </si>
  <si>
    <t xml:space="preserve"> -ORTH FFIL NITI RMO ROND</t>
  </si>
  <si>
    <r>
      <t xml:space="preserve"> -ORTH FFIL EN ACIER RMO ROND 018</t>
    </r>
    <r>
      <rPr>
        <b/>
        <i/>
        <sz val="11"/>
        <rFont val="Calibri"/>
        <family val="2"/>
        <scheme val="minor"/>
      </rPr>
      <t>(100)</t>
    </r>
  </si>
  <si>
    <t xml:space="preserve"> -ORTH FFIL EN ACIER RMO RECTANG</t>
  </si>
  <si>
    <t xml:space="preserve"> -ORTH FFIL EN NITI RMO RECTANG</t>
  </si>
  <si>
    <t xml:space="preserve"> -ORTH FIL NITI ORT CLASS ROND</t>
  </si>
  <si>
    <t xml:space="preserve"> -ORTH LIGATURE METALIQUE YO</t>
  </si>
  <si>
    <t>CHALIMAE CHINE</t>
  </si>
  <si>
    <t xml:space="preserve"> -ORTH FIL EN ACIER 20 EN TIGE 18*25</t>
  </si>
  <si>
    <t xml:space="preserve"> -ORTH SEPARATEUR GH</t>
  </si>
  <si>
    <t xml:space="preserve"> -ORTH TUBE CREATIVE 6/7</t>
  </si>
  <si>
    <t xml:space="preserve"> -ORTH POUSE BAGHE PK</t>
  </si>
  <si>
    <t xml:space="preserve"> -ORTH BRK MINI PREVAIL GH</t>
  </si>
  <si>
    <t xml:space="preserve"> -ORTH BRK AUTO LIGATER AGILITY</t>
  </si>
  <si>
    <t xml:space="preserve"> -ORTH FIL NITI GC RECTANG 20*20</t>
  </si>
  <si>
    <t xml:space="preserve"> -ORTH FIL NITI GC ROND</t>
  </si>
  <si>
    <t xml:space="preserve"> -ORTH  RMO FLITWIN</t>
  </si>
  <si>
    <t>TENON CALSINABLE DENTAL MARKET</t>
  </si>
  <si>
    <t>ADHESIVE MEGADENTA</t>
  </si>
  <si>
    <t>AMALGAME POUDRE 250 PRO ALLOY</t>
  </si>
  <si>
    <t>BAC POUR DESINFICTION DES FRAISE</t>
  </si>
  <si>
    <t>BAC POUR DESINFICTION DES INSTRUMEN</t>
  </si>
  <si>
    <t>FRAISIER STAINLESS COLEUR 30 TROUX</t>
  </si>
  <si>
    <t>LINGETTE TOP OFF RECHARGE</t>
  </si>
  <si>
    <t>LINGETTE TOP OFF BOX BOITE</t>
  </si>
  <si>
    <t>LINGETTE DENTRO VERACTIS</t>
  </si>
  <si>
    <t>AGUILLE SOFEJET 16/21</t>
  </si>
  <si>
    <t xml:space="preserve">BOITE GUTTIERE HEALTH </t>
  </si>
  <si>
    <t>LINGETTE UNISEPA BOITE</t>
  </si>
  <si>
    <t>BOITE GUTTIERE DUCHEM</t>
  </si>
  <si>
    <t>BROCETTE APPLICTEUR BAGDAD</t>
  </si>
  <si>
    <t>POINGEE POUR BROCETTE A DHESIVE</t>
  </si>
  <si>
    <t>CANULE S CHIRUGICAL TETE M</t>
  </si>
  <si>
    <t>CALE BOUCHE DENTAL</t>
  </si>
  <si>
    <t>CANULE SALIVAIRE DISPOTEC OKTAN</t>
  </si>
  <si>
    <t>COURONNES PROVISOIRE COFRE</t>
  </si>
  <si>
    <t>COURONNES PROVISOIRE APOL</t>
  </si>
  <si>
    <t>COMP COFRT T.ECONOM 8</t>
  </si>
  <si>
    <t>COMP COFRT TETRIC N CERAM</t>
  </si>
  <si>
    <t>COMP RECHARG ALINE FLOW</t>
  </si>
  <si>
    <t>SPATUL A ALGIANTE AB DENTAL</t>
  </si>
  <si>
    <t>EDETAT BIOMED</t>
  </si>
  <si>
    <t>CON EN APIER CON GAPADENT</t>
  </si>
  <si>
    <t>CONTREA NGLE SINOL POUSOIR</t>
  </si>
  <si>
    <t xml:space="preserve">DENT BIODENT </t>
  </si>
  <si>
    <t>DENT MAJOR</t>
  </si>
  <si>
    <t>DESINFUC MEDICA LINE</t>
  </si>
  <si>
    <t>DESINFUC VERACTIS ASPEGERM 5L</t>
  </si>
  <si>
    <t>DENT VIVADENT PE PAR 6 ET PAR 8</t>
  </si>
  <si>
    <t>DISTRIBUTEUR ARC DENTAL</t>
  </si>
  <si>
    <t>DISTRIBUTEUR DE COTTON AVEC ROULETE</t>
  </si>
  <si>
    <t>ECARTEUR EN PLASTIQUE AVEC PAPILLO</t>
  </si>
  <si>
    <t>EXPRESS LIGHT</t>
  </si>
  <si>
    <t xml:space="preserve">EXPRESS PUTTY </t>
  </si>
  <si>
    <t>FIL DU RETRACTON ULTRA N°#2</t>
  </si>
  <si>
    <t>FIL DU RETRACTON ULTRA N°# 3</t>
  </si>
  <si>
    <t>LAMPE PHOTO POWER LED</t>
  </si>
  <si>
    <t>LAMPE PHOTO CURING LIGHT</t>
  </si>
  <si>
    <t>FUJI 2</t>
  </si>
  <si>
    <t>FRAISE FRANK DENTAIRE BOL CAR CONTR</t>
  </si>
  <si>
    <t xml:space="preserve">FRAISE FRANK DENTAIRE BOL CAR </t>
  </si>
  <si>
    <t>FRAISE FRANK DENTAIRE CARB</t>
  </si>
  <si>
    <t>INSERT ADAPTABLE EMS EDENTEX</t>
  </si>
  <si>
    <t>INSERT ADAPTABLE SATELEC EDENTEX</t>
  </si>
  <si>
    <t>FRAISE KOMET OLIVE 8368 B ROUGE</t>
  </si>
  <si>
    <t>FRAISE KOMET  H1 BOL 314 CARB CELAN</t>
  </si>
  <si>
    <t>FRAISE  POIRE +DISQUE+ MAN</t>
  </si>
  <si>
    <t>FRAISE POUR LEJA</t>
  </si>
  <si>
    <t>FRAISE POUR PIECE  HORI H 001 025</t>
  </si>
  <si>
    <t>FRAISE  HORICO CARB TURBINR</t>
  </si>
  <si>
    <t>FRAISE  DENSPLY</t>
  </si>
  <si>
    <t>GANT SAFE TOUCH</t>
  </si>
  <si>
    <t>FULOIRE LATERAEU</t>
  </si>
  <si>
    <t>MERCURY  JAMAL</t>
  </si>
  <si>
    <t>PERMLASTIQUE KERR BLUE</t>
  </si>
  <si>
    <t>PERMLASTIQUE KERR ROSE</t>
  </si>
  <si>
    <t>CLE POUR NSERT DETARTREUR WOOD PIC</t>
  </si>
  <si>
    <t>PIENCE A MAIN POR DETARTREUR WOD</t>
  </si>
  <si>
    <t xml:space="preserve">PROTAPER </t>
  </si>
  <si>
    <t>PORTE SERVIETE PLASTIQUE ROSSORT</t>
  </si>
  <si>
    <t>PORTE SERVIETE PLASTIQUE DIRECTA</t>
  </si>
  <si>
    <t>PORTE SERVIETE PLASTIQUE HEALTH PROJR</t>
  </si>
  <si>
    <t>RESINE A CHAUX N 3/7</t>
  </si>
  <si>
    <t>UNIFAST POUDRE GC</t>
  </si>
  <si>
    <t>UNIFAST LIQUIDE GC</t>
  </si>
  <si>
    <t xml:space="preserve"> -ORTH RESSORTS OUVERTURE BOBIN GH</t>
  </si>
  <si>
    <t>GOBLET EN COLEUR</t>
  </si>
  <si>
    <t>VISIERE DENTAL PACIFIC</t>
  </si>
  <si>
    <t>VISIERE CHINE ROUGE</t>
  </si>
  <si>
    <t>SPRAY DENTAFLUX</t>
  </si>
  <si>
    <t>TERNIRF MANI</t>
  </si>
  <si>
    <t>SERINGUE A ELASTOMERE JETABLE</t>
  </si>
  <si>
    <t xml:space="preserve"> -INS PINCE PROTHESE DIVERS</t>
  </si>
  <si>
    <t xml:space="preserve"> -INST SONDE 17 DENTAL PACIFIK</t>
  </si>
  <si>
    <t xml:space="preserve"> -INS PINCE PROTHESE 3 BIC TWEE GO</t>
  </si>
  <si>
    <t>SPRAY REFROIDISMENT DISPO COLD</t>
  </si>
  <si>
    <t>PROTECTEUR LAMPE PHOTO</t>
  </si>
  <si>
    <t>ORTH LIGATURE ELASTOM CADRE</t>
  </si>
  <si>
    <t xml:space="preserve"> -ORTH LIGATURE ELASTOM CHIN </t>
  </si>
  <si>
    <t xml:space="preserve"> -ORTH LIGATURE ELASTOM CUADRADO</t>
  </si>
  <si>
    <t>DSINFICTANT DES SURFACE ALKYDOL</t>
  </si>
  <si>
    <t>DENT ODILUX</t>
  </si>
  <si>
    <t>CREDET CHEQUE</t>
  </si>
  <si>
    <t>CREDET ESPECE</t>
  </si>
  <si>
    <t>SODEUSE BEST</t>
  </si>
  <si>
    <t>JEVEL</t>
  </si>
  <si>
    <t>TI</t>
  </si>
  <si>
    <t>BENIFICE ZAKA</t>
  </si>
  <si>
    <t>TOTAL GLOBAL</t>
  </si>
  <si>
    <t>ARGENT SOBR</t>
  </si>
  <si>
    <t xml:space="preserve"> -INST MONCHE MIOIR FALKON</t>
  </si>
  <si>
    <t>MED</t>
  </si>
  <si>
    <t>ZAKARIA</t>
  </si>
  <si>
    <t>REG</t>
  </si>
  <si>
    <t>RAJLA</t>
  </si>
  <si>
    <t xml:space="preserve"> -INST SERINGUE COMDENT </t>
  </si>
  <si>
    <t xml:space="preserve"> -INST SOND DOUBLE COMDENT</t>
  </si>
  <si>
    <t>STERIFARM</t>
  </si>
  <si>
    <t>LIGATURE ELASTOMIRIQUE AMERICAN</t>
  </si>
  <si>
    <t>BROCETTE INTERDENTAIRE</t>
  </si>
  <si>
    <t>TUYAUX D'ASPIRATION</t>
  </si>
  <si>
    <t>LAMPE PHOTO CROMALUX ALOGYNE</t>
  </si>
  <si>
    <t xml:space="preserve"> -ORTH TUBE CREATIVE CONVVERTIBLE 6/7</t>
  </si>
  <si>
    <t>KALOUBI</t>
  </si>
  <si>
    <t>948-19</t>
  </si>
  <si>
    <t>095-02</t>
  </si>
  <si>
    <t>ANAS</t>
  </si>
  <si>
    <t>MAZOUZ</t>
  </si>
  <si>
    <t>119-03</t>
  </si>
  <si>
    <t>123-03</t>
  </si>
  <si>
    <t>DENTC ROWN ITENA</t>
  </si>
  <si>
    <t>CONTRE ANGLE NSK POUSOIRE</t>
  </si>
  <si>
    <t>BENSARIA IDRISS</t>
  </si>
  <si>
    <t>147-03</t>
  </si>
  <si>
    <t>149-03</t>
  </si>
  <si>
    <t>DENTAL  PROJ</t>
  </si>
  <si>
    <t xml:space="preserve">FILM PROTECTEUR </t>
  </si>
  <si>
    <t>POCHETE POUR CAMERA</t>
  </si>
  <si>
    <t>PINCE POUR COTTON EN BOUCHE</t>
  </si>
  <si>
    <t>075-02P</t>
  </si>
  <si>
    <t xml:space="preserve"> -ORTH BRK CERAMIQUE SYSTYME</t>
  </si>
  <si>
    <t>PLACK BLANCHIME SYNERGIE</t>
  </si>
  <si>
    <t>174-04</t>
  </si>
  <si>
    <t>175-04</t>
  </si>
  <si>
    <t>ADIL CASITA</t>
  </si>
  <si>
    <t>VIVREUR</t>
  </si>
  <si>
    <t>BLANCHIMENT</t>
  </si>
  <si>
    <t>LAMPE</t>
  </si>
  <si>
    <t>GENEAL</t>
  </si>
  <si>
    <t>CEMENT PRO</t>
  </si>
  <si>
    <t>PROTEMP</t>
  </si>
  <si>
    <t>IRM</t>
  </si>
  <si>
    <t>VIRIONOMERE</t>
  </si>
  <si>
    <t>FUJI TRIAGE</t>
  </si>
  <si>
    <t>FUJI EQUIA LC</t>
  </si>
  <si>
    <t>LENTULO</t>
  </si>
  <si>
    <t>PIECE A MAIN</t>
  </si>
  <si>
    <t>ADHESIVE</t>
  </si>
  <si>
    <t>EVO CERAM</t>
  </si>
  <si>
    <t>COMPOSITE SUP</t>
  </si>
  <si>
    <t>FITT DE KERR</t>
  </si>
  <si>
    <t>TOP SEAL</t>
  </si>
  <si>
    <t>GENEAL CAPS</t>
  </si>
  <si>
    <t>180-04</t>
  </si>
  <si>
    <t>AWRAG</t>
  </si>
  <si>
    <t>ZAKARI</t>
  </si>
  <si>
    <t>ALOUSI</t>
  </si>
  <si>
    <t>KALOUC</t>
  </si>
  <si>
    <t>KHALID 2</t>
  </si>
  <si>
    <t>111-03P</t>
  </si>
  <si>
    <t>HAMZA KALLOCHI</t>
  </si>
  <si>
    <t>INDURENT</t>
  </si>
  <si>
    <t>ORANWACHN</t>
  </si>
  <si>
    <t>MEDICO D</t>
  </si>
  <si>
    <t>UNISEPTA SURFACE</t>
  </si>
  <si>
    <t xml:space="preserve">GLYDE DENTSPLY 3 SERINGUE* 3ML </t>
  </si>
  <si>
    <t>MANDRIN POUR DISQUE PROTHESE</t>
  </si>
  <si>
    <t>HOUSEIN BEN TAHAR</t>
  </si>
  <si>
    <t>ORTHO ZENTH</t>
  </si>
  <si>
    <t>HAJAR</t>
  </si>
  <si>
    <t>LIGATURE ELASTOMIRIQUE CREATIVE</t>
  </si>
  <si>
    <t>DYCAL DENSPLY IVORY</t>
  </si>
  <si>
    <t>ACHALHI CHIB</t>
  </si>
  <si>
    <t>184-04</t>
  </si>
  <si>
    <t>168-04P</t>
  </si>
  <si>
    <t>MICRO MOTOR AIR MOTOR</t>
  </si>
  <si>
    <t xml:space="preserve">DENT BIOMAX </t>
  </si>
  <si>
    <t>175-4P</t>
  </si>
  <si>
    <t>SKALI</t>
  </si>
  <si>
    <t>1 VIREMENT</t>
  </si>
  <si>
    <t>PORTE PREINTE COFRET 8</t>
  </si>
  <si>
    <t>PORTE PREINTE COFRET 6</t>
  </si>
  <si>
    <t>TRANSBOND PLUS COLEUR</t>
  </si>
  <si>
    <t>RELYX VENEER</t>
  </si>
  <si>
    <t>DENTIFRICE OPALZSCENCE G</t>
  </si>
  <si>
    <t>DENTIFRICE OPALZSCENCE P</t>
  </si>
  <si>
    <t>MONIR</t>
  </si>
  <si>
    <t>DELEGATION DE LA SANTE</t>
  </si>
  <si>
    <t>155-04</t>
  </si>
  <si>
    <t>212-5P</t>
  </si>
  <si>
    <t>213-5P</t>
  </si>
  <si>
    <t>249-05</t>
  </si>
  <si>
    <t>247-05</t>
  </si>
  <si>
    <t>250-05</t>
  </si>
  <si>
    <t>252-06</t>
  </si>
  <si>
    <t>SAKINA HASSANI</t>
  </si>
  <si>
    <t>ETCH 5MIN/SILAN 5MN/AIR</t>
  </si>
  <si>
    <t>262-06</t>
  </si>
  <si>
    <t>GRIGUAA JAM</t>
  </si>
  <si>
    <t>HANLAOUI</t>
  </si>
  <si>
    <t>269-06</t>
  </si>
  <si>
    <t>MTA DENTSPLY</t>
  </si>
  <si>
    <t>SOBHI</t>
  </si>
  <si>
    <t>275-06</t>
  </si>
  <si>
    <t>IMAN BOUJJIA</t>
  </si>
  <si>
    <t>M 24060</t>
  </si>
  <si>
    <t>284-06</t>
  </si>
  <si>
    <t>DISTRIBUTEUR APLICATEUR</t>
  </si>
  <si>
    <t>EMBOT ISPIRATION JETABLE</t>
  </si>
  <si>
    <t>FALIHI</t>
  </si>
  <si>
    <t>Z  18830</t>
  </si>
  <si>
    <t>FADOUA</t>
  </si>
  <si>
    <t>BAGDAD</t>
  </si>
  <si>
    <t>292-06</t>
  </si>
  <si>
    <t>295-06</t>
  </si>
  <si>
    <t>301-07</t>
  </si>
  <si>
    <t>307-308-07</t>
  </si>
  <si>
    <t xml:space="preserve"> -INST BOITE ENDO ROND PETITE PK</t>
  </si>
  <si>
    <t>311-07</t>
  </si>
  <si>
    <t>314-07</t>
  </si>
  <si>
    <t>015-1P</t>
  </si>
  <si>
    <t>BLANCHIMENT OPALESCENCE ENDO</t>
  </si>
  <si>
    <t>OPALUSTRE</t>
  </si>
  <si>
    <t>P</t>
  </si>
  <si>
    <t>FRISIER EURONDA</t>
  </si>
  <si>
    <t>COMPRESSE PRE-DECOUPEES 200</t>
  </si>
  <si>
    <t>TSOULI</t>
  </si>
  <si>
    <t>329-07</t>
  </si>
  <si>
    <t xml:space="preserve">BAKKALI </t>
  </si>
  <si>
    <t>PESEPTEUR N</t>
  </si>
  <si>
    <t>345-7P</t>
  </si>
  <si>
    <t>ABDELTIF G</t>
  </si>
  <si>
    <t>ABDELTIF GR</t>
  </si>
  <si>
    <t>342-07</t>
  </si>
  <si>
    <t>MEDIFIL</t>
  </si>
  <si>
    <t>ESPECE</t>
  </si>
  <si>
    <t>ESPECE DERN</t>
  </si>
  <si>
    <t>TURBINE AVEC GENERATEUR LUX</t>
  </si>
  <si>
    <t>TURBINE APPLE</t>
  </si>
  <si>
    <t>TURBINE FIRST</t>
  </si>
  <si>
    <t>336-07</t>
  </si>
  <si>
    <t>335-8P</t>
  </si>
  <si>
    <t>LE CLESUER CUIVRE</t>
  </si>
  <si>
    <t>353-08</t>
  </si>
  <si>
    <t>FIL DE CONTENTION  RETANER</t>
  </si>
  <si>
    <t>355-08</t>
  </si>
  <si>
    <t>356-08</t>
  </si>
  <si>
    <t>375-8P</t>
  </si>
  <si>
    <t>360-08</t>
  </si>
  <si>
    <t>385-08</t>
  </si>
  <si>
    <t>359-08</t>
  </si>
  <si>
    <t>365-08</t>
  </si>
  <si>
    <t>WASSIM</t>
  </si>
  <si>
    <t>367-08</t>
  </si>
  <si>
    <t>368-08</t>
  </si>
  <si>
    <t>373-08</t>
  </si>
  <si>
    <t>370/08</t>
  </si>
  <si>
    <t>MIKOU 4</t>
  </si>
  <si>
    <t>MIKOU 5</t>
  </si>
  <si>
    <t>375-08</t>
  </si>
  <si>
    <t>254-06</t>
  </si>
  <si>
    <t>288-06</t>
  </si>
  <si>
    <t>247-07</t>
  </si>
  <si>
    <t>377-08</t>
  </si>
  <si>
    <t>372-08</t>
  </si>
  <si>
    <t>378-08</t>
  </si>
  <si>
    <t>380-08</t>
  </si>
  <si>
    <t>381-08</t>
  </si>
  <si>
    <t>211-05</t>
  </si>
  <si>
    <t>163-04</t>
  </si>
  <si>
    <t>350-08</t>
  </si>
  <si>
    <t>384-08</t>
  </si>
  <si>
    <t>387-08</t>
  </si>
  <si>
    <t>389-08</t>
  </si>
  <si>
    <t>393-08</t>
  </si>
  <si>
    <t>396-08</t>
  </si>
  <si>
    <t>397-08</t>
  </si>
  <si>
    <t>398-08</t>
  </si>
  <si>
    <t>419-9P</t>
  </si>
  <si>
    <t>402-09</t>
  </si>
  <si>
    <t>403-09</t>
  </si>
  <si>
    <t>405-09</t>
  </si>
  <si>
    <t>406-09</t>
  </si>
  <si>
    <t>408-09</t>
  </si>
  <si>
    <t>423-9P</t>
  </si>
  <si>
    <t>424-9P</t>
  </si>
  <si>
    <t>300-06</t>
  </si>
  <si>
    <t>352-8P</t>
  </si>
  <si>
    <t>410-09</t>
  </si>
  <si>
    <t>413-09</t>
  </si>
  <si>
    <t>414-09</t>
  </si>
  <si>
    <t>415-09</t>
  </si>
  <si>
    <t>437-9P</t>
  </si>
  <si>
    <t>MOIS 01</t>
  </si>
  <si>
    <t>439-9P</t>
  </si>
  <si>
    <t>418-09</t>
  </si>
  <si>
    <t>421-09</t>
  </si>
  <si>
    <t>420-09</t>
  </si>
  <si>
    <t>422-09</t>
  </si>
  <si>
    <t>416-09</t>
  </si>
  <si>
    <t>424-09</t>
  </si>
  <si>
    <t>423-09</t>
  </si>
  <si>
    <t>425-08</t>
  </si>
  <si>
    <t>426-09</t>
  </si>
  <si>
    <t>453-10P</t>
  </si>
  <si>
    <t>428-09</t>
  </si>
  <si>
    <t>429-09</t>
  </si>
  <si>
    <t>430-09</t>
  </si>
  <si>
    <t>431-09</t>
  </si>
  <si>
    <t>432-09</t>
  </si>
  <si>
    <t>465-10P</t>
  </si>
  <si>
    <t>436-09</t>
  </si>
  <si>
    <t>BOUBNAN</t>
  </si>
  <si>
    <t>439-09</t>
  </si>
  <si>
    <t>438-09</t>
  </si>
  <si>
    <t>SARSARI</t>
  </si>
  <si>
    <t>SOCLE DUSHEM 6 PIECE</t>
  </si>
  <si>
    <t>440-09</t>
  </si>
  <si>
    <t>467-9P</t>
  </si>
  <si>
    <t>SOUHEIB</t>
  </si>
  <si>
    <t>OUMAIMA S</t>
  </si>
  <si>
    <t>HANTLAOUI</t>
  </si>
  <si>
    <t>AJOUOU</t>
  </si>
  <si>
    <t>441-09</t>
  </si>
  <si>
    <t>MIXTE</t>
  </si>
  <si>
    <t>ANAJAR</t>
  </si>
  <si>
    <t>442-09</t>
  </si>
  <si>
    <t>KALOUCH</t>
  </si>
  <si>
    <t>HAJA</t>
  </si>
  <si>
    <t>SECTION DISQUE PLASTIQUE 2</t>
  </si>
  <si>
    <t>ZEKHNINI</t>
  </si>
  <si>
    <t>DAHMANI 1</t>
  </si>
  <si>
    <t>HASNAOUI</t>
  </si>
  <si>
    <t>445-09</t>
  </si>
  <si>
    <t>IMAN</t>
  </si>
  <si>
    <t>444-09</t>
  </si>
  <si>
    <t>SEBBAR</t>
  </si>
  <si>
    <t>AVAN 19000</t>
  </si>
  <si>
    <t>SAOUI</t>
  </si>
  <si>
    <t>PLACK BLANCHIME SENERGIE 1MM</t>
  </si>
  <si>
    <t>ERAJLA</t>
  </si>
  <si>
    <t>451-10</t>
  </si>
  <si>
    <t>453-10</t>
  </si>
  <si>
    <t>452-10</t>
  </si>
  <si>
    <t>MED BENINS</t>
  </si>
  <si>
    <t>449-09</t>
  </si>
  <si>
    <t>ILHAM OUALI</t>
  </si>
  <si>
    <t>479-10P</t>
  </si>
  <si>
    <t>MED VISITE</t>
  </si>
  <si>
    <t>480-10P</t>
  </si>
  <si>
    <t>BENBOUJAM</t>
  </si>
  <si>
    <t>MAIO</t>
  </si>
  <si>
    <t>HAMID</t>
  </si>
  <si>
    <t>450-09</t>
  </si>
  <si>
    <t>456-10</t>
  </si>
  <si>
    <t>457-10</t>
  </si>
  <si>
    <t>458-10</t>
  </si>
  <si>
    <t>459-10</t>
  </si>
  <si>
    <t>RESTE 20000</t>
  </si>
  <si>
    <t>448-09</t>
  </si>
  <si>
    <t>460-10</t>
  </si>
  <si>
    <t>435-09</t>
  </si>
  <si>
    <t xml:space="preserve">ADEL </t>
  </si>
  <si>
    <t>463-10</t>
  </si>
  <si>
    <t>461-10</t>
  </si>
  <si>
    <t>MOBTASSIM</t>
  </si>
  <si>
    <t>AHALA</t>
  </si>
  <si>
    <t>AOURA</t>
  </si>
  <si>
    <t>467-10</t>
  </si>
  <si>
    <t>THAMI</t>
  </si>
  <si>
    <t>FATIHA</t>
  </si>
  <si>
    <t>KAWTAR</t>
  </si>
  <si>
    <t>465-10</t>
  </si>
  <si>
    <t>464-10</t>
  </si>
  <si>
    <t>492-10P</t>
  </si>
  <si>
    <t>BOULAID</t>
  </si>
  <si>
    <t>ABDELATIF</t>
  </si>
  <si>
    <t>454-10</t>
  </si>
  <si>
    <t>COMP ORT</t>
  </si>
  <si>
    <t>AZDOUF</t>
  </si>
  <si>
    <t>BOULAI</t>
  </si>
  <si>
    <t>ALIYA</t>
  </si>
  <si>
    <t>TAKI</t>
  </si>
  <si>
    <t>SIMO</t>
  </si>
  <si>
    <t>TALBIOUI</t>
  </si>
  <si>
    <t>501-11P</t>
  </si>
  <si>
    <t>469-10</t>
  </si>
  <si>
    <t>500-01P</t>
  </si>
  <si>
    <t>BOUHH</t>
  </si>
  <si>
    <t>SYSTTYM</t>
  </si>
  <si>
    <t>468-10</t>
  </si>
  <si>
    <t>497-10P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</si>
</sst>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#,##0.00_ ;\-#,##0.00\ "/>
    <numFmt numFmtId="165" formatCode="#,##0.00\ _€"/>
  </numFmts>
  <fonts count="125"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4"/>
      <name val="Bookman Old Style"/>
      <family val="1"/>
    </font>
    <font>
      <b/>
      <sz val="14"/>
      <color indexed="10"/>
      <name val="Bookman Old Style"/>
      <family val="1"/>
    </font>
    <font>
      <b/>
      <sz val="14"/>
      <color indexed="8"/>
      <name val="Bookman Old Style"/>
      <family val="1"/>
    </font>
    <font>
      <b/>
      <sz val="14"/>
      <color indexed="11"/>
      <name val="Bookman Old Style"/>
      <family val="1"/>
    </font>
    <font>
      <b/>
      <i/>
      <sz val="14"/>
      <name val="Bookman Old Style"/>
      <family val="1"/>
    </font>
    <font>
      <b/>
      <i/>
      <sz val="14"/>
      <color indexed="10"/>
      <name val="Bookman Old Style"/>
      <family val="1"/>
    </font>
    <font>
      <b/>
      <i/>
      <sz val="14"/>
      <color indexed="9"/>
      <name val="Bookman Old Style"/>
      <family val="1"/>
    </font>
    <font>
      <b/>
      <i/>
      <sz val="14"/>
      <color rgb="FFFF0000"/>
      <name val="Bookman Old Style"/>
      <family val="1"/>
    </font>
    <font>
      <sz val="10"/>
      <name val="Arial"/>
      <family val="2"/>
    </font>
    <font>
      <b/>
      <sz val="11"/>
      <color indexed="9"/>
      <name val="Bookman Old Style"/>
      <family val="1"/>
    </font>
    <font>
      <b/>
      <sz val="10"/>
      <name val="Arial"/>
      <family val="2"/>
    </font>
    <font>
      <b/>
      <u/>
      <sz val="14"/>
      <name val="Bookman Old Style"/>
      <family val="1"/>
    </font>
    <font>
      <b/>
      <sz val="26"/>
      <name val="Bookman Old Style"/>
      <family val="1"/>
    </font>
    <font>
      <b/>
      <sz val="14"/>
      <color theme="1"/>
      <name val="Bookman Old Style"/>
      <family val="1"/>
    </font>
    <font>
      <b/>
      <i/>
      <sz val="14"/>
      <color theme="1"/>
      <name val="Bookman Old Style"/>
      <family val="1"/>
    </font>
    <font>
      <b/>
      <sz val="14"/>
      <color rgb="FF4AD618"/>
      <name val="Bookman Old Style"/>
      <family val="1"/>
    </font>
    <font>
      <b/>
      <sz val="14"/>
      <color rgb="FFFF0000"/>
      <name val="Bookman Old Style"/>
      <family val="1"/>
    </font>
    <font>
      <b/>
      <i/>
      <sz val="18"/>
      <color rgb="FFFF0000"/>
      <name val="Calibri"/>
      <family val="2"/>
      <scheme val="minor"/>
    </font>
    <font>
      <b/>
      <i/>
      <sz val="28"/>
      <color indexed="9"/>
      <name val="Bookman Old Style"/>
      <family val="1"/>
    </font>
    <font>
      <b/>
      <i/>
      <sz val="18"/>
      <color rgb="FF00FF00"/>
      <name val="Calibri"/>
      <family val="2"/>
      <scheme val="minor"/>
    </font>
    <font>
      <b/>
      <sz val="11"/>
      <color indexed="10"/>
      <name val="Bookman Old Style"/>
      <family val="1"/>
    </font>
    <font>
      <b/>
      <sz val="11"/>
      <name val="Bookman Old Style"/>
      <family val="1"/>
    </font>
    <font>
      <b/>
      <sz val="11"/>
      <color theme="0"/>
      <name val="Bookman Old Style"/>
      <family val="1"/>
    </font>
    <font>
      <b/>
      <sz val="14"/>
      <color theme="0"/>
      <name val="Bookman Old Style"/>
      <family val="1"/>
    </font>
    <font>
      <b/>
      <i/>
      <sz val="18"/>
      <name val="Calibri"/>
      <family val="2"/>
    </font>
    <font>
      <b/>
      <i/>
      <sz val="16"/>
      <color rgb="FFC00000"/>
      <name val="Bookman Old Style"/>
      <family val="1"/>
    </font>
    <font>
      <b/>
      <sz val="14"/>
      <color rgb="FFC00000"/>
      <name val="Bookman Old Style"/>
      <family val="1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AD618"/>
      <name val="Calibri"/>
      <family val="2"/>
      <scheme val="minor"/>
    </font>
    <font>
      <b/>
      <i/>
      <sz val="18"/>
      <color rgb="FF00FF00"/>
      <name val="Calibri"/>
      <family val="2"/>
    </font>
    <font>
      <b/>
      <sz val="14"/>
      <color rgb="FF00FF00"/>
      <name val="Bookman Old Style"/>
      <family val="1"/>
    </font>
    <font>
      <b/>
      <i/>
      <sz val="14"/>
      <color rgb="FFFFFF00"/>
      <name val="Bookman Old Style"/>
      <family val="1"/>
    </font>
    <font>
      <b/>
      <i/>
      <sz val="14"/>
      <color rgb="FF00FF00"/>
      <name val="Bookman Old Style"/>
      <family val="1"/>
    </font>
    <font>
      <b/>
      <i/>
      <sz val="14"/>
      <color theme="3" tint="0.79998168889431442"/>
      <name val="Bookman Old Style"/>
      <family val="1"/>
    </font>
    <font>
      <b/>
      <i/>
      <sz val="18"/>
      <color theme="3" tint="0.79998168889431442"/>
      <name val="Calibri"/>
      <family val="2"/>
    </font>
    <font>
      <b/>
      <i/>
      <sz val="16"/>
      <color rgb="FF00FF00"/>
      <name val="Bookman Old Style"/>
      <family val="1"/>
    </font>
    <font>
      <b/>
      <sz val="16"/>
      <color rgb="FF00FF00"/>
      <name val="Bookman Old Style"/>
      <family val="1"/>
    </font>
    <font>
      <b/>
      <sz val="18"/>
      <color rgb="FFFF0000"/>
      <name val="Calibri"/>
      <family val="2"/>
    </font>
    <font>
      <sz val="11"/>
      <color rgb="FF00FF0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24"/>
      <color rgb="FF00FF00"/>
      <name val="Calibri"/>
      <family val="2"/>
      <scheme val="minor"/>
    </font>
    <font>
      <b/>
      <i/>
      <sz val="24"/>
      <color rgb="FFFF0000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24"/>
      <color theme="0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i/>
      <sz val="22"/>
      <color theme="1"/>
      <name val="Bookman Old Style"/>
      <family val="1"/>
    </font>
    <font>
      <b/>
      <i/>
      <sz val="26"/>
      <color rgb="FF00FF00"/>
      <name val="Calibri"/>
      <family val="2"/>
      <scheme val="minor"/>
    </font>
    <font>
      <b/>
      <i/>
      <sz val="26"/>
      <color rgb="FFFF33CC"/>
      <name val="Calibri"/>
      <family val="2"/>
      <scheme val="minor"/>
    </font>
    <font>
      <b/>
      <i/>
      <sz val="18"/>
      <color rgb="FFFFFF00"/>
      <name val="Calibri"/>
      <family val="2"/>
      <scheme val="minor"/>
    </font>
    <font>
      <b/>
      <sz val="16"/>
      <color rgb="FFFF0000"/>
      <name val="Bookman Old Style"/>
      <family val="1"/>
    </font>
    <font>
      <b/>
      <sz val="11"/>
      <color rgb="FFFF0000"/>
      <name val="Bookman Old Style"/>
      <family val="1"/>
    </font>
    <font>
      <b/>
      <i/>
      <sz val="26"/>
      <color theme="0"/>
      <name val="Bookman Old Style"/>
      <family val="1"/>
    </font>
    <font>
      <sz val="48"/>
      <color theme="1"/>
      <name val="Calibri"/>
      <family val="2"/>
      <scheme val="minor"/>
    </font>
    <font>
      <b/>
      <i/>
      <sz val="16"/>
      <color theme="1"/>
      <name val="Bookman Old Style"/>
      <family val="1"/>
    </font>
    <font>
      <b/>
      <i/>
      <sz val="26"/>
      <color theme="0"/>
      <name val="Arabic Transparent"/>
      <charset val="178"/>
    </font>
    <font>
      <b/>
      <i/>
      <sz val="18"/>
      <color rgb="FF00FF00"/>
      <name val="Bookman Old Style"/>
      <family val="1"/>
    </font>
    <font>
      <b/>
      <sz val="10"/>
      <color rgb="FF00FF00"/>
      <name val="Bookman Old Style"/>
      <family val="1"/>
    </font>
    <font>
      <b/>
      <sz val="10"/>
      <color rgb="FFFF33CC"/>
      <name val="Bookman Old Style"/>
      <family val="1"/>
    </font>
    <font>
      <b/>
      <sz val="10"/>
      <color rgb="FF4AD618"/>
      <name val="Bookman Old Style"/>
      <family val="1"/>
    </font>
    <font>
      <b/>
      <sz val="10"/>
      <name val="Bookman Old Style"/>
      <family val="1"/>
    </font>
    <font>
      <b/>
      <i/>
      <sz val="22"/>
      <color theme="1"/>
      <name val="Calibri"/>
      <family val="2"/>
      <scheme val="minor"/>
    </font>
    <font>
      <b/>
      <i/>
      <sz val="18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i/>
      <sz val="36"/>
      <color rgb="FF00FF00"/>
      <name val="Calibri"/>
      <family val="2"/>
      <scheme val="minor"/>
    </font>
    <font>
      <b/>
      <i/>
      <sz val="36"/>
      <name val="Calibri"/>
      <family val="2"/>
      <scheme val="minor"/>
    </font>
    <font>
      <sz val="36"/>
      <color rgb="FF00FF00"/>
      <name val="Calibri"/>
      <family val="2"/>
      <scheme val="minor"/>
    </font>
    <font>
      <sz val="36"/>
      <name val="Calibri"/>
      <family val="2"/>
      <scheme val="minor"/>
    </font>
    <font>
      <b/>
      <i/>
      <sz val="24"/>
      <color rgb="FF4AD618"/>
      <name val="Calibri"/>
      <family val="2"/>
      <scheme val="minor"/>
    </font>
    <font>
      <b/>
      <i/>
      <sz val="26"/>
      <color rgb="FF4AD618"/>
      <name val="Calibri"/>
      <family val="2"/>
      <scheme val="minor"/>
    </font>
    <font>
      <b/>
      <i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8"/>
      <color rgb="FF4AD618"/>
      <name val="Calibri"/>
      <family val="2"/>
      <scheme val="minor"/>
    </font>
    <font>
      <b/>
      <sz val="14"/>
      <color rgb="FF00B0F0"/>
      <name val="Bookman Old Style"/>
      <family val="1"/>
    </font>
    <font>
      <sz val="11"/>
      <color rgb="FF00B0F0"/>
      <name val="Calibri"/>
      <family val="2"/>
      <scheme val="minor"/>
    </font>
    <font>
      <b/>
      <i/>
      <sz val="22"/>
      <color rgb="FFFF0000"/>
      <name val="Calibri"/>
      <family val="2"/>
      <scheme val="minor"/>
    </font>
    <font>
      <b/>
      <sz val="48"/>
      <color theme="1" tint="4.9989318521683403E-2"/>
      <name val="Bookman Old Style"/>
      <family val="1"/>
    </font>
    <font>
      <sz val="48"/>
      <color theme="1" tint="4.9989318521683403E-2"/>
      <name val="Calibri"/>
      <family val="2"/>
      <scheme val="minor"/>
    </font>
    <font>
      <b/>
      <i/>
      <sz val="36"/>
      <color rgb="FFFF0000"/>
      <name val="Calibri"/>
      <family val="2"/>
      <scheme val="minor"/>
    </font>
    <font>
      <b/>
      <sz val="14"/>
      <color rgb="FFFF33CC"/>
      <name val="Bookman Old Style"/>
      <family val="1"/>
    </font>
    <font>
      <b/>
      <sz val="14"/>
      <color theme="2"/>
      <name val="Bookman Old Style"/>
      <family val="1"/>
    </font>
    <font>
      <b/>
      <i/>
      <sz val="16"/>
      <name val="Calibri"/>
      <family val="2"/>
      <scheme val="minor"/>
    </font>
    <font>
      <b/>
      <sz val="10"/>
      <color rgb="FFFF0000"/>
      <name val="Bookman Old Style"/>
      <family val="1"/>
    </font>
    <font>
      <b/>
      <sz val="10"/>
      <color theme="1"/>
      <name val="Bookman Old Style"/>
      <family val="1"/>
    </font>
    <font>
      <b/>
      <i/>
      <sz val="16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6"/>
      <color rgb="FF00FF00"/>
      <name val="Calibri"/>
      <family val="2"/>
      <scheme val="minor"/>
    </font>
    <font>
      <b/>
      <sz val="12"/>
      <color theme="1"/>
      <name val="Bookman Old Style"/>
      <family val="1"/>
    </font>
    <font>
      <b/>
      <sz val="12"/>
      <color rgb="FFFF0000"/>
      <name val="Bookman Old Style"/>
      <family val="1"/>
    </font>
    <font>
      <b/>
      <i/>
      <sz val="12"/>
      <color theme="1"/>
      <name val="Calibri"/>
      <family val="2"/>
      <scheme val="minor"/>
    </font>
    <font>
      <b/>
      <sz val="12"/>
      <name val="Bookman Old Style"/>
      <family val="1"/>
    </font>
    <font>
      <b/>
      <i/>
      <sz val="36"/>
      <color rgb="FF00FF00"/>
      <name val="Bookman Old Style"/>
      <family val="1"/>
    </font>
    <font>
      <u/>
      <sz val="10"/>
      <name val="Bookman Old Style"/>
      <family val="1"/>
    </font>
    <font>
      <b/>
      <u/>
      <sz val="10"/>
      <name val="Bookman Old Style"/>
      <family val="1"/>
    </font>
    <font>
      <sz val="14"/>
      <color rgb="FF000000"/>
      <name val="Verdana"/>
      <family val="2"/>
    </font>
    <font>
      <sz val="14"/>
      <name val="Verdana"/>
      <family val="2"/>
    </font>
    <font>
      <b/>
      <sz val="10"/>
      <color rgb="FF00FFFF"/>
      <name val="Bookman Old Style"/>
      <family val="1"/>
    </font>
    <font>
      <b/>
      <sz val="18"/>
      <color indexed="9"/>
      <name val="Bookman Old Style"/>
      <family val="1"/>
    </font>
    <font>
      <sz val="18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28"/>
      <color rgb="FF00FF00"/>
      <name val="Calibri"/>
      <family val="2"/>
      <scheme val="minor"/>
    </font>
    <font>
      <b/>
      <i/>
      <sz val="24"/>
      <color rgb="FF00B0F0"/>
      <name val="Calibri"/>
      <family val="2"/>
      <scheme val="minor"/>
    </font>
    <font>
      <b/>
      <i/>
      <sz val="24"/>
      <color rgb="FFFF33CC"/>
      <name val="Calibri"/>
      <family val="2"/>
    </font>
    <font>
      <b/>
      <i/>
      <sz val="22"/>
      <color rgb="FF00B0F0"/>
      <name val="Calibri"/>
      <family val="2"/>
      <scheme val="minor"/>
    </font>
    <font>
      <b/>
      <i/>
      <sz val="22"/>
      <color rgb="FFFF33CC"/>
      <name val="Calibri"/>
      <family val="2"/>
      <scheme val="minor"/>
    </font>
    <font>
      <b/>
      <i/>
      <sz val="24"/>
      <color rgb="FF00FF00"/>
      <name val="Calibri"/>
      <family val="2"/>
    </font>
    <font>
      <sz val="20"/>
      <color theme="1"/>
      <name val="Calibri"/>
      <family val="2"/>
      <scheme val="minor"/>
    </font>
    <font>
      <b/>
      <sz val="14"/>
      <color rgb="FF00FFFF"/>
      <name val="Bookman Old Style"/>
      <family val="1"/>
    </font>
    <font>
      <b/>
      <i/>
      <sz val="12"/>
      <color rgb="FFFF0000"/>
      <name val="Calibri"/>
      <family val="2"/>
      <scheme val="minor"/>
    </font>
    <font>
      <b/>
      <sz val="10.5"/>
      <name val="Bookman Old Style"/>
      <family val="1"/>
    </font>
    <font>
      <b/>
      <sz val="10.5"/>
      <color theme="1"/>
      <name val="Bookman Old Style"/>
      <family val="1"/>
    </font>
    <font>
      <b/>
      <sz val="10.5"/>
      <color indexed="8"/>
      <name val="Bookman Old Style"/>
      <family val="1"/>
    </font>
    <font>
      <b/>
      <i/>
      <sz val="20"/>
      <color rgb="FFFF0000"/>
      <name val="Bookman Old Style"/>
      <family val="1"/>
    </font>
    <font>
      <sz val="14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4AD61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Bookman Old Style"/>
      <family val="1"/>
    </font>
    <font>
      <sz val="9"/>
      <color theme="1"/>
      <name val="Calibri"/>
      <family val="2"/>
      <scheme val="minor"/>
    </font>
    <font>
      <b/>
      <sz val="9"/>
      <name val="Bookman Old Style"/>
      <family val="1"/>
    </font>
  </fonts>
  <fills count="7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4AD61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66"/>
        <bgColor indexed="64"/>
      </patternFill>
    </fill>
  </fills>
  <borders count="4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rgb="FF4AD618"/>
      </left>
      <right style="thick">
        <color rgb="FF4AD618"/>
      </right>
      <top/>
      <bottom style="thick">
        <color rgb="FF4AD618"/>
      </bottom>
      <diagonal/>
    </border>
    <border>
      <left style="thin">
        <color indexed="64"/>
      </left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 style="thick">
        <color theme="0"/>
      </left>
      <right style="thick">
        <color theme="3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10" fillId="0" borderId="0"/>
    <xf numFmtId="43" fontId="31" fillId="0" borderId="0" applyFont="0" applyFill="0" applyBorder="0" applyAlignment="0" applyProtection="0"/>
  </cellStyleXfs>
  <cellXfs count="654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2" borderId="2" xfId="0" applyFont="1" applyFill="1" applyBorder="1"/>
    <xf numFmtId="0" fontId="2" fillId="7" borderId="1" xfId="0" applyFont="1" applyFill="1" applyBorder="1"/>
    <xf numFmtId="2" fontId="2" fillId="7" borderId="1" xfId="0" applyNumberFormat="1" applyFont="1" applyFill="1" applyBorder="1"/>
    <xf numFmtId="2" fontId="3" fillId="8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0" fontId="4" fillId="16" borderId="1" xfId="0" applyFont="1" applyFill="1" applyBorder="1"/>
    <xf numFmtId="2" fontId="4" fillId="16" borderId="1" xfId="0" applyNumberFormat="1" applyFont="1" applyFill="1" applyBorder="1"/>
    <xf numFmtId="0" fontId="4" fillId="17" borderId="1" xfId="0" applyFont="1" applyFill="1" applyBorder="1"/>
    <xf numFmtId="2" fontId="4" fillId="17" borderId="1" xfId="0" applyNumberFormat="1" applyFont="1" applyFill="1" applyBorder="1"/>
    <xf numFmtId="0" fontId="2" fillId="19" borderId="1" xfId="0" applyFont="1" applyFill="1" applyBorder="1"/>
    <xf numFmtId="2" fontId="4" fillId="19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2" fontId="5" fillId="8" borderId="1" xfId="0" applyNumberFormat="1" applyFont="1" applyFill="1" applyBorder="1"/>
    <xf numFmtId="2" fontId="2" fillId="9" borderId="4" xfId="0" applyNumberFormat="1" applyFont="1" applyFill="1" applyBorder="1"/>
    <xf numFmtId="2" fontId="4" fillId="17" borderId="4" xfId="0" applyNumberFormat="1" applyFont="1" applyFill="1" applyBorder="1"/>
    <xf numFmtId="2" fontId="2" fillId="8" borderId="0" xfId="0" applyNumberFormat="1" applyFont="1" applyFill="1" applyBorder="1"/>
    <xf numFmtId="0" fontId="2" fillId="8" borderId="0" xfId="0" applyNumberFormat="1" applyFont="1" applyFill="1" applyBorder="1"/>
    <xf numFmtId="0" fontId="2" fillId="5" borderId="5" xfId="0" applyNumberFormat="1" applyFont="1" applyFill="1" applyBorder="1"/>
    <xf numFmtId="0" fontId="6" fillId="0" borderId="1" xfId="0" applyFont="1" applyBorder="1"/>
    <xf numFmtId="0" fontId="7" fillId="8" borderId="1" xfId="0" applyFont="1" applyFill="1" applyBorder="1"/>
    <xf numFmtId="0" fontId="6" fillId="8" borderId="1" xfId="0" applyFont="1" applyFill="1" applyBorder="1"/>
    <xf numFmtId="0" fontId="6" fillId="8" borderId="1" xfId="0" applyFont="1" applyFill="1" applyBorder="1" applyAlignment="1"/>
    <xf numFmtId="0" fontId="8" fillId="8" borderId="1" xfId="0" applyFont="1" applyFill="1" applyBorder="1"/>
    <xf numFmtId="0" fontId="6" fillId="12" borderId="1" xfId="0" applyFont="1" applyFill="1" applyBorder="1"/>
    <xf numFmtId="0" fontId="6" fillId="5" borderId="1" xfId="0" applyFont="1" applyFill="1" applyBorder="1"/>
    <xf numFmtId="2" fontId="2" fillId="5" borderId="1" xfId="0" applyNumberFormat="1" applyFont="1" applyFill="1" applyBorder="1"/>
    <xf numFmtId="0" fontId="0" fillId="11" borderId="0" xfId="0" applyFill="1"/>
    <xf numFmtId="0" fontId="12" fillId="0" borderId="0" xfId="1" applyFont="1" applyBorder="1"/>
    <xf numFmtId="0" fontId="12" fillId="0" borderId="8" xfId="1" applyFont="1" applyBorder="1"/>
    <xf numFmtId="0" fontId="0" fillId="8" borderId="0" xfId="0" applyFill="1"/>
    <xf numFmtId="0" fontId="13" fillId="18" borderId="9" xfId="1" applyFont="1" applyFill="1" applyBorder="1" applyAlignment="1">
      <alignment horizontal="right"/>
    </xf>
    <xf numFmtId="0" fontId="2" fillId="21" borderId="7" xfId="1" applyFont="1" applyFill="1" applyBorder="1"/>
    <xf numFmtId="0" fontId="14" fillId="15" borderId="0" xfId="0" applyFont="1" applyFill="1"/>
    <xf numFmtId="0" fontId="0" fillId="15" borderId="0" xfId="0" applyFill="1"/>
    <xf numFmtId="0" fontId="2" fillId="9" borderId="16" xfId="0" applyFont="1" applyFill="1" applyBorder="1"/>
    <xf numFmtId="0" fontId="2" fillId="11" borderId="16" xfId="0" applyFont="1" applyFill="1" applyBorder="1"/>
    <xf numFmtId="2" fontId="2" fillId="11" borderId="16" xfId="0" applyNumberFormat="1" applyFont="1" applyFill="1" applyBorder="1"/>
    <xf numFmtId="2" fontId="4" fillId="0" borderId="17" xfId="0" applyNumberFormat="1" applyFont="1" applyBorder="1"/>
    <xf numFmtId="2" fontId="2" fillId="11" borderId="18" xfId="0" applyNumberFormat="1" applyFont="1" applyFill="1" applyBorder="1"/>
    <xf numFmtId="2" fontId="2" fillId="14" borderId="7" xfId="0" applyNumberFormat="1" applyFont="1" applyFill="1" applyBorder="1"/>
    <xf numFmtId="2" fontId="2" fillId="9" borderId="7" xfId="0" applyNumberFormat="1" applyFont="1" applyFill="1" applyBorder="1"/>
    <xf numFmtId="2" fontId="4" fillId="26" borderId="19" xfId="0" applyNumberFormat="1" applyFont="1" applyFill="1" applyBorder="1"/>
    <xf numFmtId="2" fontId="2" fillId="17" borderId="18" xfId="0" applyNumberFormat="1" applyFont="1" applyFill="1" applyBorder="1"/>
    <xf numFmtId="2" fontId="4" fillId="8" borderId="19" xfId="0" applyNumberFormat="1" applyFont="1" applyFill="1" applyBorder="1"/>
    <xf numFmtId="2" fontId="2" fillId="8" borderId="18" xfId="0" applyNumberFormat="1" applyFont="1" applyFill="1" applyBorder="1"/>
    <xf numFmtId="2" fontId="2" fillId="9" borderId="18" xfId="0" applyNumberFormat="1" applyFont="1" applyFill="1" applyBorder="1"/>
    <xf numFmtId="2" fontId="4" fillId="14" borderId="19" xfId="0" applyNumberFormat="1" applyFont="1" applyFill="1" applyBorder="1"/>
    <xf numFmtId="2" fontId="2" fillId="22" borderId="18" xfId="0" applyNumberFormat="1" applyFont="1" applyFill="1" applyBorder="1"/>
    <xf numFmtId="2" fontId="2" fillId="9" borderId="21" xfId="0" applyNumberFormat="1" applyFont="1" applyFill="1" applyBorder="1"/>
    <xf numFmtId="2" fontId="0" fillId="8" borderId="0" xfId="0" applyNumberFormat="1" applyFill="1"/>
    <xf numFmtId="2" fontId="4" fillId="14" borderId="7" xfId="0" applyNumberFormat="1" applyFont="1" applyFill="1" applyBorder="1"/>
    <xf numFmtId="2" fontId="2" fillId="8" borderId="7" xfId="0" applyNumberFormat="1" applyFont="1" applyFill="1" applyBorder="1"/>
    <xf numFmtId="2" fontId="3" fillId="8" borderId="19" xfId="0" applyNumberFormat="1" applyFont="1" applyFill="1" applyBorder="1"/>
    <xf numFmtId="2" fontId="3" fillId="8" borderId="18" xfId="0" applyNumberFormat="1" applyFont="1" applyFill="1" applyBorder="1"/>
    <xf numFmtId="2" fontId="2" fillId="16" borderId="21" xfId="0" applyNumberFormat="1" applyFont="1" applyFill="1" applyBorder="1"/>
    <xf numFmtId="2" fontId="2" fillId="26" borderId="7" xfId="0" applyNumberFormat="1" applyFont="1" applyFill="1" applyBorder="1"/>
    <xf numFmtId="2" fontId="4" fillId="16" borderId="21" xfId="0" applyNumberFormat="1" applyFont="1" applyFill="1" applyBorder="1"/>
    <xf numFmtId="2" fontId="2" fillId="8" borderId="22" xfId="0" applyNumberFormat="1" applyFont="1" applyFill="1" applyBorder="1"/>
    <xf numFmtId="2" fontId="4" fillId="8" borderId="0" xfId="0" applyNumberFormat="1" applyFont="1" applyFill="1" applyBorder="1"/>
    <xf numFmtId="2" fontId="2" fillId="27" borderId="1" xfId="0" applyNumberFormat="1" applyFont="1" applyFill="1" applyBorder="1"/>
    <xf numFmtId="0" fontId="2" fillId="27" borderId="5" xfId="0" applyNumberFormat="1" applyFont="1" applyFill="1" applyBorder="1"/>
    <xf numFmtId="14" fontId="2" fillId="9" borderId="1" xfId="0" applyNumberFormat="1" applyFont="1" applyFill="1" applyBorder="1"/>
    <xf numFmtId="2" fontId="2" fillId="24" borderId="4" xfId="0" applyNumberFormat="1" applyFont="1" applyFill="1" applyBorder="1"/>
    <xf numFmtId="2" fontId="17" fillId="24" borderId="4" xfId="0" applyNumberFormat="1" applyFont="1" applyFill="1" applyBorder="1"/>
    <xf numFmtId="2" fontId="18" fillId="24" borderId="4" xfId="0" applyNumberFormat="1" applyFont="1" applyFill="1" applyBorder="1"/>
    <xf numFmtId="2" fontId="18" fillId="24" borderId="1" xfId="0" applyNumberFormat="1" applyFont="1" applyFill="1" applyBorder="1"/>
    <xf numFmtId="0" fontId="16" fillId="29" borderId="1" xfId="0" applyFont="1" applyFill="1" applyBorder="1"/>
    <xf numFmtId="0" fontId="16" fillId="2" borderId="1" xfId="0" applyFont="1" applyFill="1" applyBorder="1"/>
    <xf numFmtId="0" fontId="4" fillId="17" borderId="4" xfId="0" applyFont="1" applyFill="1" applyBorder="1"/>
    <xf numFmtId="2" fontId="4" fillId="22" borderId="4" xfId="0" applyNumberFormat="1" applyFont="1" applyFill="1" applyBorder="1"/>
    <xf numFmtId="2" fontId="2" fillId="14" borderId="20" xfId="0" applyNumberFormat="1" applyFont="1" applyFill="1" applyBorder="1"/>
    <xf numFmtId="0" fontId="18" fillId="24" borderId="1" xfId="0" applyFont="1" applyFill="1" applyBorder="1"/>
    <xf numFmtId="0" fontId="2" fillId="30" borderId="1" xfId="0" applyFont="1" applyFill="1" applyBorder="1"/>
    <xf numFmtId="2" fontId="2" fillId="30" borderId="1" xfId="0" applyNumberFormat="1" applyFont="1" applyFill="1" applyBorder="1"/>
    <xf numFmtId="2" fontId="18" fillId="14" borderId="7" xfId="0" applyNumberFormat="1" applyFont="1" applyFill="1" applyBorder="1"/>
    <xf numFmtId="0" fontId="1" fillId="24" borderId="1" xfId="0" applyFont="1" applyFill="1" applyBorder="1"/>
    <xf numFmtId="0" fontId="1" fillId="2" borderId="5" xfId="0" applyFont="1" applyFill="1" applyBorder="1"/>
    <xf numFmtId="0" fontId="6" fillId="29" borderId="1" xfId="0" applyFont="1" applyFill="1" applyBorder="1"/>
    <xf numFmtId="2" fontId="18" fillId="24" borderId="5" xfId="0" applyNumberFormat="1" applyFont="1" applyFill="1" applyBorder="1"/>
    <xf numFmtId="0" fontId="18" fillId="24" borderId="5" xfId="0" applyNumberFormat="1" applyFont="1" applyFill="1" applyBorder="1"/>
    <xf numFmtId="0" fontId="20" fillId="8" borderId="1" xfId="0" applyFont="1" applyFill="1" applyBorder="1"/>
    <xf numFmtId="0" fontId="19" fillId="24" borderId="1" xfId="0" applyFont="1" applyFill="1" applyBorder="1"/>
    <xf numFmtId="2" fontId="18" fillId="14" borderId="20" xfId="0" applyNumberFormat="1" applyFont="1" applyFill="1" applyBorder="1"/>
    <xf numFmtId="0" fontId="18" fillId="24" borderId="25" xfId="0" applyFont="1" applyFill="1" applyBorder="1"/>
    <xf numFmtId="2" fontId="18" fillId="24" borderId="25" xfId="0" applyNumberFormat="1" applyFont="1" applyFill="1" applyBorder="1"/>
    <xf numFmtId="0" fontId="15" fillId="4" borderId="1" xfId="0" applyFont="1" applyFill="1" applyBorder="1"/>
    <xf numFmtId="2" fontId="15" fillId="4" borderId="1" xfId="0" applyNumberFormat="1" applyFont="1" applyFill="1" applyBorder="1"/>
    <xf numFmtId="2" fontId="18" fillId="9" borderId="21" xfId="0" applyNumberFormat="1" applyFont="1" applyFill="1" applyBorder="1"/>
    <xf numFmtId="0" fontId="2" fillId="32" borderId="1" xfId="0" applyFont="1" applyFill="1" applyBorder="1"/>
    <xf numFmtId="2" fontId="2" fillId="32" borderId="1" xfId="0" applyNumberFormat="1" applyFont="1" applyFill="1" applyBorder="1"/>
    <xf numFmtId="0" fontId="16" fillId="2" borderId="1" xfId="0" applyNumberFormat="1" applyFont="1" applyFill="1" applyBorder="1"/>
    <xf numFmtId="2" fontId="18" fillId="14" borderId="21" xfId="0" applyNumberFormat="1" applyFont="1" applyFill="1" applyBorder="1"/>
    <xf numFmtId="0" fontId="16" fillId="34" borderId="1" xfId="0" applyFont="1" applyFill="1" applyBorder="1"/>
    <xf numFmtId="0" fontId="22" fillId="8" borderId="1" xfId="0" applyNumberFormat="1" applyFont="1" applyFill="1" applyBorder="1"/>
    <xf numFmtId="0" fontId="22" fillId="8" borderId="1" xfId="0" applyNumberFormat="1" applyFont="1" applyFill="1" applyBorder="1" applyProtection="1"/>
    <xf numFmtId="0" fontId="23" fillId="13" borderId="1" xfId="0" applyNumberFormat="1" applyFont="1" applyFill="1" applyBorder="1"/>
    <xf numFmtId="0" fontId="22" fillId="13" borderId="1" xfId="0" applyNumberFormat="1" applyFont="1" applyFill="1" applyBorder="1"/>
    <xf numFmtId="0" fontId="23" fillId="9" borderId="1" xfId="0" applyNumberFormat="1" applyFont="1" applyFill="1" applyBorder="1"/>
    <xf numFmtId="0" fontId="23" fillId="21" borderId="1" xfId="1" applyNumberFormat="1" applyFont="1" applyFill="1" applyBorder="1"/>
    <xf numFmtId="0" fontId="11" fillId="25" borderId="1" xfId="0" applyNumberFormat="1" applyFont="1" applyFill="1" applyBorder="1"/>
    <xf numFmtId="0" fontId="23" fillId="21" borderId="7" xfId="1" applyNumberFormat="1" applyFont="1" applyFill="1" applyBorder="1"/>
    <xf numFmtId="0" fontId="23" fillId="21" borderId="1" xfId="0" applyNumberFormat="1" applyFont="1" applyFill="1" applyBorder="1"/>
    <xf numFmtId="0" fontId="24" fillId="25" borderId="1" xfId="0" applyNumberFormat="1" applyFont="1" applyFill="1" applyBorder="1"/>
    <xf numFmtId="0" fontId="23" fillId="17" borderId="1" xfId="0" applyNumberFormat="1" applyFont="1" applyFill="1" applyBorder="1"/>
    <xf numFmtId="0" fontId="24" fillId="29" borderId="1" xfId="0" applyNumberFormat="1" applyFont="1" applyFill="1" applyBorder="1"/>
    <xf numFmtId="0" fontId="23" fillId="18" borderId="1" xfId="0" applyNumberFormat="1" applyFont="1" applyFill="1" applyBorder="1"/>
    <xf numFmtId="0" fontId="16" fillId="31" borderId="1" xfId="0" applyFont="1" applyFill="1" applyBorder="1"/>
    <xf numFmtId="0" fontId="18" fillId="24" borderId="3" xfId="0" applyFont="1" applyFill="1" applyBorder="1"/>
    <xf numFmtId="2" fontId="18" fillId="24" borderId="3" xfId="0" applyNumberFormat="1" applyFont="1" applyFill="1" applyBorder="1"/>
    <xf numFmtId="0" fontId="2" fillId="6" borderId="1" xfId="0" applyFont="1" applyFill="1" applyBorder="1"/>
    <xf numFmtId="2" fontId="2" fillId="6" borderId="1" xfId="0" applyNumberFormat="1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16" fillId="4" borderId="1" xfId="0" applyFont="1" applyFill="1" applyBorder="1"/>
    <xf numFmtId="2" fontId="4" fillId="36" borderId="19" xfId="0" applyNumberFormat="1" applyFont="1" applyFill="1" applyBorder="1"/>
    <xf numFmtId="2" fontId="2" fillId="36" borderId="18" xfId="0" applyNumberFormat="1" applyFont="1" applyFill="1" applyBorder="1"/>
    <xf numFmtId="0" fontId="18" fillId="36" borderId="5" xfId="0" applyNumberFormat="1" applyFont="1" applyFill="1" applyBorder="1"/>
    <xf numFmtId="0" fontId="9" fillId="29" borderId="1" xfId="0" applyFont="1" applyFill="1" applyBorder="1"/>
    <xf numFmtId="14" fontId="16" fillId="29" borderId="1" xfId="0" applyNumberFormat="1" applyFont="1" applyFill="1" applyBorder="1"/>
    <xf numFmtId="2" fontId="19" fillId="24" borderId="1" xfId="0" applyNumberFormat="1" applyFont="1" applyFill="1" applyBorder="1"/>
    <xf numFmtId="0" fontId="16" fillId="37" borderId="1" xfId="0" applyFont="1" applyFill="1" applyBorder="1"/>
    <xf numFmtId="14" fontId="16" fillId="37" borderId="1" xfId="0" applyNumberFormat="1" applyFont="1" applyFill="1" applyBorder="1"/>
    <xf numFmtId="0" fontId="9" fillId="37" borderId="1" xfId="0" applyFont="1" applyFill="1" applyBorder="1"/>
    <xf numFmtId="0" fontId="16" fillId="38" borderId="1" xfId="0" applyFont="1" applyFill="1" applyBorder="1"/>
    <xf numFmtId="0" fontId="16" fillId="27" borderId="1" xfId="0" applyFont="1" applyFill="1" applyBorder="1"/>
    <xf numFmtId="0" fontId="16" fillId="39" borderId="1" xfId="0" applyFont="1" applyFill="1" applyBorder="1"/>
    <xf numFmtId="0" fontId="16" fillId="40" borderId="1" xfId="0" applyFont="1" applyFill="1" applyBorder="1"/>
    <xf numFmtId="0" fontId="16" fillId="41" borderId="1" xfId="0" applyFont="1" applyFill="1" applyBorder="1"/>
    <xf numFmtId="14" fontId="6" fillId="42" borderId="1" xfId="0" applyNumberFormat="1" applyFont="1" applyFill="1" applyBorder="1"/>
    <xf numFmtId="0" fontId="6" fillId="42" borderId="1" xfId="0" applyFont="1" applyFill="1" applyBorder="1"/>
    <xf numFmtId="14" fontId="6" fillId="42" borderId="1" xfId="0" applyNumberFormat="1" applyFont="1" applyFill="1" applyBorder="1" applyAlignment="1">
      <alignment horizontal="right"/>
    </xf>
    <xf numFmtId="0" fontId="2" fillId="4" borderId="3" xfId="0" applyFont="1" applyFill="1" applyBorder="1"/>
    <xf numFmtId="2" fontId="2" fillId="4" borderId="3" xfId="0" applyNumberFormat="1" applyFont="1" applyFill="1" applyBorder="1"/>
    <xf numFmtId="2" fontId="19" fillId="36" borderId="1" xfId="0" applyNumberFormat="1" applyFont="1" applyFill="1" applyBorder="1"/>
    <xf numFmtId="0" fontId="9" fillId="42" borderId="1" xfId="0" applyFont="1" applyFill="1" applyBorder="1"/>
    <xf numFmtId="0" fontId="2" fillId="20" borderId="27" xfId="0" applyNumberFormat="1" applyFont="1" applyFill="1" applyBorder="1"/>
    <xf numFmtId="0" fontId="2" fillId="8" borderId="27" xfId="0" applyNumberFormat="1" applyFont="1" applyFill="1" applyBorder="1"/>
    <xf numFmtId="0" fontId="30" fillId="24" borderId="25" xfId="0" applyFont="1" applyFill="1" applyBorder="1"/>
    <xf numFmtId="43" fontId="30" fillId="24" borderId="25" xfId="2" applyFont="1" applyFill="1" applyBorder="1"/>
    <xf numFmtId="43" fontId="1" fillId="25" borderId="25" xfId="2" applyFont="1" applyFill="1" applyBorder="1"/>
    <xf numFmtId="2" fontId="1" fillId="25" borderId="25" xfId="0" applyNumberFormat="1" applyFont="1" applyFill="1" applyBorder="1"/>
    <xf numFmtId="0" fontId="29" fillId="24" borderId="25" xfId="0" applyFont="1" applyFill="1" applyBorder="1"/>
    <xf numFmtId="2" fontId="29" fillId="24" borderId="25" xfId="0" applyNumberFormat="1" applyFont="1" applyFill="1" applyBorder="1"/>
    <xf numFmtId="2" fontId="32" fillId="24" borderId="25" xfId="0" applyNumberFormat="1" applyFont="1" applyFill="1" applyBorder="1"/>
    <xf numFmtId="164" fontId="29" fillId="24" borderId="25" xfId="2" applyNumberFormat="1" applyFont="1" applyFill="1" applyBorder="1"/>
    <xf numFmtId="164" fontId="32" fillId="24" borderId="25" xfId="2" applyNumberFormat="1" applyFont="1" applyFill="1" applyBorder="1"/>
    <xf numFmtId="164" fontId="30" fillId="24" borderId="25" xfId="2" applyNumberFormat="1" applyFont="1" applyFill="1" applyBorder="1"/>
    <xf numFmtId="2" fontId="2" fillId="17" borderId="15" xfId="0" applyNumberFormat="1" applyFont="1" applyFill="1" applyBorder="1"/>
    <xf numFmtId="2" fontId="18" fillId="24" borderId="7" xfId="0" applyNumberFormat="1" applyFont="1" applyFill="1" applyBorder="1"/>
    <xf numFmtId="2" fontId="2" fillId="11" borderId="29" xfId="0" applyNumberFormat="1" applyFont="1" applyFill="1" applyBorder="1"/>
    <xf numFmtId="2" fontId="18" fillId="24" borderId="20" xfId="0" applyNumberFormat="1" applyFont="1" applyFill="1" applyBorder="1"/>
    <xf numFmtId="14" fontId="16" fillId="42" borderId="1" xfId="0" applyNumberFormat="1" applyFont="1" applyFill="1" applyBorder="1"/>
    <xf numFmtId="0" fontId="16" fillId="42" borderId="1" xfId="0" applyFont="1" applyFill="1" applyBorder="1"/>
    <xf numFmtId="0" fontId="33" fillId="24" borderId="1" xfId="0" applyFont="1" applyFill="1" applyBorder="1"/>
    <xf numFmtId="2" fontId="21" fillId="3" borderId="1" xfId="0" applyNumberFormat="1" applyFont="1" applyFill="1" applyBorder="1"/>
    <xf numFmtId="0" fontId="21" fillId="3" borderId="1" xfId="0" applyFont="1" applyFill="1" applyBorder="1"/>
    <xf numFmtId="0" fontId="26" fillId="2" borderId="1" xfId="0" applyFont="1" applyFill="1" applyBorder="1"/>
    <xf numFmtId="2" fontId="4" fillId="0" borderId="15" xfId="0" applyNumberFormat="1" applyFont="1" applyBorder="1"/>
    <xf numFmtId="0" fontId="2" fillId="25" borderId="1" xfId="0" applyFont="1" applyFill="1" applyBorder="1"/>
    <xf numFmtId="2" fontId="2" fillId="25" borderId="1" xfId="0" applyNumberFormat="1" applyFont="1" applyFill="1" applyBorder="1"/>
    <xf numFmtId="0" fontId="9" fillId="24" borderId="1" xfId="0" applyFont="1" applyFill="1" applyBorder="1"/>
    <xf numFmtId="0" fontId="9" fillId="42" borderId="5" xfId="0" applyFont="1" applyFill="1" applyBorder="1"/>
    <xf numFmtId="2" fontId="2" fillId="4" borderId="5" xfId="0" applyNumberFormat="1" applyFont="1" applyFill="1" applyBorder="1"/>
    <xf numFmtId="0" fontId="2" fillId="4" borderId="5" xfId="0" applyNumberFormat="1" applyFont="1" applyFill="1" applyBorder="1"/>
    <xf numFmtId="0" fontId="36" fillId="24" borderId="1" xfId="0" applyFont="1" applyFill="1" applyBorder="1"/>
    <xf numFmtId="0" fontId="16" fillId="24" borderId="1" xfId="0" applyFont="1" applyFill="1" applyBorder="1"/>
    <xf numFmtId="0" fontId="7" fillId="44" borderId="1" xfId="0" applyFont="1" applyFill="1" applyBorder="1"/>
    <xf numFmtId="0" fontId="6" fillId="44" borderId="1" xfId="0" applyFont="1" applyFill="1" applyBorder="1"/>
    <xf numFmtId="0" fontId="9" fillId="44" borderId="1" xfId="0" applyFont="1" applyFill="1" applyBorder="1"/>
    <xf numFmtId="0" fontId="16" fillId="44" borderId="1" xfId="0" applyFont="1" applyFill="1" applyBorder="1"/>
    <xf numFmtId="16" fontId="9" fillId="44" borderId="1" xfId="0" applyNumberFormat="1" applyFont="1" applyFill="1" applyBorder="1"/>
    <xf numFmtId="16" fontId="36" fillId="44" borderId="1" xfId="0" applyNumberFormat="1" applyFont="1" applyFill="1" applyBorder="1"/>
    <xf numFmtId="16" fontId="9" fillId="42" borderId="1" xfId="0" applyNumberFormat="1" applyFont="1" applyFill="1" applyBorder="1"/>
    <xf numFmtId="0" fontId="7" fillId="44" borderId="1" xfId="0" applyNumberFormat="1" applyFont="1" applyFill="1" applyBorder="1"/>
    <xf numFmtId="0" fontId="6" fillId="44" borderId="1" xfId="0" applyNumberFormat="1" applyFont="1" applyFill="1" applyBorder="1"/>
    <xf numFmtId="0" fontId="9" fillId="44" borderId="1" xfId="0" applyNumberFormat="1" applyFont="1" applyFill="1" applyBorder="1"/>
    <xf numFmtId="0" fontId="16" fillId="44" borderId="1" xfId="0" applyNumberFormat="1" applyFont="1" applyFill="1" applyBorder="1"/>
    <xf numFmtId="0" fontId="36" fillId="44" borderId="1" xfId="0" applyNumberFormat="1" applyFont="1" applyFill="1" applyBorder="1"/>
    <xf numFmtId="0" fontId="2" fillId="29" borderId="1" xfId="0" applyFont="1" applyFill="1" applyBorder="1"/>
    <xf numFmtId="2" fontId="2" fillId="29" borderId="1" xfId="0" applyNumberFormat="1" applyFont="1" applyFill="1" applyBorder="1"/>
    <xf numFmtId="16" fontId="37" fillId="44" borderId="1" xfId="0" applyNumberFormat="1" applyFont="1" applyFill="1" applyBorder="1"/>
    <xf numFmtId="0" fontId="37" fillId="44" borderId="1" xfId="0" applyNumberFormat="1" applyFont="1" applyFill="1" applyBorder="1"/>
    <xf numFmtId="0" fontId="37" fillId="24" borderId="1" xfId="0" applyFont="1" applyFill="1" applyBorder="1"/>
    <xf numFmtId="0" fontId="38" fillId="24" borderId="1" xfId="0" applyFont="1" applyFill="1" applyBorder="1"/>
    <xf numFmtId="16" fontId="16" fillId="37" borderId="1" xfId="0" applyNumberFormat="1" applyFont="1" applyFill="1" applyBorder="1"/>
    <xf numFmtId="0" fontId="36" fillId="44" borderId="1" xfId="0" applyFont="1" applyFill="1" applyBorder="1"/>
    <xf numFmtId="16" fontId="35" fillId="44" borderId="1" xfId="0" applyNumberFormat="1" applyFont="1" applyFill="1" applyBorder="1"/>
    <xf numFmtId="0" fontId="35" fillId="44" borderId="1" xfId="0" applyNumberFormat="1" applyFont="1" applyFill="1" applyBorder="1"/>
    <xf numFmtId="0" fontId="40" fillId="24" borderId="0" xfId="0" applyFont="1" applyFill="1"/>
    <xf numFmtId="0" fontId="16" fillId="42" borderId="1" xfId="0" applyNumberFormat="1" applyFont="1" applyFill="1" applyBorder="1"/>
    <xf numFmtId="0" fontId="16" fillId="6" borderId="1" xfId="0" applyFont="1" applyFill="1" applyBorder="1"/>
    <xf numFmtId="2" fontId="4" fillId="24" borderId="19" xfId="0" applyNumberFormat="1" applyFont="1" applyFill="1" applyBorder="1"/>
    <xf numFmtId="2" fontId="2" fillId="24" borderId="18" xfId="0" applyNumberFormat="1" applyFont="1" applyFill="1" applyBorder="1"/>
    <xf numFmtId="0" fontId="6" fillId="41" borderId="1" xfId="0" applyFont="1" applyFill="1" applyBorder="1"/>
    <xf numFmtId="0" fontId="39" fillId="24" borderId="31" xfId="0" applyNumberFormat="1" applyFont="1" applyFill="1" applyBorder="1"/>
    <xf numFmtId="0" fontId="0" fillId="15" borderId="7" xfId="0" applyFill="1" applyBorder="1"/>
    <xf numFmtId="0" fontId="4" fillId="4" borderId="5" xfId="0" applyNumberFormat="1" applyFont="1" applyFill="1" applyBorder="1"/>
    <xf numFmtId="0" fontId="2" fillId="45" borderId="1" xfId="0" applyFont="1" applyFill="1" applyBorder="1"/>
    <xf numFmtId="2" fontId="2" fillId="45" borderId="1" xfId="0" applyNumberFormat="1" applyFont="1" applyFill="1" applyBorder="1"/>
    <xf numFmtId="0" fontId="16" fillId="46" borderId="1" xfId="0" applyFont="1" applyFill="1" applyBorder="1"/>
    <xf numFmtId="0" fontId="2" fillId="47" borderId="1" xfId="0" applyFont="1" applyFill="1" applyBorder="1"/>
    <xf numFmtId="2" fontId="2" fillId="47" borderId="1" xfId="0" applyNumberFormat="1" applyFont="1" applyFill="1" applyBorder="1"/>
    <xf numFmtId="0" fontId="2" fillId="30" borderId="3" xfId="0" applyFont="1" applyFill="1" applyBorder="1"/>
    <xf numFmtId="2" fontId="2" fillId="30" borderId="3" xfId="0" applyNumberFormat="1" applyFont="1" applyFill="1" applyBorder="1"/>
    <xf numFmtId="0" fontId="16" fillId="48" borderId="1" xfId="0" applyFont="1" applyFill="1" applyBorder="1"/>
    <xf numFmtId="0" fontId="15" fillId="49" borderId="1" xfId="0" applyFont="1" applyFill="1" applyBorder="1"/>
    <xf numFmtId="2" fontId="15" fillId="49" borderId="1" xfId="0" applyNumberFormat="1" applyFont="1" applyFill="1" applyBorder="1"/>
    <xf numFmtId="17" fontId="16" fillId="46" borderId="1" xfId="0" applyNumberFormat="1" applyFont="1" applyFill="1" applyBorder="1"/>
    <xf numFmtId="0" fontId="1" fillId="31" borderId="1" xfId="0" applyFont="1" applyFill="1" applyBorder="1"/>
    <xf numFmtId="0" fontId="15" fillId="31" borderId="5" xfId="0" applyNumberFormat="1" applyFont="1" applyFill="1" applyBorder="1"/>
    <xf numFmtId="2" fontId="21" fillId="24" borderId="30" xfId="0" applyNumberFormat="1" applyFont="1" applyFill="1" applyBorder="1"/>
    <xf numFmtId="14" fontId="16" fillId="42" borderId="1" xfId="0" applyNumberFormat="1" applyFont="1" applyFill="1" applyBorder="1" applyAlignment="1">
      <alignment horizontal="right"/>
    </xf>
    <xf numFmtId="0" fontId="19" fillId="2" borderId="1" xfId="0" applyFont="1" applyFill="1" applyBorder="1"/>
    <xf numFmtId="2" fontId="2" fillId="4" borderId="6" xfId="0" applyNumberFormat="1" applyFont="1" applyFill="1" applyBorder="1"/>
    <xf numFmtId="2" fontId="4" fillId="4" borderId="5" xfId="0" applyNumberFormat="1" applyFont="1" applyFill="1" applyBorder="1"/>
    <xf numFmtId="0" fontId="15" fillId="50" borderId="1" xfId="0" applyFont="1" applyFill="1" applyBorder="1"/>
    <xf numFmtId="2" fontId="15" fillId="50" borderId="1" xfId="0" applyNumberFormat="1" applyFont="1" applyFill="1" applyBorder="1"/>
    <xf numFmtId="2" fontId="34" fillId="24" borderId="0" xfId="0" applyNumberFormat="1" applyFont="1" applyFill="1" applyBorder="1"/>
    <xf numFmtId="0" fontId="42" fillId="15" borderId="0" xfId="0" applyFont="1" applyFill="1"/>
    <xf numFmtId="2" fontId="34" fillId="11" borderId="32" xfId="0" applyNumberFormat="1" applyFont="1" applyFill="1" applyBorder="1"/>
    <xf numFmtId="0" fontId="42" fillId="8" borderId="0" xfId="0" applyFont="1" applyFill="1"/>
    <xf numFmtId="0" fontId="42" fillId="0" borderId="0" xfId="0" applyFont="1"/>
    <xf numFmtId="2" fontId="34" fillId="11" borderId="29" xfId="0" applyNumberFormat="1" applyFont="1" applyFill="1" applyBorder="1"/>
    <xf numFmtId="2" fontId="34" fillId="9" borderId="0" xfId="0" applyNumberFormat="1" applyFont="1" applyFill="1" applyBorder="1"/>
    <xf numFmtId="2" fontId="34" fillId="26" borderId="0" xfId="0" applyNumberFormat="1" applyFont="1" applyFill="1" applyBorder="1"/>
    <xf numFmtId="2" fontId="34" fillId="8" borderId="0" xfId="0" applyNumberFormat="1" applyFont="1" applyFill="1" applyBorder="1"/>
    <xf numFmtId="0" fontId="21" fillId="24" borderId="1" xfId="0" applyFont="1" applyFill="1" applyBorder="1"/>
    <xf numFmtId="0" fontId="16" fillId="49" borderId="1" xfId="0" applyFont="1" applyFill="1" applyBorder="1"/>
    <xf numFmtId="2" fontId="39" fillId="24" borderId="31" xfId="0" applyNumberFormat="1" applyFont="1" applyFill="1" applyBorder="1"/>
    <xf numFmtId="0" fontId="18" fillId="24" borderId="0" xfId="0" applyNumberFormat="1" applyFont="1" applyFill="1"/>
    <xf numFmtId="0" fontId="15" fillId="29" borderId="5" xfId="0" applyNumberFormat="1" applyFont="1" applyFill="1" applyBorder="1"/>
    <xf numFmtId="0" fontId="2" fillId="51" borderId="1" xfId="0" applyFont="1" applyFill="1" applyBorder="1"/>
    <xf numFmtId="2" fontId="2" fillId="51" borderId="1" xfId="0" applyNumberFormat="1" applyFont="1" applyFill="1" applyBorder="1"/>
    <xf numFmtId="0" fontId="2" fillId="52" borderId="1" xfId="0" applyFont="1" applyFill="1" applyBorder="1"/>
    <xf numFmtId="2" fontId="2" fillId="52" borderId="1" xfId="0" applyNumberFormat="1" applyFont="1" applyFill="1" applyBorder="1"/>
    <xf numFmtId="0" fontId="2" fillId="53" borderId="1" xfId="0" applyFont="1" applyFill="1" applyBorder="1"/>
    <xf numFmtId="2" fontId="2" fillId="53" borderId="1" xfId="0" applyNumberFormat="1" applyFont="1" applyFill="1" applyBorder="1"/>
    <xf numFmtId="0" fontId="43" fillId="24" borderId="1" xfId="0" applyFont="1" applyFill="1" applyBorder="1"/>
    <xf numFmtId="2" fontId="18" fillId="24" borderId="0" xfId="0" applyNumberFormat="1" applyFont="1" applyFill="1" applyBorder="1"/>
    <xf numFmtId="2" fontId="44" fillId="24" borderId="1" xfId="0" applyNumberFormat="1" applyFont="1" applyFill="1" applyBorder="1"/>
    <xf numFmtId="2" fontId="47" fillId="54" borderId="1" xfId="0" applyNumberFormat="1" applyFont="1" applyFill="1" applyBorder="1"/>
    <xf numFmtId="2" fontId="2" fillId="24" borderId="9" xfId="0" applyNumberFormat="1" applyFont="1" applyFill="1" applyBorder="1"/>
    <xf numFmtId="0" fontId="16" fillId="33" borderId="1" xfId="0" applyFont="1" applyFill="1" applyBorder="1"/>
    <xf numFmtId="0" fontId="9" fillId="48" borderId="1" xfId="0" applyFont="1" applyFill="1" applyBorder="1"/>
    <xf numFmtId="14" fontId="15" fillId="29" borderId="5" xfId="0" applyNumberFormat="1" applyFont="1" applyFill="1" applyBorder="1"/>
    <xf numFmtId="0" fontId="16" fillId="55" borderId="1" xfId="0" applyFont="1" applyFill="1" applyBorder="1"/>
    <xf numFmtId="0" fontId="19" fillId="24" borderId="5" xfId="0" applyFont="1" applyFill="1" applyBorder="1"/>
    <xf numFmtId="2" fontId="25" fillId="24" borderId="19" xfId="0" applyNumberFormat="1" applyFont="1" applyFill="1" applyBorder="1"/>
    <xf numFmtId="0" fontId="9" fillId="33" borderId="1" xfId="0" applyFont="1" applyFill="1" applyBorder="1"/>
    <xf numFmtId="0" fontId="48" fillId="2" borderId="1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/>
    </xf>
    <xf numFmtId="14" fontId="16" fillId="24" borderId="1" xfId="0" applyNumberFormat="1" applyFont="1" applyFill="1" applyBorder="1"/>
    <xf numFmtId="0" fontId="16" fillId="24" borderId="1" xfId="0" applyNumberFormat="1" applyFont="1" applyFill="1" applyBorder="1"/>
    <xf numFmtId="16" fontId="36" fillId="24" borderId="1" xfId="0" applyNumberFormat="1" applyFont="1" applyFill="1" applyBorder="1"/>
    <xf numFmtId="0" fontId="36" fillId="24" borderId="1" xfId="0" applyNumberFormat="1" applyFont="1" applyFill="1" applyBorder="1"/>
    <xf numFmtId="1" fontId="21" fillId="3" borderId="1" xfId="0" applyNumberFormat="1" applyFont="1" applyFill="1" applyBorder="1"/>
    <xf numFmtId="0" fontId="19" fillId="3" borderId="1" xfId="0" applyFont="1" applyFill="1" applyBorder="1"/>
    <xf numFmtId="2" fontId="50" fillId="3" borderId="1" xfId="0" applyNumberFormat="1" applyFont="1" applyFill="1" applyBorder="1"/>
    <xf numFmtId="2" fontId="1" fillId="3" borderId="1" xfId="0" applyNumberFormat="1" applyFont="1" applyFill="1" applyBorder="1"/>
    <xf numFmtId="0" fontId="1" fillId="3" borderId="1" xfId="0" applyFont="1" applyFill="1" applyBorder="1"/>
    <xf numFmtId="0" fontId="51" fillId="24" borderId="1" xfId="0" applyFont="1" applyFill="1" applyBorder="1"/>
    <xf numFmtId="2" fontId="51" fillId="24" borderId="1" xfId="0" applyNumberFormat="1" applyFont="1" applyFill="1" applyBorder="1"/>
    <xf numFmtId="14" fontId="16" fillId="2" borderId="1" xfId="0" applyNumberFormat="1" applyFont="1" applyFill="1" applyBorder="1"/>
    <xf numFmtId="0" fontId="52" fillId="24" borderId="1" xfId="0" applyFont="1" applyFill="1" applyBorder="1"/>
    <xf numFmtId="0" fontId="2" fillId="49" borderId="1" xfId="0" applyFont="1" applyFill="1" applyBorder="1"/>
    <xf numFmtId="2" fontId="2" fillId="49" borderId="1" xfId="0" applyNumberFormat="1" applyFont="1" applyFill="1" applyBorder="1"/>
    <xf numFmtId="2" fontId="18" fillId="24" borderId="33" xfId="0" applyNumberFormat="1" applyFont="1" applyFill="1" applyBorder="1"/>
    <xf numFmtId="2" fontId="34" fillId="24" borderId="33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0" fontId="35" fillId="48" borderId="1" xfId="0" applyFont="1" applyFill="1" applyBorder="1"/>
    <xf numFmtId="2" fontId="15" fillId="4" borderId="3" xfId="0" applyNumberFormat="1" applyFont="1" applyFill="1" applyBorder="1"/>
    <xf numFmtId="0" fontId="16" fillId="56" borderId="1" xfId="0" applyFont="1" applyFill="1" applyBorder="1"/>
    <xf numFmtId="0" fontId="16" fillId="25" borderId="1" xfId="0" applyFont="1" applyFill="1" applyBorder="1"/>
    <xf numFmtId="2" fontId="15" fillId="43" borderId="0" xfId="0" applyNumberFormat="1" applyFont="1" applyFill="1" applyBorder="1"/>
    <xf numFmtId="2" fontId="53" fillId="8" borderId="0" xfId="0" applyNumberFormat="1" applyFont="1" applyFill="1"/>
    <xf numFmtId="0" fontId="15" fillId="4" borderId="3" xfId="0" applyFont="1" applyFill="1" applyBorder="1"/>
    <xf numFmtId="2" fontId="51" fillId="3" borderId="1" xfId="0" applyNumberFormat="1" applyFont="1" applyFill="1" applyBorder="1"/>
    <xf numFmtId="14" fontId="18" fillId="24" borderId="5" xfId="0" applyNumberFormat="1" applyFont="1" applyFill="1" applyBorder="1"/>
    <xf numFmtId="0" fontId="27" fillId="24" borderId="26" xfId="0" applyFont="1" applyFill="1" applyBorder="1"/>
    <xf numFmtId="0" fontId="28" fillId="24" borderId="26" xfId="0" applyNumberFormat="1" applyFont="1" applyFill="1" applyBorder="1"/>
    <xf numFmtId="0" fontId="34" fillId="24" borderId="26" xfId="0" applyNumberFormat="1" applyFont="1" applyFill="1" applyBorder="1"/>
    <xf numFmtId="2" fontId="34" fillId="24" borderId="26" xfId="0" applyNumberFormat="1" applyFont="1" applyFill="1" applyBorder="1"/>
    <xf numFmtId="2" fontId="28" fillId="24" borderId="26" xfId="0" applyNumberFormat="1" applyFont="1" applyFill="1" applyBorder="1"/>
    <xf numFmtId="0" fontId="25" fillId="24" borderId="26" xfId="0" applyNumberFormat="1" applyFont="1" applyFill="1" applyBorder="1"/>
    <xf numFmtId="2" fontId="25" fillId="24" borderId="26" xfId="0" applyNumberFormat="1" applyFont="1" applyFill="1" applyBorder="1"/>
    <xf numFmtId="0" fontId="55" fillId="24" borderId="1" xfId="0" applyFont="1" applyFill="1" applyBorder="1" applyAlignment="1">
      <alignment horizontal="center"/>
    </xf>
    <xf numFmtId="0" fontId="56" fillId="49" borderId="1" xfId="0" applyFont="1" applyFill="1" applyBorder="1"/>
    <xf numFmtId="0" fontId="56" fillId="49" borderId="1" xfId="0" applyFont="1" applyFill="1" applyBorder="1" applyAlignment="1">
      <alignment horizontal="center" vertical="center"/>
    </xf>
    <xf numFmtId="0" fontId="57" fillId="49" borderId="1" xfId="0" applyFont="1" applyFill="1" applyBorder="1"/>
    <xf numFmtId="2" fontId="57" fillId="49" borderId="1" xfId="0" applyNumberFormat="1" applyFont="1" applyFill="1" applyBorder="1"/>
    <xf numFmtId="0" fontId="58" fillId="24" borderId="1" xfId="0" applyFont="1" applyFill="1" applyBorder="1" applyAlignment="1">
      <alignment horizontal="center"/>
    </xf>
    <xf numFmtId="2" fontId="50" fillId="24" borderId="0" xfId="0" applyNumberFormat="1" applyFont="1" applyFill="1" applyBorder="1" applyAlignment="1">
      <alignment horizontal="center" vertical="center"/>
    </xf>
    <xf numFmtId="2" fontId="15" fillId="24" borderId="19" xfId="0" applyNumberFormat="1" applyFont="1" applyFill="1" applyBorder="1"/>
    <xf numFmtId="2" fontId="15" fillId="24" borderId="18" xfId="0" applyNumberFormat="1" applyFont="1" applyFill="1" applyBorder="1"/>
    <xf numFmtId="2" fontId="1" fillId="31" borderId="1" xfId="0" applyNumberFormat="1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0" fontId="2" fillId="21" borderId="9" xfId="1" applyFont="1" applyFill="1" applyBorder="1"/>
    <xf numFmtId="0" fontId="59" fillId="8" borderId="34" xfId="0" applyFont="1" applyFill="1" applyBorder="1"/>
    <xf numFmtId="0" fontId="42" fillId="24" borderId="34" xfId="0" applyFont="1" applyFill="1" applyBorder="1"/>
    <xf numFmtId="0" fontId="39" fillId="24" borderId="34" xfId="0" applyFont="1" applyFill="1" applyBorder="1"/>
    <xf numFmtId="9" fontId="39" fillId="24" borderId="34" xfId="0" applyNumberFormat="1" applyFont="1" applyFill="1" applyBorder="1"/>
    <xf numFmtId="0" fontId="60" fillId="33" borderId="1" xfId="0" applyNumberFormat="1" applyFont="1" applyFill="1" applyBorder="1"/>
    <xf numFmtId="0" fontId="61" fillId="24" borderId="1" xfId="0" applyNumberFormat="1" applyFont="1" applyFill="1" applyBorder="1"/>
    <xf numFmtId="0" fontId="60" fillId="35" borderId="1" xfId="0" applyNumberFormat="1" applyFont="1" applyFill="1" applyBorder="1"/>
    <xf numFmtId="0" fontId="62" fillId="33" borderId="1" xfId="0" applyNumberFormat="1" applyFont="1" applyFill="1" applyBorder="1"/>
    <xf numFmtId="0" fontId="63" fillId="18" borderId="1" xfId="0" applyNumberFormat="1" applyFont="1" applyFill="1" applyBorder="1"/>
    <xf numFmtId="0" fontId="57" fillId="57" borderId="1" xfId="0" applyFont="1" applyFill="1" applyBorder="1"/>
    <xf numFmtId="2" fontId="57" fillId="57" borderId="1" xfId="0" applyNumberFormat="1" applyFont="1" applyFill="1" applyBorder="1"/>
    <xf numFmtId="0" fontId="2" fillId="58" borderId="3" xfId="0" applyFont="1" applyFill="1" applyBorder="1"/>
    <xf numFmtId="2" fontId="2" fillId="58" borderId="3" xfId="0" applyNumberFormat="1" applyFont="1" applyFill="1" applyBorder="1"/>
    <xf numFmtId="2" fontId="19" fillId="3" borderId="1" xfId="0" applyNumberFormat="1" applyFont="1" applyFill="1" applyBorder="1"/>
    <xf numFmtId="2" fontId="15" fillId="4" borderId="5" xfId="0" applyNumberFormat="1" applyFont="1" applyFill="1" applyBorder="1"/>
    <xf numFmtId="0" fontId="15" fillId="4" borderId="5" xfId="0" applyNumberFormat="1" applyFont="1" applyFill="1" applyBorder="1"/>
    <xf numFmtId="0" fontId="2" fillId="43" borderId="3" xfId="0" applyFont="1" applyFill="1" applyBorder="1"/>
    <xf numFmtId="2" fontId="2" fillId="43" borderId="3" xfId="0" applyNumberFormat="1" applyFont="1" applyFill="1" applyBorder="1"/>
    <xf numFmtId="2" fontId="3" fillId="8" borderId="25" xfId="0" applyNumberFormat="1" applyFont="1" applyFill="1" applyBorder="1"/>
    <xf numFmtId="0" fontId="3" fillId="8" borderId="25" xfId="0" applyFont="1" applyFill="1" applyBorder="1"/>
    <xf numFmtId="0" fontId="46" fillId="24" borderId="1" xfId="0" applyFont="1" applyFill="1" applyBorder="1"/>
    <xf numFmtId="0" fontId="64" fillId="4" borderId="1" xfId="0" applyFont="1" applyFill="1" applyBorder="1" applyAlignment="1">
      <alignment horizontal="center"/>
    </xf>
    <xf numFmtId="0" fontId="65" fillId="37" borderId="1" xfId="0" applyFont="1" applyFill="1" applyBorder="1"/>
    <xf numFmtId="0" fontId="64" fillId="5" borderId="1" xfId="0" applyFont="1" applyFill="1" applyBorder="1" applyAlignment="1">
      <alignment horizontal="center"/>
    </xf>
    <xf numFmtId="43" fontId="47" fillId="5" borderId="1" xfId="2" applyFont="1" applyFill="1" applyBorder="1" applyAlignment="1">
      <alignment horizontal="center"/>
    </xf>
    <xf numFmtId="0" fontId="17" fillId="24" borderId="5" xfId="0" applyNumberFormat="1" applyFont="1" applyFill="1" applyBorder="1"/>
    <xf numFmtId="2" fontId="75" fillId="24" borderId="1" xfId="0" applyNumberFormat="1" applyFont="1" applyFill="1" applyBorder="1"/>
    <xf numFmtId="2" fontId="18" fillId="4" borderId="4" xfId="0" applyNumberFormat="1" applyFont="1" applyFill="1" applyBorder="1"/>
    <xf numFmtId="0" fontId="34" fillId="24" borderId="25" xfId="0" applyFont="1" applyFill="1" applyBorder="1"/>
    <xf numFmtId="2" fontId="34" fillId="24" borderId="25" xfId="0" applyNumberFormat="1" applyFont="1" applyFill="1" applyBorder="1"/>
    <xf numFmtId="0" fontId="60" fillId="59" borderId="1" xfId="0" applyNumberFormat="1" applyFont="1" applyFill="1" applyBorder="1"/>
    <xf numFmtId="0" fontId="62" fillId="59" borderId="1" xfId="0" applyNumberFormat="1" applyFont="1" applyFill="1" applyBorder="1"/>
    <xf numFmtId="0" fontId="76" fillId="15" borderId="0" xfId="0" applyFont="1" applyFill="1"/>
    <xf numFmtId="0" fontId="76" fillId="0" borderId="0" xfId="0" applyFont="1"/>
    <xf numFmtId="0" fontId="76" fillId="24" borderId="0" xfId="0" applyFont="1" applyFill="1"/>
    <xf numFmtId="2" fontId="76" fillId="9" borderId="21" xfId="0" applyNumberFormat="1" applyFont="1" applyFill="1" applyBorder="1"/>
    <xf numFmtId="0" fontId="76" fillId="8" borderId="0" xfId="0" applyFont="1" applyFill="1"/>
    <xf numFmtId="2" fontId="76" fillId="8" borderId="0" xfId="0" applyNumberFormat="1" applyFont="1" applyFill="1" applyBorder="1"/>
    <xf numFmtId="0" fontId="77" fillId="0" borderId="0" xfId="0" applyFont="1"/>
    <xf numFmtId="0" fontId="2" fillId="31" borderId="3" xfId="0" applyFont="1" applyFill="1" applyBorder="1"/>
    <xf numFmtId="2" fontId="2" fillId="31" borderId="3" xfId="0" applyNumberFormat="1" applyFont="1" applyFill="1" applyBorder="1"/>
    <xf numFmtId="0" fontId="1" fillId="49" borderId="1" xfId="0" applyFont="1" applyFill="1" applyBorder="1"/>
    <xf numFmtId="0" fontId="1" fillId="60" borderId="1" xfId="0" applyFont="1" applyFill="1" applyBorder="1"/>
    <xf numFmtId="0" fontId="1" fillId="61" borderId="1" xfId="0" applyFont="1" applyFill="1" applyBorder="1"/>
    <xf numFmtId="0" fontId="16" fillId="61" borderId="1" xfId="0" applyFont="1" applyFill="1" applyBorder="1"/>
    <xf numFmtId="0" fontId="78" fillId="24" borderId="1" xfId="0" applyFont="1" applyFill="1" applyBorder="1" applyAlignment="1">
      <alignment horizontal="center" vertical="center"/>
    </xf>
    <xf numFmtId="14" fontId="1" fillId="42" borderId="1" xfId="0" applyNumberFormat="1" applyFont="1" applyFill="1" applyBorder="1"/>
    <xf numFmtId="0" fontId="1" fillId="42" borderId="1" xfId="0" applyFont="1" applyFill="1" applyBorder="1"/>
    <xf numFmtId="0" fontId="19" fillId="42" borderId="1" xfId="0" applyFont="1" applyFill="1" applyBorder="1"/>
    <xf numFmtId="0" fontId="2" fillId="38" borderId="1" xfId="0" applyFont="1" applyFill="1" applyBorder="1"/>
    <xf numFmtId="2" fontId="2" fillId="38" borderId="1" xfId="0" applyNumberFormat="1" applyFont="1" applyFill="1" applyBorder="1"/>
    <xf numFmtId="2" fontId="2" fillId="4" borderId="35" xfId="0" applyNumberFormat="1" applyFont="1" applyFill="1" applyBorder="1"/>
    <xf numFmtId="0" fontId="21" fillId="24" borderId="5" xfId="0" applyFont="1" applyFill="1" applyBorder="1"/>
    <xf numFmtId="0" fontId="18" fillId="24" borderId="26" xfId="0" applyNumberFormat="1" applyFont="1" applyFill="1" applyBorder="1"/>
    <xf numFmtId="0" fontId="18" fillId="4" borderId="5" xfId="0" applyNumberFormat="1" applyFont="1" applyFill="1" applyBorder="1"/>
    <xf numFmtId="0" fontId="1" fillId="62" borderId="1" xfId="0" applyFont="1" applyFill="1" applyBorder="1"/>
    <xf numFmtId="0" fontId="16" fillId="62" borderId="1" xfId="0" applyFont="1" applyFill="1" applyBorder="1"/>
    <xf numFmtId="0" fontId="81" fillId="24" borderId="1" xfId="0" applyFont="1" applyFill="1" applyBorder="1"/>
    <xf numFmtId="0" fontId="82" fillId="24" borderId="25" xfId="0" applyFont="1" applyFill="1" applyBorder="1"/>
    <xf numFmtId="2" fontId="82" fillId="24" borderId="25" xfId="0" applyNumberFormat="1" applyFont="1" applyFill="1" applyBorder="1"/>
    <xf numFmtId="0" fontId="23" fillId="13" borderId="24" xfId="0" applyNumberFormat="1" applyFont="1" applyFill="1" applyBorder="1"/>
    <xf numFmtId="0" fontId="23" fillId="18" borderId="0" xfId="0" applyNumberFormat="1" applyFont="1" applyFill="1" applyBorder="1"/>
    <xf numFmtId="0" fontId="63" fillId="18" borderId="0" xfId="0" applyNumberFormat="1" applyFont="1" applyFill="1" applyBorder="1"/>
    <xf numFmtId="0" fontId="15" fillId="25" borderId="1" xfId="0" applyFont="1" applyFill="1" applyBorder="1"/>
    <xf numFmtId="2" fontId="15" fillId="25" borderId="1" xfId="0" applyNumberFormat="1" applyFont="1" applyFill="1" applyBorder="1"/>
    <xf numFmtId="0" fontId="2" fillId="31" borderId="1" xfId="0" applyFont="1" applyFill="1" applyBorder="1"/>
    <xf numFmtId="2" fontId="2" fillId="31" borderId="1" xfId="0" applyNumberFormat="1" applyFont="1" applyFill="1" applyBorder="1"/>
    <xf numFmtId="0" fontId="85" fillId="24" borderId="1" xfId="0" applyNumberFormat="1" applyFont="1" applyFill="1" applyBorder="1"/>
    <xf numFmtId="0" fontId="16" fillId="63" borderId="1" xfId="0" applyFont="1" applyFill="1" applyBorder="1"/>
    <xf numFmtId="0" fontId="1" fillId="63" borderId="1" xfId="0" applyFont="1" applyFill="1" applyBorder="1"/>
    <xf numFmtId="0" fontId="15" fillId="24" borderId="5" xfId="0" applyNumberFormat="1" applyFont="1" applyFill="1" applyBorder="1"/>
    <xf numFmtId="0" fontId="86" fillId="33" borderId="1" xfId="0" applyFont="1" applyFill="1" applyBorder="1"/>
    <xf numFmtId="0" fontId="84" fillId="5" borderId="1" xfId="0" applyFont="1" applyFill="1" applyBorder="1"/>
    <xf numFmtId="0" fontId="87" fillId="5" borderId="1" xfId="0" applyFont="1" applyFill="1" applyBorder="1"/>
    <xf numFmtId="14" fontId="2" fillId="9" borderId="4" xfId="0" applyNumberFormat="1" applyFont="1" applyFill="1" applyBorder="1"/>
    <xf numFmtId="0" fontId="2" fillId="61" borderId="1" xfId="0" applyFont="1" applyFill="1" applyBorder="1"/>
    <xf numFmtId="2" fontId="2" fillId="61" borderId="1" xfId="0" applyNumberFormat="1" applyFont="1" applyFill="1" applyBorder="1"/>
    <xf numFmtId="0" fontId="15" fillId="2" borderId="1" xfId="0" applyFont="1" applyFill="1" applyBorder="1"/>
    <xf numFmtId="2" fontId="15" fillId="2" borderId="1" xfId="0" applyNumberFormat="1" applyFont="1" applyFill="1" applyBorder="1"/>
    <xf numFmtId="0" fontId="62" fillId="33" borderId="1" xfId="0" applyFont="1" applyFill="1" applyBorder="1"/>
    <xf numFmtId="14" fontId="15" fillId="31" borderId="5" xfId="0" applyNumberFormat="1" applyFont="1" applyFill="1" applyBorder="1"/>
    <xf numFmtId="0" fontId="90" fillId="29" borderId="5" xfId="0" applyNumberFormat="1" applyFont="1" applyFill="1" applyBorder="1"/>
    <xf numFmtId="0" fontId="57" fillId="24" borderId="1" xfId="0" applyFont="1" applyFill="1" applyBorder="1"/>
    <xf numFmtId="2" fontId="57" fillId="24" borderId="1" xfId="0" applyNumberFormat="1" applyFont="1" applyFill="1" applyBorder="1"/>
    <xf numFmtId="1" fontId="57" fillId="49" borderId="1" xfId="0" applyNumberFormat="1" applyFont="1" applyFill="1" applyBorder="1"/>
    <xf numFmtId="1" fontId="94" fillId="24" borderId="1" xfId="0" applyNumberFormat="1" applyFont="1" applyFill="1" applyBorder="1" applyAlignment="1">
      <alignment horizontal="center"/>
    </xf>
    <xf numFmtId="0" fontId="60" fillId="33" borderId="1" xfId="0" applyFont="1" applyFill="1" applyBorder="1"/>
    <xf numFmtId="2" fontId="2" fillId="7" borderId="5" xfId="0" applyNumberFormat="1" applyFont="1" applyFill="1" applyBorder="1"/>
    <xf numFmtId="2" fontId="15" fillId="25" borderId="5" xfId="0" applyNumberFormat="1" applyFont="1" applyFill="1" applyBorder="1"/>
    <xf numFmtId="2" fontId="15" fillId="50" borderId="5" xfId="0" applyNumberFormat="1" applyFont="1" applyFill="1" applyBorder="1"/>
    <xf numFmtId="2" fontId="2" fillId="30" borderId="5" xfId="0" applyNumberFormat="1" applyFont="1" applyFill="1" applyBorder="1"/>
    <xf numFmtId="2" fontId="2" fillId="25" borderId="5" xfId="0" applyNumberFormat="1" applyFont="1" applyFill="1" applyBorder="1"/>
    <xf numFmtId="2" fontId="2" fillId="51" borderId="5" xfId="0" applyNumberFormat="1" applyFont="1" applyFill="1" applyBorder="1"/>
    <xf numFmtId="2" fontId="2" fillId="6" borderId="5" xfId="0" applyNumberFormat="1" applyFont="1" applyFill="1" applyBorder="1"/>
    <xf numFmtId="2" fontId="15" fillId="2" borderId="5" xfId="0" applyNumberFormat="1" applyFont="1" applyFill="1" applyBorder="1"/>
    <xf numFmtId="2" fontId="15" fillId="49" borderId="5" xfId="0" applyNumberFormat="1" applyFont="1" applyFill="1" applyBorder="1"/>
    <xf numFmtId="2" fontId="4" fillId="9" borderId="5" xfId="0" applyNumberFormat="1" applyFont="1" applyFill="1" applyBorder="1"/>
    <xf numFmtId="2" fontId="2" fillId="29" borderId="5" xfId="0" applyNumberFormat="1" applyFont="1" applyFill="1" applyBorder="1"/>
    <xf numFmtId="2" fontId="2" fillId="32" borderId="5" xfId="0" applyNumberFormat="1" applyFont="1" applyFill="1" applyBorder="1"/>
    <xf numFmtId="2" fontId="2" fillId="61" borderId="5" xfId="0" applyNumberFormat="1" applyFont="1" applyFill="1" applyBorder="1"/>
    <xf numFmtId="2" fontId="2" fillId="49" borderId="5" xfId="0" applyNumberFormat="1" applyFont="1" applyFill="1" applyBorder="1"/>
    <xf numFmtId="2" fontId="2" fillId="19" borderId="5" xfId="0" applyNumberFormat="1" applyFont="1" applyFill="1" applyBorder="1"/>
    <xf numFmtId="2" fontId="2" fillId="53" borderId="5" xfId="0" applyNumberFormat="1" applyFont="1" applyFill="1" applyBorder="1"/>
    <xf numFmtId="2" fontId="2" fillId="45" borderId="5" xfId="0" applyNumberFormat="1" applyFont="1" applyFill="1" applyBorder="1"/>
    <xf numFmtId="2" fontId="2" fillId="47" borderId="5" xfId="0" applyNumberFormat="1" applyFont="1" applyFill="1" applyBorder="1"/>
    <xf numFmtId="2" fontId="2" fillId="31" borderId="5" xfId="0" applyNumberFormat="1" applyFont="1" applyFill="1" applyBorder="1"/>
    <xf numFmtId="2" fontId="2" fillId="38" borderId="5" xfId="0" applyNumberFormat="1" applyFont="1" applyFill="1" applyBorder="1"/>
    <xf numFmtId="2" fontId="4" fillId="17" borderId="5" xfId="0" applyNumberFormat="1" applyFont="1" applyFill="1" applyBorder="1"/>
    <xf numFmtId="2" fontId="25" fillId="24" borderId="5" xfId="0" applyNumberFormat="1" applyFont="1" applyFill="1" applyBorder="1"/>
    <xf numFmtId="2" fontId="4" fillId="23" borderId="5" xfId="0" applyNumberFormat="1" applyFont="1" applyFill="1" applyBorder="1"/>
    <xf numFmtId="2" fontId="2" fillId="52" borderId="5" xfId="0" applyNumberFormat="1" applyFont="1" applyFill="1" applyBorder="1"/>
    <xf numFmtId="2" fontId="4" fillId="16" borderId="5" xfId="0" applyNumberFormat="1" applyFont="1" applyFill="1" applyBorder="1"/>
    <xf numFmtId="2" fontId="18" fillId="24" borderId="35" xfId="0" applyNumberFormat="1" applyFont="1" applyFill="1" applyBorder="1"/>
    <xf numFmtId="2" fontId="2" fillId="58" borderId="35" xfId="0" applyNumberFormat="1" applyFont="1" applyFill="1" applyBorder="1"/>
    <xf numFmtId="2" fontId="15" fillId="4" borderId="35" xfId="0" applyNumberFormat="1" applyFont="1" applyFill="1" applyBorder="1"/>
    <xf numFmtId="2" fontId="2" fillId="31" borderId="35" xfId="0" applyNumberFormat="1" applyFont="1" applyFill="1" applyBorder="1"/>
    <xf numFmtId="2" fontId="2" fillId="30" borderId="35" xfId="0" applyNumberFormat="1" applyFont="1" applyFill="1" applyBorder="1"/>
    <xf numFmtId="2" fontId="18" fillId="24" borderId="41" xfId="0" applyNumberFormat="1" applyFont="1" applyFill="1" applyBorder="1"/>
    <xf numFmtId="2" fontId="82" fillId="24" borderId="42" xfId="0" applyNumberFormat="1" applyFont="1" applyFill="1" applyBorder="1"/>
    <xf numFmtId="2" fontId="18" fillId="24" borderId="42" xfId="0" applyNumberFormat="1" applyFont="1" applyFill="1" applyBorder="1"/>
    <xf numFmtId="2" fontId="34" fillId="8" borderId="42" xfId="0" applyNumberFormat="1" applyFont="1" applyFill="1" applyBorder="1"/>
    <xf numFmtId="2" fontId="3" fillId="8" borderId="42" xfId="0" applyNumberFormat="1" applyFont="1" applyFill="1" applyBorder="1"/>
    <xf numFmtId="2" fontId="3" fillId="8" borderId="23" xfId="0" applyNumberFormat="1" applyFont="1" applyFill="1" applyBorder="1"/>
    <xf numFmtId="0" fontId="18" fillId="24" borderId="23" xfId="0" applyNumberFormat="1" applyFont="1" applyFill="1" applyBorder="1"/>
    <xf numFmtId="2" fontId="93" fillId="9" borderId="23" xfId="0" applyNumberFormat="1" applyFont="1" applyFill="1" applyBorder="1"/>
    <xf numFmtId="2" fontId="2" fillId="9" borderId="23" xfId="0" applyNumberFormat="1" applyFont="1" applyFill="1" applyBorder="1"/>
    <xf numFmtId="2" fontId="2" fillId="48" borderId="23" xfId="0" applyNumberFormat="1" applyFont="1" applyFill="1" applyBorder="1"/>
    <xf numFmtId="2" fontId="2" fillId="27" borderId="23" xfId="0" applyNumberFormat="1" applyFont="1" applyFill="1" applyBorder="1"/>
    <xf numFmtId="2" fontId="15" fillId="27" borderId="23" xfId="0" applyNumberFormat="1" applyFont="1" applyFill="1" applyBorder="1"/>
    <xf numFmtId="2" fontId="2" fillId="28" borderId="23" xfId="0" applyNumberFormat="1" applyFont="1" applyFill="1" applyBorder="1"/>
    <xf numFmtId="2" fontId="2" fillId="24" borderId="23" xfId="0" applyNumberFormat="1" applyFont="1" applyFill="1" applyBorder="1"/>
    <xf numFmtId="0" fontId="18" fillId="24" borderId="40" xfId="0" applyNumberFormat="1" applyFont="1" applyFill="1" applyBorder="1"/>
    <xf numFmtId="0" fontId="18" fillId="8" borderId="40" xfId="0" applyNumberFormat="1" applyFont="1" applyFill="1" applyBorder="1"/>
    <xf numFmtId="0" fontId="18" fillId="7" borderId="40" xfId="0" applyNumberFormat="1" applyFont="1" applyFill="1" applyBorder="1"/>
    <xf numFmtId="0" fontId="18" fillId="27" borderId="40" xfId="0" applyNumberFormat="1" applyFont="1" applyFill="1" applyBorder="1"/>
    <xf numFmtId="0" fontId="29" fillId="0" borderId="40" xfId="0" applyNumberFormat="1" applyFont="1" applyBorder="1"/>
    <xf numFmtId="0" fontId="1" fillId="2" borderId="40" xfId="0" applyFont="1" applyFill="1" applyBorder="1"/>
    <xf numFmtId="0" fontId="19" fillId="24" borderId="43" xfId="0" applyNumberFormat="1" applyFont="1" applyFill="1" applyBorder="1"/>
    <xf numFmtId="0" fontId="18" fillId="24" borderId="43" xfId="0" applyNumberFormat="1" applyFont="1" applyFill="1" applyBorder="1"/>
    <xf numFmtId="0" fontId="18" fillId="8" borderId="43" xfId="0" applyNumberFormat="1" applyFont="1" applyFill="1" applyBorder="1"/>
    <xf numFmtId="0" fontId="15" fillId="29" borderId="43" xfId="0" applyNumberFormat="1" applyFont="1" applyFill="1" applyBorder="1"/>
    <xf numFmtId="0" fontId="90" fillId="29" borderId="43" xfId="0" applyNumberFormat="1" applyFont="1" applyFill="1" applyBorder="1"/>
    <xf numFmtId="0" fontId="18" fillId="7" borderId="43" xfId="0" applyNumberFormat="1" applyFont="1" applyFill="1" applyBorder="1"/>
    <xf numFmtId="0" fontId="15" fillId="48" borderId="43" xfId="0" applyNumberFormat="1" applyFont="1" applyFill="1" applyBorder="1"/>
    <xf numFmtId="0" fontId="18" fillId="27" borderId="43" xfId="0" applyNumberFormat="1" applyFont="1" applyFill="1" applyBorder="1"/>
    <xf numFmtId="0" fontId="18" fillId="17" borderId="43" xfId="0" applyNumberFormat="1" applyFont="1" applyFill="1" applyBorder="1"/>
    <xf numFmtId="0" fontId="29" fillId="0" borderId="43" xfId="0" applyNumberFormat="1" applyFont="1" applyBorder="1"/>
    <xf numFmtId="0" fontId="19" fillId="2" borderId="43" xfId="0" applyNumberFormat="1" applyFont="1" applyFill="1" applyBorder="1"/>
    <xf numFmtId="0" fontId="1" fillId="2" borderId="43" xfId="0" applyNumberFormat="1" applyFont="1" applyFill="1" applyBorder="1"/>
    <xf numFmtId="0" fontId="1" fillId="2" borderId="43" xfId="0" applyFont="1" applyFill="1" applyBorder="1"/>
    <xf numFmtId="0" fontId="88" fillId="24" borderId="2" xfId="0" applyFont="1" applyFill="1" applyBorder="1"/>
    <xf numFmtId="0" fontId="87" fillId="24" borderId="2" xfId="0" applyFont="1" applyFill="1" applyBorder="1"/>
    <xf numFmtId="2" fontId="87" fillId="24" borderId="2" xfId="0" applyNumberFormat="1" applyFont="1" applyFill="1" applyBorder="1"/>
    <xf numFmtId="0" fontId="89" fillId="24" borderId="2" xfId="0" applyNumberFormat="1" applyFont="1" applyFill="1" applyBorder="1"/>
    <xf numFmtId="0" fontId="87" fillId="29" borderId="2" xfId="0" applyNumberFormat="1" applyFont="1" applyFill="1" applyBorder="1"/>
    <xf numFmtId="0" fontId="87" fillId="29" borderId="2" xfId="0" applyFont="1" applyFill="1" applyBorder="1"/>
    <xf numFmtId="0" fontId="87" fillId="29" borderId="6" xfId="0" applyFont="1" applyFill="1" applyBorder="1"/>
    <xf numFmtId="0" fontId="92" fillId="29" borderId="2" xfId="0" applyFont="1" applyFill="1" applyBorder="1"/>
    <xf numFmtId="0" fontId="87" fillId="2" borderId="2" xfId="0" applyFont="1" applyFill="1" applyBorder="1"/>
    <xf numFmtId="0" fontId="87" fillId="27" borderId="2" xfId="0" applyFont="1" applyFill="1" applyBorder="1"/>
    <xf numFmtId="0" fontId="19" fillId="24" borderId="40" xfId="0" applyFont="1" applyFill="1" applyBorder="1"/>
    <xf numFmtId="2" fontId="18" fillId="24" borderId="40" xfId="0" applyNumberFormat="1" applyFont="1" applyFill="1" applyBorder="1"/>
    <xf numFmtId="0" fontId="41" fillId="24" borderId="40" xfId="0" applyNumberFormat="1" applyFont="1" applyFill="1" applyBorder="1"/>
    <xf numFmtId="0" fontId="83" fillId="24" borderId="40" xfId="0" applyNumberFormat="1" applyFont="1" applyFill="1" applyBorder="1"/>
    <xf numFmtId="0" fontId="18" fillId="29" borderId="40" xfId="0" applyNumberFormat="1" applyFont="1" applyFill="1" applyBorder="1"/>
    <xf numFmtId="0" fontId="91" fillId="29" borderId="40" xfId="0" applyNumberFormat="1" applyFont="1" applyFill="1" applyBorder="1"/>
    <xf numFmtId="0" fontId="18" fillId="48" borderId="40" xfId="0" applyNumberFormat="1" applyFont="1" applyFill="1" applyBorder="1"/>
    <xf numFmtId="2" fontId="18" fillId="17" borderId="40" xfId="0" applyNumberFormat="1" applyFont="1" applyFill="1" applyBorder="1"/>
    <xf numFmtId="0" fontId="19" fillId="2" borderId="40" xfId="0" applyFont="1" applyFill="1" applyBorder="1"/>
    <xf numFmtId="14" fontId="16" fillId="4" borderId="1" xfId="0" applyNumberFormat="1" applyFont="1" applyFill="1" applyBorder="1"/>
    <xf numFmtId="0" fontId="88" fillId="24" borderId="40" xfId="0" applyFont="1" applyFill="1" applyBorder="1"/>
    <xf numFmtId="2" fontId="18" fillId="24" borderId="43" xfId="0" applyNumberFormat="1" applyFont="1" applyFill="1" applyBorder="1"/>
    <xf numFmtId="0" fontId="95" fillId="10" borderId="9" xfId="1" applyFont="1" applyFill="1" applyBorder="1" applyAlignment="1">
      <alignment horizontal="right"/>
    </xf>
    <xf numFmtId="0" fontId="63" fillId="10" borderId="7" xfId="1" applyFont="1" applyFill="1" applyBorder="1" applyAlignment="1">
      <alignment horizontal="right"/>
    </xf>
    <xf numFmtId="0" fontId="63" fillId="10" borderId="9" xfId="1" applyFont="1" applyFill="1" applyBorder="1" applyAlignment="1">
      <alignment horizontal="right"/>
    </xf>
    <xf numFmtId="0" fontId="96" fillId="10" borderId="9" xfId="1" applyFont="1" applyFill="1" applyBorder="1" applyAlignment="1">
      <alignment horizontal="right"/>
    </xf>
    <xf numFmtId="0" fontId="63" fillId="10" borderId="13" xfId="1" applyFont="1" applyFill="1" applyBorder="1"/>
    <xf numFmtId="0" fontId="96" fillId="10" borderId="14" xfId="1" applyFont="1" applyFill="1" applyBorder="1" applyAlignment="1">
      <alignment horizontal="right"/>
    </xf>
    <xf numFmtId="0" fontId="63" fillId="10" borderId="7" xfId="1" applyFont="1" applyFill="1" applyBorder="1"/>
    <xf numFmtId="0" fontId="96" fillId="10" borderId="7" xfId="1" applyFont="1" applyFill="1" applyBorder="1" applyAlignment="1">
      <alignment horizontal="right"/>
    </xf>
    <xf numFmtId="0" fontId="9" fillId="8" borderId="1" xfId="0" applyFont="1" applyFill="1" applyBorder="1"/>
    <xf numFmtId="0" fontId="9" fillId="5" borderId="1" xfId="0" applyFont="1" applyFill="1" applyBorder="1"/>
    <xf numFmtId="0" fontId="9" fillId="2" borderId="1" xfId="0" applyFont="1" applyFill="1" applyBorder="1"/>
    <xf numFmtId="0" fontId="19" fillId="5" borderId="1" xfId="0" applyFont="1" applyFill="1" applyBorder="1"/>
    <xf numFmtId="0" fontId="16" fillId="64" borderId="1" xfId="0" applyFont="1" applyFill="1" applyBorder="1"/>
    <xf numFmtId="0" fontId="18" fillId="20" borderId="27" xfId="0" applyNumberFormat="1" applyFont="1" applyFill="1" applyBorder="1"/>
    <xf numFmtId="0" fontId="99" fillId="24" borderId="1" xfId="0" applyFont="1" applyFill="1" applyBorder="1"/>
    <xf numFmtId="2" fontId="98" fillId="4" borderId="4" xfId="0" applyNumberFormat="1" applyFont="1" applyFill="1" applyBorder="1"/>
    <xf numFmtId="2" fontId="18" fillId="24" borderId="39" xfId="0" applyNumberFormat="1" applyFont="1" applyFill="1" applyBorder="1"/>
    <xf numFmtId="2" fontId="2" fillId="9" borderId="24" xfId="0" applyNumberFormat="1" applyFont="1" applyFill="1" applyBorder="1"/>
    <xf numFmtId="0" fontId="97" fillId="4" borderId="44" xfId="0" applyFont="1" applyFill="1" applyBorder="1" applyAlignment="1">
      <alignment horizontal="right" wrapText="1"/>
    </xf>
    <xf numFmtId="2" fontId="98" fillId="4" borderId="44" xfId="0" applyNumberFormat="1" applyFont="1" applyFill="1" applyBorder="1"/>
    <xf numFmtId="2" fontId="2" fillId="24" borderId="15" xfId="0" applyNumberFormat="1" applyFont="1" applyFill="1" applyBorder="1"/>
    <xf numFmtId="0" fontId="54" fillId="24" borderId="43" xfId="0" applyNumberFormat="1" applyFont="1" applyFill="1" applyBorder="1"/>
    <xf numFmtId="2" fontId="34" fillId="24" borderId="43" xfId="0" applyNumberFormat="1" applyFont="1" applyFill="1" applyBorder="1"/>
    <xf numFmtId="1" fontId="18" fillId="24" borderId="40" xfId="0" applyNumberFormat="1" applyFont="1" applyFill="1" applyBorder="1"/>
    <xf numFmtId="2" fontId="34" fillId="24" borderId="42" xfId="0" applyNumberFormat="1" applyFont="1" applyFill="1" applyBorder="1"/>
    <xf numFmtId="0" fontId="84" fillId="29" borderId="1" xfId="0" applyFont="1" applyFill="1" applyBorder="1"/>
    <xf numFmtId="0" fontId="64" fillId="29" borderId="1" xfId="0" applyFont="1" applyFill="1" applyBorder="1" applyAlignment="1">
      <alignment horizontal="center"/>
    </xf>
    <xf numFmtId="43" fontId="47" fillId="29" borderId="1" xfId="2" applyFont="1" applyFill="1" applyBorder="1" applyAlignment="1">
      <alignment horizontal="center"/>
    </xf>
    <xf numFmtId="0" fontId="64" fillId="29" borderId="3" xfId="0" applyFont="1" applyFill="1" applyBorder="1" applyAlignment="1">
      <alignment horizontal="center"/>
    </xf>
    <xf numFmtId="0" fontId="84" fillId="29" borderId="3" xfId="0" applyFont="1" applyFill="1" applyBorder="1"/>
    <xf numFmtId="0" fontId="87" fillId="29" borderId="1" xfId="0" applyFont="1" applyFill="1" applyBorder="1"/>
    <xf numFmtId="0" fontId="71" fillId="24" borderId="4" xfId="0" applyFont="1" applyFill="1" applyBorder="1" applyAlignment="1"/>
    <xf numFmtId="43" fontId="66" fillId="29" borderId="1" xfId="2" applyFont="1" applyFill="1" applyBorder="1" applyAlignment="1">
      <alignment horizontal="center"/>
    </xf>
    <xf numFmtId="0" fontId="84" fillId="29" borderId="1" xfId="0" applyNumberFormat="1" applyFont="1" applyFill="1" applyBorder="1"/>
    <xf numFmtId="0" fontId="87" fillId="29" borderId="4" xfId="0" applyFont="1" applyFill="1" applyBorder="1"/>
    <xf numFmtId="49" fontId="84" fillId="29" borderId="1" xfId="0" applyNumberFormat="1" applyFont="1" applyFill="1" applyBorder="1"/>
    <xf numFmtId="0" fontId="64" fillId="29" borderId="1" xfId="0" applyFont="1" applyFill="1" applyBorder="1" applyAlignment="1">
      <alignment horizontal="center" vertical="top"/>
    </xf>
    <xf numFmtId="49" fontId="84" fillId="5" borderId="1" xfId="0" applyNumberFormat="1" applyFont="1" applyFill="1" applyBorder="1"/>
    <xf numFmtId="0" fontId="64" fillId="5" borderId="1" xfId="0" applyFont="1" applyFill="1" applyBorder="1" applyAlignment="1">
      <alignment horizontal="center" vertical="top"/>
    </xf>
    <xf numFmtId="165" fontId="72" fillId="24" borderId="3" xfId="0" applyNumberFormat="1" applyFont="1" applyFill="1" applyBorder="1" applyAlignment="1"/>
    <xf numFmtId="0" fontId="1" fillId="29" borderId="1" xfId="0" applyFont="1" applyFill="1" applyBorder="1"/>
    <xf numFmtId="0" fontId="64" fillId="29" borderId="1" xfId="0" quotePrefix="1" applyFont="1" applyFill="1" applyBorder="1" applyAlignment="1">
      <alignment horizontal="center"/>
    </xf>
    <xf numFmtId="43" fontId="84" fillId="29" borderId="1" xfId="0" applyNumberFormat="1" applyFont="1" applyFill="1" applyBorder="1"/>
    <xf numFmtId="0" fontId="64" fillId="29" borderId="2" xfId="0" applyFont="1" applyFill="1" applyBorder="1" applyAlignment="1">
      <alignment horizontal="center"/>
    </xf>
    <xf numFmtId="43" fontId="47" fillId="29" borderId="2" xfId="2" applyFont="1" applyFill="1" applyBorder="1" applyAlignment="1">
      <alignment horizontal="center"/>
    </xf>
    <xf numFmtId="2" fontId="106" fillId="4" borderId="1" xfId="0" applyNumberFormat="1" applyFont="1" applyFill="1" applyBorder="1"/>
    <xf numFmtId="2" fontId="107" fillId="4" borderId="1" xfId="0" applyNumberFormat="1" applyFont="1" applyFill="1" applyBorder="1"/>
    <xf numFmtId="0" fontId="64" fillId="49" borderId="1" xfId="0" applyFont="1" applyFill="1" applyBorder="1" applyAlignment="1">
      <alignment horizontal="center"/>
    </xf>
    <xf numFmtId="43" fontId="47" fillId="49" borderId="1" xfId="2" applyFont="1" applyFill="1" applyBorder="1" applyAlignment="1">
      <alignment horizontal="center"/>
    </xf>
    <xf numFmtId="0" fontId="84" fillId="49" borderId="1" xfId="0" applyFont="1" applyFill="1" applyBorder="1"/>
    <xf numFmtId="1" fontId="47" fillId="29" borderId="1" xfId="0" applyNumberFormat="1" applyFont="1" applyFill="1" applyBorder="1"/>
    <xf numFmtId="1" fontId="47" fillId="24" borderId="1" xfId="0" applyNumberFormat="1" applyFont="1" applyFill="1" applyBorder="1"/>
    <xf numFmtId="1" fontId="104" fillId="4" borderId="1" xfId="0" applyNumberFormat="1" applyFont="1" applyFill="1" applyBorder="1"/>
    <xf numFmtId="1" fontId="105" fillId="4" borderId="1" xfId="0" applyNumberFormat="1" applyFont="1" applyFill="1" applyBorder="1"/>
    <xf numFmtId="1" fontId="108" fillId="24" borderId="1" xfId="0" applyNumberFormat="1" applyFont="1" applyFill="1" applyBorder="1"/>
    <xf numFmtId="1" fontId="45" fillId="24" borderId="1" xfId="0" applyNumberFormat="1" applyFont="1" applyFill="1" applyBorder="1"/>
    <xf numFmtId="1" fontId="1" fillId="2" borderId="1" xfId="0" applyNumberFormat="1" applyFont="1" applyFill="1" applyBorder="1"/>
    <xf numFmtId="1" fontId="44" fillId="24" borderId="1" xfId="0" applyNumberFormat="1" applyFont="1" applyFill="1" applyBorder="1"/>
    <xf numFmtId="1" fontId="19" fillId="24" borderId="1" xfId="0" applyNumberFormat="1" applyFont="1" applyFill="1" applyBorder="1"/>
    <xf numFmtId="1" fontId="1" fillId="4" borderId="1" xfId="0" applyNumberFormat="1" applyFont="1" applyFill="1" applyBorder="1"/>
    <xf numFmtId="1" fontId="19" fillId="3" borderId="1" xfId="0" applyNumberFormat="1" applyFont="1" applyFill="1" applyBorder="1"/>
    <xf numFmtId="0" fontId="109" fillId="0" borderId="0" xfId="0" applyFont="1"/>
    <xf numFmtId="0" fontId="87" fillId="65" borderId="1" xfId="0" applyFont="1" applyFill="1" applyBorder="1"/>
    <xf numFmtId="0" fontId="64" fillId="65" borderId="1" xfId="0" applyFont="1" applyFill="1" applyBorder="1" applyAlignment="1">
      <alignment horizontal="center"/>
    </xf>
    <xf numFmtId="43" fontId="47" fillId="65" borderId="1" xfId="2" applyFont="1" applyFill="1" applyBorder="1" applyAlignment="1">
      <alignment horizontal="center"/>
    </xf>
    <xf numFmtId="0" fontId="84" fillId="65" borderId="1" xfId="0" applyFont="1" applyFill="1" applyBorder="1"/>
    <xf numFmtId="0" fontId="84" fillId="34" borderId="1" xfId="0" applyFont="1" applyFill="1" applyBorder="1"/>
    <xf numFmtId="0" fontId="64" fillId="34" borderId="1" xfId="0" applyFont="1" applyFill="1" applyBorder="1" applyAlignment="1">
      <alignment horizontal="center"/>
    </xf>
    <xf numFmtId="0" fontId="87" fillId="34" borderId="1" xfId="0" applyFont="1" applyFill="1" applyBorder="1"/>
    <xf numFmtId="0" fontId="1" fillId="34" borderId="1" xfId="0" applyFont="1" applyFill="1" applyBorder="1"/>
    <xf numFmtId="0" fontId="34" fillId="24" borderId="1" xfId="0" applyFont="1" applyFill="1" applyBorder="1"/>
    <xf numFmtId="2" fontId="34" fillId="24" borderId="1" xfId="0" applyNumberFormat="1" applyFont="1" applyFill="1" applyBorder="1"/>
    <xf numFmtId="2" fontId="34" fillId="24" borderId="5" xfId="0" applyNumberFormat="1" applyFont="1" applyFill="1" applyBorder="1"/>
    <xf numFmtId="0" fontId="16" fillId="32" borderId="1" xfId="0" applyFont="1" applyFill="1" applyBorder="1"/>
    <xf numFmtId="0" fontId="15" fillId="66" borderId="1" xfId="0" applyFont="1" applyFill="1" applyBorder="1"/>
    <xf numFmtId="2" fontId="15" fillId="66" borderId="1" xfId="0" applyNumberFormat="1" applyFont="1" applyFill="1" applyBorder="1"/>
    <xf numFmtId="2" fontId="15" fillId="66" borderId="5" xfId="0" applyNumberFormat="1" applyFont="1" applyFill="1" applyBorder="1"/>
    <xf numFmtId="0" fontId="34" fillId="20" borderId="27" xfId="0" applyNumberFormat="1" applyFont="1" applyFill="1" applyBorder="1"/>
    <xf numFmtId="0" fontId="84" fillId="34" borderId="1" xfId="0" applyNumberFormat="1" applyFont="1" applyFill="1" applyBorder="1"/>
    <xf numFmtId="43" fontId="47" fillId="34" borderId="1" xfId="2" applyFont="1" applyFill="1" applyBorder="1" applyAlignment="1"/>
    <xf numFmtId="0" fontId="46" fillId="34" borderId="1" xfId="0" applyFont="1" applyFill="1" applyBorder="1" applyAlignment="1"/>
    <xf numFmtId="0" fontId="34" fillId="24" borderId="1" xfId="0" applyNumberFormat="1" applyFont="1" applyFill="1" applyBorder="1"/>
    <xf numFmtId="2" fontId="110" fillId="24" borderId="5" xfId="0" applyNumberFormat="1" applyFont="1" applyFill="1" applyBorder="1"/>
    <xf numFmtId="0" fontId="110" fillId="24" borderId="1" xfId="0" applyFont="1" applyFill="1" applyBorder="1"/>
    <xf numFmtId="2" fontId="110" fillId="24" borderId="1" xfId="0" applyNumberFormat="1" applyFont="1" applyFill="1" applyBorder="1"/>
    <xf numFmtId="0" fontId="91" fillId="24" borderId="40" xfId="0" applyNumberFormat="1" applyFont="1" applyFill="1" applyBorder="1"/>
    <xf numFmtId="0" fontId="111" fillId="24" borderId="2" xfId="0" applyFont="1" applyFill="1" applyBorder="1"/>
    <xf numFmtId="0" fontId="1" fillId="34" borderId="1" xfId="0" applyFont="1" applyFill="1" applyBorder="1" applyAlignment="1"/>
    <xf numFmtId="0" fontId="34" fillId="24" borderId="42" xfId="0" applyFont="1" applyFill="1" applyBorder="1"/>
    <xf numFmtId="0" fontId="18" fillId="24" borderId="46" xfId="0" applyNumberFormat="1" applyFont="1" applyFill="1" applyBorder="1"/>
    <xf numFmtId="2" fontId="34" fillId="8" borderId="25" xfId="0" applyNumberFormat="1" applyFont="1" applyFill="1" applyBorder="1"/>
    <xf numFmtId="0" fontId="2" fillId="9" borderId="4" xfId="0" applyNumberFormat="1" applyFont="1" applyFill="1" applyBorder="1"/>
    <xf numFmtId="14" fontId="16" fillId="33" borderId="1" xfId="0" applyNumberFormat="1" applyFont="1" applyFill="1" applyBorder="1"/>
    <xf numFmtId="2" fontId="18" fillId="24" borderId="6" xfId="0" applyNumberFormat="1" applyFont="1" applyFill="1" applyBorder="1"/>
    <xf numFmtId="2" fontId="4" fillId="42" borderId="5" xfId="0" applyNumberFormat="1" applyFont="1" applyFill="1" applyBorder="1"/>
    <xf numFmtId="0" fontId="2" fillId="42" borderId="5" xfId="0" applyNumberFormat="1" applyFont="1" applyFill="1" applyBorder="1"/>
    <xf numFmtId="14" fontId="76" fillId="0" borderId="0" xfId="0" applyNumberFormat="1" applyFont="1"/>
    <xf numFmtId="43" fontId="2" fillId="20" borderId="27" xfId="0" applyNumberFormat="1" applyFont="1" applyFill="1" applyBorder="1"/>
    <xf numFmtId="0" fontId="115" fillId="24" borderId="1" xfId="0" applyFont="1" applyFill="1" applyBorder="1" applyAlignment="1">
      <alignment vertical="center"/>
    </xf>
    <xf numFmtId="0" fontId="81" fillId="24" borderId="1" xfId="0" applyFont="1" applyFill="1" applyBorder="1" applyAlignment="1">
      <alignment vertical="center"/>
    </xf>
    <xf numFmtId="0" fontId="16" fillId="67" borderId="1" xfId="0" applyFont="1" applyFill="1" applyBorder="1"/>
    <xf numFmtId="14" fontId="16" fillId="67" borderId="1" xfId="0" applyNumberFormat="1" applyFont="1" applyFill="1" applyBorder="1"/>
    <xf numFmtId="2" fontId="3" fillId="8" borderId="4" xfId="0" applyNumberFormat="1" applyFont="1" applyFill="1" applyBorder="1"/>
    <xf numFmtId="14" fontId="15" fillId="4" borderId="1" xfId="0" applyNumberFormat="1" applyFont="1" applyFill="1" applyBorder="1"/>
    <xf numFmtId="2" fontId="15" fillId="4" borderId="4" xfId="0" applyNumberFormat="1" applyFont="1" applyFill="1" applyBorder="1"/>
    <xf numFmtId="14" fontId="15" fillId="9" borderId="1" xfId="0" applyNumberFormat="1" applyFont="1" applyFill="1" applyBorder="1"/>
    <xf numFmtId="2" fontId="15" fillId="9" borderId="4" xfId="0" applyNumberFormat="1" applyFont="1" applyFill="1" applyBorder="1"/>
    <xf numFmtId="0" fontId="15" fillId="4" borderId="1" xfId="0" applyNumberFormat="1" applyFont="1" applyFill="1" applyBorder="1"/>
    <xf numFmtId="0" fontId="15" fillId="4" borderId="4" xfId="0" applyNumberFormat="1" applyFont="1" applyFill="1" applyBorder="1"/>
    <xf numFmtId="0" fontId="60" fillId="46" borderId="1" xfId="0" applyFont="1" applyFill="1" applyBorder="1"/>
    <xf numFmtId="0" fontId="116" fillId="24" borderId="25" xfId="0" applyFont="1" applyFill="1" applyBorder="1"/>
    <xf numFmtId="0" fontId="116" fillId="24" borderId="28" xfId="0" applyFont="1" applyFill="1" applyBorder="1"/>
    <xf numFmtId="0" fontId="117" fillId="24" borderId="25" xfId="0" applyFont="1" applyFill="1" applyBorder="1"/>
    <xf numFmtId="0" fontId="118" fillId="25" borderId="25" xfId="0" applyFont="1" applyFill="1" applyBorder="1"/>
    <xf numFmtId="0" fontId="119" fillId="24" borderId="25" xfId="0" applyFont="1" applyFill="1" applyBorder="1"/>
    <xf numFmtId="0" fontId="120" fillId="24" borderId="25" xfId="0" applyFont="1" applyFill="1" applyBorder="1"/>
    <xf numFmtId="2" fontId="116" fillId="24" borderId="25" xfId="0" applyNumberFormat="1" applyFont="1" applyFill="1" applyBorder="1"/>
    <xf numFmtId="0" fontId="121" fillId="0" borderId="0" xfId="0" applyFont="1"/>
    <xf numFmtId="0" fontId="18" fillId="24" borderId="28" xfId="0" applyFont="1" applyFill="1" applyBorder="1"/>
    <xf numFmtId="2" fontId="18" fillId="24" borderId="47" xfId="0" applyNumberFormat="1" applyFont="1" applyFill="1" applyBorder="1"/>
    <xf numFmtId="2" fontId="3" fillId="8" borderId="47" xfId="0" applyNumberFormat="1" applyFont="1" applyFill="1" applyBorder="1"/>
    <xf numFmtId="0" fontId="87" fillId="68" borderId="1" xfId="0" applyFont="1" applyFill="1" applyBorder="1"/>
    <xf numFmtId="0" fontId="64" fillId="68" borderId="1" xfId="0" applyFont="1" applyFill="1" applyBorder="1" applyAlignment="1">
      <alignment horizontal="center"/>
    </xf>
    <xf numFmtId="43" fontId="47" fillId="68" borderId="1" xfId="2" applyFont="1" applyFill="1" applyBorder="1" applyAlignment="1">
      <alignment horizontal="center"/>
    </xf>
    <xf numFmtId="0" fontId="84" fillId="68" borderId="1" xfId="0" applyFont="1" applyFill="1" applyBorder="1"/>
    <xf numFmtId="0" fontId="84" fillId="69" borderId="1" xfId="0" applyFont="1" applyFill="1" applyBorder="1"/>
    <xf numFmtId="0" fontId="64" fillId="69" borderId="1" xfId="0" applyFont="1" applyFill="1" applyBorder="1" applyAlignment="1">
      <alignment horizontal="center"/>
    </xf>
    <xf numFmtId="43" fontId="47" fillId="69" borderId="1" xfId="2" applyFont="1" applyFill="1" applyBorder="1" applyAlignment="1">
      <alignment horizontal="center"/>
    </xf>
    <xf numFmtId="0" fontId="113" fillId="27" borderId="7" xfId="1" applyFont="1" applyFill="1" applyBorder="1" applyAlignment="1">
      <alignment horizontal="center"/>
    </xf>
    <xf numFmtId="0" fontId="112" fillId="27" borderId="9" xfId="1" applyFont="1" applyFill="1" applyBorder="1" applyAlignment="1">
      <alignment horizontal="center"/>
    </xf>
    <xf numFmtId="0" fontId="113" fillId="27" borderId="9" xfId="1" applyFont="1" applyFill="1" applyBorder="1" applyAlignment="1">
      <alignment horizontal="center"/>
    </xf>
    <xf numFmtId="0" fontId="112" fillId="27" borderId="7" xfId="1" applyFont="1" applyFill="1" applyBorder="1" applyAlignment="1">
      <alignment horizontal="center"/>
    </xf>
    <xf numFmtId="0" fontId="112" fillId="27" borderId="14" xfId="1" applyFont="1" applyFill="1" applyBorder="1" applyAlignment="1">
      <alignment horizontal="center"/>
    </xf>
    <xf numFmtId="0" fontId="112" fillId="27" borderId="12" xfId="1" applyFont="1" applyFill="1" applyBorder="1" applyAlignment="1">
      <alignment horizontal="center"/>
    </xf>
    <xf numFmtId="0" fontId="113" fillId="27" borderId="12" xfId="1" applyFont="1" applyFill="1" applyBorder="1" applyAlignment="1">
      <alignment horizontal="center"/>
    </xf>
    <xf numFmtId="0" fontId="114" fillId="27" borderId="9" xfId="1" applyFont="1" applyFill="1" applyBorder="1" applyAlignment="1">
      <alignment horizontal="center"/>
    </xf>
    <xf numFmtId="0" fontId="114" fillId="27" borderId="12" xfId="1" applyFont="1" applyFill="1" applyBorder="1" applyAlignment="1">
      <alignment horizontal="center"/>
    </xf>
    <xf numFmtId="0" fontId="18" fillId="24" borderId="0" xfId="0" applyFont="1" applyFill="1" applyBorder="1"/>
    <xf numFmtId="0" fontId="16" fillId="65" borderId="1" xfId="0" applyFont="1" applyFill="1" applyBorder="1"/>
    <xf numFmtId="14" fontId="16" fillId="65" borderId="1" xfId="0" applyNumberFormat="1" applyFont="1" applyFill="1" applyBorder="1"/>
    <xf numFmtId="0" fontId="122" fillId="24" borderId="1" xfId="0" applyFont="1" applyFill="1" applyBorder="1"/>
    <xf numFmtId="2" fontId="122" fillId="24" borderId="1" xfId="0" applyNumberFormat="1" applyFont="1" applyFill="1" applyBorder="1"/>
    <xf numFmtId="2" fontId="122" fillId="24" borderId="5" xfId="0" applyNumberFormat="1" applyFont="1" applyFill="1" applyBorder="1"/>
    <xf numFmtId="0" fontId="18" fillId="4" borderId="3" xfId="0" applyFont="1" applyFill="1" applyBorder="1"/>
    <xf numFmtId="2" fontId="18" fillId="4" borderId="3" xfId="0" applyNumberFormat="1" applyFont="1" applyFill="1" applyBorder="1"/>
    <xf numFmtId="2" fontId="18" fillId="4" borderId="35" xfId="0" applyNumberFormat="1" applyFont="1" applyFill="1" applyBorder="1"/>
    <xf numFmtId="0" fontId="123" fillId="0" borderId="0" xfId="0" applyFont="1"/>
    <xf numFmtId="0" fontId="124" fillId="0" borderId="0" xfId="1" applyFont="1" applyBorder="1"/>
    <xf numFmtId="0" fontId="124" fillId="0" borderId="10" xfId="1" applyFont="1" applyBorder="1"/>
    <xf numFmtId="0" fontId="124" fillId="0" borderId="11" xfId="1" applyFont="1" applyBorder="1"/>
    <xf numFmtId="0" fontId="124" fillId="0" borderId="15" xfId="1" applyFont="1" applyBorder="1"/>
    <xf numFmtId="0" fontId="79" fillId="24" borderId="35" xfId="0" applyNumberFormat="1" applyFont="1" applyFill="1" applyBorder="1" applyAlignment="1">
      <alignment horizontal="center"/>
    </xf>
    <xf numFmtId="0" fontId="80" fillId="0" borderId="36" xfId="0" applyFont="1" applyBorder="1" applyAlignment="1">
      <alignment horizontal="center"/>
    </xf>
    <xf numFmtId="0" fontId="80" fillId="0" borderId="37" xfId="0" applyFont="1" applyBorder="1" applyAlignment="1">
      <alignment horizontal="center"/>
    </xf>
    <xf numFmtId="0" fontId="80" fillId="0" borderId="23" xfId="0" applyFont="1" applyBorder="1" applyAlignment="1">
      <alignment horizontal="center"/>
    </xf>
    <xf numFmtId="0" fontId="80" fillId="0" borderId="38" xfId="0" applyFont="1" applyBorder="1" applyAlignment="1">
      <alignment horizontal="center"/>
    </xf>
    <xf numFmtId="0" fontId="80" fillId="0" borderId="39" xfId="0" applyFont="1" applyBorder="1" applyAlignment="1">
      <alignment horizontal="center"/>
    </xf>
    <xf numFmtId="0" fontId="100" fillId="8" borderId="45" xfId="1" applyFont="1" applyFill="1" applyBorder="1" applyAlignment="1"/>
    <xf numFmtId="0" fontId="101" fillId="0" borderId="8" xfId="0" applyFont="1" applyBorder="1" applyAlignment="1"/>
    <xf numFmtId="0" fontId="67" fillId="24" borderId="3" xfId="0" applyFont="1" applyFill="1" applyBorder="1" applyAlignment="1">
      <alignment horizontal="center" vertical="center"/>
    </xf>
    <xf numFmtId="0" fontId="67" fillId="24" borderId="4" xfId="0" applyFont="1" applyFill="1" applyBorder="1" applyAlignment="1">
      <alignment horizontal="center" vertical="center"/>
    </xf>
    <xf numFmtId="0" fontId="68" fillId="37" borderId="3" xfId="0" applyFont="1" applyFill="1" applyBorder="1" applyAlignment="1">
      <alignment vertical="center"/>
    </xf>
    <xf numFmtId="0" fontId="70" fillId="0" borderId="4" xfId="0" applyFont="1" applyBorder="1" applyAlignment="1">
      <alignment vertical="center"/>
    </xf>
    <xf numFmtId="0" fontId="73" fillId="4" borderId="3" xfId="0" applyFont="1" applyFill="1" applyBorder="1" applyAlignment="1">
      <alignment horizontal="center" vertical="center"/>
    </xf>
    <xf numFmtId="0" fontId="74" fillId="0" borderId="4" xfId="0" applyFont="1" applyBorder="1" applyAlignment="1">
      <alignment horizontal="center" vertical="center"/>
    </xf>
    <xf numFmtId="43" fontId="47" fillId="5" borderId="3" xfId="2" applyFont="1" applyFill="1" applyBorder="1" applyAlignment="1">
      <alignment horizontal="center"/>
    </xf>
    <xf numFmtId="43" fontId="47" fillId="5" borderId="4" xfId="2" applyFont="1" applyFill="1" applyBorder="1" applyAlignment="1">
      <alignment horizontal="center"/>
    </xf>
    <xf numFmtId="0" fontId="69" fillId="0" borderId="4" xfId="0" applyFont="1" applyBorder="1" applyAlignment="1">
      <alignment horizontal="center" vertical="center"/>
    </xf>
    <xf numFmtId="165" fontId="44" fillId="24" borderId="3" xfId="0" applyNumberFormat="1" applyFont="1" applyFill="1" applyBorder="1" applyAlignment="1"/>
    <xf numFmtId="165" fontId="44" fillId="24" borderId="4" xfId="0" applyNumberFormat="1" applyFont="1" applyFill="1" applyBorder="1" applyAlignment="1"/>
    <xf numFmtId="165" fontId="72" fillId="24" borderId="3" xfId="0" applyNumberFormat="1" applyFont="1" applyFill="1" applyBorder="1" applyAlignment="1"/>
    <xf numFmtId="0" fontId="72" fillId="24" borderId="4" xfId="0" applyFont="1" applyFill="1" applyBorder="1" applyAlignment="1"/>
    <xf numFmtId="165" fontId="71" fillId="24" borderId="3" xfId="0" applyNumberFormat="1" applyFont="1" applyFill="1" applyBorder="1" applyAlignment="1"/>
    <xf numFmtId="0" fontId="71" fillId="24" borderId="4" xfId="0" applyFont="1" applyFill="1" applyBorder="1" applyAlignment="1"/>
    <xf numFmtId="0" fontId="44" fillId="24" borderId="4" xfId="0" applyFont="1" applyFill="1" applyBorder="1" applyAlignment="1"/>
    <xf numFmtId="165" fontId="103" fillId="24" borderId="3" xfId="0" applyNumberFormat="1" applyFont="1" applyFill="1" applyBorder="1" applyAlignment="1"/>
    <xf numFmtId="0" fontId="103" fillId="24" borderId="4" xfId="0" applyFont="1" applyFill="1" applyBorder="1" applyAlignment="1"/>
    <xf numFmtId="0" fontId="67" fillId="24" borderId="3" xfId="0" applyFont="1" applyFill="1" applyBorder="1" applyAlignment="1"/>
    <xf numFmtId="0" fontId="67" fillId="24" borderId="4" xfId="0" applyFont="1" applyFill="1" applyBorder="1" applyAlignment="1"/>
  </cellXfs>
  <cellStyles count="3">
    <cellStyle name="Milliers" xfId="2" builtinId="3"/>
    <cellStyle name="Normal" xfId="0" builtinId="0"/>
    <cellStyle name="Normal_Feuil1" xfId="1"/>
  </cellStyles>
  <dxfs count="0"/>
  <tableStyles count="0" defaultTableStyle="TableStyleMedium9" defaultPivotStyle="PivotStyleLight16"/>
  <colors>
    <mruColors>
      <color rgb="FF0000FF"/>
      <color rgb="FF00FFFF"/>
      <color rgb="FF00CCFF"/>
      <color rgb="FFFF0066"/>
      <color rgb="FF4AD618"/>
      <color rgb="FF00FF00"/>
      <color rgb="FFFF33CC"/>
      <color rgb="FFFF6600"/>
      <color rgb="FFCC0000"/>
      <color rgb="FF99003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AD%20AL%20MORA/2%20IMAD%20AL%20MORABI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AD%20AL%20MORA/1%20IMAD%20AL%20MORABI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MAD%20AL%20MORA/3%20IMAD%20AL%20MORABI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MAD%20AL%20MORA/4%20IMAD%20AL%20MORABI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3">
          <cell r="E33">
            <v>2189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3">
          <cell r="E33">
            <v>2245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3">
          <cell r="E33">
            <v>2172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3">
          <cell r="E33">
            <v>2991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CCFF"/>
  </sheetPr>
  <dimension ref="A1:J1011"/>
  <sheetViews>
    <sheetView topLeftCell="A16" workbookViewId="0">
      <selection activeCell="B11" sqref="B11"/>
    </sheetView>
  </sheetViews>
  <sheetFormatPr baseColWidth="10" defaultColWidth="20.5703125" defaultRowHeight="23.25" customHeight="1" thickTop="1" thickBottom="1"/>
  <cols>
    <col min="1" max="1" width="20.5703125" style="341"/>
    <col min="3" max="3" width="21.7109375" customWidth="1"/>
    <col min="4" max="4" width="18.85546875" style="226" customWidth="1"/>
    <col min="7" max="7" width="23" bestFit="1" customWidth="1"/>
    <col min="8" max="8" width="24.85546875" style="585" customWidth="1"/>
    <col min="9" max="10" width="24.85546875" style="142" customWidth="1"/>
    <col min="11" max="11" width="17.7109375" customWidth="1"/>
  </cols>
  <sheetData>
    <row r="1" spans="1:9" ht="30" customHeight="1" thickTop="1" thickBot="1">
      <c r="A1" s="335"/>
      <c r="B1" s="38"/>
      <c r="C1" s="38"/>
      <c r="D1" s="223"/>
      <c r="E1" s="38"/>
      <c r="F1" s="38"/>
      <c r="G1" s="38"/>
      <c r="I1" s="143"/>
    </row>
    <row r="2" spans="1:9" ht="33" customHeight="1" thickTop="1" thickBot="1">
      <c r="A2" s="335"/>
      <c r="B2" s="37">
        <v>2018</v>
      </c>
      <c r="C2" s="38"/>
      <c r="D2" s="223"/>
      <c r="E2" s="38"/>
      <c r="F2" s="38"/>
      <c r="G2" s="38"/>
      <c r="I2" s="143"/>
    </row>
    <row r="3" spans="1:9" ht="23.25" customHeight="1" thickTop="1" thickBot="1">
      <c r="A3" s="335"/>
      <c r="B3" s="38" t="s">
        <v>275</v>
      </c>
      <c r="C3" s="38" t="s">
        <v>241</v>
      </c>
      <c r="D3" s="223"/>
      <c r="E3" s="200" t="s">
        <v>921</v>
      </c>
      <c r="F3" s="200" t="s">
        <v>909</v>
      </c>
      <c r="G3" s="200" t="s">
        <v>224</v>
      </c>
      <c r="H3" s="586"/>
      <c r="I3" s="143"/>
    </row>
    <row r="4" spans="1:9" ht="23.25" customHeight="1" thickTop="1" thickBot="1">
      <c r="A4" s="336"/>
      <c r="B4" s="234"/>
      <c r="C4" s="215">
        <f>SUM(F18)</f>
        <v>4170</v>
      </c>
      <c r="D4" s="296" t="s">
        <v>326</v>
      </c>
      <c r="E4" s="233">
        <f>SUM(C4)</f>
        <v>4170</v>
      </c>
      <c r="F4" s="199"/>
      <c r="G4" s="193">
        <v>28895</v>
      </c>
      <c r="I4" s="143"/>
    </row>
    <row r="5" spans="1:9" ht="23.25" customHeight="1" thickTop="1" thickBot="1">
      <c r="A5" s="336"/>
      <c r="B5" s="40"/>
      <c r="C5" s="154"/>
      <c r="D5" s="224"/>
      <c r="E5" s="162"/>
      <c r="G5" s="536"/>
      <c r="H5" s="586"/>
      <c r="I5" s="143"/>
    </row>
    <row r="6" spans="1:9" ht="23.25" customHeight="1" thickTop="1" thickBot="1">
      <c r="A6" s="571">
        <v>43113</v>
      </c>
      <c r="B6" s="273" t="s">
        <v>184</v>
      </c>
      <c r="C6" s="271" t="s">
        <v>236</v>
      </c>
      <c r="D6" s="272" t="s">
        <v>27</v>
      </c>
      <c r="E6" s="46" t="s">
        <v>167</v>
      </c>
      <c r="F6" s="152" t="s">
        <v>183</v>
      </c>
      <c r="G6" s="140"/>
      <c r="I6" s="143"/>
    </row>
    <row r="7" spans="1:9" ht="23.25" customHeight="1" thickTop="1" thickBot="1">
      <c r="A7" s="337"/>
      <c r="B7" s="246"/>
      <c r="C7" s="243"/>
      <c r="D7" s="222"/>
      <c r="E7" s="252"/>
      <c r="F7" s="495"/>
      <c r="G7" s="140" t="s">
        <v>1199</v>
      </c>
      <c r="H7" s="587" t="s">
        <v>1217</v>
      </c>
      <c r="I7" s="143"/>
    </row>
    <row r="8" spans="1:9" ht="23.25" customHeight="1" thickTop="1" thickBot="1">
      <c r="A8" s="337" t="s">
        <v>876</v>
      </c>
      <c r="B8" s="79">
        <v>15</v>
      </c>
      <c r="C8" s="155">
        <f>B8*20/100</f>
        <v>3</v>
      </c>
      <c r="D8" s="222">
        <f>B8-C8</f>
        <v>12</v>
      </c>
      <c r="E8" s="46">
        <f>SUM(C8:C108)</f>
        <v>2085</v>
      </c>
      <c r="F8" s="197">
        <f>SUM(D8:D109)</f>
        <v>8340</v>
      </c>
      <c r="G8" s="140" t="s">
        <v>1204</v>
      </c>
      <c r="H8" s="587" t="s">
        <v>1217</v>
      </c>
      <c r="I8" s="143"/>
    </row>
    <row r="9" spans="1:9" ht="23.25" customHeight="1" thickTop="1" thickBot="1">
      <c r="A9" s="337" t="s">
        <v>1306</v>
      </c>
      <c r="B9" s="79">
        <v>60</v>
      </c>
      <c r="C9" s="155">
        <f t="shared" ref="C9:C68" si="0">B9*20/100</f>
        <v>12</v>
      </c>
      <c r="D9" s="222">
        <f t="shared" ref="D9:D68" si="1">B9-C9</f>
        <v>48</v>
      </c>
      <c r="E9" s="119"/>
      <c r="F9" s="120"/>
      <c r="G9" s="572">
        <f>SUM([1]Feuil1!$E$33)</f>
        <v>2189</v>
      </c>
      <c r="H9" s="587" t="s">
        <v>1217</v>
      </c>
      <c r="I9" s="143"/>
    </row>
    <row r="10" spans="1:9" ht="23.25" customHeight="1" thickTop="1" thickBot="1">
      <c r="A10" s="337" t="s">
        <v>1309</v>
      </c>
      <c r="B10" s="79">
        <v>110</v>
      </c>
      <c r="C10" s="155">
        <f t="shared" si="0"/>
        <v>22</v>
      </c>
      <c r="D10" s="222">
        <f t="shared" si="1"/>
        <v>88</v>
      </c>
      <c r="E10" s="48"/>
      <c r="F10" s="49"/>
      <c r="G10" s="572">
        <f>SUM([2]Feuil1!$E$33)</f>
        <v>2245</v>
      </c>
      <c r="H10" s="587" t="s">
        <v>1217</v>
      </c>
      <c r="I10" s="143"/>
    </row>
    <row r="11" spans="1:9" ht="23.25" customHeight="1" thickTop="1" thickBot="1">
      <c r="A11" s="337" t="s">
        <v>1313</v>
      </c>
      <c r="B11" s="79">
        <v>225</v>
      </c>
      <c r="C11" s="155">
        <f t="shared" si="0"/>
        <v>45</v>
      </c>
      <c r="D11" s="222">
        <f t="shared" si="1"/>
        <v>180</v>
      </c>
      <c r="E11" s="46" t="s">
        <v>37</v>
      </c>
      <c r="F11" s="47">
        <f>F8-F9</f>
        <v>8340</v>
      </c>
      <c r="G11" s="572">
        <f>SUM([3]Feuil1!$E$33)</f>
        <v>2172</v>
      </c>
      <c r="H11" s="587" t="s">
        <v>1217</v>
      </c>
      <c r="I11" s="143"/>
    </row>
    <row r="12" spans="1:9" ht="23.25" customHeight="1" thickTop="1" thickBot="1">
      <c r="A12" s="337" t="s">
        <v>1314</v>
      </c>
      <c r="B12" s="79">
        <v>150</v>
      </c>
      <c r="C12" s="155">
        <f t="shared" si="0"/>
        <v>30</v>
      </c>
      <c r="D12" s="222">
        <f t="shared" si="1"/>
        <v>120</v>
      </c>
      <c r="E12" s="46"/>
      <c r="F12" s="47"/>
      <c r="G12" s="572">
        <f>SUM([4]Feuil1!$E$33)</f>
        <v>2991</v>
      </c>
      <c r="H12" s="587" t="s">
        <v>1217</v>
      </c>
      <c r="I12" s="143"/>
    </row>
    <row r="13" spans="1:9" ht="23.25" customHeight="1" thickTop="1" thickBot="1">
      <c r="A13" s="337" t="s">
        <v>1315</v>
      </c>
      <c r="B13" s="79">
        <v>45</v>
      </c>
      <c r="C13" s="155">
        <f t="shared" si="0"/>
        <v>9</v>
      </c>
      <c r="D13" s="222">
        <f t="shared" si="1"/>
        <v>36</v>
      </c>
      <c r="E13" s="46"/>
      <c r="F13" s="47"/>
      <c r="G13" s="140"/>
      <c r="I13" s="143"/>
    </row>
    <row r="14" spans="1:9" ht="23.25" customHeight="1" thickTop="1" thickBot="1">
      <c r="A14" s="337" t="s">
        <v>11</v>
      </c>
      <c r="B14" s="79">
        <v>340</v>
      </c>
      <c r="C14" s="155">
        <f t="shared" si="0"/>
        <v>68</v>
      </c>
      <c r="D14" s="222">
        <f t="shared" si="1"/>
        <v>272</v>
      </c>
      <c r="E14" s="46"/>
      <c r="F14" s="47"/>
      <c r="G14" s="140"/>
      <c r="I14" s="143"/>
    </row>
    <row r="15" spans="1:9" ht="23.25" customHeight="1" thickTop="1" thickBot="1">
      <c r="A15" s="337" t="s">
        <v>1316</v>
      </c>
      <c r="B15" s="79">
        <v>130</v>
      </c>
      <c r="C15" s="155">
        <f>B15*20/100</f>
        <v>26</v>
      </c>
      <c r="D15" s="222">
        <f>B15-C15</f>
        <v>104</v>
      </c>
      <c r="E15" s="196" t="s">
        <v>31</v>
      </c>
      <c r="F15" s="197">
        <v>50</v>
      </c>
      <c r="G15" s="140"/>
      <c r="I15" s="143"/>
    </row>
    <row r="16" spans="1:9" ht="23.25" customHeight="1" thickTop="1" thickBot="1">
      <c r="A16" s="337" t="s">
        <v>1318</v>
      </c>
      <c r="B16" s="79">
        <v>250</v>
      </c>
      <c r="C16" s="155">
        <f>B16*20/100</f>
        <v>50</v>
      </c>
      <c r="D16" s="222">
        <f>B16-C16</f>
        <v>200</v>
      </c>
      <c r="E16" s="196" t="s">
        <v>32</v>
      </c>
      <c r="F16" s="197">
        <v>50</v>
      </c>
      <c r="G16" s="488"/>
      <c r="I16" s="143"/>
    </row>
    <row r="17" spans="1:10" ht="23.25" customHeight="1" thickTop="1" thickBot="1">
      <c r="A17" s="337" t="s">
        <v>1319</v>
      </c>
      <c r="B17" s="79">
        <v>140</v>
      </c>
      <c r="C17" s="155">
        <f t="shared" si="0"/>
        <v>28</v>
      </c>
      <c r="D17" s="222">
        <f t="shared" si="1"/>
        <v>112</v>
      </c>
      <c r="E17" s="297" t="s">
        <v>33</v>
      </c>
      <c r="F17" s="298">
        <f>F11*F15/100</f>
        <v>4170</v>
      </c>
      <c r="G17" s="488"/>
      <c r="I17" s="143"/>
    </row>
    <row r="18" spans="1:10" ht="23.25" customHeight="1" thickTop="1" thickBot="1">
      <c r="A18" s="337" t="s">
        <v>1321</v>
      </c>
      <c r="B18" s="79">
        <v>260</v>
      </c>
      <c r="C18" s="155">
        <f t="shared" si="0"/>
        <v>52</v>
      </c>
      <c r="D18" s="222">
        <f t="shared" si="1"/>
        <v>208</v>
      </c>
      <c r="E18" s="297" t="s">
        <v>35</v>
      </c>
      <c r="F18" s="298">
        <f>F11*F16/100</f>
        <v>4170</v>
      </c>
      <c r="G18" s="488"/>
      <c r="I18" s="143"/>
    </row>
    <row r="19" spans="1:10" ht="23.25" customHeight="1" thickTop="1" thickBot="1">
      <c r="A19" s="337" t="s">
        <v>1322</v>
      </c>
      <c r="B19" s="79">
        <v>130</v>
      </c>
      <c r="C19" s="155">
        <f>B19*20/100</f>
        <v>26</v>
      </c>
      <c r="D19" s="222">
        <f>B19-C19</f>
        <v>104</v>
      </c>
      <c r="E19" s="46"/>
      <c r="F19" s="47"/>
      <c r="G19" s="488"/>
      <c r="H19" s="588" t="s">
        <v>157</v>
      </c>
      <c r="I19" s="144" t="s">
        <v>24</v>
      </c>
      <c r="J19" s="145" t="s">
        <v>158</v>
      </c>
    </row>
    <row r="20" spans="1:10" ht="23.25" customHeight="1" thickTop="1" thickBot="1">
      <c r="A20" s="337" t="s">
        <v>1324</v>
      </c>
      <c r="B20" s="79">
        <v>260</v>
      </c>
      <c r="C20" s="155">
        <f>B20*20/100</f>
        <v>52</v>
      </c>
      <c r="D20" s="222">
        <f>B20-C20</f>
        <v>208</v>
      </c>
      <c r="E20" s="46"/>
      <c r="F20" s="47"/>
      <c r="G20" s="552"/>
      <c r="H20" s="589"/>
      <c r="I20" s="149"/>
      <c r="J20" s="147"/>
    </row>
    <row r="21" spans="1:10" ht="23.25" customHeight="1" thickTop="1" thickBot="1">
      <c r="A21" s="337" t="s">
        <v>878</v>
      </c>
      <c r="B21" s="79">
        <v>45</v>
      </c>
      <c r="C21" s="155">
        <f t="shared" si="0"/>
        <v>9</v>
      </c>
      <c r="D21" s="222">
        <f t="shared" si="1"/>
        <v>36</v>
      </c>
      <c r="E21" s="46"/>
      <c r="F21" s="47"/>
      <c r="G21" s="140"/>
      <c r="H21" s="589"/>
      <c r="I21" s="149"/>
      <c r="J21" s="147"/>
    </row>
    <row r="22" spans="1:10" ht="23.25" customHeight="1" thickTop="1" thickBot="1">
      <c r="A22" s="337" t="s">
        <v>1326</v>
      </c>
      <c r="B22" s="79">
        <v>40</v>
      </c>
      <c r="C22" s="155">
        <f t="shared" si="0"/>
        <v>8</v>
      </c>
      <c r="D22" s="222">
        <f t="shared" si="1"/>
        <v>32</v>
      </c>
      <c r="E22" s="46"/>
      <c r="F22" s="47"/>
      <c r="G22" s="140"/>
      <c r="H22" s="589"/>
      <c r="I22" s="149"/>
      <c r="J22" s="147"/>
    </row>
    <row r="23" spans="1:10" ht="23.25" customHeight="1" thickTop="1" thickBot="1">
      <c r="A23" s="337" t="s">
        <v>1315</v>
      </c>
      <c r="B23" s="79">
        <v>140</v>
      </c>
      <c r="C23" s="155">
        <f t="shared" si="0"/>
        <v>28</v>
      </c>
      <c r="D23" s="222">
        <f t="shared" si="1"/>
        <v>112</v>
      </c>
      <c r="E23" s="46"/>
      <c r="F23" s="47"/>
      <c r="G23" s="140"/>
      <c r="H23" s="590"/>
      <c r="I23" s="150"/>
      <c r="J23" s="148"/>
    </row>
    <row r="24" spans="1:10" ht="23.25" customHeight="1" thickTop="1" thickBot="1">
      <c r="A24" s="337" t="s">
        <v>1330</v>
      </c>
      <c r="B24" s="79">
        <v>135</v>
      </c>
      <c r="C24" s="155">
        <f t="shared" si="0"/>
        <v>27</v>
      </c>
      <c r="D24" s="222">
        <f t="shared" si="1"/>
        <v>108</v>
      </c>
      <c r="E24" s="46"/>
      <c r="F24" s="47"/>
      <c r="G24" s="140"/>
      <c r="H24" s="589"/>
      <c r="I24" s="149"/>
      <c r="J24" s="146"/>
    </row>
    <row r="25" spans="1:10" ht="23.25" customHeight="1" thickTop="1" thickBot="1">
      <c r="A25" s="337" t="s">
        <v>1328</v>
      </c>
      <c r="B25" s="79">
        <v>65</v>
      </c>
      <c r="C25" s="155">
        <f t="shared" si="0"/>
        <v>13</v>
      </c>
      <c r="D25" s="222">
        <f t="shared" si="1"/>
        <v>52</v>
      </c>
      <c r="E25" s="46"/>
      <c r="F25" s="47"/>
      <c r="G25" s="140"/>
      <c r="H25" s="589"/>
      <c r="I25" s="149"/>
    </row>
    <row r="26" spans="1:10" ht="23.25" customHeight="1" thickTop="1" thickBot="1">
      <c r="A26" s="337" t="s">
        <v>1334</v>
      </c>
      <c r="B26" s="79">
        <v>85</v>
      </c>
      <c r="C26" s="155">
        <f t="shared" si="0"/>
        <v>17</v>
      </c>
      <c r="D26" s="222">
        <f t="shared" si="1"/>
        <v>68</v>
      </c>
      <c r="E26" s="46"/>
      <c r="F26" s="47"/>
      <c r="G26" s="140"/>
      <c r="H26" s="590"/>
      <c r="I26" s="150"/>
    </row>
    <row r="27" spans="1:10" ht="23.25" customHeight="1" thickTop="1" thickBot="1">
      <c r="A27" s="337" t="s">
        <v>1319</v>
      </c>
      <c r="B27" s="79">
        <v>330</v>
      </c>
      <c r="C27" s="155">
        <f t="shared" si="0"/>
        <v>66</v>
      </c>
      <c r="D27" s="222">
        <f t="shared" si="1"/>
        <v>264</v>
      </c>
      <c r="E27" s="46"/>
      <c r="F27" s="47"/>
      <c r="G27" s="140"/>
      <c r="I27" s="151"/>
    </row>
    <row r="28" spans="1:10" ht="23.25" customHeight="1" thickTop="1" thickBot="1">
      <c r="A28" s="337" t="s">
        <v>1330</v>
      </c>
      <c r="B28" s="79">
        <v>110</v>
      </c>
      <c r="C28" s="155">
        <f t="shared" si="0"/>
        <v>22</v>
      </c>
      <c r="D28" s="222">
        <f t="shared" si="1"/>
        <v>88</v>
      </c>
      <c r="E28" s="46"/>
      <c r="F28" s="47"/>
      <c r="G28" s="140"/>
      <c r="I28" s="151"/>
    </row>
    <row r="29" spans="1:10" ht="23.25" customHeight="1" thickTop="1" thickBot="1">
      <c r="A29" s="337" t="s">
        <v>105</v>
      </c>
      <c r="B29" s="79">
        <v>70</v>
      </c>
      <c r="C29" s="155">
        <f t="shared" si="0"/>
        <v>14</v>
      </c>
      <c r="D29" s="222">
        <f t="shared" si="1"/>
        <v>56</v>
      </c>
      <c r="E29" s="46"/>
      <c r="F29" s="47"/>
      <c r="G29" s="140"/>
      <c r="I29" s="151"/>
    </row>
    <row r="30" spans="1:10" ht="23.25" customHeight="1" thickTop="1" thickBot="1">
      <c r="A30" s="337" t="s">
        <v>1332</v>
      </c>
      <c r="B30" s="79">
        <v>300</v>
      </c>
      <c r="C30" s="155">
        <f t="shared" si="0"/>
        <v>60</v>
      </c>
      <c r="D30" s="222">
        <f t="shared" si="1"/>
        <v>240</v>
      </c>
      <c r="E30" s="46"/>
      <c r="F30" s="47"/>
      <c r="G30" s="140"/>
      <c r="I30" s="151"/>
    </row>
    <row r="31" spans="1:10" ht="23.25" customHeight="1" thickTop="1" thickBot="1">
      <c r="A31" s="337" t="s">
        <v>46</v>
      </c>
      <c r="B31" s="79">
        <v>800</v>
      </c>
      <c r="C31" s="155">
        <f t="shared" si="0"/>
        <v>160</v>
      </c>
      <c r="D31" s="222">
        <f t="shared" si="1"/>
        <v>640</v>
      </c>
      <c r="E31" s="46"/>
      <c r="F31" s="47"/>
      <c r="G31" s="140"/>
      <c r="I31" s="151"/>
    </row>
    <row r="32" spans="1:10" ht="23.25" customHeight="1" thickTop="1" thickBot="1">
      <c r="A32" s="337" t="s">
        <v>1338</v>
      </c>
      <c r="B32" s="79">
        <v>80</v>
      </c>
      <c r="C32" s="155">
        <f>B32*20/100</f>
        <v>16</v>
      </c>
      <c r="D32" s="222">
        <f>B32-C32</f>
        <v>64</v>
      </c>
      <c r="E32" s="46"/>
      <c r="F32" s="47"/>
      <c r="G32" s="140"/>
      <c r="I32" s="151"/>
    </row>
    <row r="33" spans="1:9" ht="23.25" customHeight="1" thickTop="1" thickBot="1">
      <c r="A33" s="337" t="s">
        <v>1315</v>
      </c>
      <c r="B33" s="79">
        <v>90</v>
      </c>
      <c r="C33" s="155">
        <f>B33*20/100</f>
        <v>18</v>
      </c>
      <c r="D33" s="222">
        <f>B33-C33</f>
        <v>72</v>
      </c>
      <c r="E33" s="46"/>
      <c r="F33" s="47"/>
      <c r="G33" s="140"/>
      <c r="I33" s="151"/>
    </row>
    <row r="34" spans="1:9" ht="23.25" customHeight="1" thickTop="1" thickBot="1">
      <c r="A34" s="337" t="s">
        <v>1342</v>
      </c>
      <c r="B34" s="79">
        <v>340</v>
      </c>
      <c r="C34" s="155">
        <f t="shared" si="0"/>
        <v>68</v>
      </c>
      <c r="D34" s="222">
        <f t="shared" si="1"/>
        <v>272</v>
      </c>
      <c r="E34" s="46"/>
      <c r="F34" s="47"/>
      <c r="G34" s="140"/>
      <c r="I34" s="151"/>
    </row>
    <row r="35" spans="1:9" ht="23.25" customHeight="1" thickTop="1" thickBot="1">
      <c r="A35" s="337" t="s">
        <v>1344</v>
      </c>
      <c r="B35" s="79">
        <v>440</v>
      </c>
      <c r="C35" s="155">
        <f t="shared" si="0"/>
        <v>88</v>
      </c>
      <c r="D35" s="222">
        <f t="shared" si="1"/>
        <v>352</v>
      </c>
      <c r="E35" s="46"/>
      <c r="F35" s="47"/>
      <c r="G35" s="140"/>
      <c r="I35" s="151"/>
    </row>
    <row r="36" spans="1:9" ht="23.25" customHeight="1" thickTop="1" thickBot="1">
      <c r="A36" s="337" t="s">
        <v>1338</v>
      </c>
      <c r="B36" s="79">
        <v>50</v>
      </c>
      <c r="C36" s="155">
        <f>B36*20/100</f>
        <v>10</v>
      </c>
      <c r="D36" s="222">
        <f>B36-C36</f>
        <v>40</v>
      </c>
      <c r="E36" s="46"/>
      <c r="F36" s="47"/>
      <c r="G36" s="140"/>
      <c r="I36" s="151"/>
    </row>
    <row r="37" spans="1:9" ht="23.25" customHeight="1" thickTop="1" thickBot="1">
      <c r="A37" s="337" t="s">
        <v>1318</v>
      </c>
      <c r="B37" s="79">
        <v>240</v>
      </c>
      <c r="C37" s="155">
        <f>B37*20/100</f>
        <v>48</v>
      </c>
      <c r="D37" s="222">
        <f>B37-C37</f>
        <v>192</v>
      </c>
      <c r="E37" s="46"/>
      <c r="F37" s="47"/>
      <c r="G37" s="140"/>
      <c r="I37" s="151"/>
    </row>
    <row r="38" spans="1:9" customFormat="1" ht="23.25" customHeight="1" thickTop="1" thickBot="1">
      <c r="A38" s="337" t="s">
        <v>1326</v>
      </c>
      <c r="B38" s="79">
        <v>75</v>
      </c>
      <c r="C38" s="155">
        <f t="shared" si="0"/>
        <v>15</v>
      </c>
      <c r="D38" s="222">
        <f t="shared" si="1"/>
        <v>60</v>
      </c>
      <c r="E38" s="46"/>
      <c r="F38" s="47"/>
      <c r="G38" s="140"/>
      <c r="H38" s="585"/>
      <c r="I38" s="151"/>
    </row>
    <row r="39" spans="1:9" customFormat="1" ht="23.25" customHeight="1" thickTop="1" thickBot="1">
      <c r="A39" s="337" t="s">
        <v>1319</v>
      </c>
      <c r="B39" s="79">
        <v>600</v>
      </c>
      <c r="C39" s="155">
        <f t="shared" si="0"/>
        <v>120</v>
      </c>
      <c r="D39" s="222">
        <f t="shared" si="1"/>
        <v>480</v>
      </c>
      <c r="E39" s="46"/>
      <c r="F39" s="47"/>
      <c r="G39" s="140"/>
      <c r="H39" s="585"/>
      <c r="I39" s="151"/>
    </row>
    <row r="40" spans="1:9" customFormat="1" ht="23.25" customHeight="1" thickTop="1" thickBot="1">
      <c r="A40" s="337" t="s">
        <v>1346</v>
      </c>
      <c r="B40" s="79">
        <v>220</v>
      </c>
      <c r="C40" s="155">
        <f t="shared" si="0"/>
        <v>44</v>
      </c>
      <c r="D40" s="222">
        <f t="shared" si="1"/>
        <v>176</v>
      </c>
      <c r="E40" s="46"/>
      <c r="F40" s="47"/>
      <c r="G40" s="140"/>
      <c r="H40" s="585"/>
      <c r="I40" s="151"/>
    </row>
    <row r="41" spans="1:9" customFormat="1" ht="23.25" customHeight="1" thickTop="1" thickBot="1">
      <c r="A41" s="337" t="s">
        <v>7</v>
      </c>
      <c r="B41" s="79">
        <v>140</v>
      </c>
      <c r="C41" s="155">
        <f t="shared" si="0"/>
        <v>28</v>
      </c>
      <c r="D41" s="222">
        <f t="shared" si="1"/>
        <v>112</v>
      </c>
      <c r="E41" s="46"/>
      <c r="F41" s="47"/>
      <c r="G41" s="140"/>
      <c r="H41" s="585"/>
      <c r="I41" s="151"/>
    </row>
    <row r="42" spans="1:9" customFormat="1" ht="23.25" customHeight="1" thickTop="1" thickBot="1">
      <c r="A42" s="337" t="s">
        <v>1246</v>
      </c>
      <c r="B42" s="79">
        <v>145</v>
      </c>
      <c r="C42" s="155">
        <f t="shared" si="0"/>
        <v>29</v>
      </c>
      <c r="D42" s="222">
        <f t="shared" si="1"/>
        <v>116</v>
      </c>
      <c r="E42" s="46"/>
      <c r="F42" s="47"/>
      <c r="G42" s="140"/>
      <c r="H42" s="585"/>
      <c r="I42" s="151"/>
    </row>
    <row r="43" spans="1:9" customFormat="1" ht="23.25" customHeight="1" thickTop="1" thickBot="1">
      <c r="A43" s="337" t="s">
        <v>1356</v>
      </c>
      <c r="B43" s="79">
        <v>250</v>
      </c>
      <c r="C43" s="155">
        <f t="shared" si="0"/>
        <v>50</v>
      </c>
      <c r="D43" s="222">
        <f t="shared" si="1"/>
        <v>200</v>
      </c>
      <c r="E43" s="46"/>
      <c r="F43" s="47"/>
      <c r="G43" s="140"/>
      <c r="H43" s="585"/>
      <c r="I43" s="151"/>
    </row>
    <row r="44" spans="1:9" customFormat="1" ht="23.25" customHeight="1" thickTop="1" thickBot="1">
      <c r="A44" s="337" t="s">
        <v>1359</v>
      </c>
      <c r="B44" s="79">
        <v>150</v>
      </c>
      <c r="C44" s="155">
        <f t="shared" si="0"/>
        <v>30</v>
      </c>
      <c r="D44" s="222">
        <f t="shared" si="1"/>
        <v>120</v>
      </c>
      <c r="E44" s="46"/>
      <c r="F44" s="47"/>
      <c r="G44" s="140"/>
      <c r="H44" s="585"/>
      <c r="I44" s="151"/>
    </row>
    <row r="45" spans="1:9" customFormat="1" ht="23.25" customHeight="1" thickTop="1" thickBot="1">
      <c r="A45" s="337" t="s">
        <v>1364</v>
      </c>
      <c r="B45" s="79">
        <v>160</v>
      </c>
      <c r="C45" s="155">
        <f t="shared" si="0"/>
        <v>32</v>
      </c>
      <c r="D45" s="222">
        <f t="shared" si="1"/>
        <v>128</v>
      </c>
      <c r="E45" s="46"/>
      <c r="F45" s="47"/>
      <c r="G45" s="140"/>
      <c r="H45" s="585"/>
      <c r="I45" s="151"/>
    </row>
    <row r="46" spans="1:9" customFormat="1" ht="23.25" customHeight="1" thickTop="1" thickBot="1">
      <c r="A46" s="337" t="s">
        <v>792</v>
      </c>
      <c r="B46" s="79">
        <v>60</v>
      </c>
      <c r="C46" s="155">
        <f t="shared" si="0"/>
        <v>12</v>
      </c>
      <c r="D46" s="222">
        <f t="shared" si="1"/>
        <v>48</v>
      </c>
      <c r="E46" s="46"/>
      <c r="F46" s="47"/>
      <c r="G46" s="140"/>
      <c r="H46" s="585"/>
      <c r="I46" s="151"/>
    </row>
    <row r="47" spans="1:9" customFormat="1" ht="23.25" customHeight="1" thickTop="1" thickBot="1">
      <c r="A47" s="337" t="s">
        <v>1365</v>
      </c>
      <c r="B47" s="79">
        <v>200</v>
      </c>
      <c r="C47" s="155">
        <f t="shared" si="0"/>
        <v>40</v>
      </c>
      <c r="D47" s="222">
        <f t="shared" si="1"/>
        <v>160</v>
      </c>
      <c r="E47" s="46"/>
      <c r="F47" s="47"/>
      <c r="G47" s="140"/>
      <c r="H47" s="585"/>
      <c r="I47" s="151"/>
    </row>
    <row r="48" spans="1:9" customFormat="1" ht="23.25" customHeight="1" thickTop="1" thickBot="1">
      <c r="A48" s="337" t="s">
        <v>11</v>
      </c>
      <c r="B48" s="79">
        <v>500</v>
      </c>
      <c r="C48" s="155">
        <f t="shared" si="0"/>
        <v>100</v>
      </c>
      <c r="D48" s="222">
        <f t="shared" si="1"/>
        <v>400</v>
      </c>
      <c r="E48" s="46"/>
      <c r="F48" s="47"/>
      <c r="G48" s="140"/>
      <c r="H48" s="585"/>
      <c r="I48" s="151"/>
    </row>
    <row r="49" spans="1:10" ht="23.25" customHeight="1" thickTop="1" thickBot="1">
      <c r="A49" s="337" t="s">
        <v>878</v>
      </c>
      <c r="B49" s="79">
        <v>40</v>
      </c>
      <c r="C49" s="155">
        <f t="shared" si="0"/>
        <v>8</v>
      </c>
      <c r="D49" s="222">
        <f t="shared" si="1"/>
        <v>32</v>
      </c>
      <c r="E49" s="46"/>
      <c r="F49" s="47"/>
      <c r="G49" s="140"/>
      <c r="I49" s="151"/>
      <c r="J49"/>
    </row>
    <row r="50" spans="1:10" ht="23.25" customHeight="1" thickTop="1" thickBot="1">
      <c r="A50" s="337" t="s">
        <v>219</v>
      </c>
      <c r="B50" s="79">
        <v>690</v>
      </c>
      <c r="C50" s="155">
        <f t="shared" si="0"/>
        <v>138</v>
      </c>
      <c r="D50" s="222">
        <f t="shared" si="1"/>
        <v>552</v>
      </c>
      <c r="E50" s="46"/>
      <c r="F50" s="47"/>
      <c r="G50" s="140"/>
      <c r="H50" s="591"/>
      <c r="I50" s="151"/>
      <c r="J50"/>
    </row>
    <row r="51" spans="1:10" ht="23.25" customHeight="1" thickTop="1" thickBot="1">
      <c r="A51" s="337" t="s">
        <v>115</v>
      </c>
      <c r="B51" s="79">
        <v>75</v>
      </c>
      <c r="C51" s="155">
        <f t="shared" si="0"/>
        <v>15</v>
      </c>
      <c r="D51" s="222">
        <f t="shared" si="1"/>
        <v>60</v>
      </c>
      <c r="E51" s="46"/>
      <c r="F51" s="47"/>
      <c r="G51" s="140"/>
      <c r="I51" s="151"/>
      <c r="J51"/>
    </row>
    <row r="52" spans="1:10" ht="23.25" customHeight="1" thickTop="1" thickBot="1">
      <c r="A52" s="337" t="s">
        <v>148</v>
      </c>
      <c r="B52" s="79">
        <v>200</v>
      </c>
      <c r="C52" s="155">
        <f t="shared" si="0"/>
        <v>40</v>
      </c>
      <c r="D52" s="222">
        <f t="shared" si="1"/>
        <v>160</v>
      </c>
      <c r="E52" s="46"/>
      <c r="F52" s="47"/>
      <c r="G52" s="140"/>
      <c r="I52" s="151"/>
      <c r="J52"/>
    </row>
    <row r="53" spans="1:10" ht="23.25" customHeight="1" thickTop="1" thickBot="1">
      <c r="A53" s="337" t="s">
        <v>1313</v>
      </c>
      <c r="B53" s="79">
        <v>75</v>
      </c>
      <c r="C53" s="155">
        <f t="shared" si="0"/>
        <v>15</v>
      </c>
      <c r="D53" s="222">
        <f t="shared" si="1"/>
        <v>60</v>
      </c>
      <c r="E53" s="46"/>
      <c r="F53" s="47"/>
      <c r="G53" s="140"/>
      <c r="I53" s="151"/>
      <c r="J53"/>
    </row>
    <row r="54" spans="1:10" ht="23.25" customHeight="1" thickTop="1" thickBot="1">
      <c r="A54" s="337" t="s">
        <v>1369</v>
      </c>
      <c r="B54" s="79">
        <v>200</v>
      </c>
      <c r="C54" s="155">
        <f t="shared" si="0"/>
        <v>40</v>
      </c>
      <c r="D54" s="222">
        <f t="shared" si="1"/>
        <v>160</v>
      </c>
      <c r="E54" s="46"/>
      <c r="F54" s="47"/>
      <c r="G54" s="140"/>
      <c r="I54" s="151"/>
      <c r="J54"/>
    </row>
    <row r="55" spans="1:10" ht="23.25" customHeight="1" thickTop="1" thickBot="1">
      <c r="A55" s="337" t="s">
        <v>1319</v>
      </c>
      <c r="B55" s="79">
        <v>60</v>
      </c>
      <c r="C55" s="155">
        <f t="shared" si="0"/>
        <v>12</v>
      </c>
      <c r="D55" s="222">
        <f t="shared" si="1"/>
        <v>48</v>
      </c>
      <c r="E55" s="46"/>
      <c r="F55" s="47"/>
      <c r="G55" s="140"/>
      <c r="I55" s="151"/>
      <c r="J55"/>
    </row>
    <row r="56" spans="1:10" ht="23.25" customHeight="1" thickTop="1" thickBot="1">
      <c r="A56" s="337" t="s">
        <v>1370</v>
      </c>
      <c r="B56" s="79">
        <v>220</v>
      </c>
      <c r="C56" s="155">
        <f t="shared" si="0"/>
        <v>44</v>
      </c>
      <c r="D56" s="222">
        <f t="shared" si="1"/>
        <v>176</v>
      </c>
      <c r="E56" s="46"/>
      <c r="F56" s="47"/>
      <c r="G56" s="140"/>
      <c r="I56" s="151"/>
      <c r="J56"/>
    </row>
    <row r="57" spans="1:10" ht="23.25" customHeight="1" thickTop="1" thickBot="1">
      <c r="A57" s="337" t="s">
        <v>1363</v>
      </c>
      <c r="B57" s="79">
        <v>80</v>
      </c>
      <c r="C57" s="155">
        <f t="shared" si="0"/>
        <v>16</v>
      </c>
      <c r="D57" s="222">
        <f t="shared" si="1"/>
        <v>64</v>
      </c>
      <c r="E57" s="46"/>
      <c r="F57" s="47"/>
      <c r="G57" s="140"/>
      <c r="I57" s="151"/>
      <c r="J57"/>
    </row>
    <row r="58" spans="1:10" ht="23.25" customHeight="1" thickTop="1" thickBot="1">
      <c r="A58" s="337" t="s">
        <v>80</v>
      </c>
      <c r="B58" s="79">
        <v>200</v>
      </c>
      <c r="C58" s="155">
        <f t="shared" si="0"/>
        <v>40</v>
      </c>
      <c r="D58" s="222">
        <f t="shared" si="1"/>
        <v>160</v>
      </c>
      <c r="E58" s="46"/>
      <c r="F58" s="47"/>
      <c r="G58" s="140"/>
      <c r="I58" s="151"/>
      <c r="J58"/>
    </row>
    <row r="59" spans="1:10" ht="23.25" customHeight="1" thickTop="1" thickBot="1">
      <c r="A59" s="337" t="s">
        <v>1376</v>
      </c>
      <c r="B59" s="79">
        <v>60</v>
      </c>
      <c r="C59" s="155">
        <f t="shared" si="0"/>
        <v>12</v>
      </c>
      <c r="D59" s="222">
        <f t="shared" si="1"/>
        <v>48</v>
      </c>
      <c r="E59" s="46"/>
      <c r="F59" s="47"/>
      <c r="G59" s="140"/>
      <c r="I59" s="151"/>
      <c r="J59"/>
    </row>
    <row r="60" spans="1:10" ht="23.25" customHeight="1" thickTop="1" thickBot="1">
      <c r="A60" s="337" t="s">
        <v>1377</v>
      </c>
      <c r="B60" s="79">
        <v>150</v>
      </c>
      <c r="C60" s="155">
        <f t="shared" si="0"/>
        <v>30</v>
      </c>
      <c r="D60" s="222">
        <f t="shared" si="1"/>
        <v>120</v>
      </c>
      <c r="E60" s="46"/>
      <c r="F60" s="47"/>
      <c r="G60" s="140"/>
      <c r="I60" s="151"/>
      <c r="J60"/>
    </row>
    <row r="61" spans="1:10" ht="23.25" customHeight="1" thickTop="1" thickBot="1">
      <c r="A61" s="337" t="s">
        <v>1378</v>
      </c>
      <c r="B61" s="79">
        <v>25</v>
      </c>
      <c r="C61" s="155">
        <f t="shared" si="0"/>
        <v>5</v>
      </c>
      <c r="D61" s="222">
        <f t="shared" si="1"/>
        <v>20</v>
      </c>
      <c r="E61" s="46"/>
      <c r="F61" s="47"/>
      <c r="G61" s="140"/>
      <c r="I61" s="151"/>
      <c r="J61"/>
    </row>
    <row r="62" spans="1:10" ht="23.25" customHeight="1" thickTop="1" thickBot="1">
      <c r="A62" s="337" t="s">
        <v>878</v>
      </c>
      <c r="B62" s="79">
        <v>50</v>
      </c>
      <c r="C62" s="155">
        <f t="shared" si="0"/>
        <v>10</v>
      </c>
      <c r="D62" s="222">
        <f t="shared" si="1"/>
        <v>40</v>
      </c>
      <c r="E62" s="46"/>
      <c r="F62" s="47"/>
      <c r="G62" s="140"/>
      <c r="I62" s="151"/>
      <c r="J62"/>
    </row>
    <row r="63" spans="1:10" ht="23.25" customHeight="1" thickTop="1" thickBot="1">
      <c r="A63" s="337" t="s">
        <v>1309</v>
      </c>
      <c r="B63" s="79">
        <v>225</v>
      </c>
      <c r="C63" s="155">
        <f t="shared" si="0"/>
        <v>45</v>
      </c>
      <c r="D63" s="222">
        <f t="shared" si="1"/>
        <v>180</v>
      </c>
      <c r="E63" s="46"/>
      <c r="F63" s="47"/>
      <c r="G63" s="140"/>
      <c r="I63" s="151"/>
      <c r="J63"/>
    </row>
    <row r="64" spans="1:10" ht="23.25" customHeight="1" thickTop="1" thickBot="1">
      <c r="A64" s="337" t="s">
        <v>1318</v>
      </c>
      <c r="B64" s="79">
        <v>100</v>
      </c>
      <c r="C64" s="155">
        <f t="shared" si="0"/>
        <v>20</v>
      </c>
      <c r="D64" s="222">
        <f t="shared" si="1"/>
        <v>80</v>
      </c>
      <c r="E64" s="46"/>
      <c r="F64" s="47"/>
      <c r="G64" s="140"/>
      <c r="I64" s="151"/>
      <c r="J64"/>
    </row>
    <row r="65" spans="1:10" ht="23.25" customHeight="1" thickTop="1" thickBot="1">
      <c r="A65" s="337"/>
      <c r="B65" s="79"/>
      <c r="C65" s="155">
        <f t="shared" si="0"/>
        <v>0</v>
      </c>
      <c r="D65" s="222">
        <f t="shared" si="1"/>
        <v>0</v>
      </c>
      <c r="E65" s="46"/>
      <c r="F65" s="47"/>
      <c r="G65" s="140"/>
      <c r="I65" s="151"/>
      <c r="J65"/>
    </row>
    <row r="66" spans="1:10" ht="23.25" customHeight="1" thickTop="1" thickBot="1">
      <c r="A66" s="337"/>
      <c r="B66" s="79"/>
      <c r="C66" s="155">
        <f t="shared" si="0"/>
        <v>0</v>
      </c>
      <c r="D66" s="222">
        <f t="shared" si="1"/>
        <v>0</v>
      </c>
      <c r="E66" s="46"/>
      <c r="F66" s="47"/>
      <c r="G66" s="140"/>
      <c r="I66" s="151"/>
      <c r="J66"/>
    </row>
    <row r="67" spans="1:10" ht="23.25" customHeight="1" thickTop="1" thickBot="1">
      <c r="A67" s="337"/>
      <c r="B67" s="79"/>
      <c r="C67" s="155">
        <f t="shared" si="0"/>
        <v>0</v>
      </c>
      <c r="D67" s="222">
        <f t="shared" si="1"/>
        <v>0</v>
      </c>
      <c r="E67" s="46"/>
      <c r="F67" s="47"/>
      <c r="G67" s="140"/>
      <c r="H67" s="591"/>
      <c r="I67" s="151"/>
      <c r="J67"/>
    </row>
    <row r="68" spans="1:10" ht="23.25" customHeight="1" thickTop="1" thickBot="1">
      <c r="A68" s="337"/>
      <c r="B68" s="79"/>
      <c r="C68" s="155">
        <f t="shared" si="0"/>
        <v>0</v>
      </c>
      <c r="D68" s="222">
        <f t="shared" si="1"/>
        <v>0</v>
      </c>
      <c r="E68" s="46"/>
      <c r="F68" s="47"/>
      <c r="G68" s="140"/>
      <c r="I68" s="151"/>
      <c r="J68"/>
    </row>
    <row r="69" spans="1:10" ht="23.25" customHeight="1" thickTop="1" thickBot="1">
      <c r="A69" s="337"/>
      <c r="B69" s="79"/>
      <c r="C69" s="155">
        <f t="shared" ref="C69:C109" si="2">B69*20/100</f>
        <v>0</v>
      </c>
      <c r="D69" s="222">
        <f t="shared" ref="D69:D109" si="3">B69-C69</f>
        <v>0</v>
      </c>
      <c r="E69" s="46"/>
      <c r="F69" s="47"/>
      <c r="G69" s="140"/>
      <c r="I69" s="151"/>
      <c r="J69"/>
    </row>
    <row r="70" spans="1:10" ht="23.25" customHeight="1" thickTop="1" thickBot="1">
      <c r="A70" s="337"/>
      <c r="B70" s="79"/>
      <c r="C70" s="155">
        <f t="shared" si="2"/>
        <v>0</v>
      </c>
      <c r="D70" s="222">
        <f t="shared" si="3"/>
        <v>0</v>
      </c>
      <c r="E70" s="46"/>
      <c r="F70" s="47"/>
      <c r="G70" s="140"/>
      <c r="I70" s="151"/>
      <c r="J70"/>
    </row>
    <row r="71" spans="1:10" ht="23.25" customHeight="1" thickTop="1" thickBot="1">
      <c r="A71" s="337"/>
      <c r="B71" s="79"/>
      <c r="C71" s="155">
        <f t="shared" si="2"/>
        <v>0</v>
      </c>
      <c r="D71" s="222">
        <f t="shared" si="3"/>
        <v>0</v>
      </c>
      <c r="E71" s="46"/>
      <c r="F71" s="47"/>
      <c r="G71" s="140"/>
      <c r="I71" s="151"/>
      <c r="J71"/>
    </row>
    <row r="72" spans="1:10" ht="23.25" customHeight="1" thickTop="1" thickBot="1">
      <c r="A72" s="337"/>
      <c r="B72" s="79"/>
      <c r="C72" s="155">
        <f t="shared" si="2"/>
        <v>0</v>
      </c>
      <c r="D72" s="222">
        <f t="shared" si="3"/>
        <v>0</v>
      </c>
      <c r="E72" s="46"/>
      <c r="F72" s="47"/>
      <c r="G72" s="140"/>
      <c r="I72" s="151"/>
      <c r="J72"/>
    </row>
    <row r="73" spans="1:10" ht="23.25" customHeight="1" thickTop="1" thickBot="1">
      <c r="A73" s="337"/>
      <c r="B73" s="79"/>
      <c r="C73" s="155">
        <f t="shared" si="2"/>
        <v>0</v>
      </c>
      <c r="D73" s="222">
        <f t="shared" si="3"/>
        <v>0</v>
      </c>
      <c r="E73" s="46"/>
      <c r="F73" s="47"/>
      <c r="G73" s="140"/>
      <c r="I73" s="151"/>
      <c r="J73"/>
    </row>
    <row r="74" spans="1:10" ht="23.25" customHeight="1" thickTop="1" thickBot="1">
      <c r="A74" s="337"/>
      <c r="B74" s="79"/>
      <c r="C74" s="155">
        <f t="shared" si="2"/>
        <v>0</v>
      </c>
      <c r="D74" s="222">
        <f t="shared" si="3"/>
        <v>0</v>
      </c>
      <c r="E74" s="46"/>
      <c r="F74" s="47"/>
      <c r="G74" s="140"/>
      <c r="I74" s="151"/>
      <c r="J74"/>
    </row>
    <row r="75" spans="1:10" ht="23.25" customHeight="1" thickTop="1" thickBot="1">
      <c r="A75" s="336"/>
      <c r="B75" s="79"/>
      <c r="C75" s="155">
        <f t="shared" si="2"/>
        <v>0</v>
      </c>
      <c r="D75" s="222">
        <f t="shared" si="3"/>
        <v>0</v>
      </c>
      <c r="E75" s="46"/>
      <c r="F75" s="47"/>
      <c r="G75" s="140"/>
      <c r="I75" s="151"/>
      <c r="J75"/>
    </row>
    <row r="76" spans="1:10" ht="23.25" customHeight="1" thickTop="1" thickBot="1">
      <c r="A76" s="336"/>
      <c r="B76" s="79"/>
      <c r="C76" s="155">
        <f t="shared" si="2"/>
        <v>0</v>
      </c>
      <c r="D76" s="222">
        <f t="shared" si="3"/>
        <v>0</v>
      </c>
      <c r="E76" s="46"/>
      <c r="F76" s="47"/>
      <c r="G76" s="140"/>
      <c r="I76" s="151"/>
      <c r="J76"/>
    </row>
    <row r="77" spans="1:10" ht="23.25" customHeight="1" thickTop="1" thickBot="1">
      <c r="A77" s="336"/>
      <c r="B77" s="79"/>
      <c r="C77" s="155">
        <f t="shared" si="2"/>
        <v>0</v>
      </c>
      <c r="D77" s="222">
        <f t="shared" si="3"/>
        <v>0</v>
      </c>
      <c r="E77" s="46"/>
      <c r="F77" s="47"/>
      <c r="G77" s="140"/>
      <c r="I77" s="151"/>
      <c r="J77"/>
    </row>
    <row r="78" spans="1:10" ht="23.25" customHeight="1" thickTop="1" thickBot="1">
      <c r="A78" s="336"/>
      <c r="B78" s="79"/>
      <c r="C78" s="155">
        <f t="shared" si="2"/>
        <v>0</v>
      </c>
      <c r="D78" s="222">
        <f t="shared" si="3"/>
        <v>0</v>
      </c>
      <c r="E78" s="46"/>
      <c r="F78" s="47"/>
      <c r="G78" s="140"/>
      <c r="I78" s="151"/>
      <c r="J78"/>
    </row>
    <row r="79" spans="1:10" ht="23.25" customHeight="1" thickTop="1" thickBot="1">
      <c r="A79" s="336"/>
      <c r="B79" s="79"/>
      <c r="C79" s="155">
        <f t="shared" si="2"/>
        <v>0</v>
      </c>
      <c r="D79" s="222">
        <f t="shared" si="3"/>
        <v>0</v>
      </c>
      <c r="E79" s="46"/>
      <c r="F79" s="47"/>
      <c r="G79" s="140"/>
      <c r="I79" s="151"/>
      <c r="J79"/>
    </row>
    <row r="80" spans="1:10" ht="23.25" customHeight="1" thickTop="1" thickBot="1">
      <c r="A80" s="336"/>
      <c r="B80" s="79"/>
      <c r="C80" s="155">
        <f t="shared" si="2"/>
        <v>0</v>
      </c>
      <c r="D80" s="222">
        <f t="shared" si="3"/>
        <v>0</v>
      </c>
      <c r="E80" s="46"/>
      <c r="F80" s="47"/>
      <c r="G80" s="140"/>
      <c r="I80" s="151"/>
      <c r="J80"/>
    </row>
    <row r="81" spans="1:10" ht="23.25" customHeight="1" thickTop="1" thickBot="1">
      <c r="A81" s="336"/>
      <c r="B81" s="79"/>
      <c r="C81" s="155">
        <f t="shared" si="2"/>
        <v>0</v>
      </c>
      <c r="D81" s="222">
        <f t="shared" si="3"/>
        <v>0</v>
      </c>
      <c r="E81" s="46"/>
      <c r="F81" s="47"/>
      <c r="G81" s="140"/>
      <c r="I81" s="151"/>
      <c r="J81"/>
    </row>
    <row r="82" spans="1:10" ht="23.25" customHeight="1" thickTop="1" thickBot="1">
      <c r="A82" s="336"/>
      <c r="B82" s="79"/>
      <c r="C82" s="155">
        <f t="shared" si="2"/>
        <v>0</v>
      </c>
      <c r="D82" s="222">
        <f t="shared" si="3"/>
        <v>0</v>
      </c>
      <c r="E82" s="46"/>
      <c r="F82" s="47"/>
      <c r="G82" s="140"/>
      <c r="I82" s="151"/>
      <c r="J82"/>
    </row>
    <row r="83" spans="1:10" ht="23.25" customHeight="1" thickTop="1" thickBot="1">
      <c r="A83" s="336"/>
      <c r="B83" s="79"/>
      <c r="C83" s="155">
        <f t="shared" si="2"/>
        <v>0</v>
      </c>
      <c r="D83" s="222">
        <f t="shared" si="3"/>
        <v>0</v>
      </c>
      <c r="E83" s="46"/>
      <c r="F83" s="47"/>
      <c r="G83" s="140"/>
      <c r="I83" s="151"/>
      <c r="J83"/>
    </row>
    <row r="84" spans="1:10" ht="23.25" customHeight="1" thickTop="1" thickBot="1">
      <c r="A84" s="336"/>
      <c r="B84" s="79"/>
      <c r="C84" s="155">
        <f t="shared" si="2"/>
        <v>0</v>
      </c>
      <c r="D84" s="222">
        <f t="shared" si="3"/>
        <v>0</v>
      </c>
      <c r="E84" s="46"/>
      <c r="F84" s="47"/>
      <c r="G84" s="140"/>
      <c r="I84" s="151"/>
      <c r="J84"/>
    </row>
    <row r="85" spans="1:10" ht="23.25" customHeight="1" thickTop="1" thickBot="1">
      <c r="A85" s="336"/>
      <c r="B85" s="79"/>
      <c r="C85" s="155">
        <f t="shared" si="2"/>
        <v>0</v>
      </c>
      <c r="D85" s="222">
        <f t="shared" si="3"/>
        <v>0</v>
      </c>
      <c r="E85" s="46"/>
      <c r="F85" s="47"/>
      <c r="G85" s="140"/>
      <c r="I85" s="151"/>
      <c r="J85"/>
    </row>
    <row r="86" spans="1:10" ht="23.25" customHeight="1" thickTop="1" thickBot="1">
      <c r="A86" s="336"/>
      <c r="B86" s="79"/>
      <c r="C86" s="155">
        <f t="shared" si="2"/>
        <v>0</v>
      </c>
      <c r="D86" s="222">
        <f t="shared" si="3"/>
        <v>0</v>
      </c>
      <c r="E86" s="46"/>
      <c r="F86" s="47"/>
      <c r="G86" s="140"/>
      <c r="I86" s="151"/>
      <c r="J86"/>
    </row>
    <row r="87" spans="1:10" ht="23.25" customHeight="1" thickTop="1" thickBot="1">
      <c r="A87" s="336"/>
      <c r="B87" s="79"/>
      <c r="C87" s="155">
        <f t="shared" si="2"/>
        <v>0</v>
      </c>
      <c r="D87" s="222">
        <f t="shared" si="3"/>
        <v>0</v>
      </c>
      <c r="E87" s="46"/>
      <c r="F87" s="47"/>
      <c r="G87" s="140"/>
      <c r="I87" s="151"/>
      <c r="J87"/>
    </row>
    <row r="88" spans="1:10" ht="23.25" customHeight="1" thickTop="1" thickBot="1">
      <c r="A88" s="336"/>
      <c r="B88" s="79"/>
      <c r="C88" s="155">
        <f t="shared" si="2"/>
        <v>0</v>
      </c>
      <c r="D88" s="222">
        <f t="shared" si="3"/>
        <v>0</v>
      </c>
      <c r="E88" s="46"/>
      <c r="F88" s="47"/>
      <c r="G88" s="140"/>
      <c r="I88" s="151"/>
      <c r="J88"/>
    </row>
    <row r="89" spans="1:10" ht="23.25" customHeight="1" thickTop="1" thickBot="1">
      <c r="A89" s="336"/>
      <c r="B89" s="79"/>
      <c r="C89" s="155">
        <f t="shared" si="2"/>
        <v>0</v>
      </c>
      <c r="D89" s="222">
        <f t="shared" si="3"/>
        <v>0</v>
      </c>
      <c r="E89" s="46"/>
      <c r="F89" s="47"/>
      <c r="G89" s="140"/>
      <c r="I89" s="151"/>
      <c r="J89"/>
    </row>
    <row r="90" spans="1:10" ht="23.25" customHeight="1" thickTop="1" thickBot="1">
      <c r="A90" s="336"/>
      <c r="B90" s="79"/>
      <c r="C90" s="155">
        <f t="shared" si="2"/>
        <v>0</v>
      </c>
      <c r="D90" s="222">
        <f t="shared" si="3"/>
        <v>0</v>
      </c>
      <c r="E90" s="46"/>
      <c r="F90" s="47"/>
      <c r="G90" s="140"/>
      <c r="I90" s="151"/>
      <c r="J90"/>
    </row>
    <row r="91" spans="1:10" ht="23.25" customHeight="1" thickTop="1" thickBot="1">
      <c r="A91" s="336"/>
      <c r="B91" s="79"/>
      <c r="C91" s="155">
        <f t="shared" si="2"/>
        <v>0</v>
      </c>
      <c r="D91" s="222">
        <f t="shared" si="3"/>
        <v>0</v>
      </c>
      <c r="E91" s="46"/>
      <c r="F91" s="47"/>
      <c r="G91" s="140"/>
      <c r="I91" s="151"/>
      <c r="J91"/>
    </row>
    <row r="92" spans="1:10" ht="23.25" customHeight="1" thickTop="1" thickBot="1">
      <c r="A92" s="336"/>
      <c r="B92" s="79"/>
      <c r="C92" s="155">
        <f t="shared" si="2"/>
        <v>0</v>
      </c>
      <c r="D92" s="222">
        <f t="shared" si="3"/>
        <v>0</v>
      </c>
      <c r="E92" s="46"/>
      <c r="F92" s="47"/>
      <c r="G92" s="140"/>
      <c r="I92" s="151"/>
      <c r="J92"/>
    </row>
    <row r="93" spans="1:10" ht="23.25" customHeight="1" thickTop="1" thickBot="1">
      <c r="A93" s="336"/>
      <c r="B93" s="79"/>
      <c r="C93" s="155">
        <f t="shared" si="2"/>
        <v>0</v>
      </c>
      <c r="D93" s="222">
        <f t="shared" si="3"/>
        <v>0</v>
      </c>
      <c r="E93" s="46"/>
      <c r="F93" s="47"/>
      <c r="G93" s="140"/>
      <c r="I93" s="151"/>
      <c r="J93"/>
    </row>
    <row r="94" spans="1:10" ht="23.25" customHeight="1" thickTop="1" thickBot="1">
      <c r="A94" s="336"/>
      <c r="B94" s="79"/>
      <c r="C94" s="155">
        <f t="shared" si="2"/>
        <v>0</v>
      </c>
      <c r="D94" s="222">
        <f t="shared" si="3"/>
        <v>0</v>
      </c>
      <c r="E94" s="46"/>
      <c r="F94" s="47"/>
      <c r="G94" s="140"/>
      <c r="I94" s="143"/>
      <c r="J94"/>
    </row>
    <row r="95" spans="1:10" ht="23.25" customHeight="1" thickTop="1" thickBot="1">
      <c r="A95" s="336"/>
      <c r="B95" s="79"/>
      <c r="C95" s="155">
        <f t="shared" si="2"/>
        <v>0</v>
      </c>
      <c r="D95" s="222">
        <f t="shared" si="3"/>
        <v>0</v>
      </c>
      <c r="E95" s="46"/>
      <c r="F95" s="47"/>
      <c r="G95" s="140"/>
      <c r="J95"/>
    </row>
    <row r="96" spans="1:10" ht="23.25" customHeight="1" thickTop="1" thickBot="1">
      <c r="A96" s="336"/>
      <c r="B96" s="79"/>
      <c r="C96" s="155">
        <f t="shared" si="2"/>
        <v>0</v>
      </c>
      <c r="D96" s="222">
        <f t="shared" si="3"/>
        <v>0</v>
      </c>
      <c r="E96" s="46"/>
      <c r="F96" s="47"/>
      <c r="G96" s="140"/>
      <c r="H96" s="592"/>
      <c r="I96"/>
      <c r="J96"/>
    </row>
    <row r="97" spans="1:10" ht="23.25" customHeight="1" thickTop="1" thickBot="1">
      <c r="A97" s="336"/>
      <c r="B97" s="79"/>
      <c r="C97" s="155">
        <f t="shared" si="2"/>
        <v>0</v>
      </c>
      <c r="D97" s="222">
        <f t="shared" si="3"/>
        <v>0</v>
      </c>
      <c r="E97" s="46"/>
      <c r="F97" s="47"/>
      <c r="G97" s="140"/>
      <c r="H97" s="592"/>
      <c r="I97"/>
      <c r="J97"/>
    </row>
    <row r="98" spans="1:10" ht="23.25" customHeight="1" thickTop="1" thickBot="1">
      <c r="A98" s="336"/>
      <c r="B98" s="79"/>
      <c r="C98" s="155">
        <f t="shared" si="2"/>
        <v>0</v>
      </c>
      <c r="D98" s="222">
        <f t="shared" si="3"/>
        <v>0</v>
      </c>
      <c r="E98" s="46"/>
      <c r="F98" s="47"/>
      <c r="G98" s="140"/>
      <c r="H98" s="592"/>
      <c r="I98"/>
      <c r="J98"/>
    </row>
    <row r="99" spans="1:10" ht="23.25" customHeight="1" thickTop="1" thickBot="1">
      <c r="A99" s="336"/>
      <c r="B99" s="79"/>
      <c r="C99" s="155">
        <f t="shared" si="2"/>
        <v>0</v>
      </c>
      <c r="D99" s="222">
        <f t="shared" si="3"/>
        <v>0</v>
      </c>
      <c r="E99" s="46"/>
      <c r="F99" s="47"/>
      <c r="G99" s="140"/>
      <c r="H99" s="592"/>
      <c r="I99"/>
      <c r="J99"/>
    </row>
    <row r="100" spans="1:10" ht="23.25" customHeight="1" thickTop="1" thickBot="1">
      <c r="A100" s="336"/>
      <c r="B100" s="79"/>
      <c r="C100" s="155">
        <f t="shared" si="2"/>
        <v>0</v>
      </c>
      <c r="D100" s="222">
        <f t="shared" si="3"/>
        <v>0</v>
      </c>
      <c r="E100" s="46"/>
      <c r="F100" s="47"/>
      <c r="G100" s="140"/>
      <c r="H100" s="592"/>
      <c r="I100"/>
      <c r="J100"/>
    </row>
    <row r="101" spans="1:10" ht="23.25" customHeight="1" thickTop="1" thickBot="1">
      <c r="A101" s="336"/>
      <c r="B101" s="79"/>
      <c r="C101" s="155">
        <f t="shared" si="2"/>
        <v>0</v>
      </c>
      <c r="D101" s="222">
        <f t="shared" si="3"/>
        <v>0</v>
      </c>
      <c r="E101" s="46"/>
      <c r="F101" s="47"/>
      <c r="G101" s="140"/>
      <c r="H101" s="592"/>
      <c r="I101"/>
      <c r="J101"/>
    </row>
    <row r="102" spans="1:10" ht="23.25" customHeight="1" thickTop="1" thickBot="1">
      <c r="A102" s="336"/>
      <c r="B102" s="79"/>
      <c r="C102" s="155">
        <f t="shared" si="2"/>
        <v>0</v>
      </c>
      <c r="D102" s="222">
        <f t="shared" si="3"/>
        <v>0</v>
      </c>
      <c r="E102" s="46"/>
      <c r="F102" s="47"/>
      <c r="G102" s="140"/>
      <c r="H102" s="592"/>
      <c r="I102"/>
      <c r="J102"/>
    </row>
    <row r="103" spans="1:10" ht="23.25" customHeight="1" thickTop="1" thickBot="1">
      <c r="A103" s="336"/>
      <c r="B103" s="79"/>
      <c r="C103" s="155">
        <f t="shared" si="2"/>
        <v>0</v>
      </c>
      <c r="D103" s="222">
        <f t="shared" si="3"/>
        <v>0</v>
      </c>
      <c r="E103" s="46"/>
      <c r="F103" s="47"/>
      <c r="G103" s="140"/>
      <c r="H103" s="592"/>
      <c r="I103"/>
      <c r="J103"/>
    </row>
    <row r="104" spans="1:10" ht="23.25" customHeight="1" thickTop="1" thickBot="1">
      <c r="A104" s="336"/>
      <c r="B104" s="79"/>
      <c r="C104" s="155">
        <f t="shared" si="2"/>
        <v>0</v>
      </c>
      <c r="D104" s="222">
        <f t="shared" si="3"/>
        <v>0</v>
      </c>
      <c r="E104" s="46"/>
      <c r="F104" s="47"/>
      <c r="G104" s="140"/>
      <c r="H104" s="592"/>
      <c r="I104"/>
      <c r="J104"/>
    </row>
    <row r="105" spans="1:10" ht="23.25" customHeight="1" thickTop="1" thickBot="1">
      <c r="A105" s="336"/>
      <c r="B105" s="79"/>
      <c r="C105" s="155">
        <f t="shared" si="2"/>
        <v>0</v>
      </c>
      <c r="D105" s="222">
        <f t="shared" si="3"/>
        <v>0</v>
      </c>
      <c r="E105" s="46"/>
      <c r="F105" s="47"/>
      <c r="G105" s="140"/>
      <c r="H105" s="592"/>
      <c r="I105"/>
      <c r="J105"/>
    </row>
    <row r="106" spans="1:10" ht="23.25" customHeight="1" thickTop="1" thickBot="1">
      <c r="A106" s="336"/>
      <c r="B106" s="79"/>
      <c r="C106" s="155">
        <f t="shared" si="2"/>
        <v>0</v>
      </c>
      <c r="D106" s="222">
        <f t="shared" si="3"/>
        <v>0</v>
      </c>
      <c r="E106" s="46"/>
      <c r="F106" s="47"/>
      <c r="G106" s="140"/>
      <c r="H106" s="592"/>
      <c r="I106"/>
      <c r="J106"/>
    </row>
    <row r="107" spans="1:10" ht="23.25" customHeight="1" thickTop="1" thickBot="1">
      <c r="A107" s="336"/>
      <c r="B107" s="79"/>
      <c r="C107" s="155">
        <f t="shared" si="2"/>
        <v>0</v>
      </c>
      <c r="D107" s="222">
        <f t="shared" si="3"/>
        <v>0</v>
      </c>
      <c r="E107" s="46"/>
      <c r="F107" s="47"/>
      <c r="G107" s="140"/>
      <c r="H107" s="592"/>
      <c r="I107"/>
      <c r="J107"/>
    </row>
    <row r="108" spans="1:10" ht="23.25" customHeight="1" thickTop="1" thickBot="1">
      <c r="A108" s="336"/>
      <c r="B108" s="79"/>
      <c r="C108" s="155">
        <f t="shared" si="2"/>
        <v>0</v>
      </c>
      <c r="D108" s="222">
        <f t="shared" si="3"/>
        <v>0</v>
      </c>
      <c r="E108" s="46"/>
      <c r="F108" s="47"/>
      <c r="G108" s="140"/>
      <c r="H108" s="592"/>
      <c r="I108"/>
      <c r="J108"/>
    </row>
    <row r="109" spans="1:10" ht="23.25" customHeight="1" thickTop="1" thickBot="1">
      <c r="A109" s="336"/>
      <c r="B109" s="79"/>
      <c r="C109" s="155">
        <f t="shared" si="2"/>
        <v>0</v>
      </c>
      <c r="D109" s="222">
        <f t="shared" si="3"/>
        <v>0</v>
      </c>
      <c r="E109" s="46"/>
      <c r="F109" s="47"/>
      <c r="G109" s="140"/>
      <c r="H109" s="592"/>
      <c r="I109"/>
      <c r="J109"/>
    </row>
    <row r="110" spans="1:10" ht="23.25" customHeight="1" thickTop="1" thickBot="1">
      <c r="A110" s="338" t="s">
        <v>0</v>
      </c>
      <c r="B110" s="59">
        <f>SUM(B8:B109)</f>
        <v>10425</v>
      </c>
      <c r="C110" s="279">
        <f>SUM(C8:C109)</f>
        <v>2085</v>
      </c>
      <c r="D110" s="222">
        <f>SUM(D8:D109)</f>
        <v>8340</v>
      </c>
      <c r="E110" s="46"/>
      <c r="F110" s="47"/>
      <c r="G110" s="140"/>
      <c r="H110" s="592"/>
      <c r="I110"/>
      <c r="J110"/>
    </row>
    <row r="111" spans="1:10" ht="23.25" customHeight="1" thickTop="1" thickBot="1">
      <c r="A111" s="339"/>
      <c r="B111" s="34"/>
      <c r="C111" s="34"/>
      <c r="D111" s="225"/>
      <c r="E111" s="34"/>
      <c r="F111" s="34"/>
      <c r="G111" s="34"/>
      <c r="H111" s="592"/>
      <c r="I111"/>
      <c r="J111"/>
    </row>
    <row r="112" spans="1:10" ht="23.25" customHeight="1" thickTop="1" thickBot="1">
      <c r="A112" s="339"/>
      <c r="B112" s="34"/>
      <c r="C112" s="34"/>
      <c r="D112" s="225"/>
      <c r="E112" s="34"/>
      <c r="F112" s="34"/>
      <c r="G112" s="34"/>
      <c r="H112" s="592"/>
      <c r="I112"/>
      <c r="J112"/>
    </row>
    <row r="113" spans="1:10" ht="23.25" customHeight="1" thickTop="1" thickBot="1">
      <c r="A113" s="339"/>
      <c r="B113" s="34"/>
      <c r="C113" s="34"/>
      <c r="D113" s="225"/>
      <c r="E113" s="34"/>
      <c r="F113" s="34"/>
      <c r="G113" s="34"/>
      <c r="H113" s="592"/>
      <c r="I113"/>
      <c r="J113"/>
    </row>
    <row r="114" spans="1:10" ht="23.25" customHeight="1" thickTop="1" thickBot="1">
      <c r="A114" s="339"/>
      <c r="B114" s="34"/>
      <c r="C114" s="34"/>
      <c r="D114" s="225"/>
      <c r="E114" s="34"/>
      <c r="F114" s="34"/>
      <c r="G114" s="34"/>
      <c r="H114" s="592"/>
      <c r="I114"/>
      <c r="J114"/>
    </row>
    <row r="115" spans="1:10" ht="23.25" customHeight="1" thickTop="1" thickBot="1">
      <c r="A115" s="339"/>
      <c r="B115" s="34"/>
      <c r="C115" s="34"/>
      <c r="D115" s="225"/>
      <c r="E115" s="34"/>
      <c r="F115" s="34"/>
      <c r="G115" s="34"/>
      <c r="H115" s="592"/>
      <c r="I115"/>
      <c r="J115"/>
    </row>
    <row r="116" spans="1:10" ht="23.25" customHeight="1" thickTop="1" thickBot="1">
      <c r="A116" s="339"/>
      <c r="B116" s="34"/>
      <c r="C116" s="34"/>
      <c r="D116" s="225"/>
      <c r="E116" s="34"/>
      <c r="F116" s="34"/>
      <c r="G116" s="34"/>
      <c r="H116" s="592"/>
      <c r="I116"/>
      <c r="J116"/>
    </row>
    <row r="117" spans="1:10" ht="23.25" customHeight="1" thickTop="1" thickBot="1">
      <c r="A117" s="339"/>
      <c r="B117" s="34"/>
      <c r="C117" s="34"/>
      <c r="D117" s="225"/>
      <c r="E117" s="34"/>
      <c r="F117" s="34"/>
      <c r="G117" s="34"/>
      <c r="H117" s="592"/>
      <c r="I117"/>
      <c r="J117"/>
    </row>
    <row r="118" spans="1:10" ht="23.25" customHeight="1" thickTop="1" thickBot="1">
      <c r="A118" s="339"/>
      <c r="B118" s="34"/>
      <c r="C118" s="34"/>
      <c r="D118" s="225"/>
      <c r="E118" s="34"/>
      <c r="F118" s="34"/>
      <c r="G118" s="34"/>
      <c r="H118" s="592"/>
      <c r="I118"/>
      <c r="J118"/>
    </row>
    <row r="119" spans="1:10" ht="23.25" customHeight="1" thickTop="1" thickBot="1">
      <c r="A119" s="339"/>
      <c r="B119" s="34"/>
      <c r="D119" s="225"/>
      <c r="E119" s="34"/>
      <c r="F119" s="34"/>
      <c r="G119" s="34"/>
      <c r="H119" s="592"/>
      <c r="I119"/>
      <c r="J119"/>
    </row>
    <row r="120" spans="1:10" ht="23.25" customHeight="1" thickTop="1" thickBot="1">
      <c r="A120" s="336"/>
      <c r="B120" s="39" t="s">
        <v>38</v>
      </c>
      <c r="C120" s="41"/>
      <c r="H120" s="592"/>
      <c r="I120"/>
      <c r="J120"/>
    </row>
    <row r="121" spans="1:10" ht="23.25" customHeight="1" thickTop="1" thickBot="1">
      <c r="A121" s="336"/>
      <c r="B121" s="40" t="s">
        <v>24</v>
      </c>
      <c r="C121" s="45" t="s">
        <v>26</v>
      </c>
      <c r="D121" s="227"/>
      <c r="E121" s="42"/>
      <c r="F121" s="43"/>
      <c r="H121" s="592"/>
      <c r="I121"/>
      <c r="J121"/>
    </row>
    <row r="122" spans="1:10" ht="23.25" customHeight="1" thickTop="1" thickBot="1">
      <c r="A122" s="336"/>
      <c r="B122" s="44" t="s">
        <v>25</v>
      </c>
      <c r="C122" s="45"/>
      <c r="D122" s="228"/>
      <c r="E122" s="46" t="s">
        <v>27</v>
      </c>
      <c r="F122" s="47" t="s">
        <v>28</v>
      </c>
      <c r="G122" s="140"/>
      <c r="H122" s="592"/>
      <c r="I122"/>
      <c r="J122"/>
    </row>
    <row r="123" spans="1:10" ht="23.25" customHeight="1" thickTop="1" thickBot="1">
      <c r="A123" s="336"/>
      <c r="B123" s="44"/>
      <c r="C123" s="155">
        <v>300</v>
      </c>
      <c r="D123" s="228"/>
      <c r="E123" s="46" t="s">
        <v>0</v>
      </c>
      <c r="F123" s="47">
        <f>SUM(B123:B178)</f>
        <v>2536</v>
      </c>
      <c r="G123" s="140"/>
      <c r="H123" s="592"/>
      <c r="I123"/>
      <c r="J123"/>
    </row>
    <row r="124" spans="1:10" ht="23.25" customHeight="1" thickTop="1" thickBot="1">
      <c r="A124" s="336" t="s">
        <v>228</v>
      </c>
      <c r="B124" s="79">
        <v>1200</v>
      </c>
      <c r="C124" s="153">
        <v>120</v>
      </c>
      <c r="D124" s="228"/>
      <c r="E124" s="46" t="s">
        <v>29</v>
      </c>
      <c r="F124" s="47">
        <v>1000</v>
      </c>
      <c r="G124" s="140"/>
      <c r="H124" s="592"/>
      <c r="I124"/>
      <c r="J124"/>
    </row>
    <row r="125" spans="1:10" ht="23.25" customHeight="1" thickTop="1" thickBot="1">
      <c r="A125" s="336" t="s">
        <v>229</v>
      </c>
      <c r="B125" s="79">
        <v>480</v>
      </c>
      <c r="C125" s="153">
        <v>170</v>
      </c>
      <c r="D125" s="228"/>
      <c r="E125" s="48"/>
      <c r="F125" s="49"/>
      <c r="G125" s="140"/>
      <c r="H125" s="592"/>
      <c r="I125"/>
      <c r="J125"/>
    </row>
    <row r="126" spans="1:10" ht="23.25" customHeight="1" thickTop="1" thickBot="1">
      <c r="A126" s="336" t="s">
        <v>230</v>
      </c>
      <c r="B126" s="79">
        <v>680</v>
      </c>
      <c r="C126" s="153">
        <v>14</v>
      </c>
      <c r="D126" s="228"/>
      <c r="E126" s="46"/>
      <c r="F126" s="47">
        <f>SUM(F123-F124)</f>
        <v>1536</v>
      </c>
      <c r="G126" s="140"/>
      <c r="H126" s="592"/>
      <c r="I126"/>
      <c r="J126"/>
    </row>
    <row r="127" spans="1:10" ht="23.25" customHeight="1" thickTop="1" thickBot="1">
      <c r="A127" s="336" t="s">
        <v>231</v>
      </c>
      <c r="B127" s="79">
        <v>56</v>
      </c>
      <c r="C127" s="153"/>
      <c r="D127" s="228"/>
      <c r="E127" s="46"/>
      <c r="F127" s="47"/>
      <c r="G127" s="140"/>
      <c r="H127" s="592"/>
      <c r="I127"/>
      <c r="J127"/>
    </row>
    <row r="128" spans="1:10" ht="23.25" customHeight="1" thickTop="1" thickBot="1">
      <c r="A128" s="336" t="s">
        <v>232</v>
      </c>
      <c r="B128" s="79"/>
      <c r="C128" s="153">
        <v>30</v>
      </c>
      <c r="D128" s="228"/>
      <c r="E128" s="46"/>
      <c r="F128" s="50"/>
      <c r="G128" s="140"/>
      <c r="H128" s="592"/>
      <c r="I128"/>
      <c r="J128"/>
    </row>
    <row r="129" spans="1:10" ht="23.25" customHeight="1" thickTop="1" thickBot="1">
      <c r="A129" s="336" t="s">
        <v>233</v>
      </c>
      <c r="B129" s="79">
        <v>120</v>
      </c>
      <c r="C129" s="45"/>
      <c r="D129" s="228"/>
      <c r="E129" s="46" t="s">
        <v>31</v>
      </c>
      <c r="F129" s="47">
        <v>50</v>
      </c>
      <c r="G129" s="140"/>
      <c r="H129" s="592"/>
      <c r="I129"/>
      <c r="J129"/>
    </row>
    <row r="130" spans="1:10" ht="23.25" customHeight="1" thickTop="1" thickBot="1">
      <c r="A130" s="336"/>
      <c r="B130" s="44"/>
      <c r="C130" s="45"/>
      <c r="D130" s="228"/>
      <c r="E130" s="51" t="s">
        <v>32</v>
      </c>
      <c r="F130" s="47">
        <v>50</v>
      </c>
      <c r="G130" s="140"/>
      <c r="H130" s="592"/>
      <c r="I130"/>
      <c r="J130"/>
    </row>
    <row r="131" spans="1:10" ht="23.25" customHeight="1" thickTop="1" thickBot="1">
      <c r="A131" s="336"/>
      <c r="B131" s="44"/>
      <c r="C131" s="45"/>
      <c r="D131" s="228"/>
      <c r="E131" s="46" t="s">
        <v>33</v>
      </c>
      <c r="F131" s="50">
        <f>SUM(F126*F129/100)</f>
        <v>768</v>
      </c>
      <c r="G131" s="140"/>
      <c r="H131" s="592"/>
      <c r="I131"/>
      <c r="J131"/>
    </row>
    <row r="132" spans="1:10" ht="23.25" customHeight="1" thickTop="1" thickBot="1">
      <c r="A132" s="336"/>
      <c r="B132" s="44"/>
      <c r="C132" s="45"/>
      <c r="D132" s="228"/>
      <c r="E132" s="57" t="s">
        <v>35</v>
      </c>
      <c r="F132" s="58">
        <f>SUM(F126*F130/100)</f>
        <v>768</v>
      </c>
      <c r="G132" s="140"/>
      <c r="H132" s="592"/>
      <c r="I132"/>
      <c r="J132"/>
    </row>
    <row r="133" spans="1:10" ht="23.25" customHeight="1" thickTop="1" thickBot="1">
      <c r="A133" s="336"/>
      <c r="B133" s="44"/>
      <c r="C133" s="45"/>
      <c r="D133" s="228"/>
      <c r="E133" s="46"/>
      <c r="F133" s="52"/>
      <c r="G133" s="140"/>
      <c r="H133" s="592"/>
      <c r="I133"/>
      <c r="J133"/>
    </row>
    <row r="134" spans="1:10" ht="23.25" customHeight="1" thickTop="1" thickBot="1">
      <c r="A134" s="336"/>
      <c r="B134" s="44"/>
      <c r="C134" s="45"/>
      <c r="D134" s="228"/>
      <c r="E134" s="46"/>
      <c r="F134" s="52"/>
      <c r="G134" s="140"/>
      <c r="H134" s="592"/>
      <c r="I134"/>
      <c r="J134"/>
    </row>
    <row r="135" spans="1:10" ht="23.25" customHeight="1" thickTop="1" thickBot="1">
      <c r="A135" s="336"/>
      <c r="B135" s="44"/>
      <c r="C135" s="45"/>
      <c r="D135" s="228"/>
      <c r="E135" s="46"/>
      <c r="F135" s="52"/>
      <c r="G135" s="140"/>
      <c r="H135" s="592"/>
      <c r="I135"/>
      <c r="J135"/>
    </row>
    <row r="136" spans="1:10" ht="23.25" customHeight="1" thickTop="1" thickBot="1">
      <c r="A136" s="336"/>
      <c r="B136" s="44"/>
      <c r="C136" s="45"/>
      <c r="D136" s="228"/>
      <c r="E136" s="46"/>
      <c r="F136" s="52"/>
      <c r="G136" s="140"/>
      <c r="H136" s="592"/>
      <c r="I136"/>
      <c r="J136"/>
    </row>
    <row r="137" spans="1:10" ht="23.25" customHeight="1" thickTop="1" thickBot="1">
      <c r="A137" s="336"/>
      <c r="B137" s="44"/>
      <c r="C137" s="45"/>
      <c r="D137" s="228"/>
      <c r="E137" s="46"/>
      <c r="F137" s="52"/>
      <c r="G137" s="140"/>
      <c r="H137" s="592"/>
      <c r="I137"/>
      <c r="J137"/>
    </row>
    <row r="138" spans="1:10" ht="23.25" customHeight="1" thickTop="1" thickBot="1">
      <c r="A138" s="336"/>
      <c r="B138" s="44"/>
      <c r="C138" s="45"/>
      <c r="D138" s="228"/>
      <c r="E138" s="46"/>
      <c r="F138" s="52"/>
      <c r="G138" s="140"/>
      <c r="H138" s="592"/>
      <c r="I138"/>
      <c r="J138"/>
    </row>
    <row r="139" spans="1:10" ht="23.25" customHeight="1" thickTop="1" thickBot="1">
      <c r="A139" s="336"/>
      <c r="B139" s="44"/>
      <c r="C139" s="45"/>
      <c r="D139" s="228"/>
      <c r="E139" s="46"/>
      <c r="F139" s="52"/>
      <c r="G139" s="140"/>
      <c r="H139" s="592"/>
      <c r="I139"/>
      <c r="J139"/>
    </row>
    <row r="140" spans="1:10" ht="23.25" customHeight="1" thickTop="1" thickBot="1">
      <c r="A140" s="336"/>
      <c r="B140" s="44"/>
      <c r="C140" s="45"/>
      <c r="D140" s="228"/>
      <c r="E140" s="46"/>
      <c r="F140" s="52"/>
      <c r="G140" s="140"/>
      <c r="H140" s="592"/>
      <c r="I140"/>
      <c r="J140"/>
    </row>
    <row r="141" spans="1:10" ht="23.25" customHeight="1" thickTop="1" thickBot="1">
      <c r="A141" s="336"/>
      <c r="B141" s="44"/>
      <c r="C141" s="45"/>
      <c r="D141" s="228"/>
      <c r="E141" s="46"/>
      <c r="F141" s="52"/>
      <c r="G141" s="140"/>
      <c r="H141" s="592"/>
      <c r="I141"/>
      <c r="J141"/>
    </row>
    <row r="142" spans="1:10" ht="23.25" customHeight="1" thickTop="1" thickBot="1">
      <c r="A142" s="336"/>
      <c r="B142" s="44"/>
      <c r="C142" s="45"/>
      <c r="D142" s="228"/>
      <c r="E142" s="46"/>
      <c r="F142" s="52"/>
      <c r="G142" s="140"/>
      <c r="H142" s="592"/>
      <c r="I142"/>
      <c r="J142"/>
    </row>
    <row r="143" spans="1:10" ht="23.25" customHeight="1" thickTop="1" thickBot="1">
      <c r="A143" s="336"/>
      <c r="B143" s="75"/>
      <c r="C143" s="45"/>
      <c r="D143" s="228"/>
      <c r="E143" s="46"/>
      <c r="F143" s="52"/>
      <c r="G143" s="140"/>
      <c r="H143" s="592"/>
      <c r="I143"/>
      <c r="J143"/>
    </row>
    <row r="144" spans="1:10" ht="23.25" customHeight="1" thickTop="1" thickBot="1">
      <c r="A144" s="336"/>
      <c r="B144" s="75"/>
      <c r="C144" s="45"/>
      <c r="D144" s="228"/>
      <c r="E144" s="46"/>
      <c r="F144" s="52"/>
      <c r="G144" s="140"/>
      <c r="H144" s="592"/>
      <c r="I144"/>
      <c r="J144"/>
    </row>
    <row r="145" spans="1:10" ht="23.25" customHeight="1" thickTop="1" thickBot="1">
      <c r="A145" s="336"/>
      <c r="B145" s="75"/>
      <c r="C145" s="45"/>
      <c r="D145" s="228"/>
      <c r="E145" s="46"/>
      <c r="F145" s="52"/>
      <c r="G145" s="140"/>
      <c r="H145" s="592"/>
      <c r="I145"/>
      <c r="J145"/>
    </row>
    <row r="146" spans="1:10" ht="23.25" customHeight="1" thickTop="1" thickBot="1">
      <c r="A146" s="336"/>
      <c r="B146" s="75"/>
      <c r="C146" s="45"/>
      <c r="D146" s="228"/>
      <c r="E146" s="46"/>
      <c r="F146" s="52"/>
      <c r="G146" s="140"/>
      <c r="H146" s="592"/>
      <c r="I146"/>
      <c r="J146"/>
    </row>
    <row r="147" spans="1:10" ht="23.25" customHeight="1" thickTop="1" thickBot="1">
      <c r="A147" s="336"/>
      <c r="B147" s="75"/>
      <c r="C147" s="45"/>
      <c r="D147" s="228"/>
      <c r="E147" s="46"/>
      <c r="F147" s="52"/>
      <c r="G147" s="140"/>
      <c r="H147" s="592"/>
      <c r="I147"/>
      <c r="J147"/>
    </row>
    <row r="148" spans="1:10" ht="23.25" customHeight="1" thickTop="1" thickBot="1">
      <c r="A148" s="336"/>
      <c r="B148" s="75"/>
      <c r="C148" s="45"/>
      <c r="D148" s="228"/>
      <c r="E148" s="46"/>
      <c r="F148" s="52"/>
      <c r="G148" s="140"/>
      <c r="H148" s="592"/>
      <c r="I148"/>
      <c r="J148"/>
    </row>
    <row r="149" spans="1:10" ht="23.25" customHeight="1" thickTop="1" thickBot="1">
      <c r="A149" s="336"/>
      <c r="B149" s="75"/>
      <c r="C149" s="45"/>
      <c r="D149" s="228"/>
      <c r="E149" s="46"/>
      <c r="F149" s="52"/>
      <c r="G149" s="140"/>
      <c r="H149" s="592"/>
      <c r="I149"/>
      <c r="J149"/>
    </row>
    <row r="150" spans="1:10" ht="23.25" customHeight="1" thickTop="1" thickBot="1">
      <c r="A150" s="336"/>
      <c r="B150" s="75"/>
      <c r="C150" s="45"/>
      <c r="D150" s="228"/>
      <c r="E150" s="46"/>
      <c r="F150" s="52"/>
      <c r="G150" s="140"/>
      <c r="H150" s="592"/>
      <c r="I150"/>
      <c r="J150"/>
    </row>
    <row r="151" spans="1:10" ht="23.25" customHeight="1" thickTop="1" thickBot="1">
      <c r="A151" s="336"/>
      <c r="B151" s="75"/>
      <c r="C151" s="45"/>
      <c r="D151" s="228"/>
      <c r="E151" s="46"/>
      <c r="F151" s="52"/>
      <c r="G151" s="140"/>
      <c r="H151" s="592"/>
      <c r="I151"/>
      <c r="J151"/>
    </row>
    <row r="152" spans="1:10" ht="23.25" customHeight="1" thickTop="1" thickBot="1">
      <c r="A152" s="336"/>
      <c r="B152" s="75"/>
      <c r="C152" s="45"/>
      <c r="D152" s="228"/>
      <c r="E152" s="46"/>
      <c r="F152" s="52"/>
      <c r="G152" s="140"/>
      <c r="H152" s="592"/>
      <c r="I152"/>
      <c r="J152"/>
    </row>
    <row r="153" spans="1:10" ht="23.25" customHeight="1" thickTop="1" thickBot="1">
      <c r="A153" s="336"/>
      <c r="B153" s="75"/>
      <c r="C153" s="45"/>
      <c r="D153" s="228"/>
      <c r="E153" s="46"/>
      <c r="F153" s="52"/>
      <c r="G153" s="140"/>
      <c r="H153" s="592"/>
      <c r="I153"/>
      <c r="J153"/>
    </row>
    <row r="154" spans="1:10" ht="23.25" customHeight="1" thickTop="1" thickBot="1">
      <c r="A154" s="336"/>
      <c r="B154" s="75"/>
      <c r="C154" s="45"/>
      <c r="D154" s="228"/>
      <c r="E154" s="46"/>
      <c r="F154" s="52"/>
      <c r="G154" s="140"/>
      <c r="H154" s="592"/>
      <c r="I154"/>
      <c r="J154"/>
    </row>
    <row r="155" spans="1:10" ht="23.25" customHeight="1" thickTop="1" thickBot="1">
      <c r="A155" s="336"/>
      <c r="B155" s="75"/>
      <c r="C155" s="45"/>
      <c r="D155" s="228"/>
      <c r="E155" s="46"/>
      <c r="F155" s="52"/>
      <c r="G155" s="140"/>
      <c r="H155" s="592"/>
      <c r="I155"/>
      <c r="J155"/>
    </row>
    <row r="156" spans="1:10" ht="23.25" customHeight="1" thickTop="1" thickBot="1">
      <c r="A156" s="336"/>
      <c r="B156" s="75"/>
      <c r="C156" s="45"/>
      <c r="D156" s="228"/>
      <c r="E156" s="46"/>
      <c r="F156" s="52"/>
      <c r="G156" s="140"/>
      <c r="H156" s="592"/>
      <c r="I156"/>
      <c r="J156"/>
    </row>
    <row r="157" spans="1:10" ht="23.25" customHeight="1" thickTop="1" thickBot="1">
      <c r="A157" s="336"/>
      <c r="B157" s="75"/>
      <c r="C157" s="45"/>
      <c r="D157" s="228"/>
      <c r="E157" s="46"/>
      <c r="F157" s="52"/>
      <c r="G157" s="140"/>
      <c r="H157" s="592"/>
      <c r="I157"/>
      <c r="J157"/>
    </row>
    <row r="158" spans="1:10" ht="23.25" customHeight="1" thickTop="1" thickBot="1">
      <c r="A158" s="336"/>
      <c r="B158" s="75"/>
      <c r="C158" s="45"/>
      <c r="D158" s="228"/>
      <c r="E158" s="46"/>
      <c r="F158" s="52"/>
      <c r="G158" s="140"/>
      <c r="H158" s="592"/>
      <c r="I158"/>
      <c r="J158"/>
    </row>
    <row r="159" spans="1:10" ht="23.25" customHeight="1" thickTop="1" thickBot="1">
      <c r="A159" s="336"/>
      <c r="B159" s="75"/>
      <c r="C159" s="45"/>
      <c r="D159" s="228"/>
      <c r="E159" s="46"/>
      <c r="F159" s="52"/>
      <c r="G159" s="140"/>
      <c r="H159" s="592"/>
      <c r="I159"/>
      <c r="J159"/>
    </row>
    <row r="160" spans="1:10" ht="23.25" customHeight="1" thickTop="1" thickBot="1">
      <c r="A160" s="336"/>
      <c r="B160" s="75"/>
      <c r="C160" s="45"/>
      <c r="D160" s="228"/>
      <c r="E160" s="46"/>
      <c r="F160" s="52"/>
      <c r="G160" s="140"/>
      <c r="H160" s="592"/>
      <c r="I160"/>
      <c r="J160"/>
    </row>
    <row r="161" spans="1:10" ht="23.25" customHeight="1" thickTop="1" thickBot="1">
      <c r="A161" s="336"/>
      <c r="B161" s="75"/>
      <c r="C161" s="45"/>
      <c r="D161" s="228"/>
      <c r="E161" s="46"/>
      <c r="F161" s="52"/>
      <c r="G161" s="140"/>
      <c r="H161" s="592"/>
      <c r="I161"/>
      <c r="J161"/>
    </row>
    <row r="162" spans="1:10" ht="23.25" customHeight="1" thickTop="1" thickBot="1">
      <c r="A162" s="336"/>
      <c r="B162" s="75"/>
      <c r="C162" s="45"/>
      <c r="D162" s="228"/>
      <c r="E162" s="46"/>
      <c r="F162" s="52"/>
      <c r="G162" s="140"/>
      <c r="H162" s="592"/>
      <c r="I162"/>
      <c r="J162"/>
    </row>
    <row r="163" spans="1:10" ht="23.25" customHeight="1" thickTop="1" thickBot="1">
      <c r="A163" s="336"/>
      <c r="B163" s="75"/>
      <c r="C163" s="45"/>
      <c r="D163" s="228"/>
      <c r="E163" s="46"/>
      <c r="F163" s="52"/>
      <c r="G163" s="140"/>
      <c r="H163" s="592"/>
      <c r="I163"/>
      <c r="J163"/>
    </row>
    <row r="164" spans="1:10" ht="23.25" customHeight="1" thickTop="1" thickBot="1">
      <c r="A164" s="336"/>
      <c r="B164" s="75"/>
      <c r="C164" s="45"/>
      <c r="D164" s="228"/>
      <c r="E164" s="46"/>
      <c r="F164" s="52"/>
      <c r="G164" s="140"/>
      <c r="H164" s="592"/>
      <c r="I164"/>
      <c r="J164"/>
    </row>
    <row r="165" spans="1:10" ht="23.25" customHeight="1" thickTop="1" thickBot="1">
      <c r="A165" s="336"/>
      <c r="B165" s="75"/>
      <c r="C165" s="45"/>
      <c r="D165" s="228"/>
      <c r="E165" s="46"/>
      <c r="F165" s="52"/>
      <c r="G165" s="140"/>
      <c r="H165" s="592"/>
      <c r="I165"/>
      <c r="J165"/>
    </row>
    <row r="166" spans="1:10" ht="23.25" customHeight="1" thickTop="1" thickBot="1">
      <c r="A166" s="336"/>
      <c r="B166" s="75"/>
      <c r="C166" s="45"/>
      <c r="D166" s="228"/>
      <c r="E166" s="46"/>
      <c r="F166" s="52"/>
      <c r="G166" s="140"/>
      <c r="H166" s="592"/>
      <c r="I166"/>
      <c r="J166"/>
    </row>
    <row r="167" spans="1:10" ht="23.25" customHeight="1" thickTop="1" thickBot="1">
      <c r="A167" s="336"/>
      <c r="B167" s="75"/>
      <c r="C167" s="45"/>
      <c r="D167" s="228"/>
      <c r="E167" s="46"/>
      <c r="F167" s="52"/>
      <c r="G167" s="140"/>
      <c r="H167" s="592"/>
      <c r="I167"/>
      <c r="J167"/>
    </row>
    <row r="168" spans="1:10" ht="23.25" customHeight="1" thickTop="1" thickBot="1">
      <c r="A168" s="336"/>
      <c r="B168" s="75"/>
      <c r="C168" s="45"/>
      <c r="D168" s="228"/>
      <c r="E168" s="46"/>
      <c r="F168" s="52"/>
      <c r="G168" s="140"/>
      <c r="H168" s="592"/>
      <c r="I168"/>
      <c r="J168"/>
    </row>
    <row r="169" spans="1:10" ht="23.25" customHeight="1" thickTop="1" thickBot="1">
      <c r="A169" s="336"/>
      <c r="B169" s="75"/>
      <c r="C169" s="45"/>
      <c r="D169" s="228"/>
      <c r="E169" s="46"/>
      <c r="F169" s="52"/>
      <c r="G169" s="140"/>
      <c r="H169" s="592"/>
      <c r="I169"/>
      <c r="J169"/>
    </row>
    <row r="170" spans="1:10" ht="23.25" customHeight="1" thickTop="1" thickBot="1">
      <c r="A170" s="336"/>
      <c r="B170" s="75"/>
      <c r="C170" s="45"/>
      <c r="D170" s="228"/>
      <c r="E170" s="46"/>
      <c r="F170" s="52"/>
      <c r="G170" s="140"/>
      <c r="H170" s="592"/>
      <c r="I170"/>
      <c r="J170"/>
    </row>
    <row r="171" spans="1:10" ht="23.25" customHeight="1" thickTop="1" thickBot="1">
      <c r="A171" s="336"/>
      <c r="B171" s="75"/>
      <c r="C171" s="45"/>
      <c r="D171" s="228"/>
      <c r="E171" s="46"/>
      <c r="F171" s="52"/>
      <c r="G171" s="140"/>
      <c r="H171" s="592"/>
      <c r="I171"/>
      <c r="J171"/>
    </row>
    <row r="172" spans="1:10" ht="23.25" customHeight="1" thickTop="1" thickBot="1">
      <c r="A172" s="336"/>
      <c r="B172" s="75"/>
      <c r="C172" s="45"/>
      <c r="D172" s="228"/>
      <c r="E172" s="46"/>
      <c r="F172" s="52"/>
      <c r="G172" s="140"/>
      <c r="H172" s="592"/>
      <c r="I172"/>
      <c r="J172"/>
    </row>
    <row r="173" spans="1:10" ht="23.25" customHeight="1" thickTop="1" thickBot="1">
      <c r="A173" s="336"/>
      <c r="B173" s="75"/>
      <c r="C173" s="45"/>
      <c r="D173" s="228"/>
      <c r="E173" s="46"/>
      <c r="F173" s="52"/>
      <c r="G173" s="140"/>
      <c r="H173" s="592"/>
      <c r="I173"/>
      <c r="J173"/>
    </row>
    <row r="174" spans="1:10" ht="23.25" customHeight="1" thickTop="1" thickBot="1">
      <c r="A174" s="336"/>
      <c r="B174" s="75"/>
      <c r="C174" s="45"/>
      <c r="D174" s="228"/>
      <c r="E174" s="46"/>
      <c r="F174" s="52"/>
      <c r="G174" s="140"/>
      <c r="H174" s="592"/>
      <c r="I174"/>
      <c r="J174"/>
    </row>
    <row r="175" spans="1:10" ht="23.25" customHeight="1" thickTop="1" thickBot="1">
      <c r="A175" s="336"/>
      <c r="B175" s="75"/>
      <c r="C175" s="45"/>
      <c r="D175" s="228"/>
      <c r="E175" s="46"/>
      <c r="F175" s="52"/>
      <c r="G175" s="140"/>
      <c r="H175" s="592"/>
      <c r="I175"/>
      <c r="J175"/>
    </row>
    <row r="176" spans="1:10" ht="23.25" customHeight="1" thickTop="1" thickBot="1">
      <c r="A176" s="336"/>
      <c r="B176" s="75"/>
      <c r="C176" s="45"/>
      <c r="D176" s="228"/>
      <c r="E176" s="46"/>
      <c r="F176" s="52"/>
      <c r="G176" s="140"/>
      <c r="H176" s="592"/>
      <c r="I176"/>
      <c r="J176"/>
    </row>
    <row r="177" spans="1:10" ht="23.25" customHeight="1" thickTop="1" thickBot="1">
      <c r="A177" s="336"/>
      <c r="B177" s="75"/>
      <c r="C177" s="45"/>
      <c r="D177" s="228"/>
      <c r="E177" s="46"/>
      <c r="F177" s="52"/>
      <c r="G177" s="140"/>
      <c r="H177" s="592"/>
      <c r="I177"/>
      <c r="J177"/>
    </row>
    <row r="178" spans="1:10" ht="23.25" customHeight="1" thickTop="1" thickBot="1">
      <c r="A178" s="336"/>
      <c r="B178" s="87"/>
      <c r="C178" s="60">
        <f>SUM(C122:C141)</f>
        <v>634</v>
      </c>
      <c r="D178" s="228"/>
      <c r="E178" s="46"/>
      <c r="F178" s="52"/>
      <c r="G178" s="140"/>
      <c r="H178" s="592"/>
      <c r="I178"/>
      <c r="J178"/>
    </row>
    <row r="179" spans="1:10" ht="23.25" customHeight="1" thickTop="1" thickBot="1">
      <c r="A179" s="338"/>
      <c r="B179" s="61">
        <f>SUM(B123:B178)</f>
        <v>2536</v>
      </c>
      <c r="C179" s="34"/>
      <c r="D179" s="229"/>
      <c r="E179" s="46"/>
      <c r="F179" s="52"/>
      <c r="G179" s="140"/>
      <c r="H179" s="592"/>
      <c r="I179"/>
      <c r="J179"/>
    </row>
    <row r="180" spans="1:10" ht="23.25" customHeight="1" thickTop="1" thickBot="1">
      <c r="A180" s="339"/>
      <c r="B180" s="34"/>
      <c r="D180" s="225"/>
      <c r="E180" s="34"/>
      <c r="F180" s="34"/>
      <c r="G180" s="34"/>
      <c r="H180" s="592"/>
      <c r="I180"/>
      <c r="J180"/>
    </row>
    <row r="181" spans="1:10" ht="23.25" customHeight="1" thickTop="1" thickBot="1">
      <c r="A181" s="336"/>
      <c r="B181" s="39" t="s">
        <v>39</v>
      </c>
      <c r="C181" s="41"/>
      <c r="H181" s="592"/>
      <c r="I181"/>
      <c r="J181"/>
    </row>
    <row r="182" spans="1:10" ht="23.25" customHeight="1" thickTop="1" thickBot="1">
      <c r="A182" s="336"/>
      <c r="B182" s="40" t="s">
        <v>24</v>
      </c>
      <c r="C182" s="45" t="s">
        <v>26</v>
      </c>
      <c r="D182" s="227"/>
      <c r="E182" s="42"/>
      <c r="F182" s="43"/>
      <c r="H182" s="592"/>
      <c r="I182"/>
      <c r="J182"/>
    </row>
    <row r="183" spans="1:10" ht="23.25" customHeight="1" thickTop="1" thickBot="1">
      <c r="A183" s="336"/>
      <c r="B183" s="44" t="s">
        <v>25</v>
      </c>
      <c r="C183" s="45"/>
      <c r="D183" s="228"/>
      <c r="E183" s="46" t="s">
        <v>27</v>
      </c>
      <c r="F183" s="47" t="s">
        <v>28</v>
      </c>
      <c r="G183" s="140"/>
      <c r="H183" s="592"/>
      <c r="I183"/>
      <c r="J183"/>
    </row>
    <row r="184" spans="1:10" ht="23.25" customHeight="1" thickTop="1" thickBot="1">
      <c r="A184" s="336"/>
      <c r="B184" s="44"/>
      <c r="C184" s="45"/>
      <c r="D184" s="228"/>
      <c r="E184" s="46" t="s">
        <v>0</v>
      </c>
      <c r="F184" s="47">
        <f>SUM(B238-C237)</f>
        <v>0</v>
      </c>
      <c r="G184" s="140"/>
      <c r="H184" s="592"/>
      <c r="I184"/>
      <c r="J184"/>
    </row>
    <row r="185" spans="1:10" ht="23.25" customHeight="1" thickTop="1" thickBot="1">
      <c r="A185" s="336"/>
      <c r="B185" s="44"/>
      <c r="C185" s="45"/>
      <c r="D185" s="228"/>
      <c r="E185" s="46" t="s">
        <v>29</v>
      </c>
      <c r="F185" s="47">
        <v>1000</v>
      </c>
      <c r="G185" s="140"/>
      <c r="H185" s="592"/>
      <c r="I185"/>
      <c r="J185"/>
    </row>
    <row r="186" spans="1:10" ht="23.25" customHeight="1" thickTop="1" thickBot="1">
      <c r="A186" s="336"/>
      <c r="B186" s="44"/>
      <c r="C186" s="45"/>
      <c r="D186" s="228"/>
      <c r="E186" s="48"/>
      <c r="F186" s="49"/>
      <c r="G186" s="140"/>
      <c r="H186" s="592"/>
      <c r="I186"/>
      <c r="J186"/>
    </row>
    <row r="187" spans="1:10" ht="23.25" customHeight="1" thickTop="1" thickBot="1">
      <c r="A187" s="336"/>
      <c r="B187" s="44"/>
      <c r="C187" s="45"/>
      <c r="D187" s="228"/>
      <c r="E187" s="48"/>
      <c r="F187" s="49"/>
      <c r="G187" s="140"/>
      <c r="H187" s="592"/>
      <c r="I187"/>
      <c r="J187"/>
    </row>
    <row r="188" spans="1:10" ht="23.25" customHeight="1" thickTop="1" thickBot="1">
      <c r="A188" s="336"/>
      <c r="B188" s="44"/>
      <c r="C188" s="45"/>
      <c r="D188" s="228"/>
      <c r="E188" s="48"/>
      <c r="F188" s="49"/>
      <c r="G188" s="140"/>
      <c r="H188" s="592"/>
      <c r="I188"/>
      <c r="J188"/>
    </row>
    <row r="189" spans="1:10" ht="23.25" customHeight="1" thickTop="1" thickBot="1">
      <c r="A189" s="336"/>
      <c r="B189" s="44"/>
      <c r="C189" s="45"/>
      <c r="D189" s="228"/>
      <c r="E189" s="48"/>
      <c r="F189" s="49"/>
      <c r="G189" s="140"/>
      <c r="H189" s="592"/>
      <c r="I189"/>
      <c r="J189"/>
    </row>
    <row r="190" spans="1:10" ht="23.25" customHeight="1" thickTop="1" thickBot="1">
      <c r="A190" s="336"/>
      <c r="B190" s="44"/>
      <c r="C190" s="45"/>
      <c r="D190" s="228"/>
      <c r="E190" s="48"/>
      <c r="F190" s="49"/>
      <c r="G190" s="140"/>
      <c r="H190" s="592"/>
      <c r="I190"/>
      <c r="J190"/>
    </row>
    <row r="191" spans="1:10" ht="23.25" customHeight="1" thickTop="1" thickBot="1">
      <c r="A191" s="336"/>
      <c r="B191" s="44"/>
      <c r="C191" s="45"/>
      <c r="D191" s="228"/>
      <c r="E191" s="48"/>
      <c r="F191" s="49"/>
      <c r="G191" s="140"/>
      <c r="H191" s="592"/>
      <c r="I191"/>
      <c r="J191"/>
    </row>
    <row r="192" spans="1:10" ht="23.25" customHeight="1" thickTop="1" thickBot="1">
      <c r="A192" s="336"/>
      <c r="B192" s="44"/>
      <c r="C192" s="45"/>
      <c r="D192" s="228"/>
      <c r="E192" s="48"/>
      <c r="F192" s="49"/>
      <c r="G192" s="140"/>
      <c r="H192" s="592"/>
      <c r="I192"/>
      <c r="J192"/>
    </row>
    <row r="193" spans="1:10" ht="23.25" customHeight="1" thickTop="1" thickBot="1">
      <c r="A193" s="336"/>
      <c r="B193" s="44"/>
      <c r="C193" s="45"/>
      <c r="D193" s="228"/>
      <c r="E193" s="48"/>
      <c r="F193" s="49"/>
      <c r="G193" s="140"/>
      <c r="H193" s="592"/>
      <c r="I193"/>
      <c r="J193"/>
    </row>
    <row r="194" spans="1:10" ht="23.25" customHeight="1" thickTop="1" thickBot="1">
      <c r="A194" s="336"/>
      <c r="B194" s="44"/>
      <c r="C194" s="45"/>
      <c r="D194" s="228"/>
      <c r="E194" s="48"/>
      <c r="F194" s="49"/>
      <c r="G194" s="140"/>
      <c r="H194" s="592"/>
      <c r="I194"/>
      <c r="J194"/>
    </row>
    <row r="195" spans="1:10" ht="23.25" customHeight="1" thickTop="1" thickBot="1">
      <c r="A195" s="336"/>
      <c r="B195" s="44"/>
      <c r="C195" s="45"/>
      <c r="D195" s="228"/>
      <c r="E195" s="48"/>
      <c r="F195" s="49"/>
      <c r="G195" s="140"/>
      <c r="H195" s="592"/>
      <c r="I195"/>
      <c r="J195"/>
    </row>
    <row r="196" spans="1:10" ht="23.25" customHeight="1" thickTop="1" thickBot="1">
      <c r="A196" s="336"/>
      <c r="B196" s="44"/>
      <c r="C196" s="45"/>
      <c r="D196" s="228"/>
      <c r="E196" s="48"/>
      <c r="F196" s="49"/>
      <c r="G196" s="140"/>
      <c r="H196" s="592"/>
      <c r="I196"/>
      <c r="J196"/>
    </row>
    <row r="197" spans="1:10" ht="23.25" customHeight="1" thickTop="1" thickBot="1">
      <c r="A197" s="336"/>
      <c r="B197" s="44"/>
      <c r="C197" s="45"/>
      <c r="D197" s="228"/>
      <c r="E197" s="48"/>
      <c r="F197" s="49"/>
      <c r="G197" s="140"/>
      <c r="H197" s="592"/>
      <c r="I197"/>
      <c r="J197"/>
    </row>
    <row r="198" spans="1:10" ht="23.25" customHeight="1" thickTop="1" thickBot="1">
      <c r="A198" s="336"/>
      <c r="B198" s="44"/>
      <c r="C198" s="45"/>
      <c r="D198" s="228"/>
      <c r="E198" s="48"/>
      <c r="F198" s="49"/>
      <c r="G198" s="140"/>
      <c r="H198" s="592"/>
      <c r="I198"/>
      <c r="J198"/>
    </row>
    <row r="199" spans="1:10" ht="23.25" customHeight="1" thickTop="1" thickBot="1">
      <c r="A199" s="336"/>
      <c r="B199" s="44"/>
      <c r="C199" s="45"/>
      <c r="D199" s="228"/>
      <c r="E199" s="48"/>
      <c r="F199" s="49"/>
      <c r="G199" s="140"/>
      <c r="H199" s="592"/>
      <c r="I199"/>
      <c r="J199"/>
    </row>
    <row r="200" spans="1:10" ht="23.25" customHeight="1" thickTop="1" thickBot="1">
      <c r="A200" s="336"/>
      <c r="B200" s="44"/>
      <c r="C200" s="45"/>
      <c r="D200" s="228"/>
      <c r="E200" s="48"/>
      <c r="F200" s="49"/>
      <c r="G200" s="140"/>
      <c r="H200" s="592"/>
      <c r="I200"/>
      <c r="J200"/>
    </row>
    <row r="201" spans="1:10" ht="23.25" customHeight="1" thickTop="1" thickBot="1">
      <c r="A201" s="336"/>
      <c r="B201" s="44"/>
      <c r="C201" s="45"/>
      <c r="D201" s="228"/>
      <c r="E201" s="48"/>
      <c r="F201" s="49"/>
      <c r="G201" s="140"/>
      <c r="H201" s="592"/>
      <c r="I201"/>
      <c r="J201"/>
    </row>
    <row r="202" spans="1:10" ht="23.25" customHeight="1" thickTop="1" thickBot="1">
      <c r="A202" s="336"/>
      <c r="B202" s="44"/>
      <c r="C202" s="45"/>
      <c r="D202" s="228"/>
      <c r="E202" s="48"/>
      <c r="F202" s="49"/>
      <c r="G202" s="140"/>
      <c r="H202" s="592"/>
      <c r="I202"/>
      <c r="J202"/>
    </row>
    <row r="203" spans="1:10" ht="23.25" customHeight="1" thickTop="1" thickBot="1">
      <c r="A203" s="336"/>
      <c r="B203" s="44"/>
      <c r="C203" s="45"/>
      <c r="D203" s="228"/>
      <c r="E203" s="48"/>
      <c r="F203" s="49"/>
      <c r="G203" s="140"/>
      <c r="H203" s="592"/>
      <c r="I203"/>
      <c r="J203"/>
    </row>
    <row r="204" spans="1:10" ht="23.25" customHeight="1" thickTop="1" thickBot="1">
      <c r="A204" s="336"/>
      <c r="B204" s="44"/>
      <c r="C204" s="45"/>
      <c r="D204" s="228"/>
      <c r="E204" s="48"/>
      <c r="F204" s="49"/>
      <c r="G204" s="140"/>
      <c r="H204" s="592"/>
      <c r="I204"/>
      <c r="J204"/>
    </row>
    <row r="205" spans="1:10" ht="23.25" customHeight="1" thickTop="1" thickBot="1">
      <c r="A205" s="336"/>
      <c r="B205" s="44"/>
      <c r="C205" s="45"/>
      <c r="D205" s="228"/>
      <c r="E205" s="48"/>
      <c r="F205" s="49"/>
      <c r="G205" s="140"/>
      <c r="H205" s="592"/>
      <c r="I205"/>
      <c r="J205"/>
    </row>
    <row r="206" spans="1:10" ht="23.25" customHeight="1" thickTop="1" thickBot="1">
      <c r="A206" s="336"/>
      <c r="B206" s="44"/>
      <c r="C206" s="45"/>
      <c r="D206" s="228"/>
      <c r="E206" s="46"/>
      <c r="F206" s="47">
        <f>F184-F185</f>
        <v>-1000</v>
      </c>
      <c r="G206" s="140"/>
      <c r="H206" s="592"/>
      <c r="I206"/>
      <c r="J206"/>
    </row>
    <row r="207" spans="1:10" ht="23.25" customHeight="1" thickTop="1" thickBot="1">
      <c r="A207" s="336"/>
      <c r="B207" s="44"/>
      <c r="C207" s="45"/>
      <c r="D207" s="228"/>
      <c r="E207" s="46"/>
      <c r="F207" s="47"/>
      <c r="G207" s="140"/>
      <c r="H207" s="592"/>
      <c r="I207"/>
      <c r="J207"/>
    </row>
    <row r="208" spans="1:10" ht="23.25" customHeight="1" thickTop="1" thickBot="1">
      <c r="A208" s="336"/>
      <c r="B208" s="44"/>
      <c r="C208" s="45"/>
      <c r="D208" s="228"/>
      <c r="E208" s="46" t="s">
        <v>27</v>
      </c>
      <c r="F208" s="50"/>
      <c r="G208" s="140"/>
      <c r="H208" s="592"/>
      <c r="I208"/>
      <c r="J208"/>
    </row>
    <row r="209" spans="1:10" ht="23.25" customHeight="1" thickTop="1" thickBot="1">
      <c r="A209" s="336"/>
      <c r="B209" s="44"/>
      <c r="C209" s="45"/>
      <c r="D209" s="228"/>
      <c r="E209" s="46" t="s">
        <v>31</v>
      </c>
      <c r="F209" s="47">
        <v>50</v>
      </c>
      <c r="G209" s="140"/>
      <c r="H209" s="592"/>
      <c r="I209"/>
      <c r="J209"/>
    </row>
    <row r="210" spans="1:10" ht="23.25" customHeight="1" thickTop="1" thickBot="1">
      <c r="A210" s="336"/>
      <c r="B210" s="44"/>
      <c r="C210" s="45"/>
      <c r="D210" s="228"/>
      <c r="E210" s="51" t="s">
        <v>32</v>
      </c>
      <c r="F210" s="47">
        <v>50</v>
      </c>
      <c r="G210" s="140"/>
      <c r="H210" s="592"/>
      <c r="I210"/>
      <c r="J210"/>
    </row>
    <row r="211" spans="1:10" ht="23.25" customHeight="1" thickTop="1" thickBot="1">
      <c r="A211" s="336"/>
      <c r="B211" s="44"/>
      <c r="C211" s="45"/>
      <c r="D211" s="228"/>
      <c r="E211" s="46" t="s">
        <v>33</v>
      </c>
      <c r="F211" s="50">
        <f>F206*F210/100</f>
        <v>-500</v>
      </c>
      <c r="G211" s="140"/>
      <c r="H211" s="592"/>
      <c r="I211"/>
      <c r="J211"/>
    </row>
    <row r="212" spans="1:10" ht="23.25" customHeight="1" thickTop="1" thickBot="1">
      <c r="A212" s="336"/>
      <c r="B212" s="44"/>
      <c r="C212" s="45"/>
      <c r="D212" s="228"/>
      <c r="E212" s="57" t="s">
        <v>35</v>
      </c>
      <c r="F212" s="58">
        <f>F206*50/100</f>
        <v>-500</v>
      </c>
      <c r="G212" s="140"/>
      <c r="H212" s="592"/>
      <c r="I212"/>
      <c r="J212"/>
    </row>
    <row r="213" spans="1:10" ht="23.25" customHeight="1" thickTop="1" thickBot="1">
      <c r="A213" s="336"/>
      <c r="B213" s="44"/>
      <c r="C213" s="45"/>
      <c r="D213" s="228"/>
      <c r="E213" s="46"/>
      <c r="F213" s="52"/>
      <c r="G213" s="140"/>
      <c r="H213" s="592"/>
      <c r="I213"/>
      <c r="J213"/>
    </row>
    <row r="214" spans="1:10" ht="23.25" customHeight="1" thickTop="1" thickBot="1">
      <c r="A214" s="336"/>
      <c r="B214" s="44"/>
      <c r="C214" s="45"/>
      <c r="D214" s="228"/>
      <c r="E214" s="46"/>
      <c r="F214" s="52"/>
      <c r="G214" s="140"/>
      <c r="H214" s="592"/>
      <c r="I214"/>
      <c r="J214"/>
    </row>
    <row r="215" spans="1:10" ht="23.25" customHeight="1" thickTop="1" thickBot="1">
      <c r="A215" s="336"/>
      <c r="B215" s="44"/>
      <c r="C215" s="45"/>
      <c r="D215" s="228"/>
      <c r="E215" s="46"/>
      <c r="F215" s="52"/>
      <c r="G215" s="140"/>
      <c r="H215" s="592"/>
      <c r="I215"/>
      <c r="J215"/>
    </row>
    <row r="216" spans="1:10" ht="23.25" customHeight="1" thickTop="1" thickBot="1">
      <c r="A216" s="336"/>
      <c r="B216" s="44"/>
      <c r="C216" s="45"/>
      <c r="D216" s="228"/>
      <c r="E216" s="46"/>
      <c r="F216" s="52"/>
      <c r="G216" s="140"/>
      <c r="H216" s="592"/>
      <c r="I216"/>
      <c r="J216"/>
    </row>
    <row r="217" spans="1:10" ht="23.25" customHeight="1" thickTop="1" thickBot="1">
      <c r="A217" s="336"/>
      <c r="B217" s="44"/>
      <c r="C217" s="45"/>
      <c r="D217" s="228"/>
      <c r="E217" s="46"/>
      <c r="F217" s="52"/>
      <c r="G217" s="141"/>
      <c r="H217" s="592"/>
      <c r="I217"/>
      <c r="J217"/>
    </row>
    <row r="218" spans="1:10" ht="23.25" customHeight="1" thickTop="1" thickBot="1">
      <c r="A218" s="336"/>
      <c r="B218" s="44"/>
      <c r="C218" s="45"/>
      <c r="D218" s="228"/>
      <c r="E218" s="46"/>
      <c r="F218" s="52"/>
      <c r="G218" s="140"/>
      <c r="H218" s="592"/>
      <c r="I218"/>
      <c r="J218"/>
    </row>
    <row r="219" spans="1:10" ht="23.25" customHeight="1" thickTop="1" thickBot="1">
      <c r="A219" s="336"/>
      <c r="B219" s="44"/>
      <c r="C219" s="45"/>
      <c r="D219" s="228"/>
      <c r="E219" s="46"/>
      <c r="F219" s="52"/>
      <c r="G219" s="140"/>
      <c r="H219" s="592"/>
      <c r="I219"/>
      <c r="J219"/>
    </row>
    <row r="220" spans="1:10" ht="23.25" customHeight="1" thickTop="1" thickBot="1">
      <c r="A220" s="336"/>
      <c r="B220" s="44"/>
      <c r="C220" s="45"/>
      <c r="D220" s="228"/>
      <c r="E220" s="46"/>
      <c r="F220" s="52"/>
      <c r="G220" s="140"/>
      <c r="H220" s="592"/>
      <c r="I220"/>
      <c r="J220"/>
    </row>
    <row r="221" spans="1:10" ht="23.25" customHeight="1" thickTop="1" thickBot="1">
      <c r="A221" s="336"/>
      <c r="B221" s="44"/>
      <c r="C221" s="45"/>
      <c r="D221" s="228"/>
      <c r="E221" s="46"/>
      <c r="F221" s="52"/>
      <c r="G221" s="140"/>
      <c r="H221" s="592"/>
      <c r="I221"/>
      <c r="J221"/>
    </row>
    <row r="222" spans="1:10" ht="23.25" customHeight="1" thickTop="1" thickBot="1">
      <c r="A222" s="336"/>
      <c r="B222" s="44"/>
      <c r="C222" s="45"/>
      <c r="D222" s="228"/>
      <c r="E222" s="46"/>
      <c r="F222" s="52"/>
      <c r="G222" s="140"/>
      <c r="H222" s="592"/>
      <c r="I222"/>
      <c r="J222"/>
    </row>
    <row r="223" spans="1:10" ht="23.25" customHeight="1" thickTop="1" thickBot="1">
      <c r="A223" s="336"/>
      <c r="B223" s="44"/>
      <c r="C223" s="45"/>
      <c r="D223" s="228"/>
      <c r="E223" s="46"/>
      <c r="F223" s="52"/>
      <c r="G223" s="140"/>
      <c r="H223" s="592"/>
      <c r="I223"/>
      <c r="J223"/>
    </row>
    <row r="224" spans="1:10" ht="23.25" customHeight="1" thickTop="1" thickBot="1">
      <c r="A224" s="336"/>
      <c r="B224" s="44"/>
      <c r="C224" s="45"/>
      <c r="D224" s="228"/>
      <c r="E224" s="46"/>
      <c r="F224" s="52"/>
      <c r="G224" s="140"/>
      <c r="H224" s="592"/>
      <c r="I224"/>
      <c r="J224"/>
    </row>
    <row r="225" spans="1:10" ht="23.25" customHeight="1" thickTop="1" thickBot="1">
      <c r="A225" s="336"/>
      <c r="B225" s="44"/>
      <c r="C225" s="45"/>
      <c r="D225" s="228"/>
      <c r="E225" s="46"/>
      <c r="F225" s="52"/>
      <c r="G225" s="140"/>
      <c r="H225" s="592"/>
      <c r="I225"/>
      <c r="J225"/>
    </row>
    <row r="226" spans="1:10" ht="23.25" customHeight="1" thickTop="1" thickBot="1">
      <c r="A226" s="336"/>
      <c r="B226" s="44"/>
      <c r="C226" s="45"/>
      <c r="D226" s="228"/>
      <c r="E226" s="46"/>
      <c r="F226" s="52"/>
      <c r="G226" s="140"/>
      <c r="H226" s="592"/>
      <c r="I226"/>
      <c r="J226"/>
    </row>
    <row r="227" spans="1:10" ht="23.25" customHeight="1" thickTop="1" thickBot="1">
      <c r="A227" s="336"/>
      <c r="B227" s="44"/>
      <c r="C227" s="45"/>
      <c r="D227" s="228"/>
      <c r="E227" s="46"/>
      <c r="F227" s="52"/>
      <c r="G227" s="140"/>
      <c r="H227" s="592"/>
      <c r="I227"/>
      <c r="J227"/>
    </row>
    <row r="228" spans="1:10" ht="23.25" customHeight="1" thickTop="1" thickBot="1">
      <c r="A228" s="336"/>
      <c r="B228" s="44"/>
      <c r="C228" s="45"/>
      <c r="D228" s="228"/>
      <c r="E228" s="46"/>
      <c r="F228" s="52"/>
      <c r="G228" s="140"/>
      <c r="H228" s="592"/>
      <c r="I228"/>
      <c r="J228"/>
    </row>
    <row r="229" spans="1:10" ht="23.25" customHeight="1" thickTop="1" thickBot="1">
      <c r="A229" s="336"/>
      <c r="B229" s="44"/>
      <c r="C229" s="45"/>
      <c r="D229" s="228"/>
      <c r="E229" s="46"/>
      <c r="F229" s="52"/>
      <c r="G229" s="140"/>
      <c r="H229" s="592"/>
      <c r="I229"/>
      <c r="J229"/>
    </row>
    <row r="230" spans="1:10" ht="23.25" customHeight="1" thickTop="1" thickBot="1">
      <c r="A230" s="336"/>
      <c r="B230" s="44"/>
      <c r="C230" s="45"/>
      <c r="D230" s="228"/>
      <c r="E230" s="46"/>
      <c r="F230" s="52"/>
      <c r="G230" s="140"/>
      <c r="H230" s="592"/>
      <c r="I230"/>
      <c r="J230"/>
    </row>
    <row r="231" spans="1:10" ht="23.25" customHeight="1" thickTop="1" thickBot="1">
      <c r="A231" s="336"/>
      <c r="B231" s="44"/>
      <c r="C231" s="45"/>
      <c r="D231" s="228"/>
      <c r="E231" s="46"/>
      <c r="F231" s="52"/>
      <c r="G231" s="140"/>
      <c r="H231" s="592"/>
      <c r="I231"/>
      <c r="J231"/>
    </row>
    <row r="232" spans="1:10" ht="23.25" customHeight="1" thickTop="1" thickBot="1">
      <c r="A232" s="336"/>
      <c r="B232" s="44"/>
      <c r="C232" s="45"/>
      <c r="D232" s="228"/>
      <c r="E232" s="46"/>
      <c r="F232" s="52"/>
      <c r="G232" s="140"/>
      <c r="H232" s="592"/>
      <c r="I232"/>
      <c r="J232"/>
    </row>
    <row r="233" spans="1:10" ht="23.25" customHeight="1" thickTop="1" thickBot="1">
      <c r="A233" s="336"/>
      <c r="B233" s="44"/>
      <c r="C233" s="45"/>
      <c r="D233" s="228"/>
      <c r="E233" s="46"/>
      <c r="F233" s="52"/>
      <c r="G233" s="140"/>
      <c r="H233" s="592"/>
      <c r="I233"/>
      <c r="J233"/>
    </row>
    <row r="234" spans="1:10" ht="23.25" customHeight="1" thickTop="1" thickBot="1">
      <c r="A234" s="336"/>
      <c r="B234" s="44"/>
      <c r="C234" s="45"/>
      <c r="D234" s="228"/>
      <c r="E234" s="46"/>
      <c r="F234" s="52"/>
      <c r="G234" s="140"/>
      <c r="H234" s="592"/>
      <c r="I234"/>
      <c r="J234"/>
    </row>
    <row r="235" spans="1:10" ht="23.25" customHeight="1" thickTop="1" thickBot="1">
      <c r="A235" s="336"/>
      <c r="B235" s="44"/>
      <c r="C235" s="45"/>
      <c r="D235" s="228"/>
      <c r="E235" s="46"/>
      <c r="F235" s="52"/>
      <c r="G235" s="140"/>
      <c r="H235" s="592"/>
      <c r="I235"/>
      <c r="J235"/>
    </row>
    <row r="236" spans="1:10" ht="23.25" customHeight="1" thickTop="1" thickBot="1">
      <c r="A236" s="336"/>
      <c r="B236" s="44"/>
      <c r="C236" s="45"/>
      <c r="D236" s="228"/>
      <c r="E236" s="46"/>
      <c r="F236" s="52"/>
      <c r="G236" s="140"/>
      <c r="H236" s="592"/>
      <c r="I236"/>
      <c r="J236"/>
    </row>
    <row r="237" spans="1:10" ht="23.25" customHeight="1" thickTop="1" thickBot="1">
      <c r="A237" s="336"/>
      <c r="B237" s="92"/>
      <c r="C237" s="60"/>
      <c r="D237" s="228"/>
      <c r="E237" s="46"/>
      <c r="F237" s="47"/>
      <c r="G237" s="140"/>
      <c r="H237" s="592"/>
      <c r="I237"/>
      <c r="J237"/>
    </row>
    <row r="238" spans="1:10" ht="23.25" customHeight="1" thickTop="1" thickBot="1">
      <c r="A238" s="338"/>
      <c r="B238" s="59">
        <f>SUM(B184:B237)</f>
        <v>0</v>
      </c>
      <c r="C238" s="34"/>
      <c r="D238" s="229"/>
      <c r="E238" s="46"/>
      <c r="F238" s="47"/>
      <c r="G238" s="140"/>
      <c r="H238" s="592"/>
      <c r="I238"/>
      <c r="J238"/>
    </row>
    <row r="239" spans="1:10" ht="23.25" customHeight="1" thickTop="1" thickBot="1">
      <c r="A239" s="339"/>
      <c r="B239" s="34"/>
      <c r="C239" s="34"/>
      <c r="D239" s="225"/>
      <c r="E239" s="34"/>
      <c r="F239" s="34"/>
      <c r="G239" s="34"/>
      <c r="H239" s="592"/>
      <c r="I239"/>
      <c r="J239"/>
    </row>
    <row r="240" spans="1:10" ht="23.25" customHeight="1" thickTop="1" thickBot="1">
      <c r="A240" s="339"/>
      <c r="B240" s="34"/>
      <c r="C240" s="34"/>
      <c r="D240" s="225"/>
      <c r="E240" s="34"/>
      <c r="F240" s="34"/>
      <c r="G240" s="34"/>
      <c r="H240" s="592"/>
      <c r="I240"/>
      <c r="J240"/>
    </row>
    <row r="241" spans="1:10" ht="23.25" customHeight="1" thickTop="1" thickBot="1">
      <c r="A241" s="339"/>
      <c r="B241" s="34"/>
      <c r="D241" s="225"/>
      <c r="E241" s="34"/>
      <c r="F241" s="34"/>
      <c r="G241" s="34"/>
      <c r="H241" s="592"/>
      <c r="I241"/>
      <c r="J241"/>
    </row>
    <row r="242" spans="1:10" ht="23.25" customHeight="1" thickTop="1" thickBot="1">
      <c r="A242" s="336"/>
      <c r="B242" s="39" t="s">
        <v>40</v>
      </c>
      <c r="C242" s="41"/>
      <c r="H242" s="592"/>
      <c r="I242"/>
      <c r="J242"/>
    </row>
    <row r="243" spans="1:10" ht="23.25" customHeight="1" thickTop="1" thickBot="1">
      <c r="A243" s="336"/>
      <c r="B243" s="40" t="s">
        <v>24</v>
      </c>
      <c r="C243" s="45" t="s">
        <v>26</v>
      </c>
      <c r="D243" s="227"/>
      <c r="E243" s="42"/>
      <c r="F243" s="43"/>
      <c r="H243" s="592"/>
      <c r="I243"/>
      <c r="J243"/>
    </row>
    <row r="244" spans="1:10" ht="23.25" customHeight="1" thickTop="1" thickBot="1">
      <c r="A244" s="336"/>
      <c r="B244" s="44" t="s">
        <v>25</v>
      </c>
      <c r="C244" s="45"/>
      <c r="D244" s="228"/>
      <c r="E244" s="46" t="s">
        <v>27</v>
      </c>
      <c r="F244" s="47" t="s">
        <v>28</v>
      </c>
      <c r="G244" s="140"/>
      <c r="H244" s="592"/>
      <c r="I244"/>
      <c r="J244"/>
    </row>
    <row r="245" spans="1:10" ht="23.25" customHeight="1" thickTop="1" thickBot="1">
      <c r="A245" s="336"/>
      <c r="B245" s="44"/>
      <c r="C245" s="45"/>
      <c r="D245" s="228"/>
      <c r="E245" s="46" t="s">
        <v>0</v>
      </c>
      <c r="F245" s="47">
        <f>B282-C281</f>
        <v>0</v>
      </c>
      <c r="G245" s="140"/>
      <c r="H245" s="592"/>
      <c r="I245"/>
      <c r="J245"/>
    </row>
    <row r="246" spans="1:10" ht="23.25" customHeight="1" thickTop="1" thickBot="1">
      <c r="A246" s="336"/>
      <c r="B246" s="44"/>
      <c r="C246" s="45"/>
      <c r="D246" s="228"/>
      <c r="E246" s="46" t="s">
        <v>29</v>
      </c>
      <c r="F246" s="47">
        <v>1000</v>
      </c>
      <c r="G246" s="140"/>
      <c r="H246" s="592"/>
      <c r="I246"/>
      <c r="J246"/>
    </row>
    <row r="247" spans="1:10" ht="23.25" customHeight="1" thickTop="1" thickBot="1">
      <c r="A247" s="336"/>
      <c r="B247" s="44"/>
      <c r="C247" s="45"/>
      <c r="D247" s="228"/>
      <c r="E247" s="48"/>
      <c r="F247" s="49"/>
      <c r="G247" s="140"/>
      <c r="H247" s="592"/>
      <c r="I247"/>
      <c r="J247"/>
    </row>
    <row r="248" spans="1:10" ht="23.25" customHeight="1" thickTop="1" thickBot="1">
      <c r="A248" s="336"/>
      <c r="B248" s="44"/>
      <c r="C248" s="45"/>
      <c r="D248" s="228"/>
      <c r="E248" s="46"/>
      <c r="F248" s="47">
        <f>F245-F246</f>
        <v>-1000</v>
      </c>
      <c r="G248" s="140"/>
      <c r="H248" s="592"/>
      <c r="I248"/>
      <c r="J248"/>
    </row>
    <row r="249" spans="1:10" ht="23.25" customHeight="1" thickTop="1" thickBot="1">
      <c r="A249" s="336"/>
      <c r="B249" s="44"/>
      <c r="C249" s="45"/>
      <c r="D249" s="228"/>
      <c r="E249" s="46"/>
      <c r="F249" s="47"/>
      <c r="G249" s="140"/>
      <c r="H249" s="592"/>
      <c r="I249"/>
      <c r="J249"/>
    </row>
    <row r="250" spans="1:10" ht="23.25" customHeight="1" thickTop="1" thickBot="1">
      <c r="A250" s="336"/>
      <c r="B250" s="44"/>
      <c r="C250" s="45"/>
      <c r="D250" s="228"/>
      <c r="E250" s="46" t="s">
        <v>27</v>
      </c>
      <c r="F250" s="50"/>
      <c r="G250" s="140"/>
      <c r="H250" s="592"/>
      <c r="I250"/>
      <c r="J250"/>
    </row>
    <row r="251" spans="1:10" ht="23.25" customHeight="1" thickTop="1" thickBot="1">
      <c r="A251" s="336"/>
      <c r="B251" s="44"/>
      <c r="C251" s="45"/>
      <c r="D251" s="228"/>
      <c r="E251" s="46" t="s">
        <v>31</v>
      </c>
      <c r="F251" s="47">
        <v>50</v>
      </c>
      <c r="G251" s="140"/>
      <c r="H251" s="592"/>
      <c r="I251"/>
      <c r="J251"/>
    </row>
    <row r="252" spans="1:10" ht="23.25" customHeight="1" thickTop="1" thickBot="1">
      <c r="A252" s="336"/>
      <c r="B252" s="44"/>
      <c r="C252" s="45"/>
      <c r="D252" s="228"/>
      <c r="E252" s="51" t="s">
        <v>32</v>
      </c>
      <c r="F252" s="47">
        <v>50</v>
      </c>
      <c r="G252" s="140"/>
      <c r="H252" s="592"/>
      <c r="I252"/>
      <c r="J252"/>
    </row>
    <row r="253" spans="1:10" ht="23.25" customHeight="1" thickTop="1" thickBot="1">
      <c r="A253" s="336"/>
      <c r="B253" s="44"/>
      <c r="C253" s="45"/>
      <c r="D253" s="228"/>
      <c r="E253" s="46" t="s">
        <v>33</v>
      </c>
      <c r="F253" s="50">
        <f>F248*F251/100</f>
        <v>-500</v>
      </c>
      <c r="G253" s="140"/>
      <c r="H253" s="592"/>
      <c r="I253"/>
      <c r="J253"/>
    </row>
    <row r="254" spans="1:10" ht="23.25" customHeight="1" thickTop="1" thickBot="1">
      <c r="A254" s="336"/>
      <c r="B254" s="44"/>
      <c r="C254" s="45"/>
      <c r="D254" s="228"/>
      <c r="E254" s="51" t="s">
        <v>35</v>
      </c>
      <c r="F254" s="50">
        <f>F248*F252/100</f>
        <v>-500</v>
      </c>
      <c r="G254" s="140"/>
      <c r="H254" s="592"/>
      <c r="I254"/>
      <c r="J254"/>
    </row>
    <row r="255" spans="1:10" ht="23.25" customHeight="1" thickTop="1" thickBot="1">
      <c r="A255" s="336"/>
      <c r="B255" s="44"/>
      <c r="C255" s="45"/>
      <c r="D255" s="228"/>
      <c r="E255" s="46"/>
      <c r="F255" s="52"/>
      <c r="G255" s="140"/>
      <c r="H255" s="592"/>
      <c r="I255"/>
      <c r="J255"/>
    </row>
    <row r="256" spans="1:10" ht="23.25" customHeight="1" thickTop="1" thickBot="1">
      <c r="A256" s="336"/>
      <c r="B256" s="44"/>
      <c r="C256" s="45"/>
      <c r="D256" s="228"/>
      <c r="E256" s="46"/>
      <c r="F256" s="52"/>
      <c r="G256" s="140"/>
      <c r="H256" s="592"/>
      <c r="I256"/>
      <c r="J256"/>
    </row>
    <row r="257" spans="1:10" ht="23.25" customHeight="1" thickTop="1" thickBot="1">
      <c r="A257" s="336"/>
      <c r="B257" s="44"/>
      <c r="C257" s="45"/>
      <c r="D257" s="228"/>
      <c r="E257" s="46"/>
      <c r="F257" s="52"/>
      <c r="G257" s="140"/>
      <c r="H257" s="592"/>
      <c r="I257"/>
      <c r="J257"/>
    </row>
    <row r="258" spans="1:10" ht="23.25" customHeight="1" thickTop="1" thickBot="1">
      <c r="A258" s="336"/>
      <c r="B258" s="44"/>
      <c r="C258" s="45"/>
      <c r="D258" s="228"/>
      <c r="E258" s="46"/>
      <c r="F258" s="52"/>
      <c r="G258" s="140"/>
      <c r="H258" s="592"/>
      <c r="I258"/>
      <c r="J258"/>
    </row>
    <row r="259" spans="1:10" ht="23.25" customHeight="1" thickTop="1" thickBot="1">
      <c r="A259" s="336"/>
      <c r="B259" s="44"/>
      <c r="C259" s="56"/>
      <c r="D259" s="228"/>
      <c r="E259" s="46"/>
      <c r="F259" s="52"/>
      <c r="G259" s="140"/>
      <c r="H259" s="592"/>
      <c r="I259"/>
      <c r="J259"/>
    </row>
    <row r="260" spans="1:10" ht="23.25" customHeight="1" thickTop="1" thickBot="1">
      <c r="A260" s="336"/>
      <c r="B260" s="44"/>
      <c r="C260" s="45"/>
      <c r="D260" s="230"/>
      <c r="E260" s="48"/>
      <c r="F260" s="49"/>
      <c r="G260" s="141"/>
      <c r="H260" s="592"/>
      <c r="I260"/>
      <c r="J260"/>
    </row>
    <row r="261" spans="1:10" ht="23.25" customHeight="1" thickTop="1" thickBot="1">
      <c r="A261" s="336"/>
      <c r="B261" s="44"/>
      <c r="C261" s="45"/>
      <c r="D261" s="228"/>
      <c r="E261" s="46"/>
      <c r="F261" s="52"/>
      <c r="G261" s="140"/>
      <c r="H261" s="592"/>
      <c r="I261"/>
      <c r="J261"/>
    </row>
    <row r="262" spans="1:10" ht="23.25" customHeight="1" thickTop="1" thickBot="1">
      <c r="A262" s="336"/>
      <c r="B262" s="44"/>
      <c r="C262" s="45"/>
      <c r="D262" s="228"/>
      <c r="E262" s="46"/>
      <c r="F262" s="52"/>
      <c r="G262" s="140"/>
      <c r="H262" s="592"/>
      <c r="I262"/>
      <c r="J262"/>
    </row>
    <row r="263" spans="1:10" ht="23.25" customHeight="1" thickTop="1" thickBot="1">
      <c r="A263" s="336"/>
      <c r="B263" s="44"/>
      <c r="C263" s="45"/>
      <c r="D263" s="228"/>
      <c r="E263" s="46"/>
      <c r="F263" s="52"/>
      <c r="G263" s="140"/>
      <c r="H263" s="592"/>
      <c r="I263"/>
      <c r="J263"/>
    </row>
    <row r="264" spans="1:10" ht="23.25" customHeight="1" thickTop="1" thickBot="1">
      <c r="A264" s="336"/>
      <c r="B264" s="44"/>
      <c r="C264" s="45"/>
      <c r="D264" s="228"/>
      <c r="E264" s="46"/>
      <c r="F264" s="52"/>
      <c r="G264" s="140"/>
      <c r="H264" s="592"/>
      <c r="I264"/>
      <c r="J264"/>
    </row>
    <row r="265" spans="1:10" ht="23.25" customHeight="1" thickTop="1" thickBot="1">
      <c r="A265" s="336"/>
      <c r="B265" s="44"/>
      <c r="C265" s="45"/>
      <c r="D265" s="228"/>
      <c r="E265" s="46"/>
      <c r="F265" s="52"/>
      <c r="G265" s="140"/>
      <c r="H265" s="592"/>
      <c r="I265"/>
      <c r="J265"/>
    </row>
    <row r="266" spans="1:10" ht="23.25" customHeight="1" thickTop="1" thickBot="1">
      <c r="A266" s="336"/>
      <c r="B266" s="44"/>
      <c r="C266" s="45"/>
      <c r="D266" s="228"/>
      <c r="E266" s="46"/>
      <c r="F266" s="52"/>
      <c r="G266" s="140"/>
      <c r="H266" s="592"/>
      <c r="I266"/>
      <c r="J266"/>
    </row>
    <row r="267" spans="1:10" ht="23.25" customHeight="1" thickTop="1" thickBot="1">
      <c r="A267" s="336"/>
      <c r="B267" s="44"/>
      <c r="C267" s="45"/>
      <c r="D267" s="228"/>
      <c r="E267" s="46"/>
      <c r="F267" s="52"/>
      <c r="G267" s="140"/>
      <c r="H267" s="592"/>
      <c r="I267"/>
      <c r="J267"/>
    </row>
    <row r="268" spans="1:10" ht="23.25" customHeight="1" thickTop="1" thickBot="1">
      <c r="A268" s="336"/>
      <c r="B268" s="44"/>
      <c r="C268" s="45"/>
      <c r="D268" s="228"/>
      <c r="E268" s="46"/>
      <c r="F268" s="52"/>
      <c r="G268" s="140"/>
      <c r="H268" s="592"/>
      <c r="I268"/>
      <c r="J268"/>
    </row>
    <row r="269" spans="1:10" ht="23.25" customHeight="1" thickTop="1" thickBot="1">
      <c r="A269" s="336"/>
      <c r="B269" s="44"/>
      <c r="C269" s="45"/>
      <c r="D269" s="228"/>
      <c r="E269" s="46"/>
      <c r="F269" s="52"/>
      <c r="G269" s="140"/>
      <c r="H269" s="592"/>
      <c r="I269"/>
      <c r="J269"/>
    </row>
    <row r="270" spans="1:10" ht="23.25" customHeight="1" thickTop="1" thickBot="1">
      <c r="A270" s="336"/>
      <c r="B270" s="44"/>
      <c r="C270" s="45"/>
      <c r="D270" s="228"/>
      <c r="E270" s="46"/>
      <c r="F270" s="52"/>
      <c r="G270" s="140"/>
      <c r="H270" s="592"/>
      <c r="I270"/>
      <c r="J270"/>
    </row>
    <row r="271" spans="1:10" ht="23.25" customHeight="1" thickTop="1" thickBot="1">
      <c r="A271" s="336"/>
      <c r="B271" s="44"/>
      <c r="C271" s="45"/>
      <c r="D271" s="228"/>
      <c r="E271" s="46"/>
      <c r="F271" s="52"/>
      <c r="G271" s="140"/>
      <c r="H271" s="592"/>
      <c r="I271"/>
      <c r="J271"/>
    </row>
    <row r="272" spans="1:10" ht="23.25" customHeight="1" thickTop="1" thickBot="1">
      <c r="A272" s="336"/>
      <c r="B272" s="44"/>
      <c r="C272" s="45"/>
      <c r="D272" s="228"/>
      <c r="E272" s="46"/>
      <c r="F272" s="52"/>
      <c r="G272" s="140"/>
      <c r="H272" s="592"/>
      <c r="I272"/>
      <c r="J272"/>
    </row>
    <row r="273" spans="1:10" ht="23.25" customHeight="1" thickTop="1" thickBot="1">
      <c r="A273" s="336"/>
      <c r="B273" s="44"/>
      <c r="C273" s="45"/>
      <c r="D273" s="228"/>
      <c r="E273" s="46"/>
      <c r="F273" s="52"/>
      <c r="G273" s="140"/>
      <c r="H273" s="592"/>
      <c r="I273"/>
      <c r="J273"/>
    </row>
    <row r="274" spans="1:10" ht="23.25" customHeight="1" thickTop="1" thickBot="1">
      <c r="A274" s="336"/>
      <c r="B274" s="44"/>
      <c r="C274" s="45"/>
      <c r="D274" s="228"/>
      <c r="E274" s="46"/>
      <c r="F274" s="52"/>
      <c r="G274" s="140"/>
      <c r="H274" s="592"/>
      <c r="I274"/>
      <c r="J274"/>
    </row>
    <row r="275" spans="1:10" ht="23.25" customHeight="1" thickTop="1" thickBot="1">
      <c r="A275" s="336"/>
      <c r="B275" s="75"/>
      <c r="C275" s="45"/>
      <c r="D275" s="228"/>
      <c r="E275" s="46"/>
      <c r="F275" s="52"/>
      <c r="G275" s="140"/>
      <c r="H275" s="592"/>
      <c r="I275"/>
      <c r="J275"/>
    </row>
    <row r="276" spans="1:10" ht="23.25" customHeight="1" thickTop="1" thickBot="1">
      <c r="A276" s="336"/>
      <c r="B276" s="75"/>
      <c r="C276" s="45"/>
      <c r="D276" s="228"/>
      <c r="E276" s="46"/>
      <c r="F276" s="52"/>
      <c r="G276" s="140"/>
      <c r="H276" s="592"/>
      <c r="I276"/>
      <c r="J276"/>
    </row>
    <row r="277" spans="1:10" ht="23.25" customHeight="1" thickTop="1" thickBot="1">
      <c r="A277" s="336"/>
      <c r="B277" s="75"/>
      <c r="C277" s="45"/>
      <c r="D277" s="228"/>
      <c r="E277" s="46"/>
      <c r="F277" s="52"/>
      <c r="G277" s="140"/>
      <c r="H277" s="592"/>
      <c r="I277"/>
      <c r="J277"/>
    </row>
    <row r="278" spans="1:10" ht="23.25" customHeight="1" thickTop="1" thickBot="1">
      <c r="A278" s="336"/>
      <c r="B278" s="75"/>
      <c r="C278" s="45"/>
      <c r="D278" s="228"/>
      <c r="E278" s="46"/>
      <c r="F278" s="52"/>
      <c r="G278" s="140"/>
      <c r="H278" s="592"/>
      <c r="I278"/>
      <c r="J278"/>
    </row>
    <row r="279" spans="1:10" ht="23.25" customHeight="1" thickTop="1" thickBot="1">
      <c r="A279" s="336"/>
      <c r="B279" s="75"/>
      <c r="C279" s="45"/>
      <c r="D279" s="228"/>
      <c r="E279" s="46"/>
      <c r="F279" s="52"/>
      <c r="G279" s="140"/>
      <c r="H279" s="592"/>
      <c r="I279"/>
      <c r="J279"/>
    </row>
    <row r="280" spans="1:10" ht="23.25" customHeight="1" thickTop="1" thickBot="1">
      <c r="A280" s="336"/>
      <c r="B280" s="75"/>
      <c r="C280" s="45"/>
      <c r="D280" s="228"/>
      <c r="E280" s="46"/>
      <c r="F280" s="52"/>
      <c r="G280" s="140"/>
      <c r="H280" s="592"/>
      <c r="I280"/>
      <c r="J280"/>
    </row>
    <row r="281" spans="1:10" ht="23.25" customHeight="1" thickTop="1" thickBot="1">
      <c r="A281" s="336"/>
      <c r="B281" s="75"/>
      <c r="C281" s="60">
        <f>SUM(C245:C273)</f>
        <v>0</v>
      </c>
      <c r="D281" s="228"/>
      <c r="E281" s="46"/>
      <c r="F281" s="52"/>
      <c r="G281" s="140"/>
      <c r="H281" s="592"/>
      <c r="I281"/>
      <c r="J281"/>
    </row>
    <row r="282" spans="1:10" ht="23.25" customHeight="1" thickTop="1" thickBot="1">
      <c r="A282" s="338"/>
      <c r="B282" s="59">
        <f>SUM(B245:B281)</f>
        <v>0</v>
      </c>
      <c r="C282" s="34"/>
      <c r="D282" s="229"/>
      <c r="E282" s="46">
        <v>0</v>
      </c>
      <c r="F282" s="47">
        <v>0</v>
      </c>
      <c r="G282" s="140" t="s">
        <v>0</v>
      </c>
      <c r="H282" s="592"/>
      <c r="I282"/>
      <c r="J282"/>
    </row>
    <row r="283" spans="1:10" ht="23.25" customHeight="1" thickTop="1" thickBot="1">
      <c r="A283" s="339"/>
      <c r="B283" s="34"/>
      <c r="C283" s="34"/>
      <c r="D283" s="225"/>
      <c r="E283" s="34"/>
      <c r="F283" s="34"/>
      <c r="G283" s="34"/>
      <c r="H283" s="592"/>
      <c r="I283"/>
      <c r="J283"/>
    </row>
    <row r="284" spans="1:10" ht="23.25" customHeight="1" thickTop="1" thickBot="1">
      <c r="A284" s="339"/>
      <c r="B284" s="34"/>
      <c r="C284" s="34"/>
      <c r="D284" s="225"/>
      <c r="E284" s="34"/>
      <c r="F284" s="34"/>
      <c r="G284" s="34"/>
      <c r="H284" s="592"/>
      <c r="I284"/>
      <c r="J284"/>
    </row>
    <row r="285" spans="1:10" ht="23.25" customHeight="1" thickTop="1" thickBot="1">
      <c r="A285" s="339"/>
      <c r="B285" s="34"/>
      <c r="D285" s="225"/>
      <c r="E285" s="34"/>
      <c r="F285" s="34"/>
      <c r="G285" s="34"/>
      <c r="H285" s="592"/>
      <c r="I285"/>
      <c r="J285"/>
    </row>
    <row r="286" spans="1:10" ht="23.25" customHeight="1" thickTop="1" thickBot="1">
      <c r="A286" s="336"/>
      <c r="B286" s="39" t="s">
        <v>41</v>
      </c>
      <c r="C286" s="41"/>
      <c r="H286" s="592"/>
      <c r="I286"/>
      <c r="J286"/>
    </row>
    <row r="287" spans="1:10" ht="23.25" customHeight="1" thickTop="1" thickBot="1">
      <c r="A287" s="336"/>
      <c r="B287" s="40" t="s">
        <v>24</v>
      </c>
      <c r="C287" s="45" t="s">
        <v>26</v>
      </c>
      <c r="D287" s="227"/>
      <c r="E287" s="42"/>
      <c r="F287" s="43"/>
      <c r="H287" s="592"/>
      <c r="I287"/>
      <c r="J287"/>
    </row>
    <row r="288" spans="1:10" ht="23.25" customHeight="1" thickTop="1" thickBot="1">
      <c r="A288" s="336"/>
      <c r="B288" s="44" t="s">
        <v>25</v>
      </c>
      <c r="C288" s="45"/>
      <c r="D288" s="228"/>
      <c r="E288" s="46" t="s">
        <v>27</v>
      </c>
      <c r="F288" s="47" t="s">
        <v>28</v>
      </c>
      <c r="G288" s="140"/>
      <c r="H288" s="592"/>
      <c r="I288"/>
      <c r="J288"/>
    </row>
    <row r="289" spans="1:10" ht="23.25" customHeight="1" thickTop="1" thickBot="1">
      <c r="A289" s="336"/>
      <c r="B289" s="44"/>
      <c r="C289" s="45"/>
      <c r="D289" s="228"/>
      <c r="E289" s="46" t="s">
        <v>0</v>
      </c>
      <c r="F289" s="47">
        <f>B325-C324</f>
        <v>0</v>
      </c>
      <c r="G289" s="140"/>
      <c r="H289" s="592"/>
      <c r="I289"/>
      <c r="J289"/>
    </row>
    <row r="290" spans="1:10" ht="23.25" customHeight="1" thickTop="1" thickBot="1">
      <c r="A290" s="336"/>
      <c r="B290" s="44"/>
      <c r="C290" s="45"/>
      <c r="D290" s="228"/>
      <c r="E290" s="46" t="s">
        <v>29</v>
      </c>
      <c r="F290" s="47">
        <v>1000</v>
      </c>
      <c r="G290" s="140"/>
      <c r="H290" s="592"/>
      <c r="I290"/>
      <c r="J290"/>
    </row>
    <row r="291" spans="1:10" ht="23.25" customHeight="1" thickTop="1" thickBot="1">
      <c r="A291" s="336"/>
      <c r="B291" s="44"/>
      <c r="C291" s="45"/>
      <c r="D291" s="228"/>
      <c r="E291" s="48"/>
      <c r="F291" s="49"/>
      <c r="G291" s="140"/>
      <c r="H291" s="592"/>
      <c r="I291"/>
      <c r="J291"/>
    </row>
    <row r="292" spans="1:10" ht="23.25" customHeight="1" thickTop="1" thickBot="1">
      <c r="A292" s="336"/>
      <c r="B292" s="44"/>
      <c r="C292" s="45"/>
      <c r="D292" s="228"/>
      <c r="E292" s="46"/>
      <c r="F292" s="47">
        <f>F289-F290</f>
        <v>-1000</v>
      </c>
      <c r="G292" s="140"/>
      <c r="H292" s="592"/>
      <c r="I292"/>
      <c r="J292"/>
    </row>
    <row r="293" spans="1:10" ht="23.25" customHeight="1" thickTop="1" thickBot="1">
      <c r="A293" s="336"/>
      <c r="B293" s="44"/>
      <c r="C293" s="45"/>
      <c r="D293" s="228"/>
      <c r="E293" s="46"/>
      <c r="F293" s="47"/>
      <c r="G293" s="140"/>
      <c r="H293" s="592"/>
      <c r="I293"/>
      <c r="J293"/>
    </row>
    <row r="294" spans="1:10" ht="23.25" customHeight="1" thickTop="1" thickBot="1">
      <c r="A294" s="336"/>
      <c r="B294" s="44"/>
      <c r="C294" s="45"/>
      <c r="D294" s="228"/>
      <c r="E294" s="46" t="s">
        <v>27</v>
      </c>
      <c r="F294" s="50"/>
      <c r="G294" s="140"/>
      <c r="H294" s="592"/>
      <c r="I294"/>
      <c r="J294"/>
    </row>
    <row r="295" spans="1:10" ht="23.25" customHeight="1" thickTop="1" thickBot="1">
      <c r="A295" s="336"/>
      <c r="B295" s="44"/>
      <c r="C295" s="45"/>
      <c r="D295" s="228"/>
      <c r="E295" s="46" t="s">
        <v>31</v>
      </c>
      <c r="F295" s="47">
        <v>50</v>
      </c>
      <c r="G295" s="140"/>
      <c r="H295" s="592"/>
      <c r="I295"/>
      <c r="J295"/>
    </row>
    <row r="296" spans="1:10" ht="23.25" customHeight="1" thickTop="1" thickBot="1">
      <c r="A296" s="336"/>
      <c r="B296" s="44"/>
      <c r="C296" s="45"/>
      <c r="D296" s="228"/>
      <c r="E296" s="51" t="s">
        <v>32</v>
      </c>
      <c r="F296" s="47">
        <v>50</v>
      </c>
      <c r="G296" s="140"/>
      <c r="H296" s="592"/>
      <c r="I296"/>
      <c r="J296"/>
    </row>
    <row r="297" spans="1:10" ht="23.25" customHeight="1" thickTop="1" thickBot="1">
      <c r="A297" s="336"/>
      <c r="B297" s="44"/>
      <c r="C297" s="45"/>
      <c r="D297" s="228"/>
      <c r="E297" s="46" t="s">
        <v>33</v>
      </c>
      <c r="F297" s="50">
        <f>F292*F295/100</f>
        <v>-500</v>
      </c>
      <c r="G297" s="140"/>
      <c r="H297" s="592"/>
      <c r="I297"/>
      <c r="J297"/>
    </row>
    <row r="298" spans="1:10" ht="23.25" customHeight="1" thickTop="1" thickBot="1">
      <c r="A298" s="336"/>
      <c r="B298" s="44"/>
      <c r="C298" s="45"/>
      <c r="D298" s="228"/>
      <c r="E298" s="51" t="s">
        <v>35</v>
      </c>
      <c r="F298" s="50">
        <f>F292*F296/100</f>
        <v>-500</v>
      </c>
      <c r="G298" s="140"/>
      <c r="H298" s="592"/>
      <c r="I298"/>
      <c r="J298"/>
    </row>
    <row r="299" spans="1:10" ht="23.25" customHeight="1" thickTop="1" thickBot="1">
      <c r="A299" s="336"/>
      <c r="B299" s="44"/>
      <c r="C299" s="45"/>
      <c r="D299" s="228"/>
      <c r="E299" s="46"/>
      <c r="F299" s="52"/>
      <c r="G299" s="140"/>
      <c r="H299" s="592"/>
      <c r="I299"/>
      <c r="J299"/>
    </row>
    <row r="300" spans="1:10" ht="23.25" customHeight="1" thickTop="1" thickBot="1">
      <c r="A300" s="336"/>
      <c r="B300" s="44"/>
      <c r="C300" s="45"/>
      <c r="D300" s="228"/>
      <c r="E300" s="46"/>
      <c r="F300" s="52"/>
      <c r="G300" s="140"/>
      <c r="H300" s="592"/>
      <c r="I300"/>
      <c r="J300"/>
    </row>
    <row r="301" spans="1:10" ht="23.25" customHeight="1" thickTop="1" thickBot="1">
      <c r="A301" s="336"/>
      <c r="B301" s="44"/>
      <c r="C301" s="45"/>
      <c r="D301" s="228"/>
      <c r="E301" s="46"/>
      <c r="F301" s="52"/>
      <c r="G301" s="140"/>
      <c r="H301" s="592"/>
      <c r="I301"/>
      <c r="J301"/>
    </row>
    <row r="302" spans="1:10" ht="23.25" customHeight="1" thickTop="1" thickBot="1">
      <c r="A302" s="336"/>
      <c r="B302" s="44"/>
      <c r="C302" s="45"/>
      <c r="D302" s="228"/>
      <c r="E302" s="46"/>
      <c r="F302" s="52"/>
      <c r="G302" s="140"/>
      <c r="H302" s="592"/>
      <c r="I302"/>
      <c r="J302"/>
    </row>
    <row r="303" spans="1:10" ht="23.25" customHeight="1" thickTop="1" thickBot="1">
      <c r="A303" s="336"/>
      <c r="B303" s="44"/>
      <c r="C303" s="56"/>
      <c r="D303" s="228"/>
      <c r="E303" s="46"/>
      <c r="F303" s="52"/>
      <c r="G303" s="140"/>
      <c r="H303" s="592"/>
      <c r="I303"/>
      <c r="J303"/>
    </row>
    <row r="304" spans="1:10" ht="23.25" customHeight="1" thickTop="1" thickBot="1">
      <c r="A304" s="336"/>
      <c r="B304" s="44"/>
      <c r="C304" s="45"/>
      <c r="D304" s="230"/>
      <c r="E304" s="48"/>
      <c r="F304" s="49"/>
      <c r="G304" s="141"/>
      <c r="H304" s="592"/>
      <c r="I304"/>
      <c r="J304"/>
    </row>
    <row r="305" spans="1:10" ht="23.25" customHeight="1" thickTop="1" thickBot="1">
      <c r="A305" s="336"/>
      <c r="B305" s="44"/>
      <c r="C305" s="45"/>
      <c r="D305" s="228"/>
      <c r="E305" s="46"/>
      <c r="F305" s="52"/>
      <c r="G305" s="140"/>
      <c r="H305" s="592"/>
      <c r="I305"/>
      <c r="J305"/>
    </row>
    <row r="306" spans="1:10" ht="23.25" customHeight="1" thickTop="1" thickBot="1">
      <c r="A306" s="336"/>
      <c r="B306" s="44"/>
      <c r="C306" s="45"/>
      <c r="D306" s="228"/>
      <c r="E306" s="46"/>
      <c r="F306" s="52"/>
      <c r="G306" s="140"/>
      <c r="H306" s="592"/>
      <c r="I306"/>
      <c r="J306"/>
    </row>
    <row r="307" spans="1:10" ht="23.25" customHeight="1" thickTop="1" thickBot="1">
      <c r="A307" s="336"/>
      <c r="B307" s="44"/>
      <c r="C307" s="45"/>
      <c r="D307" s="228"/>
      <c r="E307" s="46"/>
      <c r="F307" s="52"/>
      <c r="G307" s="140"/>
      <c r="H307" s="592"/>
      <c r="I307"/>
      <c r="J307"/>
    </row>
    <row r="308" spans="1:10" ht="23.25" customHeight="1" thickTop="1" thickBot="1">
      <c r="A308" s="336"/>
      <c r="B308" s="44"/>
      <c r="C308" s="45"/>
      <c r="D308" s="228"/>
      <c r="E308" s="46"/>
      <c r="F308" s="52"/>
      <c r="G308" s="140"/>
      <c r="H308" s="592"/>
      <c r="I308"/>
      <c r="J308"/>
    </row>
    <row r="309" spans="1:10" ht="23.25" customHeight="1" thickTop="1" thickBot="1">
      <c r="A309" s="336"/>
      <c r="B309" s="44"/>
      <c r="C309" s="45"/>
      <c r="D309" s="228"/>
      <c r="E309" s="46"/>
      <c r="F309" s="52"/>
      <c r="G309" s="140"/>
      <c r="H309" s="592"/>
      <c r="I309"/>
      <c r="J309"/>
    </row>
    <row r="310" spans="1:10" ht="23.25" customHeight="1" thickTop="1" thickBot="1">
      <c r="A310" s="336"/>
      <c r="B310" s="44"/>
      <c r="C310" s="45"/>
      <c r="D310" s="228"/>
      <c r="E310" s="46"/>
      <c r="F310" s="52"/>
      <c r="G310" s="140"/>
      <c r="H310" s="592"/>
      <c r="I310"/>
      <c r="J310"/>
    </row>
    <row r="311" spans="1:10" ht="23.25" customHeight="1" thickTop="1" thickBot="1">
      <c r="A311" s="336"/>
      <c r="B311" s="44"/>
      <c r="C311" s="45"/>
      <c r="D311" s="228"/>
      <c r="E311" s="46"/>
      <c r="F311" s="52"/>
      <c r="G311" s="140"/>
      <c r="H311" s="592"/>
      <c r="I311"/>
      <c r="J311"/>
    </row>
    <row r="312" spans="1:10" ht="23.25" customHeight="1" thickTop="1" thickBot="1">
      <c r="A312" s="336"/>
      <c r="B312" s="44"/>
      <c r="C312" s="45"/>
      <c r="D312" s="228"/>
      <c r="E312" s="46"/>
      <c r="F312" s="52"/>
      <c r="G312" s="140"/>
      <c r="H312" s="592"/>
      <c r="I312"/>
      <c r="J312"/>
    </row>
    <row r="313" spans="1:10" ht="23.25" customHeight="1" thickTop="1" thickBot="1">
      <c r="A313" s="336"/>
      <c r="B313" s="44"/>
      <c r="C313" s="45"/>
      <c r="D313" s="228"/>
      <c r="E313" s="46"/>
      <c r="F313" s="52"/>
      <c r="G313" s="140"/>
      <c r="H313" s="592"/>
      <c r="I313"/>
      <c r="J313"/>
    </row>
    <row r="314" spans="1:10" ht="23.25" customHeight="1" thickTop="1" thickBot="1">
      <c r="A314" s="336"/>
      <c r="B314" s="44"/>
      <c r="C314" s="45"/>
      <c r="D314" s="228"/>
      <c r="E314" s="46"/>
      <c r="F314" s="52"/>
      <c r="G314" s="140"/>
      <c r="H314" s="592"/>
      <c r="I314"/>
      <c r="J314"/>
    </row>
    <row r="315" spans="1:10" ht="23.25" customHeight="1" thickTop="1" thickBot="1">
      <c r="A315" s="336"/>
      <c r="B315" s="44"/>
      <c r="C315" s="45"/>
      <c r="D315" s="228"/>
      <c r="E315" s="46"/>
      <c r="F315" s="52"/>
      <c r="G315" s="140"/>
      <c r="H315" s="592"/>
      <c r="I315"/>
      <c r="J315"/>
    </row>
    <row r="316" spans="1:10" ht="23.25" customHeight="1" thickTop="1" thickBot="1">
      <c r="A316" s="336"/>
      <c r="B316" s="44"/>
      <c r="C316" s="45"/>
      <c r="D316" s="228"/>
      <c r="E316" s="46"/>
      <c r="F316" s="52"/>
      <c r="G316" s="140"/>
      <c r="H316" s="592"/>
      <c r="I316"/>
      <c r="J316"/>
    </row>
    <row r="317" spans="1:10" ht="23.25" customHeight="1" thickTop="1" thickBot="1">
      <c r="A317" s="336"/>
      <c r="B317" s="44"/>
      <c r="C317" s="45"/>
      <c r="D317" s="228"/>
      <c r="E317" s="46"/>
      <c r="F317" s="52"/>
      <c r="G317" s="140"/>
      <c r="H317" s="592"/>
      <c r="I317"/>
      <c r="J317"/>
    </row>
    <row r="318" spans="1:10" ht="23.25" customHeight="1" thickTop="1" thickBot="1">
      <c r="A318" s="336"/>
      <c r="B318" s="79"/>
      <c r="C318" s="45"/>
      <c r="D318" s="228"/>
      <c r="E318" s="46"/>
      <c r="F318" s="52"/>
      <c r="G318" s="140"/>
      <c r="H318" s="592"/>
      <c r="I318"/>
      <c r="J318"/>
    </row>
    <row r="319" spans="1:10" ht="23.25" customHeight="1" thickTop="1" thickBot="1">
      <c r="A319" s="336"/>
      <c r="B319" s="79"/>
      <c r="C319" s="45"/>
      <c r="D319" s="228"/>
      <c r="E319" s="46"/>
      <c r="F319" s="52"/>
      <c r="G319" s="140"/>
      <c r="H319" s="592"/>
      <c r="I319"/>
      <c r="J319"/>
    </row>
    <row r="320" spans="1:10" ht="23.25" customHeight="1" thickTop="1" thickBot="1">
      <c r="A320" s="336"/>
      <c r="B320" s="79"/>
      <c r="C320" s="45"/>
      <c r="D320" s="228"/>
      <c r="E320" s="46"/>
      <c r="F320" s="52"/>
      <c r="G320" s="140"/>
      <c r="H320" s="592"/>
      <c r="I320"/>
      <c r="J320"/>
    </row>
    <row r="321" spans="1:10" ht="23.25" customHeight="1" thickTop="1" thickBot="1">
      <c r="A321" s="336"/>
      <c r="B321" s="79"/>
      <c r="C321" s="45"/>
      <c r="D321" s="228"/>
      <c r="E321" s="46"/>
      <c r="F321" s="52"/>
      <c r="G321" s="140"/>
      <c r="H321" s="592"/>
      <c r="I321"/>
      <c r="J321"/>
    </row>
    <row r="322" spans="1:10" ht="23.25" customHeight="1" thickTop="1" thickBot="1">
      <c r="A322" s="336"/>
      <c r="B322" s="79"/>
      <c r="C322" s="45"/>
      <c r="D322" s="228"/>
      <c r="E322" s="46"/>
      <c r="F322" s="52"/>
      <c r="G322" s="140"/>
      <c r="H322" s="592"/>
      <c r="I322"/>
      <c r="J322"/>
    </row>
    <row r="323" spans="1:10" ht="23.25" customHeight="1" thickTop="1" thickBot="1">
      <c r="A323" s="336"/>
      <c r="B323" s="79"/>
      <c r="C323" s="45"/>
      <c r="D323" s="228"/>
      <c r="E323" s="46"/>
      <c r="F323" s="52"/>
      <c r="G323" s="140"/>
      <c r="H323" s="592"/>
      <c r="I323"/>
      <c r="J323"/>
    </row>
    <row r="324" spans="1:10" ht="23.25" customHeight="1" thickTop="1" thickBot="1">
      <c r="A324" s="336"/>
      <c r="B324" s="79"/>
      <c r="C324" s="60">
        <f>SUM(C288:C323)</f>
        <v>0</v>
      </c>
      <c r="D324" s="228"/>
      <c r="E324" s="46"/>
      <c r="F324" s="52"/>
      <c r="G324" s="140"/>
      <c r="H324" s="592"/>
      <c r="I324"/>
      <c r="J324"/>
    </row>
    <row r="325" spans="1:10" ht="23.25" customHeight="1" thickTop="1" thickBot="1">
      <c r="A325" s="338"/>
      <c r="B325" s="59">
        <f>SUM(B289:B324)</f>
        <v>0</v>
      </c>
      <c r="C325" s="34"/>
      <c r="D325" s="229"/>
      <c r="E325" s="46">
        <v>0</v>
      </c>
      <c r="F325" s="47">
        <v>0</v>
      </c>
      <c r="G325" s="140" t="s">
        <v>0</v>
      </c>
      <c r="H325" s="592"/>
      <c r="I325"/>
      <c r="J325"/>
    </row>
    <row r="326" spans="1:10" ht="23.25" customHeight="1" thickTop="1" thickBot="1">
      <c r="A326" s="339"/>
      <c r="B326" s="34"/>
      <c r="D326" s="225"/>
      <c r="E326" s="34"/>
      <c r="F326" s="34"/>
      <c r="G326" s="34"/>
      <c r="H326" s="592"/>
      <c r="I326"/>
      <c r="J326"/>
    </row>
    <row r="327" spans="1:10" ht="23.25" customHeight="1" thickTop="1" thickBot="1">
      <c r="A327" s="336"/>
      <c r="B327" s="39" t="s">
        <v>42</v>
      </c>
      <c r="C327" s="41"/>
      <c r="H327" s="592"/>
      <c r="I327"/>
      <c r="J327"/>
    </row>
    <row r="328" spans="1:10" ht="23.25" customHeight="1" thickTop="1" thickBot="1">
      <c r="A328" s="336"/>
      <c r="B328" s="40" t="s">
        <v>24</v>
      </c>
      <c r="C328" s="45" t="s">
        <v>26</v>
      </c>
      <c r="D328" s="227"/>
      <c r="E328" s="42"/>
      <c r="F328" s="43"/>
      <c r="H328" s="592"/>
      <c r="I328"/>
      <c r="J328"/>
    </row>
    <row r="329" spans="1:10" ht="23.25" customHeight="1" thickTop="1" thickBot="1">
      <c r="A329" s="336"/>
      <c r="B329" s="44" t="s">
        <v>25</v>
      </c>
      <c r="C329" s="45"/>
      <c r="D329" s="228"/>
      <c r="E329" s="46" t="s">
        <v>27</v>
      </c>
      <c r="F329" s="47" t="s">
        <v>28</v>
      </c>
      <c r="G329" s="140"/>
      <c r="H329" s="592"/>
      <c r="I329"/>
      <c r="J329"/>
    </row>
    <row r="330" spans="1:10" ht="23.25" customHeight="1" thickTop="1" thickBot="1">
      <c r="A330" s="336"/>
      <c r="B330" s="55"/>
      <c r="C330" s="45"/>
      <c r="D330" s="228"/>
      <c r="E330" s="46" t="s">
        <v>0</v>
      </c>
      <c r="F330" s="47">
        <f>B379-C378</f>
        <v>0</v>
      </c>
      <c r="G330" s="140"/>
      <c r="H330" s="592"/>
      <c r="I330"/>
      <c r="J330"/>
    </row>
    <row r="331" spans="1:10" ht="23.25" customHeight="1" thickTop="1" thickBot="1">
      <c r="A331" s="336"/>
      <c r="B331" s="44"/>
      <c r="C331" s="45"/>
      <c r="D331" s="228"/>
      <c r="E331" s="46" t="s">
        <v>29</v>
      </c>
      <c r="F331" s="47">
        <v>1000</v>
      </c>
      <c r="G331" s="140"/>
      <c r="H331" s="592"/>
      <c r="I331"/>
      <c r="J331"/>
    </row>
    <row r="332" spans="1:10" ht="23.25" customHeight="1" thickTop="1" thickBot="1">
      <c r="A332" s="336"/>
      <c r="B332" s="44"/>
      <c r="C332" s="45"/>
      <c r="D332" s="228"/>
      <c r="E332" s="48"/>
      <c r="F332" s="49"/>
      <c r="G332" s="140"/>
      <c r="H332" s="592"/>
      <c r="I332"/>
      <c r="J332"/>
    </row>
    <row r="333" spans="1:10" ht="23.25" customHeight="1" thickTop="1" thickBot="1">
      <c r="A333" s="336"/>
      <c r="B333" s="44"/>
      <c r="C333" s="45"/>
      <c r="D333" s="228"/>
      <c r="E333" s="46"/>
      <c r="F333" s="47">
        <f>F330-F331</f>
        <v>-1000</v>
      </c>
      <c r="G333" s="140"/>
      <c r="H333" s="592"/>
      <c r="I333"/>
      <c r="J333"/>
    </row>
    <row r="334" spans="1:10" ht="23.25" customHeight="1" thickTop="1" thickBot="1">
      <c r="A334" s="336"/>
      <c r="B334" s="44"/>
      <c r="C334" s="45"/>
      <c r="D334" s="228"/>
      <c r="E334" s="46"/>
      <c r="F334" s="47"/>
      <c r="G334" s="140"/>
      <c r="H334" s="592"/>
      <c r="I334"/>
      <c r="J334"/>
    </row>
    <row r="335" spans="1:10" ht="23.25" customHeight="1" thickTop="1" thickBot="1">
      <c r="A335" s="336"/>
      <c r="B335" s="44"/>
      <c r="C335" s="45"/>
      <c r="D335" s="228"/>
      <c r="E335" s="46" t="s">
        <v>27</v>
      </c>
      <c r="F335" s="50"/>
      <c r="G335" s="140"/>
      <c r="H335" s="592"/>
      <c r="I335"/>
      <c r="J335"/>
    </row>
    <row r="336" spans="1:10" ht="23.25" customHeight="1" thickTop="1" thickBot="1">
      <c r="A336" s="336"/>
      <c r="B336" s="44"/>
      <c r="C336" s="45"/>
      <c r="D336" s="228"/>
      <c r="E336" s="46" t="s">
        <v>31</v>
      </c>
      <c r="F336" s="47">
        <v>50</v>
      </c>
      <c r="G336" s="140"/>
      <c r="H336" s="592"/>
      <c r="I336"/>
      <c r="J336"/>
    </row>
    <row r="337" spans="1:10" ht="23.25" customHeight="1" thickTop="1" thickBot="1">
      <c r="A337" s="336"/>
      <c r="B337" s="44"/>
      <c r="C337" s="45"/>
      <c r="D337" s="228"/>
      <c r="E337" s="51" t="s">
        <v>32</v>
      </c>
      <c r="F337" s="47">
        <v>50</v>
      </c>
      <c r="G337" s="140"/>
      <c r="H337" s="592"/>
      <c r="I337"/>
      <c r="J337"/>
    </row>
    <row r="338" spans="1:10" ht="23.25" customHeight="1" thickTop="1" thickBot="1">
      <c r="A338" s="336"/>
      <c r="B338" s="44"/>
      <c r="C338" s="45"/>
      <c r="D338" s="228"/>
      <c r="E338" s="46" t="s">
        <v>33</v>
      </c>
      <c r="F338" s="50">
        <f>F333*F336/100</f>
        <v>-500</v>
      </c>
      <c r="G338" s="140"/>
      <c r="H338" s="592"/>
      <c r="I338"/>
      <c r="J338"/>
    </row>
    <row r="339" spans="1:10" ht="23.25" customHeight="1" thickTop="1" thickBot="1">
      <c r="A339" s="336"/>
      <c r="B339" s="44"/>
      <c r="C339" s="45"/>
      <c r="D339" s="228"/>
      <c r="E339" s="51" t="s">
        <v>35</v>
      </c>
      <c r="F339" s="50">
        <f>F333*F337/100</f>
        <v>-500</v>
      </c>
      <c r="G339" s="140"/>
      <c r="H339" s="592"/>
      <c r="I339"/>
      <c r="J339"/>
    </row>
    <row r="340" spans="1:10" ht="23.25" customHeight="1" thickTop="1" thickBot="1">
      <c r="A340" s="336"/>
      <c r="B340" s="44"/>
      <c r="C340" s="45"/>
      <c r="D340" s="228"/>
      <c r="E340" s="46"/>
      <c r="F340" s="52"/>
      <c r="G340" s="140"/>
      <c r="H340" s="592"/>
      <c r="I340"/>
      <c r="J340"/>
    </row>
    <row r="341" spans="1:10" ht="23.25" customHeight="1" thickTop="1" thickBot="1">
      <c r="A341" s="336"/>
      <c r="B341" s="44"/>
      <c r="C341" s="45"/>
      <c r="D341" s="228"/>
      <c r="E341" s="46"/>
      <c r="F341" s="52"/>
      <c r="G341" s="140"/>
      <c r="H341" s="592"/>
      <c r="I341"/>
      <c r="J341"/>
    </row>
    <row r="342" spans="1:10" ht="23.25" customHeight="1" thickTop="1" thickBot="1">
      <c r="A342" s="336"/>
      <c r="B342" s="44"/>
      <c r="C342" s="45"/>
      <c r="D342" s="228"/>
      <c r="E342" s="46"/>
      <c r="F342" s="52"/>
      <c r="G342" s="140"/>
      <c r="H342" s="592"/>
      <c r="I342"/>
      <c r="J342"/>
    </row>
    <row r="343" spans="1:10" ht="23.25" customHeight="1" thickTop="1" thickBot="1">
      <c r="A343" s="336"/>
      <c r="B343" s="44"/>
      <c r="C343" s="45"/>
      <c r="D343" s="228"/>
      <c r="E343" s="46"/>
      <c r="F343" s="52"/>
      <c r="G343" s="140"/>
      <c r="H343" s="592"/>
      <c r="I343"/>
      <c r="J343"/>
    </row>
    <row r="344" spans="1:10" ht="23.25" customHeight="1" thickTop="1" thickBot="1">
      <c r="A344" s="336"/>
      <c r="B344" s="44"/>
      <c r="C344" s="45"/>
      <c r="D344" s="228"/>
      <c r="E344" s="46"/>
      <c r="F344" s="52"/>
      <c r="G344" s="140"/>
      <c r="H344" s="592"/>
      <c r="I344"/>
      <c r="J344"/>
    </row>
    <row r="345" spans="1:10" ht="23.25" customHeight="1" thickTop="1" thickBot="1">
      <c r="A345" s="336"/>
      <c r="B345" s="44"/>
      <c r="C345" s="45"/>
      <c r="D345" s="228"/>
      <c r="E345" s="46"/>
      <c r="F345" s="52"/>
      <c r="G345" s="140"/>
      <c r="H345" s="592"/>
      <c r="I345"/>
      <c r="J345"/>
    </row>
    <row r="346" spans="1:10" ht="23.25" customHeight="1" thickTop="1" thickBot="1">
      <c r="A346" s="336"/>
      <c r="B346" s="44"/>
      <c r="C346" s="45"/>
      <c r="D346" s="228"/>
      <c r="E346" s="46"/>
      <c r="F346" s="52"/>
      <c r="G346" s="140"/>
      <c r="H346" s="592"/>
      <c r="I346"/>
      <c r="J346"/>
    </row>
    <row r="347" spans="1:10" ht="23.25" customHeight="1" thickTop="1" thickBot="1">
      <c r="A347" s="336"/>
      <c r="B347" s="44"/>
      <c r="C347" s="45"/>
      <c r="D347" s="228"/>
      <c r="E347" s="46"/>
      <c r="F347" s="52"/>
      <c r="G347" s="140"/>
      <c r="H347" s="592"/>
      <c r="I347"/>
      <c r="J347"/>
    </row>
    <row r="348" spans="1:10" ht="23.25" customHeight="1" thickTop="1" thickBot="1">
      <c r="A348" s="336"/>
      <c r="B348" s="44"/>
      <c r="C348" s="45"/>
      <c r="D348" s="228"/>
      <c r="E348" s="46"/>
      <c r="F348" s="52"/>
      <c r="G348" s="140"/>
      <c r="H348" s="592"/>
      <c r="I348"/>
      <c r="J348"/>
    </row>
    <row r="349" spans="1:10" ht="23.25" customHeight="1" thickTop="1" thickBot="1">
      <c r="A349" s="336"/>
      <c r="B349" s="44"/>
      <c r="C349" s="45"/>
      <c r="D349" s="228"/>
      <c r="E349" s="46"/>
      <c r="F349" s="52"/>
      <c r="G349" s="140"/>
      <c r="H349" s="592"/>
      <c r="I349"/>
      <c r="J349"/>
    </row>
    <row r="350" spans="1:10" ht="23.25" customHeight="1" thickTop="1" thickBot="1">
      <c r="A350" s="336"/>
      <c r="B350" s="44"/>
      <c r="C350" s="45"/>
      <c r="D350" s="228"/>
      <c r="E350" s="46"/>
      <c r="F350" s="52"/>
      <c r="G350" s="140"/>
      <c r="H350" s="592"/>
      <c r="I350"/>
      <c r="J350"/>
    </row>
    <row r="351" spans="1:10" ht="23.25" customHeight="1" thickTop="1" thickBot="1">
      <c r="A351" s="336"/>
      <c r="B351" s="44"/>
      <c r="C351" s="45"/>
      <c r="D351" s="228"/>
      <c r="E351" s="46"/>
      <c r="F351" s="52"/>
      <c r="G351" s="140"/>
      <c r="H351" s="592"/>
      <c r="I351"/>
      <c r="J351"/>
    </row>
    <row r="352" spans="1:10" ht="23.25" customHeight="1" thickTop="1" thickBot="1">
      <c r="A352" s="336"/>
      <c r="B352" s="44"/>
      <c r="C352" s="45"/>
      <c r="D352" s="228"/>
      <c r="E352" s="46"/>
      <c r="F352" s="52"/>
      <c r="G352" s="140"/>
      <c r="H352" s="592"/>
      <c r="I352"/>
      <c r="J352"/>
    </row>
    <row r="353" spans="1:10" ht="23.25" customHeight="1" thickTop="1" thickBot="1">
      <c r="A353" s="336"/>
      <c r="B353" s="44"/>
      <c r="C353" s="45"/>
      <c r="D353" s="228"/>
      <c r="E353" s="46"/>
      <c r="F353" s="52"/>
      <c r="G353" s="140"/>
      <c r="H353" s="592"/>
      <c r="I353"/>
      <c r="J353"/>
    </row>
    <row r="354" spans="1:10" ht="23.25" customHeight="1" thickTop="1" thickBot="1">
      <c r="A354" s="336"/>
      <c r="B354" s="44"/>
      <c r="C354" s="45"/>
      <c r="D354" s="228"/>
      <c r="E354" s="46"/>
      <c r="F354" s="52"/>
      <c r="G354" s="140"/>
      <c r="H354" s="592"/>
      <c r="I354"/>
      <c r="J354"/>
    </row>
    <row r="355" spans="1:10" ht="23.25" customHeight="1" thickTop="1" thickBot="1">
      <c r="A355" s="336"/>
      <c r="B355" s="44"/>
      <c r="C355" s="45"/>
      <c r="D355" s="228"/>
      <c r="E355" s="46"/>
      <c r="F355" s="52"/>
      <c r="G355" s="140"/>
      <c r="H355" s="592"/>
      <c r="I355"/>
      <c r="J355"/>
    </row>
    <row r="356" spans="1:10" ht="23.25" customHeight="1" thickTop="1" thickBot="1">
      <c r="A356" s="336"/>
      <c r="B356" s="44"/>
      <c r="C356" s="45"/>
      <c r="D356" s="228"/>
      <c r="E356" s="46"/>
      <c r="F356" s="52"/>
      <c r="G356" s="140"/>
      <c r="H356" s="592"/>
      <c r="I356"/>
      <c r="J356"/>
    </row>
    <row r="357" spans="1:10" ht="23.25" customHeight="1" thickTop="1" thickBot="1">
      <c r="A357" s="336"/>
      <c r="B357" s="44"/>
      <c r="C357" s="45"/>
      <c r="D357" s="228"/>
      <c r="E357" s="46"/>
      <c r="F357" s="52"/>
      <c r="G357" s="140"/>
      <c r="H357" s="592"/>
      <c r="I357"/>
      <c r="J357"/>
    </row>
    <row r="358" spans="1:10" ht="23.25" customHeight="1" thickTop="1" thickBot="1">
      <c r="A358" s="336"/>
      <c r="B358" s="44"/>
      <c r="C358" s="45"/>
      <c r="D358" s="228"/>
      <c r="E358" s="46"/>
      <c r="F358" s="52"/>
      <c r="G358" s="140"/>
      <c r="H358" s="592"/>
      <c r="I358"/>
      <c r="J358"/>
    </row>
    <row r="359" spans="1:10" ht="23.25" customHeight="1" thickTop="1" thickBot="1">
      <c r="A359" s="336"/>
      <c r="B359" s="44"/>
      <c r="C359" s="45"/>
      <c r="D359" s="228"/>
      <c r="E359" s="46"/>
      <c r="F359" s="52"/>
      <c r="G359" s="140"/>
      <c r="H359" s="592"/>
      <c r="I359"/>
      <c r="J359"/>
    </row>
    <row r="360" spans="1:10" ht="23.25" customHeight="1" thickTop="1" thickBot="1">
      <c r="A360" s="336"/>
      <c r="B360" s="44"/>
      <c r="C360" s="45"/>
      <c r="D360" s="228"/>
      <c r="E360" s="46"/>
      <c r="F360" s="52"/>
      <c r="G360" s="140"/>
      <c r="H360" s="592"/>
      <c r="I360"/>
      <c r="J360"/>
    </row>
    <row r="361" spans="1:10" ht="23.25" customHeight="1" thickTop="1" thickBot="1">
      <c r="A361" s="336"/>
      <c r="B361" s="44"/>
      <c r="C361" s="45"/>
      <c r="D361" s="228"/>
      <c r="E361" s="46"/>
      <c r="F361" s="52"/>
      <c r="G361" s="140"/>
      <c r="H361" s="592"/>
      <c r="I361"/>
      <c r="J361"/>
    </row>
    <row r="362" spans="1:10" ht="23.25" customHeight="1" thickTop="1" thickBot="1">
      <c r="A362" s="336"/>
      <c r="B362" s="44"/>
      <c r="C362" s="45"/>
      <c r="D362" s="228"/>
      <c r="E362" s="46"/>
      <c r="F362" s="52"/>
      <c r="G362" s="140"/>
      <c r="H362" s="592"/>
      <c r="I362"/>
      <c r="J362"/>
    </row>
    <row r="363" spans="1:10" ht="23.25" customHeight="1" thickTop="1" thickBot="1">
      <c r="A363" s="336"/>
      <c r="B363" s="44"/>
      <c r="C363" s="45"/>
      <c r="D363" s="228"/>
      <c r="E363" s="46"/>
      <c r="F363" s="52"/>
      <c r="G363" s="140"/>
      <c r="H363" s="592"/>
      <c r="I363"/>
      <c r="J363"/>
    </row>
    <row r="364" spans="1:10" ht="23.25" customHeight="1" thickTop="1" thickBot="1">
      <c r="A364" s="336"/>
      <c r="B364" s="44"/>
      <c r="C364" s="45"/>
      <c r="D364" s="228"/>
      <c r="E364" s="46"/>
      <c r="F364" s="52"/>
      <c r="G364" s="140"/>
      <c r="H364" s="592"/>
      <c r="I364"/>
      <c r="J364"/>
    </row>
    <row r="365" spans="1:10" ht="23.25" customHeight="1" thickTop="1" thickBot="1">
      <c r="A365" s="336"/>
      <c r="B365" s="44"/>
      <c r="C365" s="45"/>
      <c r="D365" s="228"/>
      <c r="E365" s="46"/>
      <c r="F365" s="52"/>
      <c r="G365" s="140"/>
      <c r="H365" s="592"/>
      <c r="I365"/>
      <c r="J365"/>
    </row>
    <row r="366" spans="1:10" ht="23.25" customHeight="1" thickTop="1" thickBot="1">
      <c r="A366" s="336"/>
      <c r="B366" s="44"/>
      <c r="C366" s="45"/>
      <c r="D366" s="228"/>
      <c r="E366" s="46"/>
      <c r="F366" s="52"/>
      <c r="G366" s="140"/>
      <c r="H366" s="592"/>
      <c r="I366"/>
      <c r="J366"/>
    </row>
    <row r="367" spans="1:10" ht="23.25" customHeight="1" thickTop="1" thickBot="1">
      <c r="A367" s="336"/>
      <c r="B367" s="44"/>
      <c r="C367" s="45"/>
      <c r="D367" s="228"/>
      <c r="E367" s="46"/>
      <c r="F367" s="52"/>
      <c r="G367" s="140"/>
      <c r="H367" s="592"/>
      <c r="I367"/>
      <c r="J367"/>
    </row>
    <row r="368" spans="1:10" ht="23.25" customHeight="1" thickTop="1" thickBot="1">
      <c r="A368" s="336"/>
      <c r="B368" s="44"/>
      <c r="C368" s="45"/>
      <c r="D368" s="228"/>
      <c r="E368" s="46"/>
      <c r="F368" s="52"/>
      <c r="G368" s="140"/>
      <c r="H368" s="592"/>
      <c r="I368"/>
      <c r="J368"/>
    </row>
    <row r="369" spans="1:10" ht="23.25" customHeight="1" thickTop="1" thickBot="1">
      <c r="A369" s="336"/>
      <c r="B369" s="44"/>
      <c r="C369" s="45"/>
      <c r="D369" s="228"/>
      <c r="E369" s="46"/>
      <c r="F369" s="52"/>
      <c r="G369" s="140"/>
      <c r="H369" s="592"/>
      <c r="I369"/>
      <c r="J369"/>
    </row>
    <row r="370" spans="1:10" ht="23.25" customHeight="1" thickTop="1" thickBot="1">
      <c r="A370" s="336"/>
      <c r="B370" s="44"/>
      <c r="C370" s="45"/>
      <c r="D370" s="228"/>
      <c r="E370" s="46"/>
      <c r="F370" s="52"/>
      <c r="G370" s="140"/>
      <c r="H370" s="592"/>
      <c r="I370"/>
      <c r="J370"/>
    </row>
    <row r="371" spans="1:10" ht="23.25" customHeight="1" thickTop="1" thickBot="1">
      <c r="A371" s="336"/>
      <c r="B371" s="44"/>
      <c r="C371" s="45"/>
      <c r="D371" s="228"/>
      <c r="E371" s="46"/>
      <c r="F371" s="52"/>
      <c r="G371" s="140"/>
      <c r="H371" s="592"/>
      <c r="I371"/>
      <c r="J371"/>
    </row>
    <row r="372" spans="1:10" ht="23.25" customHeight="1" thickTop="1" thickBot="1">
      <c r="A372" s="336"/>
      <c r="B372" s="44"/>
      <c r="C372" s="45"/>
      <c r="D372" s="228"/>
      <c r="E372" s="46"/>
      <c r="F372" s="52"/>
      <c r="G372" s="140"/>
      <c r="H372" s="592"/>
      <c r="I372"/>
      <c r="J372"/>
    </row>
    <row r="373" spans="1:10" ht="23.25" customHeight="1" thickTop="1" thickBot="1">
      <c r="A373" s="336"/>
      <c r="B373" s="44"/>
      <c r="C373" s="45"/>
      <c r="D373" s="228"/>
      <c r="E373" s="46"/>
      <c r="F373" s="52"/>
      <c r="G373" s="140"/>
      <c r="H373" s="592"/>
      <c r="I373"/>
      <c r="J373"/>
    </row>
    <row r="374" spans="1:10" ht="23.25" customHeight="1" thickTop="1" thickBot="1">
      <c r="A374" s="336"/>
      <c r="B374" s="44"/>
      <c r="C374" s="45"/>
      <c r="D374" s="228"/>
      <c r="E374" s="46"/>
      <c r="F374" s="52"/>
      <c r="G374" s="140"/>
      <c r="H374" s="592"/>
      <c r="I374"/>
      <c r="J374"/>
    </row>
    <row r="375" spans="1:10" ht="23.25" customHeight="1" thickTop="1" thickBot="1">
      <c r="A375" s="336"/>
      <c r="B375" s="44"/>
      <c r="C375" s="45"/>
      <c r="D375" s="228"/>
      <c r="E375" s="46"/>
      <c r="F375" s="52"/>
      <c r="G375" s="140"/>
      <c r="H375" s="592"/>
      <c r="I375"/>
      <c r="J375"/>
    </row>
    <row r="376" spans="1:10" ht="23.25" customHeight="1" thickTop="1" thickBot="1">
      <c r="A376" s="336"/>
      <c r="B376" s="79"/>
      <c r="C376" s="45"/>
      <c r="D376" s="228"/>
      <c r="E376" s="46"/>
      <c r="F376" s="52"/>
      <c r="G376" s="140"/>
      <c r="H376" s="592"/>
      <c r="I376"/>
      <c r="J376"/>
    </row>
    <row r="377" spans="1:10" ht="23.25" customHeight="1" thickTop="1" thickBot="1">
      <c r="A377" s="336"/>
      <c r="B377" s="79"/>
      <c r="C377" s="45"/>
      <c r="D377" s="228"/>
      <c r="E377" s="46"/>
      <c r="F377" s="52"/>
      <c r="G377" s="140"/>
      <c r="H377" s="592"/>
      <c r="I377"/>
      <c r="J377"/>
    </row>
    <row r="378" spans="1:10" ht="23.25" customHeight="1" thickTop="1" thickBot="1">
      <c r="A378" s="336"/>
      <c r="B378" s="79"/>
      <c r="C378" s="60">
        <f>SUM(C329:C377)</f>
        <v>0</v>
      </c>
      <c r="D378" s="228"/>
      <c r="E378" s="46"/>
      <c r="F378" s="52"/>
      <c r="G378" s="140"/>
      <c r="H378" s="592"/>
      <c r="I378"/>
      <c r="J378"/>
    </row>
    <row r="379" spans="1:10" ht="23.25" customHeight="1" thickTop="1" thickBot="1">
      <c r="A379" s="338"/>
      <c r="B379" s="59">
        <f>SUM(B330:B378)</f>
        <v>0</v>
      </c>
      <c r="C379" s="34"/>
      <c r="D379" s="229"/>
      <c r="E379" s="46">
        <v>0</v>
      </c>
      <c r="F379" s="47">
        <v>0</v>
      </c>
      <c r="G379" s="140" t="s">
        <v>0</v>
      </c>
      <c r="H379" s="592"/>
      <c r="I379"/>
      <c r="J379"/>
    </row>
    <row r="380" spans="1:10" ht="23.25" customHeight="1" thickTop="1" thickBot="1">
      <c r="A380" s="339"/>
      <c r="B380" s="34"/>
      <c r="D380" s="225"/>
      <c r="E380" s="34"/>
      <c r="F380" s="34"/>
      <c r="G380" s="34"/>
      <c r="H380" s="592"/>
      <c r="I380"/>
      <c r="J380"/>
    </row>
    <row r="381" spans="1:10" ht="23.25" customHeight="1" thickTop="1" thickBot="1">
      <c r="A381" s="336"/>
      <c r="B381" s="39" t="s">
        <v>43</v>
      </c>
      <c r="C381" s="41"/>
      <c r="H381" s="592"/>
      <c r="I381"/>
      <c r="J381"/>
    </row>
    <row r="382" spans="1:10" ht="23.25" customHeight="1" thickTop="1" thickBot="1">
      <c r="A382" s="336"/>
      <c r="B382" s="40" t="s">
        <v>24</v>
      </c>
      <c r="C382" s="45" t="s">
        <v>26</v>
      </c>
      <c r="D382" s="227"/>
      <c r="E382" s="42"/>
      <c r="F382" s="43"/>
      <c r="H382" s="592"/>
      <c r="I382"/>
      <c r="J382"/>
    </row>
    <row r="383" spans="1:10" ht="23.25" customHeight="1" thickTop="1" thickBot="1">
      <c r="A383" s="336"/>
      <c r="B383" s="44" t="s">
        <v>25</v>
      </c>
      <c r="C383" s="45"/>
      <c r="D383" s="228"/>
      <c r="E383" s="46" t="s">
        <v>27</v>
      </c>
      <c r="F383" s="47" t="s">
        <v>28</v>
      </c>
      <c r="G383" s="140"/>
      <c r="H383" s="592"/>
      <c r="I383"/>
      <c r="J383"/>
    </row>
    <row r="384" spans="1:10" ht="23.25" customHeight="1" thickTop="1" thickBot="1">
      <c r="A384" s="336"/>
      <c r="B384" s="79"/>
      <c r="C384" s="45"/>
      <c r="D384" s="228"/>
      <c r="E384" s="46" t="s">
        <v>0</v>
      </c>
      <c r="F384" s="47">
        <f>SUM(B416-C415)</f>
        <v>0</v>
      </c>
      <c r="G384" s="140"/>
      <c r="H384" s="592"/>
      <c r="I384"/>
      <c r="J384"/>
    </row>
    <row r="385" spans="1:10" ht="23.25" customHeight="1" thickTop="1" thickBot="1">
      <c r="A385" s="336"/>
      <c r="B385" s="79"/>
      <c r="C385" s="45"/>
      <c r="D385" s="228"/>
      <c r="E385" s="46" t="s">
        <v>29</v>
      </c>
      <c r="F385" s="47">
        <v>1000</v>
      </c>
      <c r="G385" s="140"/>
      <c r="H385" s="592"/>
      <c r="I385"/>
      <c r="J385"/>
    </row>
    <row r="386" spans="1:10" ht="23.25" customHeight="1" thickTop="1" thickBot="1">
      <c r="A386" s="336"/>
      <c r="B386" s="79"/>
      <c r="C386" s="45"/>
      <c r="D386" s="228"/>
      <c r="E386" s="48"/>
      <c r="F386" s="49"/>
      <c r="G386" s="140"/>
      <c r="H386" s="592"/>
      <c r="I386"/>
      <c r="J386"/>
    </row>
    <row r="387" spans="1:10" ht="23.25" customHeight="1" thickTop="1" thickBot="1">
      <c r="A387" s="336"/>
      <c r="B387" s="79"/>
      <c r="C387" s="45"/>
      <c r="D387" s="228"/>
      <c r="E387" s="46"/>
      <c r="F387" s="47">
        <f>F384-F385</f>
        <v>-1000</v>
      </c>
      <c r="G387" s="140"/>
      <c r="H387" s="592"/>
      <c r="I387"/>
      <c r="J387"/>
    </row>
    <row r="388" spans="1:10" ht="23.25" customHeight="1" thickTop="1" thickBot="1">
      <c r="A388" s="336"/>
      <c r="B388" s="79"/>
      <c r="C388" s="45"/>
      <c r="D388" s="228"/>
      <c r="E388" s="46"/>
      <c r="F388" s="47"/>
      <c r="G388" s="140"/>
      <c r="H388" s="592"/>
      <c r="I388"/>
      <c r="J388"/>
    </row>
    <row r="389" spans="1:10" ht="23.25" customHeight="1" thickTop="1" thickBot="1">
      <c r="A389" s="336"/>
      <c r="B389" s="79"/>
      <c r="C389" s="45"/>
      <c r="D389" s="228"/>
      <c r="E389" s="46" t="s">
        <v>27</v>
      </c>
      <c r="F389" s="50"/>
      <c r="G389" s="140"/>
      <c r="H389" s="592"/>
      <c r="I389"/>
      <c r="J389"/>
    </row>
    <row r="390" spans="1:10" ht="23.25" customHeight="1" thickTop="1" thickBot="1">
      <c r="A390" s="336"/>
      <c r="B390" s="79"/>
      <c r="C390" s="45"/>
      <c r="D390" s="228"/>
      <c r="E390" s="46" t="s">
        <v>31</v>
      </c>
      <c r="F390" s="47">
        <v>50</v>
      </c>
      <c r="G390" s="140"/>
      <c r="H390" s="592"/>
      <c r="I390"/>
      <c r="J390"/>
    </row>
    <row r="391" spans="1:10" ht="23.25" customHeight="1" thickTop="1" thickBot="1">
      <c r="A391" s="336"/>
      <c r="B391" s="79"/>
      <c r="C391" s="45"/>
      <c r="D391" s="228"/>
      <c r="E391" s="51" t="s">
        <v>32</v>
      </c>
      <c r="F391" s="47">
        <v>50</v>
      </c>
      <c r="G391" s="140"/>
      <c r="H391" s="592"/>
      <c r="I391"/>
      <c r="J391"/>
    </row>
    <row r="392" spans="1:10" ht="23.25" customHeight="1" thickTop="1" thickBot="1">
      <c r="A392" s="336"/>
      <c r="B392" s="79"/>
      <c r="C392" s="45"/>
      <c r="D392" s="228"/>
      <c r="E392" s="46" t="s">
        <v>33</v>
      </c>
      <c r="F392" s="50">
        <f>F387*F390/100</f>
        <v>-500</v>
      </c>
      <c r="G392" s="140"/>
      <c r="H392" s="592"/>
      <c r="I392"/>
      <c r="J392"/>
    </row>
    <row r="393" spans="1:10" ht="23.25" customHeight="1" thickTop="1" thickBot="1">
      <c r="A393" s="336"/>
      <c r="B393" s="79"/>
      <c r="C393" s="45"/>
      <c r="D393" s="228"/>
      <c r="E393" s="51" t="s">
        <v>35</v>
      </c>
      <c r="F393" s="50">
        <f>F387*F391/100</f>
        <v>-500</v>
      </c>
      <c r="G393" s="140"/>
      <c r="H393" s="592"/>
      <c r="I393"/>
      <c r="J393"/>
    </row>
    <row r="394" spans="1:10" ht="23.25" customHeight="1" thickTop="1" thickBot="1">
      <c r="A394" s="336"/>
      <c r="B394" s="79"/>
      <c r="C394" s="45"/>
      <c r="D394" s="228"/>
      <c r="E394" s="46"/>
      <c r="F394" s="52"/>
      <c r="G394" s="140"/>
      <c r="H394" s="592"/>
      <c r="I394"/>
      <c r="J394"/>
    </row>
    <row r="395" spans="1:10" ht="23.25" customHeight="1" thickTop="1" thickBot="1">
      <c r="A395" s="336"/>
      <c r="B395" s="79"/>
      <c r="C395" s="45"/>
      <c r="D395" s="228"/>
      <c r="E395" s="46"/>
      <c r="F395" s="52"/>
      <c r="G395" s="140"/>
      <c r="H395" s="592"/>
      <c r="I395"/>
      <c r="J395"/>
    </row>
    <row r="396" spans="1:10" ht="23.25" customHeight="1" thickTop="1" thickBot="1">
      <c r="A396" s="336"/>
      <c r="B396" s="79"/>
      <c r="C396" s="45"/>
      <c r="D396" s="228"/>
      <c r="E396" s="46"/>
      <c r="F396" s="52"/>
      <c r="G396" s="140"/>
      <c r="H396" s="592"/>
      <c r="I396"/>
      <c r="J396"/>
    </row>
    <row r="397" spans="1:10" ht="23.25" customHeight="1" thickTop="1" thickBot="1">
      <c r="A397" s="336"/>
      <c r="B397" s="79"/>
      <c r="C397" s="45"/>
      <c r="D397" s="228"/>
      <c r="E397" s="46"/>
      <c r="F397" s="52"/>
      <c r="G397" s="140"/>
      <c r="H397" s="592"/>
      <c r="I397"/>
      <c r="J397"/>
    </row>
    <row r="398" spans="1:10" ht="23.25" customHeight="1" thickTop="1" thickBot="1">
      <c r="A398" s="336"/>
      <c r="B398" s="79"/>
      <c r="C398" s="56"/>
      <c r="D398" s="228"/>
      <c r="E398" s="46"/>
      <c r="F398" s="52"/>
      <c r="G398" s="140"/>
      <c r="H398" s="592"/>
      <c r="I398"/>
      <c r="J398"/>
    </row>
    <row r="399" spans="1:10" ht="23.25" customHeight="1" thickTop="1" thickBot="1">
      <c r="A399" s="336"/>
      <c r="B399" s="79"/>
      <c r="C399" s="45"/>
      <c r="D399" s="230"/>
      <c r="E399" s="48"/>
      <c r="F399" s="49"/>
      <c r="G399" s="141"/>
      <c r="H399" s="592"/>
      <c r="I399"/>
      <c r="J399"/>
    </row>
    <row r="400" spans="1:10" ht="23.25" customHeight="1" thickTop="1" thickBot="1">
      <c r="A400" s="336"/>
      <c r="B400" s="79"/>
      <c r="C400" s="45"/>
      <c r="D400" s="228"/>
      <c r="E400" s="46"/>
      <c r="F400" s="52"/>
      <c r="G400" s="140"/>
      <c r="H400" s="592"/>
      <c r="I400"/>
      <c r="J400"/>
    </row>
    <row r="401" spans="1:10" ht="23.25" customHeight="1" thickTop="1" thickBot="1">
      <c r="A401" s="336"/>
      <c r="B401" s="79"/>
      <c r="C401" s="45"/>
      <c r="D401" s="228"/>
      <c r="E401" s="46"/>
      <c r="F401" s="52"/>
      <c r="G401" s="140"/>
      <c r="H401" s="592"/>
      <c r="I401"/>
      <c r="J401"/>
    </row>
    <row r="402" spans="1:10" ht="23.25" customHeight="1" thickTop="1" thickBot="1">
      <c r="A402" s="336"/>
      <c r="B402" s="79"/>
      <c r="C402" s="45"/>
      <c r="D402" s="228"/>
      <c r="E402" s="46"/>
      <c r="F402" s="52"/>
      <c r="G402" s="140"/>
      <c r="H402" s="592"/>
      <c r="I402"/>
      <c r="J402"/>
    </row>
    <row r="403" spans="1:10" ht="23.25" customHeight="1" thickTop="1" thickBot="1">
      <c r="A403" s="336"/>
      <c r="B403" s="79"/>
      <c r="C403" s="45"/>
      <c r="D403" s="228"/>
      <c r="E403" s="46"/>
      <c r="F403" s="52"/>
      <c r="G403" s="140"/>
      <c r="H403" s="592"/>
      <c r="I403"/>
      <c r="J403"/>
    </row>
    <row r="404" spans="1:10" ht="23.25" customHeight="1" thickTop="1" thickBot="1">
      <c r="A404" s="336"/>
      <c r="B404" s="79"/>
      <c r="C404" s="45"/>
      <c r="D404" s="228"/>
      <c r="E404" s="46"/>
      <c r="F404" s="52"/>
      <c r="G404" s="140"/>
      <c r="H404" s="592"/>
      <c r="I404"/>
      <c r="J404"/>
    </row>
    <row r="405" spans="1:10" ht="23.25" customHeight="1" thickTop="1" thickBot="1">
      <c r="A405" s="336"/>
      <c r="B405" s="79"/>
      <c r="C405" s="45"/>
      <c r="D405" s="228"/>
      <c r="E405" s="46"/>
      <c r="F405" s="52"/>
      <c r="G405" s="140"/>
      <c r="H405" s="592"/>
      <c r="I405"/>
      <c r="J405"/>
    </row>
    <row r="406" spans="1:10" ht="23.25" customHeight="1" thickTop="1" thickBot="1">
      <c r="A406" s="336"/>
      <c r="B406" s="79"/>
      <c r="C406" s="45"/>
      <c r="D406" s="228"/>
      <c r="E406" s="46"/>
      <c r="F406" s="52"/>
      <c r="G406" s="140"/>
      <c r="H406" s="592"/>
      <c r="I406"/>
      <c r="J406"/>
    </row>
    <row r="407" spans="1:10" ht="23.25" customHeight="1" thickTop="1" thickBot="1">
      <c r="A407" s="336"/>
      <c r="B407" s="79"/>
      <c r="C407" s="45"/>
      <c r="D407" s="228"/>
      <c r="E407" s="46"/>
      <c r="F407" s="52"/>
      <c r="G407" s="140"/>
      <c r="H407" s="592"/>
      <c r="I407"/>
      <c r="J407"/>
    </row>
    <row r="408" spans="1:10" ht="23.25" customHeight="1" thickTop="1" thickBot="1">
      <c r="A408" s="336"/>
      <c r="B408" s="79"/>
      <c r="C408" s="45"/>
      <c r="D408" s="228"/>
      <c r="E408" s="46"/>
      <c r="F408" s="52"/>
      <c r="G408" s="140"/>
      <c r="H408" s="592"/>
      <c r="I408"/>
      <c r="J408"/>
    </row>
    <row r="409" spans="1:10" ht="23.25" customHeight="1" thickTop="1" thickBot="1">
      <c r="A409" s="336"/>
      <c r="B409" s="79"/>
      <c r="C409" s="45"/>
      <c r="D409" s="228"/>
      <c r="E409" s="46"/>
      <c r="F409" s="52"/>
      <c r="G409" s="140"/>
      <c r="H409" s="592"/>
      <c r="I409"/>
      <c r="J409"/>
    </row>
    <row r="410" spans="1:10" ht="23.25" customHeight="1" thickTop="1" thickBot="1">
      <c r="A410" s="336"/>
      <c r="B410" s="79"/>
      <c r="C410" s="45"/>
      <c r="D410" s="228"/>
      <c r="E410" s="46"/>
      <c r="F410" s="52"/>
      <c r="G410" s="140"/>
      <c r="H410" s="592"/>
      <c r="I410"/>
      <c r="J410"/>
    </row>
    <row r="411" spans="1:10" ht="23.25" customHeight="1" thickTop="1" thickBot="1">
      <c r="A411" s="336"/>
      <c r="B411" s="79"/>
      <c r="C411" s="45"/>
      <c r="D411" s="228"/>
      <c r="E411" s="46"/>
      <c r="F411" s="52"/>
      <c r="G411" s="140"/>
      <c r="H411" s="592"/>
      <c r="I411"/>
      <c r="J411"/>
    </row>
    <row r="412" spans="1:10" ht="23.25" customHeight="1" thickTop="1" thickBot="1">
      <c r="A412" s="336"/>
      <c r="B412" s="79"/>
      <c r="C412" s="45"/>
      <c r="D412" s="228"/>
      <c r="E412" s="46"/>
      <c r="F412" s="52"/>
      <c r="G412" s="140"/>
      <c r="H412" s="592"/>
      <c r="I412"/>
      <c r="J412"/>
    </row>
    <row r="413" spans="1:10" ht="23.25" customHeight="1" thickTop="1" thickBot="1">
      <c r="A413" s="336"/>
      <c r="B413" s="96"/>
      <c r="C413" s="45"/>
      <c r="D413" s="228"/>
      <c r="E413" s="46"/>
      <c r="F413" s="52"/>
      <c r="G413" s="140"/>
      <c r="H413" s="592"/>
      <c r="I413"/>
      <c r="J413"/>
    </row>
    <row r="414" spans="1:10" ht="23.25" customHeight="1" thickTop="1" thickBot="1">
      <c r="A414" s="336"/>
      <c r="B414" s="79"/>
      <c r="C414" s="45"/>
      <c r="D414" s="228"/>
      <c r="E414" s="46"/>
      <c r="F414" s="52"/>
      <c r="G414" s="140"/>
      <c r="H414" s="592"/>
      <c r="I414"/>
      <c r="J414"/>
    </row>
    <row r="415" spans="1:10" ht="23.25" customHeight="1" thickTop="1" thickBot="1">
      <c r="A415" s="336"/>
      <c r="B415" s="79"/>
      <c r="C415" s="45">
        <f>SUM(C383:C414)</f>
        <v>0</v>
      </c>
      <c r="D415" s="228"/>
      <c r="E415" s="46"/>
      <c r="F415" s="52"/>
      <c r="G415" s="140"/>
      <c r="H415" s="592"/>
      <c r="I415"/>
      <c r="J415"/>
    </row>
    <row r="416" spans="1:10" ht="23.25" customHeight="1" thickTop="1" thickBot="1">
      <c r="A416" s="336"/>
      <c r="B416" s="53">
        <f>SUM(B384:B415)</f>
        <v>0</v>
      </c>
      <c r="C416" s="34"/>
      <c r="D416" s="228"/>
      <c r="E416" s="46"/>
      <c r="F416" s="47">
        <v>5500</v>
      </c>
      <c r="G416" s="140"/>
      <c r="H416" s="592"/>
      <c r="I416"/>
      <c r="J416"/>
    </row>
    <row r="417" spans="1:10" ht="23.25" customHeight="1" thickTop="1" thickBot="1">
      <c r="A417" s="339"/>
      <c r="B417" s="34"/>
      <c r="D417" s="225"/>
      <c r="E417" s="34"/>
      <c r="F417" s="34"/>
      <c r="G417" s="34"/>
      <c r="H417" s="592"/>
      <c r="I417"/>
      <c r="J417"/>
    </row>
    <row r="418" spans="1:10" ht="23.25" customHeight="1" thickTop="1" thickBot="1">
      <c r="A418" s="336"/>
      <c r="B418" s="39" t="s">
        <v>44</v>
      </c>
      <c r="C418" s="41"/>
      <c r="H418" s="592"/>
      <c r="I418"/>
      <c r="J418"/>
    </row>
    <row r="419" spans="1:10" ht="23.25" customHeight="1" thickTop="1" thickBot="1">
      <c r="A419" s="336"/>
      <c r="B419" s="40" t="s">
        <v>24</v>
      </c>
      <c r="C419" s="45" t="s">
        <v>26</v>
      </c>
      <c r="D419" s="227"/>
      <c r="E419" s="42"/>
      <c r="F419" s="43"/>
      <c r="H419" s="592"/>
      <c r="I419"/>
      <c r="J419"/>
    </row>
    <row r="420" spans="1:10" ht="23.25" customHeight="1" thickTop="1" thickBot="1">
      <c r="A420" s="336"/>
      <c r="B420" s="44" t="s">
        <v>25</v>
      </c>
      <c r="C420" s="45"/>
      <c r="D420" s="228"/>
      <c r="E420" s="46" t="s">
        <v>27</v>
      </c>
      <c r="F420" s="47" t="s">
        <v>28</v>
      </c>
      <c r="G420" s="140"/>
      <c r="H420" s="592"/>
      <c r="I420"/>
      <c r="J420"/>
    </row>
    <row r="421" spans="1:10" ht="23.25" customHeight="1" thickTop="1" thickBot="1">
      <c r="A421" s="336"/>
      <c r="B421" s="55"/>
      <c r="C421" s="45"/>
      <c r="D421" s="228"/>
      <c r="E421" s="46" t="s">
        <v>0</v>
      </c>
      <c r="F421" s="47">
        <f>B453-C452</f>
        <v>0</v>
      </c>
      <c r="G421" s="140">
        <v>10000</v>
      </c>
      <c r="H421" s="592"/>
      <c r="I421"/>
      <c r="J421"/>
    </row>
    <row r="422" spans="1:10" ht="23.25" customHeight="1" thickTop="1" thickBot="1">
      <c r="A422" s="336"/>
      <c r="B422" s="55"/>
      <c r="C422" s="45"/>
      <c r="D422" s="228"/>
      <c r="E422" s="46" t="s">
        <v>29</v>
      </c>
      <c r="F422" s="47">
        <v>1000</v>
      </c>
      <c r="G422" s="140"/>
      <c r="H422" s="592"/>
      <c r="I422"/>
      <c r="J422"/>
    </row>
    <row r="423" spans="1:10" ht="23.25" customHeight="1" thickTop="1" thickBot="1">
      <c r="A423" s="336"/>
      <c r="B423" s="55"/>
      <c r="C423" s="45"/>
      <c r="D423" s="228"/>
      <c r="E423" s="48"/>
      <c r="F423" s="49"/>
      <c r="G423" s="140"/>
      <c r="H423" s="592"/>
      <c r="I423"/>
      <c r="J423"/>
    </row>
    <row r="424" spans="1:10" ht="23.25" customHeight="1" thickTop="1" thickBot="1">
      <c r="A424" s="336"/>
      <c r="B424" s="55"/>
      <c r="C424" s="45"/>
      <c r="D424" s="228"/>
      <c r="E424" s="46"/>
      <c r="F424" s="47">
        <f>F421-F422</f>
        <v>-1000</v>
      </c>
      <c r="G424" s="140"/>
      <c r="H424" s="592"/>
      <c r="I424"/>
      <c r="J424"/>
    </row>
    <row r="425" spans="1:10" ht="23.25" customHeight="1" thickTop="1" thickBot="1">
      <c r="A425" s="336"/>
      <c r="B425" s="55"/>
      <c r="C425" s="45"/>
      <c r="D425" s="228"/>
      <c r="E425" s="46"/>
      <c r="F425" s="47"/>
      <c r="G425" s="140"/>
      <c r="H425" s="592"/>
      <c r="I425"/>
      <c r="J425"/>
    </row>
    <row r="426" spans="1:10" ht="23.25" customHeight="1" thickTop="1" thickBot="1">
      <c r="A426" s="336"/>
      <c r="B426" s="55"/>
      <c r="C426" s="45"/>
      <c r="D426" s="228"/>
      <c r="E426" s="46" t="s">
        <v>27</v>
      </c>
      <c r="F426" s="50"/>
      <c r="G426" s="140"/>
      <c r="H426" s="592"/>
      <c r="I426"/>
      <c r="J426"/>
    </row>
    <row r="427" spans="1:10" ht="23.25" customHeight="1" thickTop="1" thickBot="1">
      <c r="A427" s="336"/>
      <c r="B427" s="55"/>
      <c r="C427" s="45"/>
      <c r="D427" s="228"/>
      <c r="E427" s="46" t="s">
        <v>31</v>
      </c>
      <c r="F427" s="47">
        <v>50</v>
      </c>
      <c r="G427" s="140"/>
      <c r="H427" s="592"/>
      <c r="I427"/>
      <c r="J427"/>
    </row>
    <row r="428" spans="1:10" ht="23.25" customHeight="1" thickTop="1" thickBot="1">
      <c r="A428" s="336"/>
      <c r="B428" s="55"/>
      <c r="C428" s="45"/>
      <c r="D428" s="228"/>
      <c r="E428" s="51" t="s">
        <v>32</v>
      </c>
      <c r="F428" s="47">
        <v>50</v>
      </c>
      <c r="G428" s="140"/>
      <c r="H428" s="592"/>
      <c r="I428"/>
      <c r="J428"/>
    </row>
    <row r="429" spans="1:10" ht="23.25" customHeight="1" thickTop="1" thickBot="1">
      <c r="A429" s="336"/>
      <c r="B429" s="55"/>
      <c r="C429" s="45"/>
      <c r="D429" s="228"/>
      <c r="E429" s="46" t="s">
        <v>33</v>
      </c>
      <c r="F429" s="50">
        <f>F424*F427/100</f>
        <v>-500</v>
      </c>
      <c r="G429" s="140"/>
      <c r="H429" s="592"/>
      <c r="I429"/>
      <c r="J429"/>
    </row>
    <row r="430" spans="1:10" ht="23.25" customHeight="1" thickTop="1" thickBot="1">
      <c r="A430" s="336"/>
      <c r="B430" s="55"/>
      <c r="C430" s="45"/>
      <c r="D430" s="228"/>
      <c r="E430" s="51" t="s">
        <v>35</v>
      </c>
      <c r="F430" s="50">
        <f>F424*F428/100</f>
        <v>-500</v>
      </c>
      <c r="G430" s="140"/>
      <c r="H430" s="592"/>
      <c r="I430"/>
      <c r="J430"/>
    </row>
    <row r="431" spans="1:10" ht="23.25" customHeight="1" thickTop="1" thickBot="1">
      <c r="A431" s="336"/>
      <c r="B431" s="55"/>
      <c r="C431" s="45"/>
      <c r="D431" s="228"/>
      <c r="E431" s="46"/>
      <c r="F431" s="52"/>
      <c r="G431" s="140"/>
      <c r="H431" s="592"/>
      <c r="I431"/>
      <c r="J431"/>
    </row>
    <row r="432" spans="1:10" ht="23.25" customHeight="1" thickTop="1" thickBot="1">
      <c r="A432" s="336"/>
      <c r="B432" s="55"/>
      <c r="C432" s="45"/>
      <c r="D432" s="228"/>
      <c r="E432" s="46"/>
      <c r="F432" s="52"/>
      <c r="G432" s="140"/>
      <c r="H432" s="592"/>
      <c r="I432"/>
      <c r="J432"/>
    </row>
    <row r="433" spans="1:10" ht="23.25" customHeight="1" thickTop="1" thickBot="1">
      <c r="A433" s="336"/>
      <c r="B433" s="55"/>
      <c r="C433" s="45"/>
      <c r="D433" s="228"/>
      <c r="E433" s="46"/>
      <c r="F433" s="52"/>
      <c r="G433" s="140"/>
      <c r="H433" s="592"/>
      <c r="I433"/>
      <c r="J433"/>
    </row>
    <row r="434" spans="1:10" ht="23.25" customHeight="1" thickTop="1" thickBot="1">
      <c r="A434" s="336"/>
      <c r="B434" s="55"/>
      <c r="C434" s="45"/>
      <c r="D434" s="228"/>
      <c r="E434" s="46"/>
      <c r="F434" s="52"/>
      <c r="G434" s="140"/>
      <c r="H434" s="592"/>
      <c r="I434"/>
      <c r="J434"/>
    </row>
    <row r="435" spans="1:10" ht="23.25" customHeight="1" thickTop="1" thickBot="1">
      <c r="A435" s="336"/>
      <c r="B435" s="55"/>
      <c r="C435" s="45"/>
      <c r="D435" s="228"/>
      <c r="E435" s="46"/>
      <c r="F435" s="52"/>
      <c r="G435" s="140"/>
      <c r="H435" s="592"/>
      <c r="I435"/>
      <c r="J435"/>
    </row>
    <row r="436" spans="1:10" ht="23.25" customHeight="1" thickTop="1" thickBot="1">
      <c r="A436" s="336"/>
      <c r="B436" s="55"/>
      <c r="C436" s="45"/>
      <c r="D436" s="228"/>
      <c r="E436" s="46"/>
      <c r="F436" s="52"/>
      <c r="G436" s="140"/>
      <c r="H436" s="592"/>
      <c r="I436"/>
      <c r="J436"/>
    </row>
    <row r="437" spans="1:10" ht="23.25" customHeight="1" thickTop="1" thickBot="1">
      <c r="A437" s="336"/>
      <c r="B437" s="55"/>
      <c r="C437" s="45"/>
      <c r="D437" s="228"/>
      <c r="E437" s="46"/>
      <c r="F437" s="52"/>
      <c r="G437" s="140"/>
      <c r="H437" s="592"/>
      <c r="I437"/>
      <c r="J437"/>
    </row>
    <row r="438" spans="1:10" ht="23.25" customHeight="1" thickTop="1" thickBot="1">
      <c r="A438" s="336"/>
      <c r="B438" s="55"/>
      <c r="C438" s="45"/>
      <c r="D438" s="228"/>
      <c r="E438" s="46"/>
      <c r="F438" s="52"/>
      <c r="G438" s="140"/>
      <c r="H438" s="592"/>
      <c r="I438"/>
      <c r="J438"/>
    </row>
    <row r="439" spans="1:10" ht="23.25" customHeight="1" thickTop="1" thickBot="1">
      <c r="A439" s="336"/>
      <c r="B439" s="55"/>
      <c r="C439" s="45"/>
      <c r="D439" s="228"/>
      <c r="E439" s="46"/>
      <c r="F439" s="52"/>
      <c r="G439" s="140"/>
      <c r="H439" s="592"/>
      <c r="I439"/>
      <c r="J439"/>
    </row>
    <row r="440" spans="1:10" ht="23.25" customHeight="1" thickTop="1" thickBot="1">
      <c r="A440" s="336"/>
      <c r="B440" s="55"/>
      <c r="C440" s="45"/>
      <c r="D440" s="228"/>
      <c r="E440" s="46"/>
      <c r="F440" s="52"/>
      <c r="G440" s="140"/>
      <c r="H440" s="592"/>
      <c r="I440"/>
      <c r="J440"/>
    </row>
    <row r="441" spans="1:10" ht="23.25" customHeight="1" thickTop="1" thickBot="1">
      <c r="A441" s="336"/>
      <c r="B441" s="55"/>
      <c r="C441" s="45"/>
      <c r="D441" s="228"/>
      <c r="E441" s="46"/>
      <c r="F441" s="52"/>
      <c r="G441" s="140"/>
      <c r="H441" s="592"/>
      <c r="I441"/>
      <c r="J441"/>
    </row>
    <row r="442" spans="1:10" ht="23.25" customHeight="1" thickTop="1" thickBot="1">
      <c r="A442" s="336"/>
      <c r="B442" s="55"/>
      <c r="C442" s="45"/>
      <c r="D442" s="228"/>
      <c r="E442" s="46"/>
      <c r="F442" s="52"/>
      <c r="G442" s="140"/>
      <c r="H442" s="592"/>
      <c r="I442"/>
      <c r="J442"/>
    </row>
    <row r="443" spans="1:10" ht="23.25" customHeight="1" thickTop="1" thickBot="1">
      <c r="A443" s="336"/>
      <c r="B443" s="55"/>
      <c r="C443" s="45"/>
      <c r="D443" s="228"/>
      <c r="E443" s="46"/>
      <c r="F443" s="52"/>
      <c r="G443" s="140"/>
      <c r="H443" s="592"/>
      <c r="I443"/>
      <c r="J443"/>
    </row>
    <row r="444" spans="1:10" ht="23.25" customHeight="1" thickTop="1" thickBot="1">
      <c r="A444" s="336"/>
      <c r="B444" s="55"/>
      <c r="C444" s="45"/>
      <c r="D444" s="228"/>
      <c r="E444" s="46"/>
      <c r="F444" s="52"/>
      <c r="G444" s="140"/>
      <c r="H444" s="592"/>
      <c r="I444"/>
      <c r="J444"/>
    </row>
    <row r="445" spans="1:10" ht="23.25" customHeight="1" thickTop="1" thickBot="1">
      <c r="A445" s="336"/>
      <c r="B445" s="55"/>
      <c r="C445" s="45"/>
      <c r="D445" s="228"/>
      <c r="E445" s="46"/>
      <c r="F445" s="52"/>
      <c r="G445" s="140"/>
      <c r="H445" s="592"/>
      <c r="I445"/>
      <c r="J445"/>
    </row>
    <row r="446" spans="1:10" ht="23.25" customHeight="1" thickTop="1" thickBot="1">
      <c r="A446" s="336"/>
      <c r="B446" s="55"/>
      <c r="C446" s="45"/>
      <c r="D446" s="228"/>
      <c r="E446" s="46"/>
      <c r="F446" s="52"/>
      <c r="G446" s="140"/>
      <c r="H446" s="592"/>
      <c r="I446"/>
      <c r="J446"/>
    </row>
    <row r="447" spans="1:10" ht="23.25" customHeight="1" thickTop="1" thickBot="1">
      <c r="A447" s="336"/>
      <c r="B447" s="55"/>
      <c r="C447" s="45"/>
      <c r="D447" s="228"/>
      <c r="E447" s="46"/>
      <c r="F447" s="52"/>
      <c r="G447" s="140"/>
      <c r="H447" s="592"/>
      <c r="I447"/>
      <c r="J447"/>
    </row>
    <row r="448" spans="1:10" ht="23.25" customHeight="1" thickTop="1" thickBot="1">
      <c r="A448" s="336"/>
      <c r="B448" s="55"/>
      <c r="C448" s="45"/>
      <c r="D448" s="228"/>
      <c r="E448" s="46"/>
      <c r="F448" s="52"/>
      <c r="G448" s="140"/>
    </row>
    <row r="449" spans="1:10" ht="23.25" customHeight="1" thickTop="1" thickBot="1">
      <c r="A449" s="336"/>
      <c r="B449" s="55"/>
      <c r="C449" s="45"/>
      <c r="D449" s="228"/>
      <c r="E449" s="46"/>
      <c r="F449" s="52"/>
      <c r="G449" s="140"/>
    </row>
    <row r="450" spans="1:10" ht="23.25" customHeight="1" thickTop="1" thickBot="1">
      <c r="A450" s="336"/>
      <c r="B450" s="55"/>
      <c r="C450" s="45"/>
      <c r="D450" s="228"/>
      <c r="E450" s="46"/>
      <c r="F450" s="52"/>
      <c r="G450" s="140"/>
    </row>
    <row r="451" spans="1:10" ht="23.25" customHeight="1" thickTop="1" thickBot="1">
      <c r="A451" s="336"/>
      <c r="B451" s="55"/>
      <c r="C451" s="45"/>
      <c r="D451" s="228"/>
      <c r="E451" s="46"/>
      <c r="F451" s="52"/>
      <c r="G451" s="140"/>
    </row>
    <row r="452" spans="1:10" ht="23.25" customHeight="1" thickTop="1" thickBot="1">
      <c r="A452" s="336"/>
      <c r="B452" s="44"/>
      <c r="C452" s="60">
        <f>SUM(C420:C451)</f>
        <v>0</v>
      </c>
      <c r="D452" s="228"/>
      <c r="E452" s="46"/>
      <c r="F452" s="52"/>
      <c r="G452" s="140"/>
    </row>
    <row r="453" spans="1:10" ht="23.25" customHeight="1" thickTop="1" thickBot="1">
      <c r="A453" s="338"/>
      <c r="B453" s="59">
        <f>SUM(B421:B452)</f>
        <v>0</v>
      </c>
      <c r="C453" s="20"/>
      <c r="D453" s="229"/>
      <c r="E453" s="46">
        <v>0</v>
      </c>
      <c r="F453" s="47">
        <v>0</v>
      </c>
      <c r="G453" s="140" t="s">
        <v>0</v>
      </c>
    </row>
    <row r="454" spans="1:10" s="34" customFormat="1" ht="23.25" customHeight="1" thickTop="1" thickBot="1">
      <c r="A454" s="340"/>
      <c r="B454" s="62"/>
      <c r="C454"/>
      <c r="D454" s="230"/>
      <c r="E454" s="63"/>
      <c r="F454" s="20"/>
      <c r="G454" s="21"/>
      <c r="H454" s="585"/>
      <c r="I454" s="142"/>
      <c r="J454" s="142"/>
    </row>
    <row r="455" spans="1:10" ht="23.25" customHeight="1" thickTop="1" thickBot="1">
      <c r="A455" s="336"/>
      <c r="B455" s="39" t="s">
        <v>19</v>
      </c>
      <c r="C455" s="41"/>
    </row>
    <row r="456" spans="1:10" ht="23.25" customHeight="1" thickTop="1" thickBot="1">
      <c r="A456" s="336"/>
      <c r="B456" s="40" t="s">
        <v>24</v>
      </c>
      <c r="C456" s="45" t="s">
        <v>26</v>
      </c>
      <c r="D456" s="227"/>
      <c r="E456" s="42"/>
      <c r="F456" s="43"/>
    </row>
    <row r="457" spans="1:10" ht="23.25" customHeight="1" thickTop="1" thickBot="1">
      <c r="A457" s="336"/>
      <c r="B457" s="44" t="s">
        <v>25</v>
      </c>
      <c r="C457" s="45">
        <v>25</v>
      </c>
      <c r="D457" s="228"/>
      <c r="E457" s="46" t="s">
        <v>27</v>
      </c>
      <c r="F457" s="47" t="s">
        <v>28</v>
      </c>
      <c r="G457" s="140"/>
    </row>
    <row r="458" spans="1:10" ht="23.25" customHeight="1" thickTop="1" thickBot="1">
      <c r="A458" s="336"/>
      <c r="B458" s="55"/>
      <c r="C458" s="45">
        <v>120</v>
      </c>
      <c r="D458" s="228"/>
      <c r="E458" s="46" t="s">
        <v>0</v>
      </c>
      <c r="F458" s="47">
        <f>B482-C481</f>
        <v>-205</v>
      </c>
      <c r="G458" s="140">
        <v>10000</v>
      </c>
    </row>
    <row r="459" spans="1:10" ht="23.25" customHeight="1" thickTop="1" thickBot="1">
      <c r="A459" s="336"/>
      <c r="B459" s="55"/>
      <c r="C459" s="45">
        <v>60</v>
      </c>
      <c r="D459" s="228"/>
      <c r="E459" s="46" t="s">
        <v>29</v>
      </c>
      <c r="F459" s="47">
        <v>1000</v>
      </c>
      <c r="G459" s="140"/>
    </row>
    <row r="460" spans="1:10" ht="23.25" customHeight="1" thickTop="1" thickBot="1">
      <c r="A460" s="336"/>
      <c r="B460" s="55"/>
      <c r="C460" s="45"/>
      <c r="D460" s="228"/>
      <c r="E460" s="48"/>
      <c r="F460" s="49"/>
      <c r="G460" s="140"/>
    </row>
    <row r="461" spans="1:10" ht="23.25" customHeight="1" thickTop="1" thickBot="1">
      <c r="A461" s="336"/>
      <c r="B461" s="55"/>
      <c r="C461" s="45"/>
      <c r="D461" s="228"/>
      <c r="E461" s="46"/>
      <c r="F461" s="47">
        <f>F458-F459</f>
        <v>-1205</v>
      </c>
      <c r="G461" s="140"/>
    </row>
    <row r="462" spans="1:10" ht="23.25" customHeight="1" thickTop="1" thickBot="1">
      <c r="A462" s="336"/>
      <c r="B462" s="55"/>
      <c r="C462" s="45"/>
      <c r="D462" s="228"/>
      <c r="E462" s="46"/>
      <c r="F462" s="47"/>
      <c r="G462" s="140"/>
    </row>
    <row r="463" spans="1:10" ht="23.25" customHeight="1" thickTop="1" thickBot="1">
      <c r="A463" s="336"/>
      <c r="B463" s="55"/>
      <c r="C463" s="45"/>
      <c r="D463" s="228"/>
      <c r="E463" s="46" t="s">
        <v>27</v>
      </c>
      <c r="F463" s="50"/>
      <c r="G463" s="140"/>
    </row>
    <row r="464" spans="1:10" ht="23.25" customHeight="1" thickTop="1" thickBot="1">
      <c r="A464" s="336"/>
      <c r="B464" s="55"/>
      <c r="C464" s="45"/>
      <c r="D464" s="228"/>
      <c r="E464" s="46" t="s">
        <v>31</v>
      </c>
      <c r="F464" s="47">
        <v>50</v>
      </c>
      <c r="G464" s="140"/>
      <c r="H464" s="592"/>
      <c r="I464"/>
      <c r="J464"/>
    </row>
    <row r="465" spans="1:10" ht="23.25" customHeight="1" thickTop="1" thickBot="1">
      <c r="A465" s="336"/>
      <c r="B465" s="55"/>
      <c r="C465" s="45"/>
      <c r="D465" s="228"/>
      <c r="E465" s="51" t="s">
        <v>32</v>
      </c>
      <c r="F465" s="47">
        <v>50</v>
      </c>
      <c r="G465" s="140"/>
      <c r="H465" s="592"/>
      <c r="I465"/>
      <c r="J465"/>
    </row>
    <row r="466" spans="1:10" ht="23.25" customHeight="1" thickTop="1" thickBot="1">
      <c r="A466" s="336"/>
      <c r="B466" s="55"/>
      <c r="C466" s="45"/>
      <c r="D466" s="228"/>
      <c r="E466" s="46" t="s">
        <v>33</v>
      </c>
      <c r="F466" s="50">
        <f>F461*F464/100</f>
        <v>-602.5</v>
      </c>
      <c r="G466" s="140"/>
      <c r="H466" s="592"/>
      <c r="I466"/>
      <c r="J466"/>
    </row>
    <row r="467" spans="1:10" ht="23.25" customHeight="1" thickTop="1" thickBot="1">
      <c r="A467" s="336"/>
      <c r="B467" s="55"/>
      <c r="C467" s="45"/>
      <c r="D467" s="228"/>
      <c r="E467" s="51" t="s">
        <v>35</v>
      </c>
      <c r="F467" s="50">
        <f>F461*F465/100</f>
        <v>-602.5</v>
      </c>
      <c r="G467" s="140"/>
      <c r="H467" s="592"/>
      <c r="I467"/>
      <c r="J467"/>
    </row>
    <row r="468" spans="1:10" ht="23.25" customHeight="1" thickTop="1" thickBot="1">
      <c r="A468" s="336"/>
      <c r="B468" s="55"/>
      <c r="C468" s="45"/>
      <c r="D468" s="228"/>
      <c r="E468" s="46"/>
      <c r="F468" s="52"/>
      <c r="G468" s="140"/>
      <c r="H468" s="592"/>
      <c r="I468"/>
      <c r="J468"/>
    </row>
    <row r="469" spans="1:10" ht="23.25" customHeight="1" thickTop="1" thickBot="1">
      <c r="A469" s="336"/>
      <c r="B469" s="55"/>
      <c r="C469" s="45"/>
      <c r="D469" s="228"/>
      <c r="E469" s="46"/>
      <c r="F469" s="52"/>
      <c r="G469" s="140"/>
      <c r="H469" s="592"/>
      <c r="I469"/>
      <c r="J469"/>
    </row>
    <row r="470" spans="1:10" ht="23.25" customHeight="1" thickTop="1" thickBot="1">
      <c r="A470" s="336"/>
      <c r="B470" s="55"/>
      <c r="C470" s="45"/>
      <c r="D470" s="228"/>
      <c r="E470" s="46"/>
      <c r="F470" s="52"/>
      <c r="G470" s="140"/>
      <c r="H470" s="592"/>
      <c r="I470"/>
      <c r="J470"/>
    </row>
    <row r="471" spans="1:10" ht="23.25" customHeight="1" thickTop="1" thickBot="1">
      <c r="A471" s="336"/>
      <c r="B471" s="55"/>
      <c r="C471" s="45"/>
      <c r="D471" s="228"/>
      <c r="E471" s="46"/>
      <c r="F471" s="52"/>
      <c r="G471" s="140"/>
      <c r="H471" s="592"/>
      <c r="I471"/>
      <c r="J471"/>
    </row>
    <row r="472" spans="1:10" ht="23.25" customHeight="1" thickTop="1" thickBot="1">
      <c r="A472" s="336"/>
      <c r="B472" s="55"/>
      <c r="C472" s="45"/>
      <c r="D472" s="228"/>
      <c r="E472" s="46"/>
      <c r="F472" s="52"/>
      <c r="G472" s="140"/>
      <c r="H472" s="592"/>
      <c r="I472"/>
      <c r="J472"/>
    </row>
    <row r="473" spans="1:10" ht="23.25" customHeight="1" thickTop="1" thickBot="1">
      <c r="A473" s="336"/>
      <c r="B473" s="55"/>
      <c r="C473" s="45"/>
      <c r="D473" s="228"/>
      <c r="E473" s="46"/>
      <c r="F473" s="52"/>
      <c r="G473" s="140"/>
      <c r="H473" s="592"/>
      <c r="I473"/>
      <c r="J473"/>
    </row>
    <row r="474" spans="1:10" ht="23.25" customHeight="1" thickTop="1" thickBot="1">
      <c r="A474" s="336"/>
      <c r="B474" s="55"/>
      <c r="C474" s="45"/>
      <c r="D474" s="228"/>
      <c r="E474" s="46"/>
      <c r="F474" s="52"/>
      <c r="G474" s="140"/>
      <c r="H474" s="592"/>
      <c r="I474"/>
      <c r="J474"/>
    </row>
    <row r="475" spans="1:10" ht="23.25" customHeight="1" thickTop="1" thickBot="1">
      <c r="A475" s="336"/>
      <c r="B475" s="55"/>
      <c r="C475" s="45"/>
      <c r="D475" s="228"/>
      <c r="E475" s="46"/>
      <c r="F475" s="52"/>
      <c r="G475" s="140"/>
      <c r="H475" s="592"/>
      <c r="I475"/>
      <c r="J475"/>
    </row>
    <row r="476" spans="1:10" ht="23.25" customHeight="1" thickTop="1" thickBot="1">
      <c r="A476" s="336"/>
      <c r="B476" s="55"/>
      <c r="C476" s="45"/>
      <c r="D476" s="228"/>
      <c r="E476" s="46"/>
      <c r="F476" s="52"/>
      <c r="G476" s="140"/>
      <c r="H476" s="592"/>
      <c r="I476"/>
      <c r="J476"/>
    </row>
    <row r="477" spans="1:10" ht="23.25" customHeight="1" thickTop="1" thickBot="1">
      <c r="A477" s="336"/>
      <c r="B477" s="55"/>
      <c r="C477" s="45"/>
      <c r="D477" s="228"/>
      <c r="E477" s="46"/>
      <c r="F477" s="52"/>
      <c r="G477" s="140"/>
      <c r="H477" s="592"/>
      <c r="I477"/>
      <c r="J477"/>
    </row>
    <row r="478" spans="1:10" ht="23.25" customHeight="1" thickTop="1" thickBot="1">
      <c r="A478" s="336"/>
      <c r="B478" s="55"/>
      <c r="C478" s="45"/>
      <c r="D478" s="228"/>
      <c r="E478" s="46"/>
      <c r="F478" s="52"/>
      <c r="G478" s="140"/>
      <c r="H478" s="592"/>
      <c r="I478"/>
      <c r="J478"/>
    </row>
    <row r="479" spans="1:10" ht="23.25" customHeight="1" thickTop="1" thickBot="1">
      <c r="A479" s="336"/>
      <c r="B479" s="55"/>
      <c r="C479" s="45"/>
      <c r="D479" s="228"/>
      <c r="E479" s="46"/>
      <c r="F479" s="52"/>
      <c r="G479" s="140"/>
      <c r="H479" s="592"/>
      <c r="I479"/>
      <c r="J479"/>
    </row>
    <row r="480" spans="1:10" ht="23.25" customHeight="1" thickTop="1" thickBot="1">
      <c r="A480" s="336"/>
      <c r="B480" s="55"/>
      <c r="C480" s="45"/>
      <c r="D480" s="228"/>
      <c r="E480" s="46"/>
      <c r="F480" s="52"/>
      <c r="G480" s="140"/>
      <c r="H480" s="592"/>
      <c r="I480"/>
      <c r="J480"/>
    </row>
    <row r="481" spans="1:10" ht="23.25" customHeight="1" thickTop="1" thickBot="1">
      <c r="A481" s="336"/>
      <c r="B481" s="55"/>
      <c r="C481" s="60">
        <f>SUM(C457:C480)</f>
        <v>205</v>
      </c>
      <c r="D481" s="228"/>
      <c r="E481" s="46"/>
      <c r="F481" s="52"/>
      <c r="G481" s="140"/>
      <c r="H481" s="592"/>
      <c r="I481"/>
      <c r="J481"/>
    </row>
    <row r="482" spans="1:10" ht="23.25" customHeight="1" thickTop="1" thickBot="1">
      <c r="A482" s="338"/>
      <c r="B482" s="59">
        <f>SUM(B458:B481)</f>
        <v>0</v>
      </c>
      <c r="C482" s="34"/>
      <c r="D482" s="229"/>
      <c r="E482" s="46">
        <v>0</v>
      </c>
      <c r="F482" s="47">
        <f>F458</f>
        <v>-205</v>
      </c>
      <c r="G482" s="140" t="s">
        <v>0</v>
      </c>
      <c r="H482" s="592"/>
      <c r="I482"/>
      <c r="J482"/>
    </row>
    <row r="483" spans="1:10" ht="23.25" customHeight="1" thickTop="1" thickBot="1">
      <c r="A483" s="339"/>
      <c r="B483" s="34"/>
      <c r="D483" s="225"/>
      <c r="E483" s="34"/>
      <c r="F483" s="34"/>
      <c r="G483" s="34"/>
      <c r="H483" s="592"/>
      <c r="I483"/>
      <c r="J483"/>
    </row>
    <row r="484" spans="1:10" ht="23.25" customHeight="1" thickTop="1" thickBot="1">
      <c r="A484" s="336"/>
      <c r="B484" s="39" t="s">
        <v>23</v>
      </c>
      <c r="C484" s="41"/>
      <c r="H484" s="592"/>
      <c r="I484"/>
      <c r="J484"/>
    </row>
    <row r="485" spans="1:10" ht="23.25" customHeight="1" thickTop="1" thickBot="1">
      <c r="A485" s="336"/>
      <c r="B485" s="40" t="s">
        <v>24</v>
      </c>
      <c r="C485" s="45" t="s">
        <v>26</v>
      </c>
      <c r="D485" s="227"/>
      <c r="E485" s="42"/>
      <c r="F485" s="43"/>
      <c r="H485" s="592"/>
      <c r="I485"/>
      <c r="J485"/>
    </row>
    <row r="486" spans="1:10" ht="23.25" customHeight="1" thickTop="1" thickBot="1">
      <c r="A486" s="336"/>
      <c r="B486" s="44" t="s">
        <v>25</v>
      </c>
      <c r="C486" s="45"/>
      <c r="D486" s="228"/>
      <c r="E486" s="46" t="s">
        <v>27</v>
      </c>
      <c r="F486" s="47" t="s">
        <v>28</v>
      </c>
      <c r="G486" s="140"/>
      <c r="H486" s="592"/>
      <c r="I486"/>
      <c r="J486"/>
    </row>
    <row r="487" spans="1:10" ht="23.25" customHeight="1" thickTop="1" thickBot="1">
      <c r="A487" s="336"/>
      <c r="B487" s="55"/>
      <c r="C487" s="45"/>
      <c r="D487" s="228"/>
      <c r="E487" s="46" t="s">
        <v>0</v>
      </c>
      <c r="F487" s="47">
        <f>B518-C517</f>
        <v>0</v>
      </c>
      <c r="G487" s="140"/>
      <c r="H487" s="592"/>
      <c r="I487"/>
      <c r="J487"/>
    </row>
    <row r="488" spans="1:10" ht="23.25" customHeight="1" thickTop="1" thickBot="1">
      <c r="A488" s="336"/>
      <c r="B488" s="55"/>
      <c r="C488" s="45"/>
      <c r="D488" s="228"/>
      <c r="E488" s="46" t="s">
        <v>29</v>
      </c>
      <c r="F488" s="47">
        <v>1000</v>
      </c>
      <c r="G488" s="140"/>
      <c r="H488" s="592"/>
      <c r="I488"/>
      <c r="J488"/>
    </row>
    <row r="489" spans="1:10" ht="23.25" customHeight="1" thickTop="1" thickBot="1">
      <c r="A489" s="336"/>
      <c r="B489" s="55"/>
      <c r="C489" s="45"/>
      <c r="D489" s="228"/>
      <c r="E489" s="48"/>
      <c r="F489" s="49"/>
      <c r="G489" s="140"/>
      <c r="H489" s="592"/>
      <c r="I489"/>
      <c r="J489"/>
    </row>
    <row r="490" spans="1:10" ht="23.25" customHeight="1" thickTop="1" thickBot="1">
      <c r="A490" s="336"/>
      <c r="B490" s="55"/>
      <c r="C490" s="45"/>
      <c r="D490" s="228"/>
      <c r="E490" s="46"/>
      <c r="F490" s="47">
        <f>F487-F488</f>
        <v>-1000</v>
      </c>
      <c r="G490" s="140"/>
      <c r="H490" s="592"/>
      <c r="I490"/>
      <c r="J490"/>
    </row>
    <row r="491" spans="1:10" ht="23.25" customHeight="1" thickTop="1" thickBot="1">
      <c r="A491" s="336"/>
      <c r="B491" s="55"/>
      <c r="C491" s="45"/>
      <c r="D491" s="228"/>
      <c r="E491" s="46"/>
      <c r="F491" s="47"/>
      <c r="G491" s="140"/>
      <c r="H491" s="592"/>
      <c r="I491"/>
      <c r="J491"/>
    </row>
    <row r="492" spans="1:10" ht="23.25" customHeight="1" thickTop="1" thickBot="1">
      <c r="A492" s="336"/>
      <c r="B492" s="55"/>
      <c r="C492" s="45"/>
      <c r="D492" s="228"/>
      <c r="E492" s="46" t="s">
        <v>27</v>
      </c>
      <c r="F492" s="50"/>
      <c r="G492" s="140"/>
      <c r="H492" s="592"/>
      <c r="I492"/>
      <c r="J492"/>
    </row>
    <row r="493" spans="1:10" ht="23.25" customHeight="1" thickTop="1" thickBot="1">
      <c r="A493" s="336"/>
      <c r="B493" s="55"/>
      <c r="C493" s="45"/>
      <c r="D493" s="228"/>
      <c r="E493" s="46" t="s">
        <v>31</v>
      </c>
      <c r="F493" s="47">
        <v>50</v>
      </c>
      <c r="G493" s="140"/>
      <c r="H493" s="592"/>
      <c r="I493"/>
      <c r="J493"/>
    </row>
    <row r="494" spans="1:10" ht="23.25" customHeight="1" thickTop="1" thickBot="1">
      <c r="A494" s="336"/>
      <c r="B494" s="55"/>
      <c r="C494" s="45"/>
      <c r="D494" s="228"/>
      <c r="E494" s="51" t="s">
        <v>32</v>
      </c>
      <c r="F494" s="47">
        <v>50</v>
      </c>
      <c r="G494" s="140"/>
      <c r="H494" s="592"/>
      <c r="I494"/>
      <c r="J494"/>
    </row>
    <row r="495" spans="1:10" ht="23.25" customHeight="1" thickTop="1" thickBot="1">
      <c r="A495" s="336"/>
      <c r="B495" s="55"/>
      <c r="C495" s="45"/>
      <c r="D495" s="228"/>
      <c r="E495" s="46" t="s">
        <v>33</v>
      </c>
      <c r="F495" s="50">
        <f>F490*F493/100</f>
        <v>-500</v>
      </c>
      <c r="G495" s="140"/>
      <c r="H495" s="592"/>
      <c r="I495"/>
      <c r="J495"/>
    </row>
    <row r="496" spans="1:10" ht="23.25" customHeight="1" thickTop="1" thickBot="1">
      <c r="A496" s="336"/>
      <c r="B496" s="55"/>
      <c r="C496" s="45"/>
      <c r="D496" s="228"/>
      <c r="E496" s="51" t="s">
        <v>35</v>
      </c>
      <c r="F496" s="50">
        <f>F490*F494/100</f>
        <v>-500</v>
      </c>
      <c r="G496" s="140"/>
      <c r="H496" s="592"/>
      <c r="I496"/>
      <c r="J496"/>
    </row>
    <row r="497" spans="1:10" ht="23.25" customHeight="1" thickTop="1" thickBot="1">
      <c r="A497" s="336"/>
      <c r="B497" s="55"/>
      <c r="C497" s="45"/>
      <c r="D497" s="228"/>
      <c r="E497" s="46"/>
      <c r="F497" s="52"/>
      <c r="G497" s="140"/>
      <c r="H497" s="592"/>
      <c r="I497"/>
      <c r="J497"/>
    </row>
    <row r="498" spans="1:10" ht="23.25" customHeight="1" thickTop="1" thickBot="1">
      <c r="A498" s="336"/>
      <c r="B498" s="55"/>
      <c r="C498" s="45"/>
      <c r="D498" s="228"/>
      <c r="E498" s="46"/>
      <c r="F498" s="52"/>
      <c r="G498" s="140"/>
      <c r="H498" s="592"/>
      <c r="I498"/>
      <c r="J498"/>
    </row>
    <row r="499" spans="1:10" ht="23.25" customHeight="1" thickTop="1" thickBot="1">
      <c r="A499" s="336"/>
      <c r="B499" s="55"/>
      <c r="C499" s="45"/>
      <c r="D499" s="228"/>
      <c r="E499" s="46"/>
      <c r="F499" s="52"/>
      <c r="G499" s="140"/>
      <c r="H499" s="592"/>
      <c r="I499"/>
      <c r="J499"/>
    </row>
    <row r="500" spans="1:10" ht="23.25" customHeight="1" thickTop="1" thickBot="1">
      <c r="A500" s="336"/>
      <c r="B500" s="55"/>
      <c r="C500" s="45"/>
      <c r="D500" s="228"/>
      <c r="E500" s="46"/>
      <c r="F500" s="52"/>
      <c r="G500" s="140"/>
      <c r="H500" s="592"/>
      <c r="I500"/>
      <c r="J500"/>
    </row>
    <row r="501" spans="1:10" ht="23.25" customHeight="1" thickTop="1" thickBot="1">
      <c r="A501" s="336"/>
      <c r="B501" s="55"/>
      <c r="C501" s="45"/>
      <c r="D501" s="228"/>
      <c r="E501" s="46"/>
      <c r="F501" s="52"/>
      <c r="G501" s="140"/>
      <c r="H501" s="592"/>
      <c r="I501"/>
      <c r="J501"/>
    </row>
    <row r="502" spans="1:10" ht="23.25" customHeight="1" thickTop="1" thickBot="1">
      <c r="A502" s="336"/>
      <c r="B502" s="55"/>
      <c r="C502" s="45"/>
      <c r="D502" s="228"/>
      <c r="E502" s="46"/>
      <c r="F502" s="52"/>
      <c r="G502" s="140"/>
      <c r="H502" s="592"/>
      <c r="I502"/>
      <c r="J502"/>
    </row>
    <row r="503" spans="1:10" ht="23.25" customHeight="1" thickTop="1" thickBot="1">
      <c r="A503" s="336"/>
      <c r="B503" s="55"/>
      <c r="C503" s="45"/>
      <c r="D503" s="228"/>
      <c r="E503" s="46"/>
      <c r="F503" s="52"/>
      <c r="G503" s="140"/>
      <c r="H503" s="592"/>
      <c r="I503"/>
      <c r="J503"/>
    </row>
    <row r="504" spans="1:10" ht="23.25" customHeight="1" thickTop="1" thickBot="1">
      <c r="A504" s="336"/>
      <c r="B504" s="55"/>
      <c r="C504" s="45"/>
      <c r="D504" s="228"/>
      <c r="E504" s="46"/>
      <c r="F504" s="52"/>
      <c r="G504" s="140"/>
      <c r="H504" s="592"/>
      <c r="I504"/>
      <c r="J504"/>
    </row>
    <row r="505" spans="1:10" ht="23.25" customHeight="1" thickTop="1" thickBot="1">
      <c r="A505" s="336"/>
      <c r="B505" s="55"/>
      <c r="C505" s="45"/>
      <c r="D505" s="228"/>
      <c r="E505" s="46"/>
      <c r="F505" s="52"/>
      <c r="G505" s="140"/>
      <c r="H505" s="592"/>
      <c r="I505"/>
      <c r="J505"/>
    </row>
    <row r="506" spans="1:10" ht="23.25" customHeight="1" thickTop="1" thickBot="1">
      <c r="A506" s="336"/>
      <c r="B506" s="55"/>
      <c r="C506" s="45"/>
      <c r="D506" s="228"/>
      <c r="E506" s="46"/>
      <c r="F506" s="52"/>
      <c r="G506" s="140"/>
      <c r="H506" s="592"/>
      <c r="I506"/>
      <c r="J506"/>
    </row>
    <row r="507" spans="1:10" ht="23.25" customHeight="1" thickTop="1" thickBot="1">
      <c r="A507" s="336"/>
      <c r="B507" s="55"/>
      <c r="C507" s="45"/>
      <c r="D507" s="228"/>
      <c r="E507" s="46"/>
      <c r="F507" s="52"/>
      <c r="G507" s="140"/>
      <c r="H507" s="592"/>
      <c r="I507"/>
      <c r="J507"/>
    </row>
    <row r="508" spans="1:10" ht="23.25" customHeight="1" thickTop="1" thickBot="1">
      <c r="A508" s="336"/>
      <c r="B508" s="55"/>
      <c r="C508" s="45"/>
      <c r="D508" s="228"/>
      <c r="E508" s="46"/>
      <c r="F508" s="52"/>
      <c r="G508" s="140"/>
      <c r="H508" s="592"/>
      <c r="I508"/>
      <c r="J508"/>
    </row>
    <row r="509" spans="1:10" ht="23.25" customHeight="1" thickTop="1" thickBot="1">
      <c r="A509" s="336"/>
      <c r="B509" s="55"/>
      <c r="C509" s="45"/>
      <c r="D509" s="228"/>
      <c r="E509" s="46"/>
      <c r="F509" s="52"/>
      <c r="G509" s="140"/>
      <c r="H509" s="592"/>
      <c r="I509"/>
      <c r="J509"/>
    </row>
    <row r="510" spans="1:10" ht="23.25" customHeight="1" thickTop="1" thickBot="1">
      <c r="A510" s="336"/>
      <c r="B510" s="55"/>
      <c r="C510" s="45"/>
      <c r="D510" s="228"/>
      <c r="E510" s="46"/>
      <c r="F510" s="52"/>
      <c r="G510" s="140"/>
      <c r="H510" s="592"/>
      <c r="I510"/>
      <c r="J510"/>
    </row>
    <row r="511" spans="1:10" ht="23.25" customHeight="1" thickTop="1" thickBot="1">
      <c r="A511" s="336"/>
      <c r="B511" s="55"/>
      <c r="C511" s="45"/>
      <c r="D511" s="228"/>
      <c r="E511" s="46"/>
      <c r="F511" s="52"/>
      <c r="G511" s="140"/>
      <c r="H511" s="592"/>
      <c r="I511"/>
      <c r="J511"/>
    </row>
    <row r="512" spans="1:10" ht="23.25" customHeight="1" thickTop="1" thickBot="1">
      <c r="A512" s="336"/>
      <c r="B512" s="55"/>
      <c r="C512" s="45"/>
      <c r="D512" s="228"/>
      <c r="E512" s="46"/>
      <c r="F512" s="52"/>
      <c r="G512" s="140"/>
      <c r="H512" s="592"/>
      <c r="I512"/>
      <c r="J512"/>
    </row>
    <row r="513" spans="1:10" ht="23.25" customHeight="1" thickTop="1" thickBot="1">
      <c r="A513" s="336"/>
      <c r="B513" s="55"/>
      <c r="C513" s="45"/>
      <c r="D513" s="228"/>
      <c r="E513" s="46"/>
      <c r="F513" s="52"/>
      <c r="G513" s="140"/>
      <c r="H513" s="592"/>
      <c r="I513"/>
      <c r="J513"/>
    </row>
    <row r="514" spans="1:10" ht="23.25" customHeight="1" thickTop="1" thickBot="1">
      <c r="A514" s="336"/>
      <c r="B514" s="55"/>
      <c r="C514" s="45"/>
      <c r="D514" s="228"/>
      <c r="E514" s="46"/>
      <c r="F514" s="52"/>
      <c r="G514" s="140"/>
      <c r="H514" s="592"/>
      <c r="I514"/>
      <c r="J514"/>
    </row>
    <row r="515" spans="1:10" ht="23.25" customHeight="1" thickTop="1" thickBot="1">
      <c r="A515" s="336"/>
      <c r="B515" s="55"/>
      <c r="C515" s="45"/>
      <c r="D515" s="228"/>
      <c r="E515" s="46"/>
      <c r="F515" s="52"/>
      <c r="G515" s="140"/>
      <c r="H515" s="592"/>
      <c r="I515"/>
      <c r="J515"/>
    </row>
    <row r="516" spans="1:10" ht="23.25" customHeight="1" thickTop="1" thickBot="1">
      <c r="A516" s="336"/>
      <c r="B516" s="55"/>
      <c r="C516" s="45"/>
      <c r="D516" s="228"/>
      <c r="E516" s="46"/>
      <c r="F516" s="52"/>
      <c r="G516" s="140"/>
      <c r="H516" s="592"/>
      <c r="I516"/>
      <c r="J516"/>
    </row>
    <row r="517" spans="1:10" ht="23.25" customHeight="1" thickTop="1" thickBot="1">
      <c r="A517" s="336"/>
      <c r="B517" s="55"/>
      <c r="C517" s="60">
        <f>SUM(C487:C516)</f>
        <v>0</v>
      </c>
      <c r="D517" s="228"/>
      <c r="E517" s="46"/>
      <c r="F517" s="52"/>
      <c r="G517" s="140"/>
      <c r="H517" s="592"/>
      <c r="I517"/>
      <c r="J517"/>
    </row>
    <row r="518" spans="1:10" ht="23.25" customHeight="1" thickTop="1" thickBot="1">
      <c r="A518" s="338"/>
      <c r="B518" s="59"/>
      <c r="C518" s="34"/>
      <c r="D518" s="229"/>
      <c r="E518" s="46">
        <v>0</v>
      </c>
      <c r="F518" s="47">
        <v>0</v>
      </c>
      <c r="G518" s="140" t="s">
        <v>0</v>
      </c>
      <c r="H518" s="592"/>
      <c r="I518"/>
      <c r="J518"/>
    </row>
    <row r="519" spans="1:10" ht="23.25" customHeight="1" thickTop="1" thickBot="1">
      <c r="A519" s="339"/>
      <c r="B519" s="34"/>
      <c r="D519" s="225"/>
      <c r="E519" s="34"/>
      <c r="F519" s="34"/>
      <c r="G519" s="34"/>
      <c r="H519" s="592"/>
      <c r="I519"/>
      <c r="J519"/>
    </row>
    <row r="520" spans="1:10" ht="23.25" customHeight="1" thickTop="1" thickBot="1">
      <c r="A520" s="336"/>
      <c r="B520" s="39" t="s">
        <v>14</v>
      </c>
      <c r="C520" s="41"/>
      <c r="H520" s="592"/>
      <c r="I520"/>
      <c r="J520"/>
    </row>
    <row r="521" spans="1:10" ht="23.25" customHeight="1" thickTop="1" thickBot="1">
      <c r="A521" s="336"/>
      <c r="B521" s="40" t="s">
        <v>24</v>
      </c>
      <c r="C521" s="45" t="s">
        <v>26</v>
      </c>
      <c r="D521" s="227"/>
      <c r="E521" s="42"/>
      <c r="F521" s="43"/>
      <c r="H521" s="592"/>
      <c r="I521"/>
      <c r="J521"/>
    </row>
    <row r="522" spans="1:10" ht="23.25" customHeight="1" thickTop="1" thickBot="1">
      <c r="A522" s="336"/>
      <c r="B522" s="44" t="s">
        <v>25</v>
      </c>
      <c r="C522" s="45"/>
      <c r="D522" s="228"/>
      <c r="E522" s="46" t="s">
        <v>27</v>
      </c>
      <c r="F522" s="47" t="s">
        <v>28</v>
      </c>
      <c r="G522" s="140"/>
      <c r="H522" s="592"/>
      <c r="I522"/>
      <c r="J522"/>
    </row>
    <row r="523" spans="1:10" ht="23.25" customHeight="1" thickTop="1" thickBot="1">
      <c r="A523" s="336"/>
      <c r="B523" s="55"/>
      <c r="C523" s="45"/>
      <c r="D523" s="228"/>
      <c r="E523" s="46" t="s">
        <v>0</v>
      </c>
      <c r="F523" s="47">
        <f>B546-C545</f>
        <v>0</v>
      </c>
      <c r="G523" s="140"/>
      <c r="H523" s="592"/>
      <c r="I523"/>
      <c r="J523"/>
    </row>
    <row r="524" spans="1:10" ht="23.25" customHeight="1" thickTop="1" thickBot="1">
      <c r="A524" s="336"/>
      <c r="B524" s="55"/>
      <c r="C524" s="45"/>
      <c r="D524" s="228"/>
      <c r="E524" s="46" t="s">
        <v>29</v>
      </c>
      <c r="F524" s="47">
        <v>1000</v>
      </c>
      <c r="G524" s="140"/>
      <c r="H524" s="592"/>
      <c r="I524"/>
      <c r="J524"/>
    </row>
    <row r="525" spans="1:10" ht="23.25" customHeight="1" thickTop="1" thickBot="1">
      <c r="A525" s="336"/>
      <c r="B525" s="55"/>
      <c r="C525" s="45"/>
      <c r="D525" s="228"/>
      <c r="E525" s="48"/>
      <c r="F525" s="49"/>
      <c r="G525" s="140"/>
      <c r="H525" s="592"/>
      <c r="I525"/>
      <c r="J525"/>
    </row>
    <row r="526" spans="1:10" ht="23.25" customHeight="1" thickTop="1" thickBot="1">
      <c r="A526" s="336"/>
      <c r="B526" s="55"/>
      <c r="C526" s="45"/>
      <c r="D526" s="228"/>
      <c r="E526" s="46"/>
      <c r="F526" s="47">
        <f>F523-F524</f>
        <v>-1000</v>
      </c>
      <c r="G526" s="140"/>
      <c r="H526" s="592"/>
      <c r="I526"/>
      <c r="J526"/>
    </row>
    <row r="527" spans="1:10" ht="23.25" customHeight="1" thickTop="1" thickBot="1">
      <c r="A527" s="336"/>
      <c r="B527" s="55"/>
      <c r="C527" s="45"/>
      <c r="D527" s="228"/>
      <c r="E527" s="46"/>
      <c r="F527" s="47"/>
      <c r="G527" s="140"/>
      <c r="H527" s="592"/>
      <c r="I527"/>
      <c r="J527"/>
    </row>
    <row r="528" spans="1:10" ht="23.25" customHeight="1" thickTop="1" thickBot="1">
      <c r="A528" s="336"/>
      <c r="B528" s="55"/>
      <c r="C528" s="45"/>
      <c r="D528" s="228"/>
      <c r="E528" s="46" t="s">
        <v>27</v>
      </c>
      <c r="F528" s="50"/>
      <c r="G528" s="140"/>
      <c r="H528" s="592"/>
      <c r="I528"/>
      <c r="J528"/>
    </row>
    <row r="529" spans="1:10" ht="23.25" customHeight="1" thickTop="1" thickBot="1">
      <c r="A529" s="336"/>
      <c r="B529" s="55"/>
      <c r="C529" s="45"/>
      <c r="D529" s="228"/>
      <c r="E529" s="46" t="s">
        <v>31</v>
      </c>
      <c r="F529" s="47">
        <v>50</v>
      </c>
      <c r="G529" s="140"/>
      <c r="H529" s="592"/>
      <c r="I529"/>
      <c r="J529"/>
    </row>
    <row r="530" spans="1:10" ht="23.25" customHeight="1" thickTop="1" thickBot="1">
      <c r="A530" s="336"/>
      <c r="B530" s="55"/>
      <c r="C530" s="45"/>
      <c r="D530" s="228"/>
      <c r="E530" s="51" t="s">
        <v>32</v>
      </c>
      <c r="F530" s="47">
        <v>50</v>
      </c>
      <c r="G530" s="140"/>
      <c r="H530" s="592"/>
      <c r="I530"/>
      <c r="J530"/>
    </row>
    <row r="531" spans="1:10" ht="23.25" customHeight="1" thickTop="1" thickBot="1">
      <c r="A531" s="336"/>
      <c r="B531" s="55"/>
      <c r="C531" s="45"/>
      <c r="D531" s="228"/>
      <c r="E531" s="46" t="s">
        <v>33</v>
      </c>
      <c r="F531" s="50">
        <f>F526*F529/100</f>
        <v>-500</v>
      </c>
      <c r="G531" s="140"/>
      <c r="H531" s="592"/>
      <c r="I531"/>
      <c r="J531"/>
    </row>
    <row r="532" spans="1:10" ht="23.25" customHeight="1" thickTop="1" thickBot="1">
      <c r="A532" s="336"/>
      <c r="B532" s="55"/>
      <c r="C532" s="45"/>
      <c r="D532" s="228"/>
      <c r="E532" s="51" t="s">
        <v>35</v>
      </c>
      <c r="F532" s="50">
        <f>F526*F530/100</f>
        <v>-500</v>
      </c>
      <c r="G532" s="140"/>
      <c r="H532" s="592"/>
      <c r="I532"/>
      <c r="J532"/>
    </row>
    <row r="533" spans="1:10" ht="23.25" customHeight="1" thickTop="1" thickBot="1">
      <c r="A533" s="336"/>
      <c r="B533" s="55"/>
      <c r="C533" s="45"/>
      <c r="D533" s="228"/>
      <c r="E533" s="46"/>
      <c r="F533" s="52"/>
      <c r="G533" s="140"/>
      <c r="H533" s="592"/>
      <c r="I533"/>
      <c r="J533"/>
    </row>
    <row r="534" spans="1:10" ht="23.25" customHeight="1" thickTop="1" thickBot="1">
      <c r="A534" s="336"/>
      <c r="B534" s="55"/>
      <c r="C534" s="45"/>
      <c r="D534" s="228"/>
      <c r="E534" s="46"/>
      <c r="F534" s="52"/>
      <c r="G534" s="140"/>
      <c r="H534" s="592"/>
      <c r="I534"/>
      <c r="J534"/>
    </row>
    <row r="535" spans="1:10" ht="23.25" customHeight="1" thickTop="1" thickBot="1">
      <c r="A535" s="336"/>
      <c r="B535" s="55"/>
      <c r="C535" s="45"/>
      <c r="D535" s="228"/>
      <c r="E535" s="46"/>
      <c r="F535" s="52"/>
      <c r="G535" s="140"/>
      <c r="H535" s="592"/>
      <c r="I535"/>
      <c r="J535"/>
    </row>
    <row r="536" spans="1:10" ht="23.25" customHeight="1" thickTop="1" thickBot="1">
      <c r="A536" s="336"/>
      <c r="B536" s="55"/>
      <c r="C536" s="45"/>
      <c r="D536" s="228"/>
      <c r="E536" s="46"/>
      <c r="F536" s="52"/>
      <c r="G536" s="140"/>
      <c r="H536" s="592"/>
      <c r="I536"/>
      <c r="J536"/>
    </row>
    <row r="537" spans="1:10" ht="23.25" customHeight="1" thickTop="1" thickBot="1">
      <c r="A537" s="336"/>
      <c r="B537" s="55"/>
      <c r="C537" s="45"/>
      <c r="D537" s="228"/>
      <c r="E537" s="46"/>
      <c r="F537" s="52"/>
      <c r="G537" s="140"/>
      <c r="H537" s="592"/>
      <c r="I537"/>
      <c r="J537"/>
    </row>
    <row r="538" spans="1:10" ht="23.25" customHeight="1" thickTop="1" thickBot="1">
      <c r="A538" s="336"/>
      <c r="B538" s="55"/>
      <c r="C538" s="45"/>
      <c r="D538" s="228"/>
      <c r="E538" s="46"/>
      <c r="F538" s="52"/>
      <c r="G538" s="140"/>
      <c r="H538" s="592"/>
      <c r="I538"/>
      <c r="J538"/>
    </row>
    <row r="539" spans="1:10" ht="23.25" customHeight="1" thickTop="1" thickBot="1">
      <c r="A539" s="336"/>
      <c r="B539" s="55"/>
      <c r="C539" s="45"/>
      <c r="D539" s="228"/>
      <c r="E539" s="46"/>
      <c r="F539" s="52"/>
      <c r="G539" s="140"/>
      <c r="H539" s="592"/>
      <c r="I539"/>
      <c r="J539"/>
    </row>
    <row r="540" spans="1:10" ht="23.25" customHeight="1" thickTop="1" thickBot="1">
      <c r="A540" s="336"/>
      <c r="B540" s="55"/>
      <c r="C540" s="45"/>
      <c r="D540" s="228"/>
      <c r="E540" s="46"/>
      <c r="F540" s="52"/>
      <c r="G540" s="140"/>
      <c r="H540" s="592"/>
      <c r="I540"/>
      <c r="J540"/>
    </row>
    <row r="541" spans="1:10" ht="23.25" customHeight="1" thickTop="1" thickBot="1">
      <c r="A541" s="336"/>
      <c r="B541" s="55"/>
      <c r="C541" s="45"/>
      <c r="D541" s="228"/>
      <c r="E541" s="46"/>
      <c r="F541" s="52"/>
      <c r="G541" s="140"/>
      <c r="H541" s="592"/>
      <c r="I541"/>
      <c r="J541"/>
    </row>
    <row r="542" spans="1:10" ht="23.25" customHeight="1" thickTop="1" thickBot="1">
      <c r="A542" s="336"/>
      <c r="B542" s="55"/>
      <c r="C542" s="45"/>
      <c r="D542" s="228"/>
      <c r="E542" s="46"/>
      <c r="F542" s="52"/>
      <c r="G542" s="140"/>
      <c r="H542" s="592"/>
      <c r="I542"/>
      <c r="J542"/>
    </row>
    <row r="543" spans="1:10" ht="23.25" customHeight="1" thickTop="1" thickBot="1">
      <c r="A543" s="336"/>
      <c r="B543" s="55"/>
      <c r="C543" s="45"/>
      <c r="D543" s="228"/>
      <c r="E543" s="46"/>
      <c r="F543" s="52"/>
      <c r="G543" s="140"/>
      <c r="H543" s="592"/>
      <c r="I543"/>
      <c r="J543"/>
    </row>
    <row r="544" spans="1:10" ht="23.25" customHeight="1" thickTop="1" thickBot="1">
      <c r="A544" s="336"/>
      <c r="B544" s="55"/>
      <c r="C544" s="45"/>
      <c r="D544" s="228"/>
      <c r="E544" s="46"/>
      <c r="F544" s="52"/>
      <c r="G544" s="140"/>
      <c r="H544" s="592"/>
      <c r="I544"/>
      <c r="J544"/>
    </row>
    <row r="545" spans="1:10" ht="23.25" customHeight="1" thickTop="1" thickBot="1">
      <c r="A545" s="336"/>
      <c r="B545" s="55"/>
      <c r="C545" s="60">
        <f>SUM(C523:C544)</f>
        <v>0</v>
      </c>
      <c r="D545" s="228"/>
      <c r="E545" s="46"/>
      <c r="F545" s="52"/>
      <c r="G545" s="140"/>
      <c r="H545" s="592"/>
      <c r="I545"/>
      <c r="J545"/>
    </row>
    <row r="546" spans="1:10" ht="23.25" customHeight="1" thickTop="1" thickBot="1">
      <c r="A546" s="338"/>
      <c r="B546" s="59">
        <f>SUM(B523:B545)</f>
        <v>0</v>
      </c>
      <c r="C546" s="34"/>
      <c r="D546" s="229"/>
      <c r="E546" s="46">
        <v>0</v>
      </c>
      <c r="F546" s="47">
        <v>0</v>
      </c>
      <c r="G546" s="140" t="s">
        <v>0</v>
      </c>
      <c r="H546" s="592"/>
      <c r="I546"/>
      <c r="J546"/>
    </row>
    <row r="547" spans="1:10" ht="23.25" customHeight="1" thickTop="1" thickBot="1">
      <c r="A547" s="339"/>
      <c r="B547" s="54">
        <v>9000</v>
      </c>
      <c r="D547" s="225"/>
      <c r="E547" s="34"/>
      <c r="F547" s="34"/>
      <c r="G547" s="34"/>
      <c r="H547" s="592"/>
      <c r="I547"/>
      <c r="J547"/>
    </row>
    <row r="548" spans="1:10" ht="23.25" customHeight="1" thickTop="1" thickBot="1">
      <c r="A548" s="336"/>
      <c r="B548" s="39" t="s">
        <v>36</v>
      </c>
      <c r="C548" s="41"/>
      <c r="H548" s="592"/>
      <c r="I548"/>
      <c r="J548"/>
    </row>
    <row r="549" spans="1:10" ht="23.25" customHeight="1" thickTop="1" thickBot="1">
      <c r="A549" s="336"/>
      <c r="B549" s="40" t="s">
        <v>24</v>
      </c>
      <c r="C549" s="45" t="s">
        <v>26</v>
      </c>
      <c r="D549" s="227"/>
      <c r="E549" s="42"/>
      <c r="F549" s="43"/>
      <c r="H549" s="592"/>
      <c r="I549"/>
      <c r="J549"/>
    </row>
    <row r="550" spans="1:10" ht="23.25" customHeight="1" thickTop="1" thickBot="1">
      <c r="A550" s="336"/>
      <c r="B550" s="44" t="s">
        <v>25</v>
      </c>
      <c r="C550" s="45"/>
      <c r="D550" s="228"/>
      <c r="E550" s="46" t="s">
        <v>27</v>
      </c>
      <c r="F550" s="47" t="s">
        <v>28</v>
      </c>
      <c r="G550" s="140"/>
      <c r="H550" s="592"/>
      <c r="I550"/>
      <c r="J550"/>
    </row>
    <row r="551" spans="1:10" ht="23.25" customHeight="1" thickTop="1" thickBot="1">
      <c r="A551" s="336"/>
      <c r="B551" s="55"/>
      <c r="C551" s="45"/>
      <c r="D551" s="228"/>
      <c r="E551" s="46" t="s">
        <v>0</v>
      </c>
      <c r="F551" s="47">
        <f>B577-C576</f>
        <v>0</v>
      </c>
      <c r="G551" s="140"/>
      <c r="H551" s="592"/>
      <c r="I551"/>
      <c r="J551"/>
    </row>
    <row r="552" spans="1:10" ht="23.25" customHeight="1" thickTop="1" thickBot="1">
      <c r="A552" s="336"/>
      <c r="B552" s="55"/>
      <c r="C552" s="45"/>
      <c r="D552" s="228"/>
      <c r="E552" s="46" t="s">
        <v>29</v>
      </c>
      <c r="F552" s="47">
        <v>1000</v>
      </c>
      <c r="G552" s="140"/>
      <c r="H552" s="592"/>
      <c r="I552"/>
      <c r="J552"/>
    </row>
    <row r="553" spans="1:10" ht="23.25" customHeight="1" thickTop="1" thickBot="1">
      <c r="A553" s="336"/>
      <c r="B553" s="55"/>
      <c r="C553" s="45"/>
      <c r="D553" s="228"/>
      <c r="E553" s="48"/>
      <c r="F553" s="49"/>
      <c r="G553" s="140"/>
      <c r="H553" s="592"/>
      <c r="I553"/>
      <c r="J553"/>
    </row>
    <row r="554" spans="1:10" ht="23.25" customHeight="1" thickTop="1" thickBot="1">
      <c r="A554" s="336"/>
      <c r="B554" s="55"/>
      <c r="C554" s="45"/>
      <c r="D554" s="228"/>
      <c r="E554" s="46"/>
      <c r="F554" s="47">
        <f>F551-F552</f>
        <v>-1000</v>
      </c>
      <c r="G554" s="140"/>
      <c r="H554" s="592"/>
      <c r="I554"/>
      <c r="J554"/>
    </row>
    <row r="555" spans="1:10" ht="23.25" customHeight="1" thickTop="1" thickBot="1">
      <c r="A555" s="336"/>
      <c r="B555" s="55"/>
      <c r="C555" s="45"/>
      <c r="D555" s="228"/>
      <c r="E555" s="46"/>
      <c r="F555" s="47"/>
      <c r="G555" s="140"/>
      <c r="H555" s="592"/>
      <c r="I555"/>
      <c r="J555"/>
    </row>
    <row r="556" spans="1:10" ht="23.25" customHeight="1" thickTop="1" thickBot="1">
      <c r="A556" s="336"/>
      <c r="B556" s="55"/>
      <c r="C556" s="45"/>
      <c r="D556" s="228"/>
      <c r="E556" s="46" t="s">
        <v>27</v>
      </c>
      <c r="F556" s="50"/>
      <c r="G556" s="140"/>
      <c r="H556" s="592"/>
      <c r="I556"/>
      <c r="J556"/>
    </row>
    <row r="557" spans="1:10" ht="23.25" customHeight="1" thickTop="1" thickBot="1">
      <c r="A557" s="336"/>
      <c r="B557" s="55"/>
      <c r="C557" s="45"/>
      <c r="D557" s="228"/>
      <c r="E557" s="46" t="s">
        <v>31</v>
      </c>
      <c r="F557" s="47">
        <v>50</v>
      </c>
      <c r="G557" s="140"/>
      <c r="H557" s="592"/>
      <c r="I557"/>
      <c r="J557"/>
    </row>
    <row r="558" spans="1:10" ht="23.25" customHeight="1" thickTop="1" thickBot="1">
      <c r="A558" s="336"/>
      <c r="B558" s="55"/>
      <c r="C558" s="45"/>
      <c r="D558" s="228"/>
      <c r="E558" s="51" t="s">
        <v>32</v>
      </c>
      <c r="F558" s="47">
        <v>50</v>
      </c>
      <c r="G558" s="140"/>
      <c r="H558" s="592"/>
      <c r="I558"/>
      <c r="J558"/>
    </row>
    <row r="559" spans="1:10" ht="23.25" customHeight="1" thickTop="1" thickBot="1">
      <c r="A559" s="336"/>
      <c r="B559" s="55"/>
      <c r="C559" s="45"/>
      <c r="D559" s="228"/>
      <c r="E559" s="46" t="s">
        <v>33</v>
      </c>
      <c r="F559" s="50">
        <f>F554*F557/100</f>
        <v>-500</v>
      </c>
      <c r="G559" s="140"/>
      <c r="H559" s="592"/>
      <c r="I559"/>
      <c r="J559"/>
    </row>
    <row r="560" spans="1:10" ht="23.25" customHeight="1" thickTop="1" thickBot="1">
      <c r="A560" s="336"/>
      <c r="B560" s="55"/>
      <c r="C560" s="45"/>
      <c r="D560" s="228"/>
      <c r="E560" s="51" t="s">
        <v>35</v>
      </c>
      <c r="F560" s="50">
        <f>F554*F558/100</f>
        <v>-500</v>
      </c>
      <c r="G560" s="140"/>
      <c r="H560" s="592"/>
      <c r="I560"/>
      <c r="J560"/>
    </row>
    <row r="561" spans="1:10" ht="23.25" customHeight="1" thickTop="1" thickBot="1">
      <c r="A561" s="336"/>
      <c r="B561" s="55"/>
      <c r="C561" s="45"/>
      <c r="D561" s="228"/>
      <c r="E561" s="46"/>
      <c r="F561" s="52"/>
      <c r="G561" s="140"/>
      <c r="H561" s="592"/>
      <c r="I561"/>
      <c r="J561"/>
    </row>
    <row r="562" spans="1:10" ht="23.25" customHeight="1" thickTop="1" thickBot="1">
      <c r="A562" s="336"/>
      <c r="B562" s="55"/>
      <c r="C562" s="45"/>
      <c r="D562" s="228"/>
      <c r="E562" s="46"/>
      <c r="F562" s="52"/>
      <c r="G562" s="140"/>
      <c r="H562" s="592"/>
      <c r="I562"/>
      <c r="J562"/>
    </row>
    <row r="563" spans="1:10" ht="23.25" customHeight="1" thickTop="1" thickBot="1">
      <c r="A563" s="336"/>
      <c r="B563" s="55"/>
      <c r="C563" s="45"/>
      <c r="D563" s="228"/>
      <c r="E563" s="46"/>
      <c r="F563" s="52"/>
      <c r="G563" s="140"/>
      <c r="H563" s="592"/>
      <c r="I563"/>
      <c r="J563"/>
    </row>
    <row r="564" spans="1:10" ht="23.25" customHeight="1" thickTop="1" thickBot="1">
      <c r="A564" s="336"/>
      <c r="B564" s="55"/>
      <c r="C564" s="56"/>
      <c r="D564" s="228"/>
      <c r="E564" s="46"/>
      <c r="F564" s="52"/>
      <c r="G564" s="140"/>
      <c r="H564" s="592"/>
      <c r="I564"/>
      <c r="J564"/>
    </row>
    <row r="565" spans="1:10" ht="23.25" customHeight="1" thickTop="1" thickBot="1">
      <c r="A565" s="336"/>
      <c r="B565" s="55"/>
      <c r="C565" s="45"/>
      <c r="D565" s="230"/>
      <c r="E565" s="48"/>
      <c r="F565" s="49"/>
      <c r="G565" s="141"/>
      <c r="H565" s="592"/>
      <c r="I565"/>
      <c r="J565"/>
    </row>
    <row r="566" spans="1:10" ht="23.25" customHeight="1" thickTop="1" thickBot="1">
      <c r="A566" s="336"/>
      <c r="B566" s="55"/>
      <c r="C566" s="45"/>
      <c r="D566" s="228"/>
      <c r="E566" s="46"/>
      <c r="F566" s="52"/>
      <c r="G566" s="140"/>
      <c r="H566" s="592"/>
      <c r="I566"/>
      <c r="J566"/>
    </row>
    <row r="567" spans="1:10" ht="23.25" customHeight="1" thickTop="1" thickBot="1">
      <c r="A567" s="336"/>
      <c r="B567" s="55"/>
      <c r="C567" s="45"/>
      <c r="D567" s="228"/>
      <c r="E567" s="46"/>
      <c r="F567" s="52"/>
      <c r="G567" s="140"/>
      <c r="H567" s="592"/>
      <c r="I567"/>
      <c r="J567"/>
    </row>
    <row r="568" spans="1:10" ht="23.25" customHeight="1" thickTop="1" thickBot="1">
      <c r="A568" s="336"/>
      <c r="B568" s="55"/>
      <c r="C568" s="45"/>
      <c r="D568" s="228"/>
      <c r="E568" s="46"/>
      <c r="F568" s="52"/>
      <c r="G568" s="140"/>
      <c r="H568" s="592"/>
      <c r="I568"/>
      <c r="J568"/>
    </row>
    <row r="569" spans="1:10" ht="23.25" customHeight="1" thickTop="1" thickBot="1">
      <c r="A569" s="336"/>
      <c r="B569" s="55"/>
      <c r="C569" s="45"/>
      <c r="D569" s="228"/>
      <c r="E569" s="46"/>
      <c r="F569" s="52"/>
      <c r="G569" s="140"/>
      <c r="H569" s="592"/>
      <c r="I569"/>
      <c r="J569"/>
    </row>
    <row r="570" spans="1:10" ht="23.25" customHeight="1" thickTop="1" thickBot="1">
      <c r="A570" s="336"/>
      <c r="B570" s="55"/>
      <c r="C570" s="45"/>
      <c r="D570" s="228"/>
      <c r="E570" s="46"/>
      <c r="F570" s="52"/>
      <c r="G570" s="140"/>
      <c r="H570" s="592"/>
      <c r="I570"/>
      <c r="J570"/>
    </row>
    <row r="571" spans="1:10" ht="23.25" customHeight="1" thickTop="1" thickBot="1">
      <c r="A571" s="336"/>
      <c r="B571" s="55"/>
      <c r="C571" s="45"/>
      <c r="D571" s="228"/>
      <c r="E571" s="46"/>
      <c r="F571" s="52"/>
      <c r="G571" s="140"/>
      <c r="H571" s="592"/>
      <c r="I571"/>
      <c r="J571"/>
    </row>
    <row r="572" spans="1:10" ht="23.25" customHeight="1" thickTop="1" thickBot="1">
      <c r="A572" s="336"/>
      <c r="B572" s="55"/>
      <c r="C572" s="45"/>
      <c r="D572" s="228"/>
      <c r="E572" s="46"/>
      <c r="F572" s="52"/>
      <c r="G572" s="140"/>
      <c r="H572" s="592"/>
      <c r="I572"/>
      <c r="J572"/>
    </row>
    <row r="573" spans="1:10" ht="23.25" customHeight="1" thickTop="1" thickBot="1">
      <c r="A573" s="336"/>
      <c r="B573" s="55"/>
      <c r="C573" s="45"/>
      <c r="D573" s="228"/>
      <c r="E573" s="46"/>
      <c r="F573" s="52"/>
      <c r="G573" s="140"/>
      <c r="H573" s="592"/>
      <c r="I573"/>
      <c r="J573"/>
    </row>
    <row r="574" spans="1:10" ht="23.25" customHeight="1" thickTop="1" thickBot="1">
      <c r="A574" s="336"/>
      <c r="B574" s="55"/>
      <c r="C574" s="45"/>
      <c r="D574" s="228"/>
      <c r="E574" s="46"/>
      <c r="F574" s="52"/>
      <c r="G574" s="140"/>
      <c r="H574" s="592"/>
      <c r="I574"/>
      <c r="J574"/>
    </row>
    <row r="575" spans="1:10" ht="23.25" customHeight="1" thickTop="1" thickBot="1">
      <c r="A575" s="336"/>
      <c r="B575" s="55"/>
      <c r="C575" s="45"/>
      <c r="D575" s="228"/>
      <c r="E575" s="46"/>
      <c r="F575" s="52"/>
      <c r="G575" s="140"/>
      <c r="H575" s="592"/>
      <c r="I575"/>
      <c r="J575"/>
    </row>
    <row r="576" spans="1:10" ht="23.25" customHeight="1" thickTop="1" thickBot="1">
      <c r="A576" s="336"/>
      <c r="B576" s="55"/>
      <c r="C576" s="60">
        <f>SUM(C551:C575)</f>
        <v>0</v>
      </c>
      <c r="D576" s="228"/>
      <c r="E576" s="46"/>
      <c r="F576" s="52"/>
      <c r="G576" s="140"/>
      <c r="H576" s="592"/>
      <c r="I576"/>
      <c r="J576"/>
    </row>
    <row r="577" spans="1:10" ht="23.25" customHeight="1" thickTop="1" thickBot="1">
      <c r="A577" s="338"/>
      <c r="B577" s="59">
        <f>SUM(B551:B576)</f>
        <v>0</v>
      </c>
      <c r="C577" s="34"/>
      <c r="D577" s="229"/>
      <c r="E577" s="46">
        <v>0</v>
      </c>
      <c r="F577" s="47">
        <v>0</v>
      </c>
      <c r="G577" s="140" t="s">
        <v>0</v>
      </c>
      <c r="H577" s="592"/>
      <c r="I577"/>
      <c r="J577"/>
    </row>
    <row r="578" spans="1:10" ht="23.25" customHeight="1" thickTop="1" thickBot="1">
      <c r="A578" s="339"/>
      <c r="B578" s="34"/>
      <c r="C578" s="34"/>
      <c r="D578" s="225"/>
      <c r="E578" s="34"/>
      <c r="F578" s="34"/>
      <c r="G578" s="34"/>
      <c r="H578" s="592"/>
      <c r="I578"/>
      <c r="J578"/>
    </row>
    <row r="579" spans="1:10" ht="23.25" customHeight="1" thickTop="1" thickBot="1">
      <c r="A579" s="339"/>
      <c r="B579" s="34"/>
      <c r="C579" s="34"/>
      <c r="D579" s="225"/>
      <c r="E579" s="34"/>
      <c r="F579" s="34"/>
      <c r="G579" s="34"/>
      <c r="H579" s="592"/>
      <c r="I579"/>
      <c r="J579"/>
    </row>
    <row r="580" spans="1:10" ht="23.25" customHeight="1" thickTop="1" thickBot="1">
      <c r="A580" s="339"/>
      <c r="B580" s="34"/>
      <c r="C580" s="34"/>
      <c r="D580" s="225"/>
      <c r="E580" s="34"/>
      <c r="F580" s="34"/>
      <c r="G580" s="34"/>
      <c r="H580" s="592"/>
      <c r="I580"/>
      <c r="J580"/>
    </row>
    <row r="581" spans="1:10" ht="23.25" customHeight="1" thickTop="1" thickBot="1">
      <c r="A581" s="339"/>
      <c r="B581" s="34"/>
      <c r="C581" s="34"/>
      <c r="D581" s="225"/>
      <c r="E581" s="34"/>
      <c r="F581" s="34"/>
      <c r="G581" s="34"/>
      <c r="H581" s="592"/>
      <c r="I581"/>
      <c r="J581"/>
    </row>
    <row r="582" spans="1:10" ht="23.25" customHeight="1" thickTop="1" thickBot="1">
      <c r="A582" s="339"/>
      <c r="B582" s="34"/>
      <c r="C582" s="34"/>
      <c r="D582" s="225"/>
      <c r="E582" s="34"/>
      <c r="F582" s="34"/>
      <c r="G582" s="34"/>
      <c r="H582" s="592"/>
      <c r="I582"/>
      <c r="J582"/>
    </row>
    <row r="583" spans="1:10" ht="23.25" customHeight="1" thickTop="1" thickBot="1">
      <c r="A583" s="339"/>
      <c r="B583" s="34"/>
      <c r="C583" s="34"/>
      <c r="D583" s="225"/>
      <c r="E583" s="34"/>
      <c r="F583" s="34"/>
      <c r="G583" s="34"/>
      <c r="H583" s="592"/>
      <c r="I583"/>
      <c r="J583"/>
    </row>
    <row r="584" spans="1:10" ht="23.25" customHeight="1" thickTop="1" thickBot="1">
      <c r="A584" s="339"/>
      <c r="B584" s="34"/>
      <c r="C584" s="34"/>
      <c r="D584" s="225"/>
      <c r="E584" s="34"/>
      <c r="F584" s="34"/>
      <c r="G584" s="34"/>
      <c r="H584" s="592"/>
      <c r="I584"/>
      <c r="J584"/>
    </row>
    <row r="585" spans="1:10" ht="23.25" customHeight="1" thickTop="1" thickBot="1">
      <c r="A585" s="339"/>
      <c r="B585" s="34"/>
      <c r="C585" s="34"/>
      <c r="D585" s="225"/>
      <c r="E585" s="34"/>
      <c r="F585" s="34"/>
      <c r="G585" s="34"/>
      <c r="H585" s="592"/>
      <c r="I585"/>
      <c r="J585"/>
    </row>
    <row r="586" spans="1:10" ht="23.25" customHeight="1" thickTop="1" thickBot="1">
      <c r="A586" s="339"/>
      <c r="B586" s="34"/>
      <c r="C586" s="34"/>
      <c r="D586" s="225"/>
      <c r="E586" s="34"/>
      <c r="F586" s="34"/>
      <c r="G586" s="34"/>
      <c r="H586" s="592"/>
      <c r="I586"/>
      <c r="J586"/>
    </row>
    <row r="587" spans="1:10" ht="23.25" customHeight="1" thickTop="1" thickBot="1">
      <c r="A587" s="339"/>
      <c r="B587" s="34"/>
      <c r="C587" s="34"/>
      <c r="D587" s="225"/>
      <c r="E587" s="34"/>
      <c r="F587" s="34"/>
      <c r="G587" s="34"/>
      <c r="H587" s="592"/>
      <c r="I587"/>
      <c r="J587"/>
    </row>
    <row r="588" spans="1:10" ht="23.25" customHeight="1" thickTop="1" thickBot="1">
      <c r="A588" s="339"/>
      <c r="B588" s="34"/>
      <c r="C588" s="34"/>
      <c r="D588" s="225"/>
      <c r="E588" s="34"/>
      <c r="F588" s="34"/>
      <c r="G588" s="34"/>
      <c r="H588" s="592"/>
      <c r="I588"/>
      <c r="J588"/>
    </row>
    <row r="589" spans="1:10" ht="23.25" customHeight="1" thickTop="1" thickBot="1">
      <c r="A589" s="339"/>
      <c r="B589" s="34"/>
      <c r="C589" s="34"/>
      <c r="D589" s="225"/>
      <c r="E589" s="34"/>
      <c r="F589" s="34"/>
      <c r="G589" s="34"/>
      <c r="H589" s="592"/>
      <c r="I589"/>
      <c r="J589"/>
    </row>
    <row r="590" spans="1:10" ht="23.25" customHeight="1" thickTop="1" thickBot="1">
      <c r="A590" s="339"/>
      <c r="B590" s="34"/>
      <c r="C590" s="34"/>
      <c r="D590" s="225"/>
      <c r="E590" s="34"/>
      <c r="F590" s="34"/>
      <c r="G590" s="34"/>
      <c r="H590" s="592"/>
      <c r="I590"/>
      <c r="J590"/>
    </row>
    <row r="591" spans="1:10" ht="23.25" customHeight="1" thickTop="1" thickBot="1">
      <c r="A591" s="339"/>
      <c r="B591" s="34"/>
      <c r="C591" s="34"/>
      <c r="D591" s="225"/>
      <c r="E591" s="34"/>
      <c r="F591" s="34"/>
      <c r="G591" s="34"/>
      <c r="H591" s="592"/>
      <c r="I591"/>
      <c r="J591"/>
    </row>
    <row r="592" spans="1:10" ht="23.25" customHeight="1" thickTop="1" thickBot="1">
      <c r="A592" s="339"/>
      <c r="B592" s="34"/>
      <c r="C592" s="34"/>
      <c r="D592" s="225"/>
      <c r="E592" s="34"/>
      <c r="F592" s="34"/>
      <c r="G592" s="34"/>
      <c r="H592" s="592"/>
      <c r="I592"/>
      <c r="J592"/>
    </row>
    <row r="593" spans="1:10" ht="23.25" customHeight="1" thickTop="1" thickBot="1">
      <c r="A593" s="339"/>
      <c r="B593" s="34"/>
      <c r="C593" s="34"/>
      <c r="D593" s="225"/>
      <c r="E593" s="34"/>
      <c r="F593" s="34"/>
      <c r="G593" s="34"/>
      <c r="H593" s="592"/>
      <c r="I593"/>
      <c r="J593"/>
    </row>
    <row r="594" spans="1:10" ht="23.25" customHeight="1" thickTop="1" thickBot="1">
      <c r="A594" s="339"/>
      <c r="B594" s="34"/>
      <c r="C594" s="34"/>
      <c r="D594" s="225"/>
      <c r="E594" s="34"/>
      <c r="F594" s="34"/>
      <c r="G594" s="34"/>
      <c r="H594" s="592"/>
      <c r="I594"/>
      <c r="J594"/>
    </row>
    <row r="595" spans="1:10" ht="23.25" customHeight="1" thickTop="1" thickBot="1">
      <c r="A595" s="339"/>
      <c r="B595" s="34"/>
      <c r="C595" s="34"/>
      <c r="D595" s="225"/>
      <c r="E595" s="34"/>
      <c r="F595" s="34"/>
      <c r="G595" s="34"/>
      <c r="H595" s="592"/>
      <c r="I595"/>
      <c r="J595"/>
    </row>
    <row r="596" spans="1:10" ht="23.25" customHeight="1" thickTop="1" thickBot="1">
      <c r="A596" s="339"/>
      <c r="B596" s="34"/>
      <c r="C596" s="34"/>
      <c r="D596" s="225"/>
      <c r="E596" s="34"/>
      <c r="F596" s="34"/>
      <c r="G596" s="34"/>
      <c r="H596" s="592"/>
      <c r="I596"/>
      <c r="J596"/>
    </row>
    <row r="597" spans="1:10" ht="23.25" customHeight="1" thickTop="1" thickBot="1">
      <c r="A597" s="339"/>
      <c r="B597" s="34"/>
      <c r="C597" s="34"/>
      <c r="D597" s="225"/>
      <c r="E597" s="34"/>
      <c r="F597" s="34"/>
      <c r="G597" s="34"/>
      <c r="H597" s="592"/>
      <c r="I597"/>
      <c r="J597"/>
    </row>
    <row r="598" spans="1:10" ht="23.25" customHeight="1" thickTop="1" thickBot="1">
      <c r="A598" s="339"/>
      <c r="B598" s="34"/>
      <c r="C598" s="34"/>
      <c r="D598" s="225"/>
      <c r="E598" s="34"/>
      <c r="F598" s="34"/>
      <c r="G598" s="34"/>
      <c r="H598" s="592"/>
      <c r="I598"/>
      <c r="J598"/>
    </row>
    <row r="599" spans="1:10" ht="23.25" customHeight="1" thickTop="1" thickBot="1">
      <c r="A599" s="339"/>
      <c r="B599" s="34"/>
      <c r="C599" s="34"/>
      <c r="D599" s="225"/>
      <c r="E599" s="34"/>
      <c r="F599" s="34"/>
      <c r="G599" s="34"/>
      <c r="H599" s="592"/>
      <c r="I599"/>
      <c r="J599"/>
    </row>
    <row r="600" spans="1:10" ht="23.25" customHeight="1" thickTop="1" thickBot="1">
      <c r="A600" s="339"/>
      <c r="B600" s="34"/>
      <c r="C600" s="34"/>
      <c r="D600" s="225"/>
      <c r="E600" s="34"/>
      <c r="F600" s="34"/>
      <c r="G600" s="34"/>
      <c r="H600" s="592"/>
      <c r="I600"/>
      <c r="J600"/>
    </row>
    <row r="601" spans="1:10" ht="23.25" customHeight="1" thickTop="1" thickBot="1">
      <c r="A601" s="339"/>
      <c r="B601" s="34"/>
      <c r="C601" s="34"/>
      <c r="D601" s="225"/>
      <c r="E601" s="34"/>
      <c r="F601" s="34"/>
      <c r="G601" s="34"/>
      <c r="H601" s="592"/>
      <c r="I601"/>
      <c r="J601"/>
    </row>
    <row r="602" spans="1:10" ht="23.25" customHeight="1" thickTop="1" thickBot="1">
      <c r="A602" s="339"/>
      <c r="B602" s="34"/>
      <c r="C602" s="34"/>
      <c r="D602" s="225"/>
      <c r="E602" s="34"/>
      <c r="F602" s="34"/>
      <c r="G602" s="34"/>
      <c r="H602" s="592"/>
      <c r="I602"/>
      <c r="J602"/>
    </row>
    <row r="603" spans="1:10" ht="23.25" customHeight="1" thickTop="1" thickBot="1">
      <c r="A603" s="339"/>
      <c r="B603" s="34"/>
      <c r="C603" s="34"/>
      <c r="D603" s="225"/>
      <c r="E603" s="34"/>
      <c r="F603" s="34"/>
      <c r="G603" s="34"/>
      <c r="H603" s="592"/>
      <c r="I603"/>
      <c r="J603"/>
    </row>
    <row r="604" spans="1:10" ht="23.25" customHeight="1" thickTop="1" thickBot="1">
      <c r="A604" s="339"/>
      <c r="B604" s="34"/>
      <c r="C604" s="34"/>
      <c r="D604" s="225"/>
      <c r="E604" s="34"/>
      <c r="F604" s="34"/>
      <c r="G604" s="34"/>
      <c r="H604" s="592"/>
      <c r="I604"/>
      <c r="J604"/>
    </row>
    <row r="605" spans="1:10" ht="23.25" customHeight="1" thickTop="1" thickBot="1">
      <c r="A605" s="339"/>
      <c r="B605" s="34"/>
      <c r="C605" s="34"/>
      <c r="D605" s="225"/>
      <c r="E605" s="34"/>
      <c r="F605" s="34"/>
      <c r="G605" s="34"/>
      <c r="H605" s="592"/>
      <c r="I605"/>
      <c r="J605"/>
    </row>
    <row r="606" spans="1:10" ht="23.25" customHeight="1" thickTop="1" thickBot="1">
      <c r="A606" s="339"/>
      <c r="B606" s="34"/>
      <c r="C606" s="34"/>
      <c r="D606" s="225"/>
      <c r="E606" s="34"/>
      <c r="F606" s="34"/>
      <c r="G606" s="34"/>
      <c r="H606" s="592"/>
      <c r="I606"/>
      <c r="J606"/>
    </row>
    <row r="607" spans="1:10" ht="23.25" customHeight="1" thickTop="1" thickBot="1">
      <c r="A607" s="339"/>
      <c r="B607" s="34"/>
      <c r="C607" s="34"/>
      <c r="D607" s="225"/>
      <c r="E607" s="34"/>
      <c r="F607" s="34"/>
      <c r="G607" s="34"/>
      <c r="H607" s="592"/>
      <c r="I607"/>
      <c r="J607"/>
    </row>
    <row r="608" spans="1:10" ht="23.25" customHeight="1" thickTop="1" thickBot="1">
      <c r="A608" s="339"/>
      <c r="B608" s="34"/>
      <c r="C608" s="34"/>
      <c r="D608" s="225"/>
      <c r="E608" s="34"/>
      <c r="F608" s="34"/>
      <c r="G608" s="34"/>
      <c r="H608" s="592"/>
      <c r="I608"/>
      <c r="J608"/>
    </row>
    <row r="609" spans="1:10" ht="23.25" customHeight="1" thickTop="1" thickBot="1">
      <c r="A609" s="339"/>
      <c r="B609" s="34"/>
      <c r="C609" s="34"/>
      <c r="D609" s="225"/>
      <c r="E609" s="34"/>
      <c r="F609" s="34"/>
      <c r="G609" s="34"/>
      <c r="H609" s="592"/>
      <c r="I609"/>
      <c r="J609"/>
    </row>
    <row r="610" spans="1:10" ht="23.25" customHeight="1" thickTop="1" thickBot="1">
      <c r="A610" s="339"/>
      <c r="B610" s="34"/>
      <c r="C610" s="34"/>
      <c r="D610" s="225"/>
      <c r="E610" s="34"/>
      <c r="F610" s="34"/>
      <c r="G610" s="34"/>
      <c r="H610" s="592"/>
      <c r="I610"/>
      <c r="J610"/>
    </row>
    <row r="611" spans="1:10" ht="23.25" customHeight="1" thickTop="1" thickBot="1">
      <c r="A611" s="339"/>
      <c r="B611" s="34"/>
      <c r="C611" s="34"/>
      <c r="D611" s="225"/>
      <c r="E611" s="34"/>
      <c r="F611" s="34"/>
      <c r="G611" s="34"/>
      <c r="H611" s="592"/>
      <c r="I611"/>
      <c r="J611"/>
    </row>
    <row r="612" spans="1:10" ht="23.25" customHeight="1" thickTop="1" thickBot="1">
      <c r="A612" s="339"/>
      <c r="B612" s="34"/>
      <c r="C612" s="34"/>
      <c r="D612" s="225"/>
      <c r="E612" s="34"/>
      <c r="F612" s="34"/>
      <c r="G612" s="34"/>
      <c r="H612" s="592"/>
      <c r="I612"/>
      <c r="J612"/>
    </row>
    <row r="613" spans="1:10" ht="23.25" customHeight="1" thickTop="1" thickBot="1">
      <c r="A613" s="339"/>
      <c r="B613" s="34"/>
      <c r="C613" s="34"/>
      <c r="D613" s="225"/>
      <c r="E613" s="34"/>
      <c r="F613" s="34"/>
      <c r="G613" s="34"/>
      <c r="H613" s="592"/>
      <c r="I613"/>
      <c r="J613"/>
    </row>
    <row r="614" spans="1:10" ht="23.25" customHeight="1" thickTop="1" thickBot="1">
      <c r="A614" s="339"/>
      <c r="B614" s="34"/>
      <c r="C614" s="34"/>
      <c r="D614" s="225"/>
      <c r="E614" s="34"/>
      <c r="F614" s="34"/>
      <c r="G614" s="34"/>
      <c r="H614" s="592"/>
      <c r="I614"/>
      <c r="J614"/>
    </row>
    <row r="615" spans="1:10" ht="23.25" customHeight="1" thickTop="1" thickBot="1">
      <c r="A615" s="339"/>
      <c r="B615" s="34"/>
      <c r="C615" s="34"/>
      <c r="D615" s="225"/>
      <c r="E615" s="34"/>
      <c r="F615" s="34"/>
      <c r="G615" s="34"/>
      <c r="H615" s="592"/>
      <c r="I615"/>
      <c r="J615"/>
    </row>
    <row r="616" spans="1:10" ht="23.25" customHeight="1" thickTop="1" thickBot="1">
      <c r="A616" s="339"/>
      <c r="B616" s="34"/>
      <c r="C616" s="34"/>
      <c r="D616" s="225"/>
      <c r="E616" s="34"/>
      <c r="F616" s="34"/>
      <c r="G616" s="34"/>
      <c r="H616" s="592"/>
      <c r="I616"/>
      <c r="J616"/>
    </row>
    <row r="617" spans="1:10" ht="23.25" customHeight="1" thickTop="1" thickBot="1">
      <c r="A617" s="339"/>
      <c r="B617" s="34"/>
      <c r="C617" s="34"/>
      <c r="D617" s="225"/>
      <c r="E617" s="34"/>
      <c r="F617" s="34"/>
      <c r="G617" s="34"/>
      <c r="H617" s="592"/>
      <c r="I617"/>
      <c r="J617"/>
    </row>
    <row r="618" spans="1:10" ht="23.25" customHeight="1" thickTop="1" thickBot="1">
      <c r="A618" s="339"/>
      <c r="B618" s="34"/>
      <c r="C618" s="34"/>
      <c r="D618" s="225"/>
      <c r="E618" s="34"/>
      <c r="F618" s="34"/>
      <c r="G618" s="34"/>
      <c r="H618" s="592"/>
      <c r="I618"/>
      <c r="J618"/>
    </row>
    <row r="619" spans="1:10" ht="23.25" customHeight="1" thickTop="1" thickBot="1">
      <c r="A619" s="339"/>
      <c r="B619" s="34"/>
      <c r="C619" s="34"/>
      <c r="D619" s="225"/>
      <c r="E619" s="34"/>
      <c r="F619" s="34"/>
      <c r="G619" s="34"/>
      <c r="H619" s="592"/>
      <c r="I619"/>
      <c r="J619"/>
    </row>
    <row r="620" spans="1:10" ht="23.25" customHeight="1" thickTop="1" thickBot="1">
      <c r="A620" s="339"/>
      <c r="B620" s="34"/>
      <c r="C620" s="34"/>
      <c r="D620" s="225"/>
      <c r="E620" s="34"/>
      <c r="F620" s="34"/>
      <c r="G620" s="34"/>
      <c r="H620" s="592"/>
      <c r="I620"/>
      <c r="J620"/>
    </row>
    <row r="621" spans="1:10" ht="23.25" customHeight="1" thickTop="1" thickBot="1">
      <c r="A621" s="339"/>
      <c r="B621" s="34"/>
      <c r="C621" s="34"/>
      <c r="D621" s="225"/>
      <c r="E621" s="34"/>
      <c r="F621" s="34"/>
      <c r="G621" s="34"/>
      <c r="H621" s="592"/>
      <c r="I621"/>
      <c r="J621"/>
    </row>
    <row r="622" spans="1:10" ht="23.25" customHeight="1" thickTop="1" thickBot="1">
      <c r="A622" s="339"/>
      <c r="B622" s="34"/>
      <c r="C622" s="34"/>
      <c r="D622" s="225"/>
      <c r="E622" s="34"/>
      <c r="F622" s="34"/>
      <c r="G622" s="34"/>
      <c r="H622" s="592"/>
      <c r="I622"/>
      <c r="J622"/>
    </row>
    <row r="623" spans="1:10" ht="23.25" customHeight="1" thickTop="1" thickBot="1">
      <c r="A623" s="339"/>
      <c r="B623" s="34"/>
      <c r="C623" s="34"/>
      <c r="D623" s="225"/>
      <c r="E623" s="34"/>
      <c r="F623" s="34"/>
      <c r="G623" s="34"/>
      <c r="H623" s="592"/>
      <c r="I623"/>
      <c r="J623"/>
    </row>
    <row r="624" spans="1:10" ht="23.25" customHeight="1" thickTop="1" thickBot="1">
      <c r="A624" s="339"/>
      <c r="B624" s="34"/>
      <c r="C624" s="34"/>
      <c r="D624" s="225"/>
      <c r="E624" s="34"/>
      <c r="F624" s="34"/>
      <c r="G624" s="34"/>
      <c r="H624" s="592"/>
      <c r="I624"/>
      <c r="J624"/>
    </row>
    <row r="625" spans="1:10" ht="23.25" customHeight="1" thickTop="1" thickBot="1">
      <c r="A625" s="339"/>
      <c r="B625" s="34"/>
      <c r="C625" s="34"/>
      <c r="D625" s="225"/>
      <c r="E625" s="34"/>
      <c r="F625" s="34"/>
      <c r="G625" s="34"/>
      <c r="H625" s="592"/>
      <c r="I625"/>
      <c r="J625"/>
    </row>
    <row r="626" spans="1:10" ht="23.25" customHeight="1" thickTop="1" thickBot="1">
      <c r="A626" s="339"/>
      <c r="B626" s="34"/>
      <c r="C626" s="34"/>
      <c r="D626" s="225"/>
      <c r="E626" s="34"/>
      <c r="F626" s="34"/>
      <c r="G626" s="34"/>
      <c r="H626" s="592"/>
      <c r="I626"/>
      <c r="J626"/>
    </row>
    <row r="627" spans="1:10" ht="23.25" customHeight="1" thickTop="1" thickBot="1">
      <c r="A627" s="339"/>
      <c r="B627" s="34"/>
      <c r="C627" s="34"/>
      <c r="D627" s="225"/>
      <c r="E627" s="34"/>
      <c r="F627" s="34"/>
      <c r="G627" s="34"/>
      <c r="H627" s="592"/>
      <c r="I627"/>
      <c r="J627"/>
    </row>
    <row r="628" spans="1:10" ht="23.25" customHeight="1" thickTop="1" thickBot="1">
      <c r="A628" s="339"/>
      <c r="B628" s="34"/>
      <c r="C628" s="34"/>
      <c r="D628" s="225"/>
      <c r="E628" s="34"/>
      <c r="F628" s="34"/>
      <c r="G628" s="34"/>
      <c r="H628" s="592"/>
      <c r="I628"/>
      <c r="J628"/>
    </row>
    <row r="629" spans="1:10" ht="23.25" customHeight="1" thickTop="1" thickBot="1">
      <c r="A629" s="339"/>
      <c r="B629" s="34"/>
      <c r="C629" s="34"/>
      <c r="D629" s="225"/>
      <c r="E629" s="34"/>
      <c r="F629" s="34"/>
      <c r="G629" s="34"/>
      <c r="H629" s="592"/>
      <c r="I629"/>
      <c r="J629"/>
    </row>
    <row r="630" spans="1:10" ht="23.25" customHeight="1" thickTop="1" thickBot="1">
      <c r="A630" s="339"/>
      <c r="B630" s="34"/>
      <c r="C630" s="34"/>
      <c r="D630" s="225"/>
      <c r="E630" s="34"/>
      <c r="F630" s="34"/>
      <c r="G630" s="34"/>
      <c r="H630" s="592"/>
      <c r="I630"/>
      <c r="J630"/>
    </row>
    <row r="631" spans="1:10" ht="23.25" customHeight="1" thickTop="1" thickBot="1">
      <c r="A631" s="339"/>
      <c r="B631" s="34"/>
      <c r="C631" s="34"/>
      <c r="D631" s="225"/>
      <c r="E631" s="34"/>
      <c r="F631" s="34"/>
      <c r="G631" s="34"/>
      <c r="H631" s="592"/>
      <c r="I631"/>
      <c r="J631"/>
    </row>
    <row r="632" spans="1:10" ht="23.25" customHeight="1" thickTop="1" thickBot="1">
      <c r="A632" s="339"/>
      <c r="B632" s="34"/>
      <c r="C632" s="34"/>
      <c r="D632" s="225"/>
      <c r="E632" s="34"/>
      <c r="F632" s="34"/>
      <c r="G632" s="34"/>
      <c r="H632" s="592"/>
      <c r="I632"/>
      <c r="J632"/>
    </row>
    <row r="633" spans="1:10" ht="23.25" customHeight="1" thickTop="1" thickBot="1">
      <c r="A633" s="339"/>
      <c r="B633" s="34"/>
      <c r="C633" s="34"/>
      <c r="D633" s="225"/>
      <c r="E633" s="34"/>
      <c r="F633" s="34"/>
      <c r="G633" s="34"/>
      <c r="H633" s="592"/>
      <c r="I633"/>
      <c r="J633"/>
    </row>
    <row r="634" spans="1:10" ht="23.25" customHeight="1" thickTop="1" thickBot="1">
      <c r="A634" s="339"/>
      <c r="B634" s="34"/>
      <c r="C634" s="34"/>
      <c r="D634" s="225"/>
      <c r="E634" s="34"/>
      <c r="F634" s="34"/>
      <c r="G634" s="34"/>
      <c r="H634" s="592"/>
      <c r="I634"/>
      <c r="J634"/>
    </row>
    <row r="635" spans="1:10" ht="23.25" customHeight="1" thickTop="1" thickBot="1">
      <c r="A635" s="339"/>
      <c r="B635" s="34"/>
      <c r="C635" s="34"/>
      <c r="D635" s="225"/>
      <c r="E635" s="34"/>
      <c r="F635" s="34"/>
      <c r="G635" s="34"/>
      <c r="H635" s="592"/>
      <c r="I635"/>
      <c r="J635"/>
    </row>
    <row r="636" spans="1:10" ht="23.25" customHeight="1" thickTop="1" thickBot="1">
      <c r="A636" s="339"/>
      <c r="B636" s="34"/>
      <c r="C636" s="34"/>
      <c r="D636" s="225"/>
      <c r="E636" s="34"/>
      <c r="F636" s="34"/>
      <c r="G636" s="34"/>
      <c r="H636" s="592"/>
      <c r="I636"/>
      <c r="J636"/>
    </row>
    <row r="637" spans="1:10" ht="23.25" customHeight="1" thickTop="1" thickBot="1">
      <c r="A637" s="339"/>
      <c r="B637" s="34"/>
      <c r="C637" s="34"/>
      <c r="D637" s="225"/>
      <c r="E637" s="34"/>
      <c r="F637" s="34"/>
      <c r="G637" s="34"/>
      <c r="H637" s="592"/>
      <c r="I637"/>
      <c r="J637"/>
    </row>
    <row r="638" spans="1:10" ht="23.25" customHeight="1" thickTop="1" thickBot="1">
      <c r="A638" s="339"/>
      <c r="B638" s="34"/>
      <c r="C638" s="34"/>
      <c r="D638" s="225"/>
      <c r="E638" s="34"/>
      <c r="F638" s="34"/>
      <c r="G638" s="34"/>
      <c r="H638" s="592"/>
      <c r="I638"/>
      <c r="J638"/>
    </row>
    <row r="639" spans="1:10" ht="23.25" customHeight="1" thickTop="1" thickBot="1">
      <c r="A639" s="339"/>
      <c r="B639" s="34"/>
      <c r="C639" s="34"/>
      <c r="D639" s="225"/>
      <c r="E639" s="34"/>
      <c r="F639" s="34"/>
      <c r="G639" s="34"/>
      <c r="H639" s="592"/>
      <c r="I639"/>
      <c r="J639"/>
    </row>
    <row r="640" spans="1:10" ht="23.25" customHeight="1" thickTop="1" thickBot="1">
      <c r="A640" s="339"/>
      <c r="B640" s="34"/>
      <c r="C640" s="34"/>
      <c r="D640" s="225"/>
      <c r="E640" s="34"/>
      <c r="F640" s="34"/>
      <c r="G640" s="34"/>
      <c r="H640" s="592"/>
      <c r="I640"/>
      <c r="J640"/>
    </row>
    <row r="641" spans="1:10" ht="23.25" customHeight="1" thickTop="1" thickBot="1">
      <c r="A641" s="339"/>
      <c r="B641" s="34"/>
      <c r="C641" s="34"/>
      <c r="D641" s="225"/>
      <c r="E641" s="34"/>
      <c r="F641" s="34"/>
      <c r="G641" s="34"/>
      <c r="H641" s="592"/>
      <c r="I641"/>
      <c r="J641"/>
    </row>
    <row r="642" spans="1:10" ht="23.25" customHeight="1" thickTop="1" thickBot="1">
      <c r="A642" s="339"/>
      <c r="B642" s="34"/>
      <c r="C642" s="34"/>
      <c r="D642" s="225"/>
      <c r="E642" s="34"/>
      <c r="F642" s="34"/>
      <c r="G642" s="34"/>
      <c r="H642" s="592"/>
      <c r="I642"/>
      <c r="J642"/>
    </row>
    <row r="643" spans="1:10" ht="23.25" customHeight="1" thickTop="1" thickBot="1">
      <c r="A643" s="339"/>
      <c r="B643" s="34"/>
      <c r="C643" s="34"/>
      <c r="D643" s="225"/>
      <c r="E643" s="34"/>
      <c r="F643" s="34"/>
      <c r="G643" s="34"/>
      <c r="H643" s="592"/>
      <c r="I643"/>
      <c r="J643"/>
    </row>
    <row r="644" spans="1:10" ht="23.25" customHeight="1" thickTop="1" thickBot="1">
      <c r="A644" s="339"/>
      <c r="B644" s="34"/>
      <c r="C644" s="34"/>
      <c r="D644" s="225"/>
      <c r="E644" s="34"/>
      <c r="F644" s="34"/>
      <c r="G644" s="34"/>
      <c r="H644" s="592"/>
      <c r="I644"/>
      <c r="J644"/>
    </row>
    <row r="645" spans="1:10" ht="23.25" customHeight="1" thickTop="1" thickBot="1">
      <c r="A645" s="339"/>
      <c r="B645" s="34"/>
      <c r="C645" s="34"/>
      <c r="D645" s="225"/>
      <c r="E645" s="34"/>
      <c r="F645" s="34"/>
      <c r="G645" s="34"/>
      <c r="H645" s="592"/>
      <c r="I645"/>
      <c r="J645"/>
    </row>
    <row r="646" spans="1:10" ht="23.25" customHeight="1" thickTop="1" thickBot="1">
      <c r="A646" s="339"/>
      <c r="B646" s="34"/>
      <c r="C646" s="34"/>
      <c r="D646" s="225"/>
      <c r="E646" s="34"/>
      <c r="F646" s="34"/>
      <c r="G646" s="34"/>
      <c r="H646" s="592"/>
      <c r="I646"/>
      <c r="J646"/>
    </row>
    <row r="647" spans="1:10" ht="23.25" customHeight="1" thickTop="1" thickBot="1">
      <c r="A647" s="339"/>
      <c r="B647" s="34"/>
      <c r="C647" s="34"/>
      <c r="D647" s="225"/>
      <c r="E647" s="34"/>
      <c r="F647" s="34"/>
      <c r="G647" s="34"/>
      <c r="H647" s="592"/>
      <c r="I647"/>
      <c r="J647"/>
    </row>
    <row r="648" spans="1:10" ht="23.25" customHeight="1" thickTop="1" thickBot="1">
      <c r="A648" s="339"/>
      <c r="B648" s="34"/>
      <c r="C648" s="34"/>
      <c r="D648" s="225"/>
      <c r="E648" s="34"/>
      <c r="F648" s="34"/>
      <c r="G648" s="34"/>
      <c r="H648" s="592"/>
      <c r="I648"/>
      <c r="J648"/>
    </row>
    <row r="649" spans="1:10" ht="23.25" customHeight="1" thickTop="1" thickBot="1">
      <c r="A649" s="339"/>
      <c r="B649" s="34"/>
      <c r="C649" s="34"/>
      <c r="D649" s="225"/>
      <c r="E649" s="34"/>
      <c r="F649" s="34"/>
      <c r="G649" s="34"/>
      <c r="H649" s="592"/>
      <c r="I649"/>
      <c r="J649"/>
    </row>
    <row r="650" spans="1:10" ht="23.25" customHeight="1" thickTop="1" thickBot="1">
      <c r="A650" s="339"/>
      <c r="B650" s="34"/>
      <c r="C650" s="34"/>
      <c r="D650" s="225"/>
      <c r="E650" s="34"/>
      <c r="F650" s="34"/>
      <c r="G650" s="34"/>
      <c r="H650" s="592"/>
      <c r="I650"/>
      <c r="J650"/>
    </row>
    <row r="651" spans="1:10" ht="23.25" customHeight="1" thickTop="1" thickBot="1">
      <c r="A651" s="339"/>
      <c r="B651" s="34"/>
      <c r="C651" s="34"/>
      <c r="D651" s="225"/>
      <c r="E651" s="34"/>
      <c r="F651" s="34"/>
      <c r="G651" s="34"/>
      <c r="H651" s="592"/>
      <c r="I651"/>
      <c r="J651"/>
    </row>
    <row r="652" spans="1:10" ht="23.25" customHeight="1" thickTop="1" thickBot="1">
      <c r="A652" s="339"/>
      <c r="B652" s="34"/>
      <c r="C652" s="34"/>
      <c r="D652" s="225"/>
      <c r="E652" s="34"/>
      <c r="F652" s="34"/>
      <c r="G652" s="34"/>
      <c r="H652" s="592"/>
      <c r="I652"/>
      <c r="J652"/>
    </row>
    <row r="653" spans="1:10" ht="23.25" customHeight="1" thickTop="1" thickBot="1">
      <c r="A653" s="339"/>
      <c r="B653" s="34"/>
      <c r="C653" s="34"/>
      <c r="D653" s="225"/>
      <c r="E653" s="34"/>
      <c r="F653" s="34"/>
      <c r="G653" s="34"/>
      <c r="H653" s="592"/>
      <c r="I653"/>
      <c r="J653"/>
    </row>
    <row r="654" spans="1:10" ht="23.25" customHeight="1" thickTop="1" thickBot="1">
      <c r="A654" s="339"/>
      <c r="B654" s="34"/>
      <c r="C654" s="34"/>
      <c r="D654" s="225"/>
      <c r="E654" s="34"/>
      <c r="F654" s="34"/>
      <c r="G654" s="34"/>
      <c r="H654" s="592"/>
      <c r="I654"/>
      <c r="J654"/>
    </row>
    <row r="655" spans="1:10" ht="23.25" customHeight="1" thickTop="1" thickBot="1">
      <c r="A655" s="339"/>
      <c r="B655" s="34"/>
      <c r="C655" s="34"/>
      <c r="D655" s="225"/>
      <c r="E655" s="34"/>
      <c r="F655" s="34"/>
      <c r="G655" s="34"/>
      <c r="H655" s="592"/>
      <c r="I655"/>
      <c r="J655"/>
    </row>
    <row r="656" spans="1:10" ht="23.25" customHeight="1" thickTop="1" thickBot="1">
      <c r="A656" s="339"/>
      <c r="B656" s="34"/>
      <c r="C656" s="34"/>
      <c r="D656" s="225"/>
      <c r="E656" s="34"/>
      <c r="F656" s="34"/>
      <c r="G656" s="34"/>
      <c r="H656" s="592"/>
      <c r="I656"/>
      <c r="J656"/>
    </row>
    <row r="657" spans="1:10" ht="23.25" customHeight="1" thickTop="1" thickBot="1">
      <c r="A657" s="339"/>
      <c r="B657" s="34"/>
      <c r="C657" s="34"/>
      <c r="D657" s="225"/>
      <c r="E657" s="34"/>
      <c r="F657" s="34"/>
      <c r="G657" s="34"/>
      <c r="H657" s="592"/>
      <c r="I657"/>
      <c r="J657"/>
    </row>
    <row r="658" spans="1:10" ht="23.25" customHeight="1" thickTop="1" thickBot="1">
      <c r="A658" s="339"/>
      <c r="B658" s="34"/>
      <c r="C658" s="34"/>
      <c r="D658" s="225"/>
      <c r="E658" s="34"/>
      <c r="F658" s="34"/>
      <c r="G658" s="34"/>
      <c r="H658" s="592"/>
      <c r="I658"/>
      <c r="J658"/>
    </row>
    <row r="659" spans="1:10" ht="23.25" customHeight="1" thickTop="1" thickBot="1">
      <c r="A659" s="339"/>
      <c r="B659" s="34"/>
      <c r="C659" s="34"/>
      <c r="D659" s="225"/>
      <c r="E659" s="34"/>
      <c r="F659" s="34"/>
      <c r="G659" s="34"/>
      <c r="H659" s="592"/>
      <c r="I659"/>
      <c r="J659"/>
    </row>
    <row r="660" spans="1:10" ht="23.25" customHeight="1" thickTop="1" thickBot="1">
      <c r="A660" s="339"/>
      <c r="B660" s="34"/>
      <c r="C660" s="34"/>
      <c r="D660" s="225"/>
      <c r="E660" s="34"/>
      <c r="F660" s="34"/>
      <c r="G660" s="34"/>
      <c r="H660" s="592"/>
      <c r="I660"/>
      <c r="J660"/>
    </row>
    <row r="661" spans="1:10" ht="23.25" customHeight="1" thickTop="1" thickBot="1">
      <c r="A661" s="339"/>
      <c r="B661" s="34"/>
      <c r="C661" s="34"/>
      <c r="D661" s="225"/>
      <c r="E661" s="34"/>
      <c r="F661" s="34"/>
      <c r="G661" s="34"/>
      <c r="H661" s="592"/>
      <c r="I661"/>
      <c r="J661"/>
    </row>
    <row r="662" spans="1:10" ht="23.25" customHeight="1" thickTop="1" thickBot="1">
      <c r="A662" s="339"/>
      <c r="B662" s="34"/>
      <c r="C662" s="34"/>
      <c r="D662" s="225"/>
      <c r="E662" s="34"/>
      <c r="F662" s="34"/>
      <c r="G662" s="34"/>
      <c r="H662" s="592"/>
      <c r="I662"/>
      <c r="J662"/>
    </row>
    <row r="663" spans="1:10" ht="23.25" customHeight="1" thickTop="1" thickBot="1">
      <c r="A663" s="339"/>
      <c r="B663" s="34"/>
      <c r="C663" s="34"/>
      <c r="D663" s="225"/>
      <c r="E663" s="34"/>
      <c r="F663" s="34"/>
      <c r="G663" s="34"/>
      <c r="H663" s="592"/>
      <c r="I663"/>
      <c r="J663"/>
    </row>
    <row r="664" spans="1:10" ht="23.25" customHeight="1" thickTop="1" thickBot="1">
      <c r="A664" s="339"/>
      <c r="B664" s="34"/>
      <c r="C664" s="34"/>
      <c r="D664" s="225"/>
      <c r="E664" s="34"/>
      <c r="F664" s="34"/>
      <c r="G664" s="34"/>
      <c r="H664" s="592"/>
      <c r="I664"/>
      <c r="J664"/>
    </row>
    <row r="665" spans="1:10" ht="23.25" customHeight="1" thickTop="1" thickBot="1">
      <c r="A665" s="339"/>
      <c r="B665" s="34"/>
      <c r="C665" s="34"/>
      <c r="D665" s="225"/>
      <c r="E665" s="34"/>
      <c r="F665" s="34"/>
      <c r="G665" s="34"/>
      <c r="H665" s="592"/>
      <c r="I665"/>
      <c r="J665"/>
    </row>
    <row r="666" spans="1:10" ht="23.25" customHeight="1" thickTop="1" thickBot="1">
      <c r="A666" s="339"/>
      <c r="B666" s="34"/>
      <c r="C666" s="34"/>
      <c r="D666" s="225"/>
      <c r="E666" s="34"/>
      <c r="F666" s="34"/>
      <c r="G666" s="34"/>
      <c r="H666" s="592"/>
      <c r="I666"/>
      <c r="J666"/>
    </row>
    <row r="667" spans="1:10" ht="23.25" customHeight="1" thickTop="1" thickBot="1">
      <c r="A667" s="339"/>
      <c r="B667" s="34"/>
      <c r="C667" s="34"/>
      <c r="D667" s="225"/>
      <c r="E667" s="34"/>
      <c r="F667" s="34"/>
      <c r="G667" s="34"/>
      <c r="H667" s="592"/>
      <c r="I667"/>
      <c r="J667"/>
    </row>
    <row r="668" spans="1:10" ht="23.25" customHeight="1" thickTop="1" thickBot="1">
      <c r="A668" s="339"/>
      <c r="B668" s="34"/>
      <c r="C668" s="34"/>
      <c r="D668" s="225"/>
      <c r="E668" s="34"/>
      <c r="F668" s="34"/>
      <c r="G668" s="34"/>
      <c r="H668" s="592"/>
      <c r="I668"/>
      <c r="J668"/>
    </row>
    <row r="669" spans="1:10" ht="23.25" customHeight="1" thickTop="1" thickBot="1">
      <c r="A669" s="339"/>
      <c r="B669" s="34"/>
      <c r="C669" s="34"/>
      <c r="D669" s="225"/>
      <c r="E669" s="34"/>
      <c r="F669" s="34"/>
      <c r="G669" s="34"/>
      <c r="H669" s="592"/>
      <c r="I669"/>
      <c r="J669"/>
    </row>
    <row r="670" spans="1:10" ht="23.25" customHeight="1" thickTop="1" thickBot="1">
      <c r="A670" s="339"/>
      <c r="B670" s="34"/>
      <c r="C670" s="34"/>
      <c r="D670" s="225"/>
      <c r="E670" s="34"/>
      <c r="F670" s="34"/>
      <c r="G670" s="34"/>
      <c r="H670" s="592"/>
      <c r="I670"/>
      <c r="J670"/>
    </row>
    <row r="671" spans="1:10" ht="23.25" customHeight="1" thickTop="1" thickBot="1">
      <c r="A671" s="339"/>
      <c r="B671" s="34"/>
      <c r="C671" s="34"/>
      <c r="D671" s="225"/>
      <c r="E671" s="34"/>
      <c r="F671" s="34"/>
      <c r="G671" s="34"/>
      <c r="H671" s="592"/>
      <c r="I671"/>
      <c r="J671"/>
    </row>
    <row r="672" spans="1:10" ht="23.25" customHeight="1" thickTop="1" thickBot="1">
      <c r="A672" s="339"/>
      <c r="B672" s="34"/>
      <c r="C672" s="34"/>
      <c r="D672" s="225"/>
      <c r="E672" s="34"/>
      <c r="F672" s="34"/>
      <c r="G672" s="34"/>
      <c r="H672" s="592"/>
      <c r="I672"/>
      <c r="J672"/>
    </row>
    <row r="673" spans="1:10" ht="23.25" customHeight="1" thickTop="1" thickBot="1">
      <c r="A673" s="339"/>
      <c r="B673" s="34"/>
      <c r="C673" s="34"/>
      <c r="D673" s="225"/>
      <c r="E673" s="34"/>
      <c r="F673" s="34"/>
      <c r="G673" s="34"/>
      <c r="H673" s="592"/>
      <c r="I673"/>
      <c r="J673"/>
    </row>
    <row r="674" spans="1:10" ht="23.25" customHeight="1" thickTop="1" thickBot="1">
      <c r="A674" s="339"/>
      <c r="B674" s="34"/>
      <c r="C674" s="34"/>
      <c r="D674" s="225"/>
      <c r="E674" s="34"/>
      <c r="F674" s="34"/>
      <c r="G674" s="34"/>
      <c r="H674" s="592"/>
      <c r="I674"/>
      <c r="J674"/>
    </row>
    <row r="675" spans="1:10" ht="23.25" customHeight="1" thickTop="1" thickBot="1">
      <c r="A675" s="339"/>
      <c r="B675" s="34"/>
      <c r="C675" s="34"/>
      <c r="D675" s="225"/>
      <c r="E675" s="34"/>
      <c r="F675" s="34"/>
      <c r="G675" s="34"/>
      <c r="H675" s="592"/>
      <c r="I675"/>
      <c r="J675"/>
    </row>
    <row r="676" spans="1:10" ht="23.25" customHeight="1" thickTop="1" thickBot="1">
      <c r="A676" s="339"/>
      <c r="B676" s="34"/>
      <c r="C676" s="34"/>
      <c r="D676" s="225"/>
      <c r="E676" s="34"/>
      <c r="F676" s="34"/>
      <c r="G676" s="34"/>
      <c r="H676" s="592"/>
      <c r="I676"/>
      <c r="J676"/>
    </row>
    <row r="677" spans="1:10" ht="23.25" customHeight="1" thickTop="1" thickBot="1">
      <c r="A677" s="339"/>
      <c r="B677" s="34"/>
      <c r="C677" s="34"/>
      <c r="D677" s="225"/>
      <c r="E677" s="34"/>
      <c r="F677" s="34"/>
      <c r="G677" s="34"/>
      <c r="H677" s="592"/>
      <c r="I677"/>
      <c r="J677"/>
    </row>
    <row r="678" spans="1:10" ht="23.25" customHeight="1" thickTop="1" thickBot="1">
      <c r="A678" s="339"/>
      <c r="B678" s="34"/>
      <c r="C678" s="34"/>
      <c r="D678" s="225"/>
      <c r="E678" s="34"/>
      <c r="F678" s="34"/>
      <c r="G678" s="34"/>
      <c r="H678" s="592"/>
      <c r="I678"/>
      <c r="J678"/>
    </row>
    <row r="679" spans="1:10" ht="23.25" customHeight="1" thickTop="1" thickBot="1">
      <c r="A679" s="339"/>
      <c r="B679" s="34"/>
      <c r="C679" s="34"/>
      <c r="D679" s="225"/>
      <c r="E679" s="34"/>
      <c r="F679" s="34"/>
      <c r="G679" s="34"/>
      <c r="H679" s="592"/>
      <c r="I679"/>
      <c r="J679"/>
    </row>
    <row r="680" spans="1:10" ht="23.25" customHeight="1" thickTop="1" thickBot="1">
      <c r="A680" s="339"/>
      <c r="B680" s="34"/>
      <c r="C680" s="34"/>
      <c r="D680" s="225"/>
      <c r="E680" s="34"/>
      <c r="F680" s="34"/>
      <c r="G680" s="34"/>
      <c r="H680" s="592"/>
      <c r="I680"/>
      <c r="J680"/>
    </row>
    <row r="681" spans="1:10" ht="23.25" customHeight="1" thickTop="1" thickBot="1">
      <c r="A681" s="339"/>
      <c r="B681" s="34"/>
      <c r="C681" s="34"/>
      <c r="D681" s="225"/>
      <c r="E681" s="34"/>
      <c r="F681" s="34"/>
      <c r="G681" s="34"/>
      <c r="H681" s="592"/>
      <c r="I681"/>
      <c r="J681"/>
    </row>
    <row r="682" spans="1:10" ht="23.25" customHeight="1" thickTop="1" thickBot="1">
      <c r="A682" s="339"/>
      <c r="B682" s="34"/>
      <c r="C682" s="34"/>
      <c r="D682" s="225"/>
      <c r="E682" s="34"/>
      <c r="F682" s="34"/>
      <c r="G682" s="34"/>
      <c r="H682" s="592"/>
      <c r="I682"/>
      <c r="J682"/>
    </row>
    <row r="683" spans="1:10" ht="23.25" customHeight="1" thickTop="1" thickBot="1">
      <c r="A683" s="339"/>
      <c r="B683" s="34"/>
      <c r="C683" s="34"/>
      <c r="D683" s="225"/>
      <c r="E683" s="34"/>
      <c r="F683" s="34"/>
      <c r="G683" s="34"/>
      <c r="H683" s="592"/>
      <c r="I683"/>
      <c r="J683"/>
    </row>
    <row r="684" spans="1:10" ht="23.25" customHeight="1" thickTop="1" thickBot="1">
      <c r="A684" s="339"/>
      <c r="B684" s="34"/>
      <c r="C684" s="34"/>
      <c r="D684" s="225"/>
      <c r="E684" s="34"/>
      <c r="F684" s="34"/>
      <c r="G684" s="34"/>
      <c r="H684" s="592"/>
      <c r="I684"/>
      <c r="J684"/>
    </row>
    <row r="685" spans="1:10" ht="23.25" customHeight="1" thickTop="1" thickBot="1">
      <c r="A685" s="339"/>
      <c r="B685" s="34"/>
      <c r="C685" s="34"/>
      <c r="D685" s="225"/>
      <c r="E685" s="34"/>
      <c r="F685" s="34"/>
      <c r="G685" s="34"/>
      <c r="H685" s="592"/>
      <c r="I685"/>
      <c r="J685"/>
    </row>
    <row r="686" spans="1:10" ht="23.25" customHeight="1" thickTop="1" thickBot="1">
      <c r="A686" s="339"/>
      <c r="B686" s="34"/>
      <c r="C686" s="34"/>
      <c r="D686" s="225"/>
      <c r="E686" s="34"/>
      <c r="F686" s="34"/>
      <c r="G686" s="34"/>
      <c r="H686" s="592"/>
      <c r="I686"/>
      <c r="J686"/>
    </row>
    <row r="687" spans="1:10" ht="23.25" customHeight="1" thickTop="1" thickBot="1">
      <c r="A687" s="339"/>
      <c r="B687" s="34"/>
      <c r="C687" s="34"/>
      <c r="D687" s="225"/>
      <c r="E687" s="34"/>
      <c r="F687" s="34"/>
      <c r="G687" s="34"/>
      <c r="H687" s="592"/>
      <c r="I687"/>
      <c r="J687"/>
    </row>
    <row r="688" spans="1:10" ht="23.25" customHeight="1" thickTop="1" thickBot="1">
      <c r="A688" s="339"/>
      <c r="B688" s="34"/>
      <c r="C688" s="34"/>
      <c r="D688" s="225"/>
      <c r="E688" s="34"/>
      <c r="F688" s="34"/>
      <c r="G688" s="34"/>
      <c r="H688" s="592"/>
      <c r="I688"/>
      <c r="J688"/>
    </row>
    <row r="689" spans="1:10" ht="23.25" customHeight="1" thickTop="1" thickBot="1">
      <c r="A689" s="339"/>
      <c r="B689" s="34"/>
      <c r="C689" s="34"/>
      <c r="D689" s="225"/>
      <c r="E689" s="34"/>
      <c r="F689" s="34"/>
      <c r="G689" s="34"/>
      <c r="H689" s="592"/>
      <c r="I689"/>
      <c r="J689"/>
    </row>
    <row r="690" spans="1:10" ht="23.25" customHeight="1" thickTop="1" thickBot="1">
      <c r="A690" s="339"/>
      <c r="B690" s="34"/>
      <c r="C690" s="34"/>
      <c r="D690" s="225"/>
      <c r="E690" s="34"/>
      <c r="F690" s="34"/>
      <c r="G690" s="34"/>
      <c r="H690" s="592"/>
      <c r="I690"/>
      <c r="J690"/>
    </row>
    <row r="691" spans="1:10" ht="23.25" customHeight="1" thickTop="1" thickBot="1">
      <c r="A691" s="339"/>
      <c r="B691" s="34"/>
      <c r="C691" s="34"/>
      <c r="D691" s="225"/>
      <c r="E691" s="34"/>
      <c r="F691" s="34"/>
      <c r="G691" s="34"/>
      <c r="H691" s="592"/>
      <c r="I691"/>
      <c r="J691"/>
    </row>
    <row r="692" spans="1:10" ht="23.25" customHeight="1" thickTop="1" thickBot="1">
      <c r="A692" s="339"/>
      <c r="B692" s="34"/>
      <c r="C692" s="34"/>
      <c r="D692" s="225"/>
      <c r="E692" s="34"/>
      <c r="F692" s="34"/>
      <c r="G692" s="34"/>
      <c r="H692" s="592"/>
      <c r="I692"/>
      <c r="J692"/>
    </row>
    <row r="693" spans="1:10" ht="23.25" customHeight="1" thickTop="1" thickBot="1">
      <c r="A693" s="339"/>
      <c r="B693" s="34"/>
      <c r="C693" s="34"/>
      <c r="D693" s="225"/>
      <c r="E693" s="34"/>
      <c r="F693" s="34"/>
      <c r="G693" s="34"/>
      <c r="H693" s="592"/>
      <c r="I693"/>
      <c r="J693"/>
    </row>
    <row r="694" spans="1:10" ht="23.25" customHeight="1" thickTop="1" thickBot="1">
      <c r="A694" s="339"/>
      <c r="B694" s="34"/>
      <c r="C694" s="34"/>
      <c r="D694" s="225"/>
      <c r="E694" s="34"/>
      <c r="F694" s="34"/>
      <c r="G694" s="34"/>
      <c r="H694" s="592"/>
      <c r="I694"/>
      <c r="J694"/>
    </row>
    <row r="695" spans="1:10" ht="23.25" customHeight="1" thickTop="1" thickBot="1">
      <c r="A695" s="339"/>
      <c r="B695" s="34"/>
      <c r="C695" s="34"/>
      <c r="D695" s="225"/>
      <c r="E695" s="34"/>
      <c r="F695" s="34"/>
      <c r="G695" s="34"/>
      <c r="H695" s="592"/>
      <c r="I695"/>
      <c r="J695"/>
    </row>
    <row r="696" spans="1:10" ht="23.25" customHeight="1" thickTop="1" thickBot="1">
      <c r="A696" s="339"/>
      <c r="B696" s="34"/>
      <c r="C696" s="34"/>
      <c r="D696" s="225"/>
      <c r="E696" s="34"/>
      <c r="F696" s="34"/>
      <c r="G696" s="34"/>
      <c r="H696" s="592"/>
      <c r="I696"/>
      <c r="J696"/>
    </row>
    <row r="697" spans="1:10" ht="23.25" customHeight="1" thickTop="1" thickBot="1">
      <c r="A697" s="339"/>
      <c r="B697" s="34"/>
      <c r="C697" s="34"/>
      <c r="D697" s="225"/>
      <c r="E697" s="34"/>
      <c r="F697" s="34"/>
      <c r="G697" s="34"/>
      <c r="H697" s="592"/>
      <c r="I697"/>
      <c r="J697"/>
    </row>
    <row r="698" spans="1:10" ht="23.25" customHeight="1" thickTop="1" thickBot="1">
      <c r="A698" s="339"/>
      <c r="B698" s="34"/>
      <c r="C698" s="34"/>
      <c r="D698" s="225"/>
      <c r="E698" s="34"/>
      <c r="F698" s="34"/>
      <c r="G698" s="34"/>
      <c r="H698" s="592"/>
      <c r="I698"/>
      <c r="J698"/>
    </row>
    <row r="699" spans="1:10" ht="23.25" customHeight="1" thickTop="1" thickBot="1">
      <c r="A699" s="339"/>
      <c r="B699" s="34"/>
      <c r="C699" s="34"/>
      <c r="D699" s="225"/>
      <c r="E699" s="34"/>
      <c r="F699" s="34"/>
      <c r="G699" s="34"/>
      <c r="H699" s="592"/>
      <c r="I699"/>
      <c r="J699"/>
    </row>
    <row r="700" spans="1:10" ht="23.25" customHeight="1" thickTop="1" thickBot="1">
      <c r="A700" s="339"/>
      <c r="B700" s="34"/>
      <c r="C700" s="34"/>
      <c r="D700" s="225"/>
      <c r="E700" s="34"/>
      <c r="F700" s="34"/>
      <c r="G700" s="34"/>
      <c r="H700" s="592"/>
      <c r="I700"/>
      <c r="J700"/>
    </row>
    <row r="701" spans="1:10" ht="23.25" customHeight="1" thickTop="1" thickBot="1">
      <c r="A701" s="339"/>
      <c r="B701" s="34"/>
      <c r="C701" s="34"/>
      <c r="D701" s="225"/>
      <c r="E701" s="34"/>
      <c r="F701" s="34"/>
      <c r="G701" s="34"/>
      <c r="H701" s="592"/>
      <c r="I701"/>
      <c r="J701"/>
    </row>
    <row r="702" spans="1:10" ht="23.25" customHeight="1" thickTop="1" thickBot="1">
      <c r="A702" s="339"/>
      <c r="B702" s="34"/>
      <c r="C702" s="34"/>
      <c r="D702" s="225"/>
      <c r="E702" s="34"/>
      <c r="F702" s="34"/>
      <c r="G702" s="34"/>
      <c r="H702" s="592"/>
      <c r="I702"/>
      <c r="J702"/>
    </row>
    <row r="703" spans="1:10" ht="23.25" customHeight="1" thickTop="1" thickBot="1">
      <c r="A703" s="339"/>
      <c r="B703" s="34"/>
      <c r="C703" s="34"/>
      <c r="D703" s="225"/>
      <c r="E703" s="34"/>
      <c r="F703" s="34"/>
      <c r="G703" s="34"/>
      <c r="H703" s="592"/>
      <c r="I703"/>
      <c r="J703"/>
    </row>
    <row r="704" spans="1:10" ht="23.25" customHeight="1" thickTop="1" thickBot="1">
      <c r="A704" s="339"/>
      <c r="B704" s="34"/>
      <c r="C704" s="34"/>
      <c r="D704" s="225"/>
      <c r="E704" s="34"/>
      <c r="F704" s="34"/>
      <c r="G704" s="34"/>
      <c r="H704" s="592"/>
      <c r="I704"/>
      <c r="J704"/>
    </row>
    <row r="705" spans="1:10" ht="23.25" customHeight="1" thickTop="1" thickBot="1">
      <c r="A705" s="339"/>
      <c r="B705" s="34"/>
      <c r="C705" s="34"/>
      <c r="D705" s="225"/>
      <c r="E705" s="34"/>
      <c r="F705" s="34"/>
      <c r="G705" s="34"/>
      <c r="H705" s="592"/>
      <c r="I705"/>
      <c r="J705"/>
    </row>
    <row r="706" spans="1:10" ht="23.25" customHeight="1" thickTop="1" thickBot="1">
      <c r="A706" s="339"/>
      <c r="B706" s="34"/>
      <c r="C706" s="34"/>
      <c r="D706" s="225"/>
      <c r="E706" s="34"/>
      <c r="F706" s="34"/>
      <c r="G706" s="34"/>
      <c r="H706" s="592"/>
      <c r="I706"/>
      <c r="J706"/>
    </row>
    <row r="707" spans="1:10" ht="23.25" customHeight="1" thickTop="1" thickBot="1">
      <c r="A707" s="339"/>
      <c r="B707" s="34"/>
      <c r="C707" s="34"/>
      <c r="D707" s="225"/>
      <c r="E707" s="34"/>
      <c r="F707" s="34"/>
      <c r="G707" s="34"/>
      <c r="H707" s="592"/>
      <c r="I707"/>
      <c r="J707"/>
    </row>
    <row r="708" spans="1:10" ht="23.25" customHeight="1" thickTop="1" thickBot="1">
      <c r="A708" s="339"/>
      <c r="B708" s="34"/>
      <c r="C708" s="34"/>
      <c r="D708" s="225"/>
      <c r="E708" s="34"/>
      <c r="F708" s="34"/>
      <c r="G708" s="34"/>
      <c r="H708" s="592"/>
      <c r="I708"/>
      <c r="J708"/>
    </row>
    <row r="709" spans="1:10" ht="23.25" customHeight="1" thickTop="1" thickBot="1">
      <c r="A709" s="339"/>
      <c r="B709" s="34"/>
      <c r="C709" s="34"/>
      <c r="D709" s="225"/>
      <c r="E709" s="34"/>
      <c r="F709" s="34"/>
      <c r="G709" s="34"/>
      <c r="H709" s="592"/>
      <c r="I709"/>
      <c r="J709"/>
    </row>
    <row r="710" spans="1:10" ht="23.25" customHeight="1" thickTop="1" thickBot="1">
      <c r="A710" s="339"/>
      <c r="B710" s="34"/>
      <c r="C710" s="34"/>
      <c r="D710" s="225"/>
      <c r="E710" s="34"/>
      <c r="F710" s="34"/>
      <c r="G710" s="34"/>
      <c r="H710" s="592"/>
      <c r="I710"/>
      <c r="J710"/>
    </row>
    <row r="711" spans="1:10" ht="23.25" customHeight="1" thickTop="1" thickBot="1">
      <c r="A711" s="339"/>
      <c r="B711" s="34"/>
      <c r="C711" s="34"/>
      <c r="D711" s="225"/>
      <c r="E711" s="34"/>
      <c r="F711" s="34"/>
      <c r="G711" s="34"/>
      <c r="H711" s="592"/>
      <c r="I711"/>
      <c r="J711"/>
    </row>
    <row r="712" spans="1:10" ht="23.25" customHeight="1" thickTop="1" thickBot="1">
      <c r="A712" s="339"/>
      <c r="B712" s="34"/>
      <c r="C712" s="34"/>
      <c r="D712" s="225"/>
      <c r="E712" s="34"/>
      <c r="F712" s="34"/>
      <c r="G712" s="34"/>
      <c r="H712" s="592"/>
      <c r="I712"/>
      <c r="J712"/>
    </row>
    <row r="713" spans="1:10" ht="23.25" customHeight="1" thickTop="1" thickBot="1">
      <c r="A713" s="339"/>
      <c r="B713" s="34"/>
      <c r="C713" s="34"/>
      <c r="D713" s="225"/>
      <c r="E713" s="34"/>
      <c r="F713" s="34"/>
      <c r="G713" s="34"/>
      <c r="H713" s="592"/>
      <c r="I713"/>
      <c r="J713"/>
    </row>
    <row r="714" spans="1:10" ht="23.25" customHeight="1" thickTop="1" thickBot="1">
      <c r="A714" s="339"/>
      <c r="B714" s="34"/>
      <c r="C714" s="34"/>
      <c r="D714" s="225"/>
      <c r="E714" s="34"/>
      <c r="F714" s="34"/>
      <c r="G714" s="34"/>
      <c r="H714" s="592"/>
      <c r="I714"/>
      <c r="J714"/>
    </row>
    <row r="715" spans="1:10" ht="23.25" customHeight="1" thickTop="1" thickBot="1">
      <c r="A715" s="339"/>
      <c r="B715" s="34"/>
      <c r="C715" s="34"/>
      <c r="D715" s="225"/>
      <c r="E715" s="34"/>
      <c r="F715" s="34"/>
      <c r="G715" s="34"/>
      <c r="H715" s="592"/>
      <c r="I715"/>
      <c r="J715"/>
    </row>
    <row r="716" spans="1:10" ht="23.25" customHeight="1" thickTop="1" thickBot="1">
      <c r="A716" s="339"/>
      <c r="B716" s="34"/>
      <c r="C716" s="34"/>
      <c r="D716" s="225"/>
      <c r="E716" s="34"/>
      <c r="F716" s="34"/>
      <c r="G716" s="34"/>
      <c r="H716" s="592"/>
      <c r="I716"/>
      <c r="J716"/>
    </row>
    <row r="717" spans="1:10" ht="23.25" customHeight="1" thickTop="1" thickBot="1">
      <c r="A717" s="339"/>
      <c r="B717" s="34"/>
      <c r="C717" s="34"/>
      <c r="D717" s="225"/>
      <c r="E717" s="34"/>
      <c r="F717" s="34"/>
      <c r="G717" s="34"/>
      <c r="H717" s="592"/>
      <c r="I717"/>
      <c r="J717"/>
    </row>
    <row r="718" spans="1:10" ht="23.25" customHeight="1" thickTop="1" thickBot="1">
      <c r="A718" s="339"/>
      <c r="B718" s="34"/>
      <c r="C718" s="34"/>
      <c r="D718" s="225"/>
      <c r="E718" s="34"/>
      <c r="F718" s="34"/>
      <c r="G718" s="34"/>
      <c r="H718" s="592"/>
      <c r="I718"/>
      <c r="J718"/>
    </row>
    <row r="719" spans="1:10" ht="23.25" customHeight="1" thickTop="1" thickBot="1">
      <c r="A719" s="339"/>
      <c r="B719" s="34"/>
      <c r="C719" s="34"/>
      <c r="D719" s="225"/>
      <c r="E719" s="34"/>
      <c r="F719" s="34"/>
      <c r="G719" s="34"/>
      <c r="H719" s="592"/>
      <c r="I719"/>
      <c r="J719"/>
    </row>
    <row r="720" spans="1:10" ht="23.25" customHeight="1" thickTop="1" thickBot="1">
      <c r="A720" s="339"/>
      <c r="B720" s="34"/>
      <c r="C720" s="34"/>
      <c r="D720" s="225"/>
      <c r="E720" s="34"/>
      <c r="F720" s="34"/>
      <c r="G720" s="34"/>
      <c r="H720" s="592"/>
      <c r="I720"/>
      <c r="J720"/>
    </row>
    <row r="721" spans="1:10" ht="23.25" customHeight="1" thickTop="1" thickBot="1">
      <c r="A721" s="339"/>
      <c r="B721" s="34"/>
      <c r="C721" s="34"/>
      <c r="D721" s="225"/>
      <c r="E721" s="34"/>
      <c r="F721" s="34"/>
      <c r="G721" s="34"/>
      <c r="H721" s="592"/>
      <c r="I721"/>
      <c r="J721"/>
    </row>
    <row r="722" spans="1:10" ht="23.25" customHeight="1" thickTop="1" thickBot="1">
      <c r="A722" s="339"/>
      <c r="B722" s="34"/>
      <c r="C722" s="34"/>
      <c r="D722" s="225"/>
      <c r="E722" s="34"/>
      <c r="F722" s="34"/>
      <c r="G722" s="34"/>
      <c r="H722" s="592"/>
      <c r="I722"/>
      <c r="J722"/>
    </row>
    <row r="723" spans="1:10" ht="23.25" customHeight="1" thickTop="1" thickBot="1">
      <c r="A723" s="339"/>
      <c r="B723" s="34"/>
      <c r="C723" s="34"/>
      <c r="D723" s="225"/>
      <c r="E723" s="34"/>
      <c r="F723" s="34"/>
      <c r="G723" s="34"/>
      <c r="H723" s="592"/>
      <c r="I723"/>
      <c r="J723"/>
    </row>
    <row r="724" spans="1:10" ht="23.25" customHeight="1" thickTop="1" thickBot="1">
      <c r="A724" s="339"/>
      <c r="B724" s="34"/>
      <c r="C724" s="34"/>
      <c r="D724" s="225"/>
      <c r="E724" s="34"/>
      <c r="F724" s="34"/>
      <c r="G724" s="34"/>
      <c r="H724" s="592"/>
      <c r="I724"/>
      <c r="J724"/>
    </row>
    <row r="725" spans="1:10" ht="23.25" customHeight="1" thickTop="1" thickBot="1">
      <c r="A725" s="339"/>
      <c r="B725" s="34"/>
      <c r="C725" s="34"/>
      <c r="D725" s="225"/>
      <c r="E725" s="34"/>
      <c r="F725" s="34"/>
      <c r="G725" s="34"/>
      <c r="H725" s="592"/>
      <c r="I725"/>
      <c r="J725"/>
    </row>
    <row r="726" spans="1:10" ht="23.25" customHeight="1" thickTop="1" thickBot="1">
      <c r="A726" s="339"/>
      <c r="B726" s="34"/>
      <c r="C726" s="34"/>
      <c r="D726" s="225"/>
      <c r="E726" s="34"/>
      <c r="F726" s="34"/>
      <c r="G726" s="34"/>
      <c r="H726" s="592"/>
      <c r="I726"/>
      <c r="J726"/>
    </row>
    <row r="727" spans="1:10" ht="23.25" customHeight="1" thickTop="1" thickBot="1">
      <c r="A727" s="339"/>
      <c r="B727" s="34"/>
      <c r="C727" s="34"/>
      <c r="D727" s="225"/>
      <c r="E727" s="34"/>
      <c r="F727" s="34"/>
      <c r="G727" s="34"/>
      <c r="H727" s="592"/>
      <c r="I727"/>
      <c r="J727"/>
    </row>
    <row r="728" spans="1:10" ht="23.25" customHeight="1" thickTop="1" thickBot="1">
      <c r="A728" s="339"/>
      <c r="B728" s="34"/>
      <c r="C728" s="34"/>
      <c r="D728" s="225"/>
      <c r="E728" s="34"/>
      <c r="F728" s="34"/>
      <c r="G728" s="34"/>
      <c r="H728" s="592"/>
      <c r="I728"/>
      <c r="J728"/>
    </row>
    <row r="729" spans="1:10" ht="23.25" customHeight="1" thickTop="1" thickBot="1">
      <c r="A729" s="339"/>
      <c r="B729" s="34"/>
      <c r="C729" s="34"/>
      <c r="D729" s="225"/>
      <c r="E729" s="34"/>
      <c r="F729" s="34"/>
      <c r="G729" s="34"/>
      <c r="H729" s="592"/>
      <c r="I729"/>
      <c r="J729"/>
    </row>
    <row r="730" spans="1:10" ht="23.25" customHeight="1" thickTop="1" thickBot="1">
      <c r="A730" s="339"/>
      <c r="B730" s="34"/>
      <c r="C730" s="34"/>
      <c r="D730" s="225"/>
      <c r="E730" s="34"/>
      <c r="F730" s="34"/>
      <c r="G730" s="34"/>
      <c r="H730" s="592"/>
      <c r="I730"/>
      <c r="J730"/>
    </row>
    <row r="731" spans="1:10" ht="23.25" customHeight="1" thickTop="1" thickBot="1">
      <c r="A731" s="339"/>
      <c r="B731" s="34"/>
      <c r="C731" s="34"/>
      <c r="D731" s="225"/>
      <c r="E731" s="34"/>
      <c r="F731" s="34"/>
      <c r="G731" s="34"/>
      <c r="H731" s="592"/>
      <c r="I731"/>
      <c r="J731"/>
    </row>
    <row r="732" spans="1:10" ht="23.25" customHeight="1" thickTop="1" thickBot="1">
      <c r="A732" s="339"/>
      <c r="B732" s="34"/>
      <c r="C732" s="34"/>
      <c r="D732" s="225"/>
      <c r="E732" s="34"/>
      <c r="F732" s="34"/>
      <c r="G732" s="34"/>
      <c r="H732" s="592"/>
      <c r="I732"/>
      <c r="J732"/>
    </row>
    <row r="733" spans="1:10" ht="23.25" customHeight="1" thickTop="1" thickBot="1">
      <c r="A733" s="339"/>
      <c r="B733" s="34"/>
      <c r="C733" s="34"/>
      <c r="D733" s="225"/>
      <c r="E733" s="34"/>
      <c r="F733" s="34"/>
      <c r="G733" s="34"/>
      <c r="H733" s="592"/>
      <c r="I733"/>
      <c r="J733"/>
    </row>
    <row r="734" spans="1:10" ht="23.25" customHeight="1" thickTop="1" thickBot="1">
      <c r="A734" s="339"/>
      <c r="B734" s="34"/>
      <c r="C734" s="34"/>
      <c r="D734" s="225"/>
      <c r="E734" s="34"/>
      <c r="F734" s="34"/>
      <c r="G734" s="34"/>
      <c r="H734" s="592"/>
      <c r="I734"/>
      <c r="J734"/>
    </row>
    <row r="735" spans="1:10" ht="23.25" customHeight="1" thickTop="1" thickBot="1">
      <c r="A735" s="339"/>
      <c r="B735" s="34"/>
      <c r="C735" s="34"/>
      <c r="D735" s="225"/>
      <c r="E735" s="34"/>
      <c r="F735" s="34"/>
      <c r="G735" s="34"/>
      <c r="H735" s="592"/>
      <c r="I735"/>
      <c r="J735"/>
    </row>
    <row r="736" spans="1:10" ht="23.25" customHeight="1" thickTop="1" thickBot="1">
      <c r="A736" s="339"/>
      <c r="B736" s="34"/>
      <c r="C736" s="34"/>
      <c r="D736" s="225"/>
      <c r="E736" s="34"/>
      <c r="F736" s="34"/>
      <c r="G736" s="34"/>
      <c r="H736" s="592"/>
      <c r="I736"/>
      <c r="J736"/>
    </row>
    <row r="737" spans="1:10" ht="23.25" customHeight="1" thickTop="1" thickBot="1">
      <c r="A737" s="339"/>
      <c r="B737" s="34"/>
      <c r="C737" s="34"/>
      <c r="D737" s="225"/>
      <c r="E737" s="34"/>
      <c r="F737" s="34"/>
      <c r="G737" s="34"/>
      <c r="H737" s="592"/>
      <c r="I737"/>
      <c r="J737"/>
    </row>
    <row r="738" spans="1:10" ht="23.25" customHeight="1" thickTop="1" thickBot="1">
      <c r="A738" s="339"/>
      <c r="B738" s="34"/>
      <c r="C738" s="34"/>
      <c r="D738" s="225"/>
      <c r="E738" s="34"/>
      <c r="F738" s="34"/>
      <c r="G738" s="34"/>
      <c r="H738" s="592"/>
      <c r="I738"/>
      <c r="J738"/>
    </row>
    <row r="739" spans="1:10" ht="23.25" customHeight="1" thickTop="1" thickBot="1">
      <c r="A739" s="339"/>
      <c r="B739" s="34"/>
      <c r="C739" s="34"/>
      <c r="D739" s="225"/>
      <c r="E739" s="34"/>
      <c r="F739" s="34"/>
      <c r="G739" s="34"/>
      <c r="H739" s="592"/>
      <c r="I739"/>
      <c r="J739"/>
    </row>
    <row r="740" spans="1:10" ht="23.25" customHeight="1" thickTop="1" thickBot="1">
      <c r="A740" s="339"/>
      <c r="B740" s="34"/>
      <c r="C740" s="34"/>
      <c r="D740" s="225"/>
      <c r="E740" s="34"/>
      <c r="F740" s="34"/>
      <c r="G740" s="34"/>
      <c r="H740" s="592"/>
      <c r="I740"/>
      <c r="J740"/>
    </row>
    <row r="741" spans="1:10" ht="23.25" customHeight="1" thickTop="1" thickBot="1">
      <c r="A741" s="339"/>
      <c r="B741" s="34"/>
      <c r="C741" s="34"/>
      <c r="D741" s="225"/>
      <c r="E741" s="34"/>
      <c r="F741" s="34"/>
      <c r="G741" s="34"/>
      <c r="H741" s="592"/>
      <c r="I741"/>
      <c r="J741"/>
    </row>
    <row r="742" spans="1:10" ht="23.25" customHeight="1" thickTop="1" thickBot="1">
      <c r="A742" s="339"/>
      <c r="B742" s="34"/>
      <c r="C742" s="34"/>
      <c r="D742" s="225"/>
      <c r="E742" s="34"/>
      <c r="F742" s="34"/>
      <c r="G742" s="34"/>
      <c r="H742" s="592"/>
      <c r="I742"/>
      <c r="J742"/>
    </row>
    <row r="743" spans="1:10" ht="23.25" customHeight="1" thickTop="1" thickBot="1">
      <c r="A743" s="339"/>
      <c r="B743" s="34"/>
      <c r="C743" s="34"/>
      <c r="D743" s="225"/>
      <c r="E743" s="34"/>
      <c r="F743" s="34"/>
      <c r="G743" s="34"/>
      <c r="H743" s="592"/>
      <c r="I743"/>
      <c r="J743"/>
    </row>
    <row r="744" spans="1:10" ht="23.25" customHeight="1" thickTop="1" thickBot="1">
      <c r="A744" s="339"/>
      <c r="B744" s="34"/>
      <c r="C744" s="34"/>
      <c r="D744" s="225"/>
      <c r="E744" s="34"/>
      <c r="F744" s="34"/>
      <c r="G744" s="34"/>
      <c r="H744" s="592"/>
      <c r="I744"/>
      <c r="J744"/>
    </row>
    <row r="745" spans="1:10" ht="23.25" customHeight="1" thickTop="1" thickBot="1">
      <c r="A745" s="339"/>
      <c r="B745" s="34"/>
      <c r="C745" s="34"/>
      <c r="D745" s="225"/>
      <c r="E745" s="34"/>
      <c r="F745" s="34"/>
      <c r="G745" s="34"/>
      <c r="H745" s="592"/>
      <c r="I745"/>
      <c r="J745"/>
    </row>
    <row r="746" spans="1:10" ht="23.25" customHeight="1" thickTop="1" thickBot="1">
      <c r="A746" s="339"/>
      <c r="B746" s="34"/>
      <c r="C746" s="34"/>
      <c r="D746" s="225"/>
      <c r="E746" s="34"/>
      <c r="F746" s="34"/>
      <c r="G746" s="34"/>
      <c r="H746" s="592"/>
      <c r="I746"/>
      <c r="J746"/>
    </row>
    <row r="747" spans="1:10" ht="23.25" customHeight="1" thickTop="1" thickBot="1">
      <c r="A747" s="339"/>
      <c r="B747" s="34"/>
      <c r="C747" s="34"/>
      <c r="D747" s="225"/>
      <c r="E747" s="34"/>
      <c r="F747" s="34"/>
      <c r="G747" s="34"/>
      <c r="H747" s="592"/>
      <c r="I747"/>
      <c r="J747"/>
    </row>
    <row r="748" spans="1:10" ht="23.25" customHeight="1" thickTop="1" thickBot="1">
      <c r="A748" s="339"/>
      <c r="B748" s="34"/>
      <c r="C748" s="34"/>
      <c r="D748" s="225"/>
      <c r="E748" s="34"/>
      <c r="F748" s="34"/>
      <c r="G748" s="34"/>
      <c r="H748" s="592"/>
      <c r="I748"/>
      <c r="J748"/>
    </row>
    <row r="749" spans="1:10" ht="23.25" customHeight="1" thickTop="1" thickBot="1">
      <c r="A749" s="339"/>
      <c r="B749" s="34"/>
      <c r="C749" s="34"/>
      <c r="D749" s="225"/>
      <c r="E749" s="34"/>
      <c r="F749" s="34"/>
      <c r="G749" s="34"/>
      <c r="H749" s="592"/>
      <c r="I749"/>
      <c r="J749"/>
    </row>
    <row r="750" spans="1:10" ht="23.25" customHeight="1" thickTop="1" thickBot="1">
      <c r="A750" s="339"/>
      <c r="B750" s="34"/>
      <c r="C750" s="34"/>
      <c r="D750" s="225"/>
      <c r="E750" s="34"/>
      <c r="F750" s="34"/>
      <c r="G750" s="34"/>
      <c r="H750" s="592"/>
      <c r="I750"/>
      <c r="J750"/>
    </row>
    <row r="751" spans="1:10" ht="23.25" customHeight="1" thickTop="1" thickBot="1">
      <c r="A751" s="339"/>
      <c r="B751" s="34"/>
      <c r="C751" s="34"/>
      <c r="D751" s="225"/>
      <c r="E751" s="34"/>
      <c r="F751" s="34"/>
      <c r="G751" s="34"/>
      <c r="H751" s="592"/>
      <c r="I751"/>
      <c r="J751"/>
    </row>
    <row r="752" spans="1:10" ht="23.25" customHeight="1" thickTop="1" thickBot="1">
      <c r="A752" s="339"/>
      <c r="B752" s="34"/>
      <c r="C752" s="34"/>
      <c r="D752" s="225"/>
      <c r="E752" s="34"/>
      <c r="F752" s="34"/>
      <c r="G752" s="34"/>
      <c r="H752" s="592"/>
      <c r="I752"/>
      <c r="J752"/>
    </row>
    <row r="753" spans="1:10" ht="23.25" customHeight="1" thickTop="1" thickBot="1">
      <c r="A753" s="339"/>
      <c r="B753" s="34"/>
      <c r="C753" s="34"/>
      <c r="D753" s="225"/>
      <c r="E753" s="34"/>
      <c r="F753" s="34"/>
      <c r="G753" s="34"/>
      <c r="H753" s="592"/>
      <c r="I753"/>
      <c r="J753"/>
    </row>
    <row r="754" spans="1:10" ht="23.25" customHeight="1" thickTop="1" thickBot="1">
      <c r="A754" s="339"/>
      <c r="B754" s="34"/>
      <c r="C754" s="34"/>
      <c r="D754" s="225"/>
      <c r="E754" s="34"/>
      <c r="F754" s="34"/>
      <c r="G754" s="34"/>
      <c r="H754" s="592"/>
      <c r="I754"/>
      <c r="J754"/>
    </row>
    <row r="755" spans="1:10" ht="23.25" customHeight="1" thickTop="1" thickBot="1">
      <c r="A755" s="339"/>
      <c r="B755" s="34"/>
      <c r="C755" s="34"/>
      <c r="D755" s="225"/>
      <c r="E755" s="34"/>
      <c r="F755" s="34"/>
      <c r="G755" s="34"/>
      <c r="H755" s="592"/>
      <c r="I755"/>
      <c r="J755"/>
    </row>
    <row r="756" spans="1:10" ht="23.25" customHeight="1" thickTop="1" thickBot="1">
      <c r="A756" s="339"/>
      <c r="B756" s="34"/>
      <c r="C756" s="34"/>
      <c r="D756" s="225"/>
      <c r="E756" s="34"/>
      <c r="F756" s="34"/>
      <c r="G756" s="34"/>
      <c r="H756" s="592"/>
      <c r="I756"/>
      <c r="J756"/>
    </row>
    <row r="757" spans="1:10" ht="23.25" customHeight="1" thickTop="1" thickBot="1">
      <c r="A757" s="339"/>
      <c r="B757" s="34"/>
      <c r="C757" s="34"/>
      <c r="D757" s="225"/>
      <c r="E757" s="34"/>
      <c r="F757" s="34"/>
      <c r="G757" s="34"/>
      <c r="H757" s="592"/>
      <c r="I757"/>
      <c r="J757"/>
    </row>
    <row r="758" spans="1:10" ht="23.25" customHeight="1" thickTop="1" thickBot="1">
      <c r="A758" s="339"/>
      <c r="B758" s="34"/>
      <c r="C758" s="34"/>
      <c r="D758" s="225"/>
      <c r="E758" s="34"/>
      <c r="F758" s="34"/>
      <c r="G758" s="34"/>
      <c r="H758" s="592"/>
      <c r="I758"/>
      <c r="J758"/>
    </row>
    <row r="759" spans="1:10" ht="23.25" customHeight="1" thickTop="1" thickBot="1">
      <c r="A759" s="339"/>
      <c r="B759" s="34"/>
      <c r="C759" s="34"/>
      <c r="D759" s="225"/>
      <c r="E759" s="34"/>
      <c r="F759" s="34"/>
      <c r="G759" s="34"/>
      <c r="H759" s="592"/>
      <c r="I759"/>
      <c r="J759"/>
    </row>
    <row r="760" spans="1:10" ht="23.25" customHeight="1" thickTop="1" thickBot="1">
      <c r="A760" s="339"/>
      <c r="B760" s="34"/>
      <c r="C760" s="34"/>
      <c r="D760" s="225"/>
      <c r="E760" s="34"/>
      <c r="F760" s="34"/>
      <c r="G760" s="34"/>
      <c r="H760" s="592"/>
      <c r="I760"/>
      <c r="J760"/>
    </row>
    <row r="761" spans="1:10" ht="23.25" customHeight="1" thickTop="1" thickBot="1">
      <c r="A761" s="339"/>
      <c r="B761" s="34"/>
      <c r="C761" s="34"/>
      <c r="D761" s="225"/>
      <c r="E761" s="34"/>
      <c r="F761" s="34"/>
      <c r="G761" s="34"/>
      <c r="H761" s="592"/>
      <c r="I761"/>
      <c r="J761"/>
    </row>
    <row r="762" spans="1:10" ht="23.25" customHeight="1" thickTop="1" thickBot="1">
      <c r="A762" s="339"/>
      <c r="B762" s="34"/>
      <c r="C762" s="34"/>
      <c r="D762" s="225"/>
      <c r="E762" s="34"/>
      <c r="F762" s="34"/>
      <c r="G762" s="34"/>
      <c r="H762" s="592"/>
      <c r="I762"/>
      <c r="J762"/>
    </row>
    <row r="763" spans="1:10" ht="23.25" customHeight="1" thickTop="1" thickBot="1">
      <c r="A763" s="339"/>
      <c r="B763" s="34"/>
      <c r="C763" s="34"/>
      <c r="D763" s="225"/>
      <c r="E763" s="34"/>
      <c r="F763" s="34"/>
      <c r="G763" s="34"/>
      <c r="H763" s="592"/>
      <c r="I763"/>
      <c r="J763"/>
    </row>
    <row r="764" spans="1:10" ht="23.25" customHeight="1" thickTop="1" thickBot="1">
      <c r="A764" s="339"/>
      <c r="B764" s="34"/>
      <c r="C764" s="34"/>
      <c r="D764" s="225"/>
      <c r="E764" s="34"/>
      <c r="F764" s="34"/>
      <c r="G764" s="34"/>
      <c r="H764" s="592"/>
      <c r="I764"/>
      <c r="J764"/>
    </row>
    <row r="765" spans="1:10" ht="23.25" customHeight="1" thickTop="1" thickBot="1">
      <c r="A765" s="339"/>
      <c r="B765" s="34"/>
      <c r="C765" s="34"/>
      <c r="D765" s="225"/>
      <c r="E765" s="34"/>
      <c r="F765" s="34"/>
      <c r="G765" s="34"/>
      <c r="H765" s="592"/>
      <c r="I765"/>
      <c r="J765"/>
    </row>
    <row r="766" spans="1:10" ht="23.25" customHeight="1" thickTop="1" thickBot="1">
      <c r="A766" s="339"/>
      <c r="B766" s="34"/>
      <c r="C766" s="34"/>
      <c r="D766" s="225"/>
      <c r="E766" s="34"/>
      <c r="F766" s="34"/>
      <c r="G766" s="34"/>
      <c r="H766" s="592"/>
      <c r="I766"/>
      <c r="J766"/>
    </row>
    <row r="767" spans="1:10" ht="23.25" customHeight="1" thickTop="1" thickBot="1">
      <c r="A767" s="339"/>
      <c r="B767" s="34"/>
      <c r="C767" s="34"/>
      <c r="D767" s="225"/>
      <c r="E767" s="34"/>
      <c r="F767" s="34"/>
      <c r="G767" s="34"/>
      <c r="H767" s="592"/>
      <c r="I767"/>
      <c r="J767"/>
    </row>
    <row r="768" spans="1:10" ht="23.25" customHeight="1" thickTop="1" thickBot="1">
      <c r="A768" s="339"/>
      <c r="B768" s="34"/>
      <c r="C768" s="34"/>
      <c r="D768" s="225"/>
      <c r="E768" s="34"/>
      <c r="F768" s="34"/>
      <c r="G768" s="34"/>
      <c r="H768" s="592"/>
      <c r="I768"/>
      <c r="J768"/>
    </row>
    <row r="769" spans="1:10" ht="23.25" customHeight="1" thickTop="1" thickBot="1">
      <c r="A769" s="339"/>
      <c r="B769" s="34"/>
      <c r="C769" s="34"/>
      <c r="D769" s="225"/>
      <c r="E769" s="34"/>
      <c r="F769" s="34"/>
      <c r="G769" s="34"/>
      <c r="H769" s="592"/>
      <c r="I769"/>
      <c r="J769"/>
    </row>
    <row r="770" spans="1:10" ht="23.25" customHeight="1" thickTop="1" thickBot="1">
      <c r="A770" s="339"/>
      <c r="B770" s="34"/>
      <c r="C770" s="34"/>
      <c r="D770" s="225"/>
      <c r="E770" s="34"/>
      <c r="F770" s="34"/>
      <c r="G770" s="34"/>
      <c r="H770" s="592"/>
      <c r="I770"/>
      <c r="J770"/>
    </row>
    <row r="771" spans="1:10" ht="23.25" customHeight="1" thickTop="1" thickBot="1">
      <c r="A771" s="339"/>
      <c r="B771" s="34"/>
      <c r="C771" s="34"/>
      <c r="D771" s="225"/>
      <c r="E771" s="34"/>
      <c r="F771" s="34"/>
      <c r="G771" s="34"/>
      <c r="H771" s="592"/>
      <c r="I771"/>
      <c r="J771"/>
    </row>
    <row r="772" spans="1:10" ht="23.25" customHeight="1" thickTop="1" thickBot="1">
      <c r="A772" s="339"/>
      <c r="B772" s="34"/>
      <c r="C772" s="34"/>
      <c r="D772" s="225"/>
      <c r="E772" s="34"/>
      <c r="F772" s="34"/>
      <c r="G772" s="34"/>
      <c r="H772" s="592"/>
      <c r="I772"/>
      <c r="J772"/>
    </row>
    <row r="773" spans="1:10" ht="23.25" customHeight="1" thickTop="1" thickBot="1">
      <c r="A773" s="339"/>
      <c r="B773" s="34"/>
      <c r="C773" s="34"/>
      <c r="D773" s="225"/>
      <c r="E773" s="34"/>
      <c r="F773" s="34"/>
      <c r="G773" s="34"/>
      <c r="H773" s="592"/>
      <c r="I773"/>
      <c r="J773"/>
    </row>
    <row r="774" spans="1:10" ht="23.25" customHeight="1" thickTop="1" thickBot="1">
      <c r="A774" s="339"/>
      <c r="B774" s="34"/>
      <c r="C774" s="34"/>
      <c r="D774" s="225"/>
      <c r="E774" s="34"/>
      <c r="F774" s="34"/>
      <c r="G774" s="34"/>
      <c r="H774" s="592"/>
      <c r="I774"/>
      <c r="J774"/>
    </row>
    <row r="775" spans="1:10" ht="23.25" customHeight="1" thickTop="1" thickBot="1">
      <c r="A775" s="339"/>
      <c r="B775" s="34"/>
      <c r="C775" s="34"/>
      <c r="D775" s="225"/>
      <c r="E775" s="34"/>
      <c r="F775" s="34"/>
      <c r="G775" s="34"/>
      <c r="H775" s="592"/>
      <c r="I775"/>
      <c r="J775"/>
    </row>
    <row r="776" spans="1:10" ht="23.25" customHeight="1" thickTop="1" thickBot="1">
      <c r="A776" s="339"/>
      <c r="B776" s="34"/>
      <c r="C776" s="34"/>
      <c r="D776" s="225"/>
      <c r="E776" s="34"/>
      <c r="F776" s="34"/>
      <c r="G776" s="34"/>
      <c r="H776" s="592"/>
      <c r="I776"/>
      <c r="J776"/>
    </row>
    <row r="777" spans="1:10" ht="23.25" customHeight="1" thickTop="1" thickBot="1">
      <c r="A777" s="339"/>
      <c r="B777" s="34"/>
      <c r="C777" s="34"/>
      <c r="D777" s="225"/>
      <c r="E777" s="34"/>
      <c r="F777" s="34"/>
      <c r="G777" s="34"/>
      <c r="H777" s="592"/>
      <c r="I777"/>
      <c r="J777"/>
    </row>
    <row r="778" spans="1:10" ht="23.25" customHeight="1" thickTop="1" thickBot="1">
      <c r="A778" s="339"/>
      <c r="B778" s="34"/>
      <c r="C778" s="34"/>
      <c r="D778" s="225"/>
      <c r="E778" s="34"/>
      <c r="F778" s="34"/>
      <c r="G778" s="34"/>
      <c r="H778" s="592"/>
      <c r="I778"/>
      <c r="J778"/>
    </row>
    <row r="779" spans="1:10" ht="23.25" customHeight="1" thickTop="1" thickBot="1">
      <c r="A779" s="339"/>
      <c r="B779" s="34"/>
      <c r="C779" s="34"/>
      <c r="D779" s="225"/>
      <c r="E779" s="34"/>
      <c r="F779" s="34"/>
      <c r="G779" s="34"/>
      <c r="H779" s="592"/>
      <c r="I779"/>
      <c r="J779"/>
    </row>
    <row r="780" spans="1:10" ht="23.25" customHeight="1" thickTop="1" thickBot="1">
      <c r="A780" s="339"/>
      <c r="B780" s="34"/>
      <c r="C780" s="34"/>
      <c r="D780" s="225"/>
      <c r="E780" s="34"/>
      <c r="F780" s="34"/>
      <c r="G780" s="34"/>
      <c r="H780" s="592"/>
      <c r="I780"/>
      <c r="J780"/>
    </row>
    <row r="781" spans="1:10" ht="23.25" customHeight="1" thickTop="1" thickBot="1">
      <c r="A781" s="339"/>
      <c r="B781" s="34"/>
      <c r="C781" s="34"/>
      <c r="D781" s="225"/>
      <c r="E781" s="34"/>
      <c r="F781" s="34"/>
      <c r="G781" s="34"/>
      <c r="H781" s="592"/>
      <c r="I781"/>
      <c r="J781"/>
    </row>
    <row r="782" spans="1:10" ht="23.25" customHeight="1" thickTop="1" thickBot="1">
      <c r="A782" s="339"/>
      <c r="B782" s="34"/>
      <c r="C782" s="34"/>
      <c r="D782" s="225"/>
      <c r="E782" s="34"/>
      <c r="F782" s="34"/>
      <c r="G782" s="34"/>
      <c r="H782" s="592"/>
      <c r="I782"/>
      <c r="J782"/>
    </row>
    <row r="783" spans="1:10" ht="23.25" customHeight="1" thickTop="1" thickBot="1">
      <c r="A783" s="339"/>
      <c r="B783" s="34"/>
      <c r="C783" s="34"/>
      <c r="D783" s="225"/>
      <c r="E783" s="34"/>
      <c r="F783" s="34"/>
      <c r="G783" s="34"/>
      <c r="H783" s="592"/>
      <c r="I783"/>
      <c r="J783"/>
    </row>
    <row r="784" spans="1:10" ht="23.25" customHeight="1" thickTop="1" thickBot="1">
      <c r="A784" s="339"/>
      <c r="B784" s="34"/>
      <c r="C784" s="34"/>
      <c r="D784" s="225"/>
      <c r="E784" s="34"/>
      <c r="F784" s="34"/>
      <c r="G784" s="34"/>
      <c r="H784" s="592"/>
      <c r="I784"/>
      <c r="J784"/>
    </row>
    <row r="785" spans="1:10" ht="23.25" customHeight="1" thickTop="1" thickBot="1">
      <c r="A785" s="339"/>
      <c r="B785" s="34"/>
      <c r="C785" s="34"/>
      <c r="D785" s="225"/>
      <c r="E785" s="34"/>
      <c r="F785" s="34"/>
      <c r="G785" s="34"/>
      <c r="H785" s="592"/>
      <c r="I785"/>
      <c r="J785"/>
    </row>
    <row r="786" spans="1:10" ht="23.25" customHeight="1" thickTop="1" thickBot="1">
      <c r="A786" s="339"/>
      <c r="B786" s="34"/>
      <c r="C786" s="34"/>
      <c r="D786" s="225"/>
      <c r="E786" s="34"/>
      <c r="F786" s="34"/>
      <c r="G786" s="34"/>
      <c r="H786" s="592"/>
      <c r="I786"/>
      <c r="J786"/>
    </row>
    <row r="787" spans="1:10" ht="23.25" customHeight="1" thickTop="1" thickBot="1">
      <c r="A787" s="339"/>
      <c r="B787" s="34"/>
      <c r="C787" s="34"/>
      <c r="D787" s="225"/>
      <c r="E787" s="34"/>
      <c r="F787" s="34"/>
      <c r="G787" s="34"/>
      <c r="H787" s="592"/>
      <c r="I787"/>
      <c r="J787"/>
    </row>
    <row r="788" spans="1:10" ht="23.25" customHeight="1" thickTop="1" thickBot="1">
      <c r="A788" s="339"/>
      <c r="B788" s="34"/>
      <c r="C788" s="34"/>
      <c r="D788" s="225"/>
      <c r="E788" s="34"/>
      <c r="F788" s="34"/>
      <c r="G788" s="34"/>
      <c r="H788" s="592"/>
      <c r="I788"/>
      <c r="J788"/>
    </row>
    <row r="789" spans="1:10" ht="23.25" customHeight="1" thickTop="1" thickBot="1">
      <c r="A789" s="339"/>
      <c r="B789" s="34"/>
      <c r="C789" s="34"/>
      <c r="D789" s="225"/>
      <c r="E789" s="34"/>
      <c r="F789" s="34"/>
      <c r="G789" s="34"/>
      <c r="H789" s="592"/>
      <c r="I789"/>
      <c r="J789"/>
    </row>
    <row r="790" spans="1:10" ht="23.25" customHeight="1" thickTop="1" thickBot="1">
      <c r="A790" s="339"/>
      <c r="B790" s="34"/>
      <c r="C790" s="34"/>
      <c r="D790" s="225"/>
      <c r="E790" s="34"/>
      <c r="F790" s="34"/>
      <c r="G790" s="34"/>
      <c r="H790" s="592"/>
      <c r="I790"/>
      <c r="J790"/>
    </row>
    <row r="791" spans="1:10" ht="23.25" customHeight="1" thickTop="1" thickBot="1">
      <c r="A791" s="339"/>
      <c r="B791" s="34"/>
      <c r="C791" s="34"/>
      <c r="D791" s="225"/>
      <c r="E791" s="34"/>
      <c r="F791" s="34"/>
      <c r="G791" s="34"/>
      <c r="H791" s="592"/>
      <c r="I791"/>
      <c r="J791"/>
    </row>
    <row r="792" spans="1:10" ht="23.25" customHeight="1" thickTop="1" thickBot="1">
      <c r="A792" s="339"/>
      <c r="B792" s="34"/>
      <c r="C792" s="34"/>
      <c r="D792" s="225"/>
      <c r="E792" s="34"/>
      <c r="F792" s="34"/>
      <c r="G792" s="34"/>
      <c r="H792" s="592"/>
      <c r="I792"/>
      <c r="J792"/>
    </row>
    <row r="793" spans="1:10" ht="23.25" customHeight="1" thickTop="1" thickBot="1">
      <c r="A793" s="339"/>
      <c r="B793" s="34"/>
      <c r="C793" s="34"/>
      <c r="D793" s="225"/>
      <c r="E793" s="34"/>
      <c r="F793" s="34"/>
      <c r="G793" s="34"/>
      <c r="H793" s="592"/>
      <c r="I793"/>
      <c r="J793"/>
    </row>
    <row r="794" spans="1:10" ht="23.25" customHeight="1" thickTop="1" thickBot="1">
      <c r="A794" s="339"/>
      <c r="B794" s="34"/>
      <c r="C794" s="34"/>
      <c r="D794" s="225"/>
      <c r="E794" s="34"/>
      <c r="F794" s="34"/>
      <c r="G794" s="34"/>
      <c r="H794" s="592"/>
      <c r="I794"/>
      <c r="J794"/>
    </row>
    <row r="795" spans="1:10" ht="23.25" customHeight="1" thickTop="1" thickBot="1">
      <c r="A795" s="339"/>
      <c r="B795" s="34"/>
      <c r="C795" s="34"/>
      <c r="D795" s="225"/>
      <c r="E795" s="34"/>
      <c r="F795" s="34"/>
      <c r="G795" s="34"/>
      <c r="H795" s="592"/>
      <c r="I795"/>
      <c r="J795"/>
    </row>
    <row r="796" spans="1:10" ht="23.25" customHeight="1" thickTop="1" thickBot="1">
      <c r="A796" s="339"/>
      <c r="B796" s="34"/>
      <c r="C796" s="34"/>
      <c r="D796" s="225"/>
      <c r="E796" s="34"/>
      <c r="F796" s="34"/>
      <c r="G796" s="34"/>
      <c r="H796" s="592"/>
      <c r="I796"/>
      <c r="J796"/>
    </row>
    <row r="797" spans="1:10" ht="23.25" customHeight="1" thickTop="1" thickBot="1">
      <c r="A797" s="339"/>
      <c r="B797" s="34"/>
      <c r="C797" s="34"/>
      <c r="D797" s="225"/>
      <c r="E797" s="34"/>
      <c r="F797" s="34"/>
      <c r="G797" s="34"/>
      <c r="H797" s="592"/>
      <c r="I797"/>
      <c r="J797"/>
    </row>
    <row r="798" spans="1:10" ht="23.25" customHeight="1" thickTop="1" thickBot="1">
      <c r="A798" s="339"/>
      <c r="B798" s="34"/>
      <c r="C798" s="34"/>
      <c r="D798" s="225"/>
      <c r="E798" s="34"/>
      <c r="F798" s="34"/>
      <c r="G798" s="34"/>
      <c r="H798" s="592"/>
      <c r="I798"/>
      <c r="J798"/>
    </row>
    <row r="799" spans="1:10" ht="23.25" customHeight="1" thickTop="1" thickBot="1">
      <c r="A799" s="339"/>
      <c r="B799" s="34"/>
      <c r="C799" s="34"/>
      <c r="D799" s="225"/>
      <c r="E799" s="34"/>
      <c r="F799" s="34"/>
      <c r="G799" s="34"/>
      <c r="H799" s="592"/>
      <c r="I799"/>
      <c r="J799"/>
    </row>
    <row r="800" spans="1:10" ht="23.25" customHeight="1" thickTop="1" thickBot="1">
      <c r="A800" s="339"/>
      <c r="B800" s="34"/>
      <c r="C800" s="34"/>
      <c r="D800" s="225"/>
      <c r="E800" s="34"/>
      <c r="F800" s="34"/>
      <c r="G800" s="34"/>
      <c r="H800" s="592"/>
      <c r="I800"/>
      <c r="J800"/>
    </row>
    <row r="801" spans="1:10" ht="23.25" customHeight="1" thickTop="1" thickBot="1">
      <c r="A801" s="339"/>
      <c r="B801" s="34"/>
      <c r="C801" s="34"/>
      <c r="D801" s="225"/>
      <c r="E801" s="34"/>
      <c r="F801" s="34"/>
      <c r="G801" s="34"/>
      <c r="H801" s="592"/>
      <c r="I801"/>
      <c r="J801"/>
    </row>
    <row r="802" spans="1:10" ht="23.25" customHeight="1" thickTop="1" thickBot="1">
      <c r="A802" s="339"/>
      <c r="B802" s="34"/>
      <c r="C802" s="34"/>
      <c r="D802" s="225"/>
      <c r="E802" s="34"/>
      <c r="F802" s="34"/>
      <c r="G802" s="34"/>
      <c r="H802" s="592"/>
      <c r="I802"/>
      <c r="J802"/>
    </row>
    <row r="803" spans="1:10" ht="23.25" customHeight="1" thickTop="1" thickBot="1">
      <c r="A803" s="339"/>
      <c r="B803" s="34"/>
      <c r="C803" s="34"/>
      <c r="D803" s="225"/>
      <c r="E803" s="34"/>
      <c r="F803" s="34"/>
      <c r="G803" s="34"/>
      <c r="H803" s="592"/>
      <c r="I803"/>
      <c r="J803"/>
    </row>
    <row r="804" spans="1:10" ht="23.25" customHeight="1" thickTop="1" thickBot="1">
      <c r="A804" s="339"/>
      <c r="B804" s="34"/>
      <c r="C804" s="34"/>
      <c r="D804" s="225"/>
      <c r="E804" s="34"/>
      <c r="F804" s="34"/>
      <c r="G804" s="34"/>
      <c r="H804" s="592"/>
      <c r="I804"/>
      <c r="J804"/>
    </row>
    <row r="805" spans="1:10" ht="23.25" customHeight="1" thickTop="1" thickBot="1">
      <c r="A805" s="339"/>
      <c r="B805" s="34"/>
      <c r="C805" s="34"/>
      <c r="D805" s="225"/>
      <c r="E805" s="34"/>
      <c r="F805" s="34"/>
      <c r="G805" s="34"/>
      <c r="H805" s="592"/>
      <c r="I805"/>
      <c r="J805"/>
    </row>
    <row r="806" spans="1:10" ht="23.25" customHeight="1" thickTop="1" thickBot="1">
      <c r="A806" s="339"/>
      <c r="B806" s="34"/>
      <c r="C806" s="34"/>
      <c r="D806" s="225"/>
      <c r="E806" s="34"/>
      <c r="F806" s="34"/>
      <c r="G806" s="34"/>
      <c r="H806" s="592"/>
      <c r="I806"/>
      <c r="J806"/>
    </row>
    <row r="807" spans="1:10" ht="23.25" customHeight="1" thickTop="1" thickBot="1">
      <c r="A807" s="339"/>
      <c r="B807" s="34"/>
      <c r="C807" s="34"/>
      <c r="D807" s="225"/>
      <c r="E807" s="34"/>
      <c r="F807" s="34"/>
      <c r="G807" s="34"/>
      <c r="H807" s="592"/>
      <c r="I807"/>
      <c r="J807"/>
    </row>
    <row r="808" spans="1:10" ht="23.25" customHeight="1" thickTop="1" thickBot="1">
      <c r="A808" s="339"/>
      <c r="B808" s="34"/>
      <c r="C808" s="34"/>
      <c r="D808" s="225"/>
      <c r="E808" s="34"/>
      <c r="F808" s="34"/>
      <c r="G808" s="34"/>
      <c r="H808" s="592"/>
      <c r="I808"/>
      <c r="J808"/>
    </row>
    <row r="809" spans="1:10" ht="23.25" customHeight="1" thickTop="1" thickBot="1">
      <c r="A809" s="339"/>
      <c r="B809" s="34"/>
      <c r="C809" s="34"/>
      <c r="D809" s="225"/>
      <c r="E809" s="34"/>
      <c r="F809" s="34"/>
      <c r="G809" s="34"/>
      <c r="H809" s="592"/>
      <c r="I809"/>
      <c r="J809"/>
    </row>
    <row r="810" spans="1:10" ht="23.25" customHeight="1" thickTop="1" thickBot="1">
      <c r="A810" s="339"/>
      <c r="B810" s="34"/>
      <c r="C810" s="34"/>
      <c r="D810" s="225"/>
      <c r="E810" s="34"/>
      <c r="F810" s="34"/>
      <c r="G810" s="34"/>
      <c r="H810" s="592"/>
      <c r="I810"/>
      <c r="J810"/>
    </row>
    <row r="811" spans="1:10" ht="23.25" customHeight="1" thickTop="1" thickBot="1">
      <c r="A811" s="339"/>
      <c r="B811" s="34"/>
      <c r="C811" s="34"/>
      <c r="D811" s="225"/>
      <c r="E811" s="34"/>
      <c r="F811" s="34"/>
      <c r="G811" s="34"/>
      <c r="H811" s="592"/>
      <c r="I811"/>
      <c r="J811"/>
    </row>
    <row r="812" spans="1:10" ht="23.25" customHeight="1" thickTop="1" thickBot="1">
      <c r="A812" s="339"/>
      <c r="B812" s="34"/>
      <c r="C812" s="34"/>
      <c r="D812" s="225"/>
      <c r="E812" s="34"/>
      <c r="F812" s="34"/>
      <c r="G812" s="34"/>
      <c r="H812" s="592"/>
      <c r="I812"/>
      <c r="J812"/>
    </row>
    <row r="813" spans="1:10" ht="23.25" customHeight="1" thickTop="1" thickBot="1">
      <c r="A813" s="339"/>
      <c r="B813" s="34"/>
      <c r="C813" s="34"/>
      <c r="D813" s="225"/>
      <c r="E813" s="34"/>
      <c r="F813" s="34"/>
      <c r="G813" s="34"/>
      <c r="H813" s="592"/>
      <c r="I813"/>
      <c r="J813"/>
    </row>
    <row r="814" spans="1:10" ht="23.25" customHeight="1" thickTop="1" thickBot="1">
      <c r="A814" s="339"/>
      <c r="B814" s="34"/>
      <c r="C814" s="34"/>
      <c r="D814" s="225"/>
      <c r="E814" s="34"/>
      <c r="F814" s="34"/>
      <c r="G814" s="34"/>
      <c r="H814" s="592"/>
      <c r="I814"/>
      <c r="J814"/>
    </row>
    <row r="815" spans="1:10" ht="23.25" customHeight="1" thickTop="1" thickBot="1">
      <c r="A815" s="339"/>
      <c r="B815" s="34"/>
      <c r="C815" s="34"/>
      <c r="D815" s="225"/>
      <c r="E815" s="34"/>
      <c r="F815" s="34"/>
      <c r="G815" s="34"/>
      <c r="H815" s="592"/>
      <c r="I815"/>
      <c r="J815"/>
    </row>
    <row r="816" spans="1:10" ht="23.25" customHeight="1" thickTop="1" thickBot="1">
      <c r="A816" s="339"/>
      <c r="B816" s="34"/>
      <c r="C816" s="34"/>
      <c r="D816" s="225"/>
      <c r="E816" s="34"/>
      <c r="F816" s="34"/>
      <c r="G816" s="34"/>
      <c r="H816" s="592"/>
      <c r="I816"/>
      <c r="J816"/>
    </row>
    <row r="817" spans="1:10" ht="23.25" customHeight="1" thickTop="1" thickBot="1">
      <c r="A817" s="339"/>
      <c r="B817" s="34"/>
      <c r="C817" s="34"/>
      <c r="D817" s="225"/>
      <c r="E817" s="34"/>
      <c r="F817" s="34"/>
      <c r="G817" s="34"/>
      <c r="H817" s="592"/>
      <c r="I817"/>
      <c r="J817"/>
    </row>
    <row r="818" spans="1:10" ht="23.25" customHeight="1" thickTop="1" thickBot="1">
      <c r="A818" s="339"/>
      <c r="B818" s="34"/>
      <c r="C818" s="34"/>
      <c r="D818" s="225"/>
      <c r="E818" s="34"/>
      <c r="F818" s="34"/>
      <c r="G818" s="34"/>
      <c r="H818" s="592"/>
      <c r="I818"/>
      <c r="J818"/>
    </row>
    <row r="819" spans="1:10" ht="23.25" customHeight="1" thickTop="1" thickBot="1">
      <c r="A819" s="339"/>
      <c r="B819" s="34"/>
      <c r="C819" s="34"/>
      <c r="D819" s="225"/>
      <c r="E819" s="34"/>
      <c r="F819" s="34"/>
      <c r="G819" s="34"/>
      <c r="H819" s="592"/>
      <c r="I819"/>
      <c r="J819"/>
    </row>
    <row r="820" spans="1:10" ht="23.25" customHeight="1" thickTop="1" thickBot="1">
      <c r="A820" s="339"/>
      <c r="B820" s="34"/>
      <c r="C820" s="34"/>
      <c r="D820" s="225"/>
      <c r="E820" s="34"/>
      <c r="F820" s="34"/>
      <c r="G820" s="34"/>
      <c r="H820" s="592"/>
      <c r="I820"/>
      <c r="J820"/>
    </row>
    <row r="821" spans="1:10" ht="23.25" customHeight="1" thickTop="1" thickBot="1">
      <c r="A821" s="339"/>
      <c r="B821" s="34"/>
      <c r="C821" s="34"/>
      <c r="D821" s="225"/>
      <c r="E821" s="34"/>
      <c r="F821" s="34"/>
      <c r="G821" s="34"/>
      <c r="H821" s="592"/>
      <c r="I821"/>
      <c r="J821"/>
    </row>
    <row r="822" spans="1:10" ht="23.25" customHeight="1" thickTop="1" thickBot="1">
      <c r="A822" s="339"/>
      <c r="B822" s="34"/>
      <c r="C822" s="34"/>
      <c r="D822" s="225"/>
      <c r="E822" s="34"/>
      <c r="F822" s="34"/>
      <c r="G822" s="34"/>
      <c r="H822" s="592"/>
      <c r="I822"/>
      <c r="J822"/>
    </row>
    <row r="823" spans="1:10" ht="23.25" customHeight="1" thickTop="1" thickBot="1">
      <c r="A823" s="339"/>
      <c r="B823" s="34"/>
      <c r="C823" s="34"/>
      <c r="D823" s="225"/>
      <c r="E823" s="34"/>
      <c r="F823" s="34"/>
      <c r="G823" s="34"/>
      <c r="H823" s="592"/>
      <c r="I823"/>
      <c r="J823"/>
    </row>
    <row r="824" spans="1:10" ht="23.25" customHeight="1" thickTop="1" thickBot="1">
      <c r="A824" s="339"/>
      <c r="B824" s="34"/>
      <c r="C824" s="34"/>
      <c r="D824" s="225"/>
      <c r="E824" s="34"/>
      <c r="F824" s="34"/>
      <c r="G824" s="34"/>
      <c r="H824" s="592"/>
      <c r="I824"/>
      <c r="J824"/>
    </row>
    <row r="825" spans="1:10" ht="23.25" customHeight="1" thickTop="1" thickBot="1">
      <c r="A825" s="339"/>
      <c r="B825" s="34"/>
      <c r="C825" s="34"/>
      <c r="D825" s="225"/>
      <c r="E825" s="34"/>
      <c r="F825" s="34"/>
      <c r="G825" s="34"/>
      <c r="H825" s="592"/>
      <c r="I825"/>
      <c r="J825"/>
    </row>
    <row r="826" spans="1:10" ht="23.25" customHeight="1" thickTop="1" thickBot="1">
      <c r="A826" s="339"/>
      <c r="B826" s="34"/>
      <c r="C826" s="34"/>
      <c r="D826" s="225"/>
      <c r="E826" s="34"/>
      <c r="F826" s="34"/>
      <c r="G826" s="34"/>
      <c r="H826" s="592"/>
      <c r="I826"/>
      <c r="J826"/>
    </row>
    <row r="827" spans="1:10" ht="23.25" customHeight="1" thickTop="1" thickBot="1">
      <c r="A827" s="339"/>
      <c r="B827" s="34"/>
      <c r="C827" s="34"/>
      <c r="D827" s="225"/>
      <c r="E827" s="34"/>
      <c r="F827" s="34"/>
      <c r="G827" s="34"/>
      <c r="H827" s="592"/>
      <c r="I827"/>
      <c r="J827"/>
    </row>
    <row r="828" spans="1:10" ht="23.25" customHeight="1" thickTop="1" thickBot="1">
      <c r="A828" s="339"/>
      <c r="B828" s="34"/>
      <c r="C828" s="34"/>
      <c r="D828" s="225"/>
      <c r="E828" s="34"/>
      <c r="F828" s="34"/>
      <c r="G828" s="34"/>
      <c r="H828" s="592"/>
      <c r="I828"/>
      <c r="J828"/>
    </row>
    <row r="829" spans="1:10" ht="23.25" customHeight="1" thickTop="1" thickBot="1">
      <c r="A829" s="339"/>
      <c r="B829" s="34"/>
      <c r="C829" s="34"/>
      <c r="D829" s="225"/>
      <c r="E829" s="34"/>
      <c r="F829" s="34"/>
      <c r="G829" s="34"/>
      <c r="H829" s="592"/>
      <c r="I829"/>
      <c r="J829"/>
    </row>
    <row r="830" spans="1:10" ht="23.25" customHeight="1" thickTop="1" thickBot="1">
      <c r="A830" s="339"/>
      <c r="B830" s="34"/>
      <c r="C830" s="34"/>
      <c r="D830" s="225"/>
      <c r="E830" s="34"/>
      <c r="F830" s="34"/>
      <c r="G830" s="34"/>
      <c r="H830" s="592"/>
      <c r="I830"/>
      <c r="J830"/>
    </row>
    <row r="831" spans="1:10" ht="23.25" customHeight="1" thickTop="1" thickBot="1">
      <c r="A831" s="339"/>
      <c r="B831" s="34"/>
      <c r="C831" s="34"/>
      <c r="D831" s="225"/>
      <c r="E831" s="34"/>
      <c r="F831" s="34"/>
      <c r="G831" s="34"/>
      <c r="H831" s="592"/>
      <c r="I831"/>
      <c r="J831"/>
    </row>
    <row r="832" spans="1:10" ht="23.25" customHeight="1" thickTop="1" thickBot="1">
      <c r="A832" s="339"/>
      <c r="B832" s="34"/>
      <c r="C832" s="34"/>
      <c r="D832" s="225"/>
      <c r="E832" s="34"/>
      <c r="F832" s="34"/>
      <c r="G832" s="34"/>
      <c r="H832" s="592"/>
      <c r="I832"/>
      <c r="J832"/>
    </row>
    <row r="833" spans="1:10" ht="23.25" customHeight="1" thickTop="1" thickBot="1">
      <c r="A833" s="339"/>
      <c r="B833" s="34"/>
      <c r="C833" s="34"/>
      <c r="D833" s="225"/>
      <c r="E833" s="34"/>
      <c r="F833" s="34"/>
      <c r="G833" s="34"/>
      <c r="H833" s="592"/>
      <c r="I833"/>
      <c r="J833"/>
    </row>
    <row r="834" spans="1:10" ht="23.25" customHeight="1" thickTop="1" thickBot="1">
      <c r="A834" s="339"/>
      <c r="B834" s="34"/>
      <c r="C834" s="34"/>
      <c r="D834" s="225"/>
      <c r="E834" s="34"/>
      <c r="F834" s="34"/>
      <c r="G834" s="34"/>
      <c r="H834" s="592"/>
      <c r="I834"/>
      <c r="J834"/>
    </row>
    <row r="835" spans="1:10" ht="23.25" customHeight="1" thickTop="1" thickBot="1">
      <c r="A835" s="339"/>
      <c r="B835" s="34"/>
      <c r="C835" s="34"/>
      <c r="D835" s="225"/>
      <c r="E835" s="34"/>
      <c r="F835" s="34"/>
      <c r="G835" s="34"/>
      <c r="H835" s="592"/>
      <c r="I835"/>
      <c r="J835"/>
    </row>
    <row r="836" spans="1:10" ht="23.25" customHeight="1" thickTop="1" thickBot="1">
      <c r="A836" s="339"/>
      <c r="B836" s="34"/>
      <c r="C836" s="34"/>
      <c r="D836" s="225"/>
      <c r="E836" s="34"/>
      <c r="F836" s="34"/>
      <c r="G836" s="34"/>
      <c r="H836" s="592"/>
      <c r="I836"/>
      <c r="J836"/>
    </row>
    <row r="837" spans="1:10" ht="23.25" customHeight="1" thickTop="1" thickBot="1">
      <c r="A837" s="339"/>
      <c r="B837" s="34"/>
      <c r="C837" s="34"/>
      <c r="D837" s="225"/>
      <c r="E837" s="34"/>
      <c r="F837" s="34"/>
      <c r="G837" s="34"/>
      <c r="H837" s="592"/>
      <c r="I837"/>
      <c r="J837"/>
    </row>
    <row r="838" spans="1:10" ht="23.25" customHeight="1" thickTop="1" thickBot="1">
      <c r="A838" s="339"/>
      <c r="B838" s="34"/>
      <c r="C838" s="34"/>
      <c r="D838" s="225"/>
      <c r="E838" s="34"/>
      <c r="F838" s="34"/>
      <c r="G838" s="34"/>
      <c r="H838" s="592"/>
      <c r="I838"/>
      <c r="J838"/>
    </row>
    <row r="839" spans="1:10" ht="23.25" customHeight="1" thickTop="1" thickBot="1">
      <c r="A839" s="339"/>
      <c r="B839" s="34"/>
      <c r="C839" s="34"/>
      <c r="D839" s="225"/>
      <c r="E839" s="34"/>
      <c r="F839" s="34"/>
      <c r="G839" s="34"/>
      <c r="H839" s="592"/>
      <c r="I839"/>
      <c r="J839"/>
    </row>
    <row r="840" spans="1:10" ht="23.25" customHeight="1" thickTop="1" thickBot="1">
      <c r="A840" s="339"/>
      <c r="B840" s="34"/>
      <c r="C840" s="34"/>
      <c r="D840" s="225"/>
      <c r="E840" s="34"/>
      <c r="F840" s="34"/>
      <c r="G840" s="34"/>
      <c r="H840" s="592"/>
      <c r="I840"/>
      <c r="J840"/>
    </row>
    <row r="841" spans="1:10" ht="23.25" customHeight="1" thickTop="1" thickBot="1">
      <c r="A841" s="339"/>
      <c r="B841" s="34"/>
      <c r="C841" s="34"/>
      <c r="D841" s="225"/>
      <c r="E841" s="34"/>
      <c r="F841" s="34"/>
      <c r="G841" s="34"/>
      <c r="H841" s="592"/>
      <c r="I841"/>
      <c r="J841"/>
    </row>
    <row r="842" spans="1:10" ht="23.25" customHeight="1" thickTop="1" thickBot="1">
      <c r="A842" s="339"/>
      <c r="B842" s="34"/>
      <c r="C842" s="34"/>
      <c r="D842" s="225"/>
      <c r="E842" s="34"/>
      <c r="F842" s="34"/>
      <c r="G842" s="34"/>
      <c r="H842" s="592"/>
      <c r="I842"/>
      <c r="J842"/>
    </row>
    <row r="843" spans="1:10" ht="23.25" customHeight="1" thickTop="1" thickBot="1">
      <c r="A843" s="339"/>
      <c r="B843" s="34"/>
      <c r="C843" s="34"/>
      <c r="D843" s="225"/>
      <c r="E843" s="34"/>
      <c r="F843" s="34"/>
      <c r="G843" s="34"/>
      <c r="H843" s="592"/>
      <c r="I843"/>
      <c r="J843"/>
    </row>
    <row r="844" spans="1:10" ht="23.25" customHeight="1" thickTop="1" thickBot="1">
      <c r="A844" s="339"/>
      <c r="B844" s="34"/>
      <c r="C844" s="34"/>
      <c r="D844" s="225"/>
      <c r="E844" s="34"/>
      <c r="F844" s="34"/>
      <c r="G844" s="34"/>
      <c r="H844" s="592"/>
      <c r="I844"/>
      <c r="J844"/>
    </row>
    <row r="845" spans="1:10" ht="23.25" customHeight="1" thickTop="1" thickBot="1">
      <c r="A845" s="339"/>
      <c r="B845" s="34"/>
      <c r="C845" s="34"/>
      <c r="D845" s="225"/>
      <c r="E845" s="34"/>
      <c r="F845" s="34"/>
      <c r="G845" s="34"/>
      <c r="H845" s="592"/>
      <c r="I845"/>
      <c r="J845"/>
    </row>
    <row r="846" spans="1:10" ht="23.25" customHeight="1" thickTop="1" thickBot="1">
      <c r="A846" s="339"/>
      <c r="B846" s="34"/>
      <c r="C846" s="34"/>
      <c r="D846" s="225"/>
      <c r="E846" s="34"/>
      <c r="F846" s="34"/>
      <c r="G846" s="34"/>
      <c r="H846" s="592"/>
      <c r="I846"/>
      <c r="J846"/>
    </row>
    <row r="847" spans="1:10" ht="23.25" customHeight="1" thickTop="1" thickBot="1">
      <c r="A847" s="339"/>
      <c r="B847" s="34"/>
      <c r="C847" s="34"/>
      <c r="D847" s="225"/>
      <c r="E847" s="34"/>
      <c r="F847" s="34"/>
      <c r="G847" s="34"/>
      <c r="H847" s="592"/>
      <c r="I847"/>
      <c r="J847"/>
    </row>
    <row r="848" spans="1:10" ht="23.25" customHeight="1" thickTop="1" thickBot="1">
      <c r="A848" s="339"/>
      <c r="B848" s="34"/>
      <c r="C848" s="34"/>
      <c r="D848" s="225"/>
      <c r="E848" s="34"/>
      <c r="F848" s="34"/>
      <c r="G848" s="34"/>
      <c r="H848" s="592"/>
      <c r="I848"/>
      <c r="J848"/>
    </row>
    <row r="849" spans="1:10" ht="23.25" customHeight="1" thickTop="1" thickBot="1">
      <c r="A849" s="339"/>
      <c r="B849" s="34"/>
      <c r="C849" s="34"/>
      <c r="D849" s="225"/>
      <c r="E849" s="34"/>
      <c r="F849" s="34"/>
      <c r="G849" s="34"/>
      <c r="H849" s="592"/>
      <c r="I849"/>
      <c r="J849"/>
    </row>
    <row r="850" spans="1:10" ht="23.25" customHeight="1" thickTop="1" thickBot="1">
      <c r="A850" s="339"/>
      <c r="B850" s="34"/>
      <c r="C850" s="34"/>
      <c r="D850" s="225"/>
      <c r="E850" s="34"/>
      <c r="F850" s="34"/>
      <c r="G850" s="34"/>
      <c r="H850" s="592"/>
      <c r="I850"/>
      <c r="J850"/>
    </row>
    <row r="851" spans="1:10" ht="23.25" customHeight="1" thickTop="1" thickBot="1">
      <c r="A851" s="339"/>
      <c r="B851" s="34"/>
      <c r="C851" s="34"/>
      <c r="D851" s="225"/>
      <c r="E851" s="34"/>
      <c r="F851" s="34"/>
      <c r="G851" s="34"/>
      <c r="H851" s="592"/>
      <c r="I851"/>
      <c r="J851"/>
    </row>
    <row r="852" spans="1:10" ht="23.25" customHeight="1" thickTop="1" thickBot="1">
      <c r="A852" s="339"/>
      <c r="B852" s="34"/>
      <c r="C852" s="34"/>
      <c r="D852" s="225"/>
      <c r="E852" s="34"/>
      <c r="F852" s="34"/>
      <c r="G852" s="34"/>
      <c r="H852" s="592"/>
      <c r="I852"/>
      <c r="J852"/>
    </row>
    <row r="853" spans="1:10" ht="23.25" customHeight="1" thickTop="1" thickBot="1">
      <c r="A853" s="339"/>
      <c r="B853" s="34"/>
      <c r="C853" s="34"/>
      <c r="D853" s="225"/>
      <c r="E853" s="34"/>
      <c r="F853" s="34"/>
      <c r="G853" s="34"/>
      <c r="H853" s="592"/>
      <c r="I853"/>
      <c r="J853"/>
    </row>
    <row r="854" spans="1:10" ht="23.25" customHeight="1" thickTop="1" thickBot="1">
      <c r="A854" s="339"/>
      <c r="B854" s="34"/>
      <c r="C854" s="34"/>
      <c r="D854" s="225"/>
      <c r="E854" s="34"/>
      <c r="F854" s="34"/>
      <c r="G854" s="34"/>
      <c r="H854" s="592"/>
      <c r="I854"/>
      <c r="J854"/>
    </row>
    <row r="855" spans="1:10" ht="23.25" customHeight="1" thickTop="1" thickBot="1">
      <c r="A855" s="339"/>
      <c r="B855" s="34"/>
      <c r="C855" s="34"/>
      <c r="D855" s="225"/>
      <c r="E855" s="34"/>
      <c r="F855" s="34"/>
      <c r="G855" s="34"/>
      <c r="H855" s="592"/>
      <c r="I855"/>
      <c r="J855"/>
    </row>
    <row r="856" spans="1:10" ht="23.25" customHeight="1" thickTop="1" thickBot="1">
      <c r="A856" s="339"/>
      <c r="B856" s="34"/>
      <c r="C856" s="34"/>
      <c r="D856" s="225"/>
      <c r="E856" s="34"/>
      <c r="F856" s="34"/>
      <c r="G856" s="34"/>
      <c r="H856" s="592"/>
      <c r="I856"/>
      <c r="J856"/>
    </row>
    <row r="857" spans="1:10" ht="23.25" customHeight="1" thickTop="1" thickBot="1">
      <c r="A857" s="339"/>
      <c r="B857" s="34"/>
      <c r="C857" s="34"/>
      <c r="D857" s="225"/>
      <c r="E857" s="34"/>
      <c r="F857" s="34"/>
      <c r="G857" s="34"/>
      <c r="H857" s="592"/>
      <c r="I857"/>
      <c r="J857"/>
    </row>
    <row r="858" spans="1:10" ht="23.25" customHeight="1" thickTop="1" thickBot="1">
      <c r="A858" s="339"/>
      <c r="B858" s="34"/>
      <c r="C858" s="34"/>
      <c r="D858" s="225"/>
      <c r="E858" s="34"/>
      <c r="F858" s="34"/>
      <c r="G858" s="34"/>
      <c r="H858" s="592"/>
      <c r="I858"/>
      <c r="J858"/>
    </row>
    <row r="859" spans="1:10" ht="23.25" customHeight="1" thickTop="1" thickBot="1">
      <c r="A859" s="339"/>
      <c r="B859" s="34"/>
      <c r="C859" s="34"/>
      <c r="D859" s="225"/>
      <c r="E859" s="34"/>
      <c r="F859" s="34"/>
      <c r="G859" s="34"/>
      <c r="H859" s="592"/>
      <c r="I859"/>
      <c r="J859"/>
    </row>
    <row r="860" spans="1:10" ht="23.25" customHeight="1" thickTop="1" thickBot="1">
      <c r="A860" s="339"/>
      <c r="B860" s="34"/>
      <c r="C860" s="34"/>
      <c r="D860" s="225"/>
      <c r="E860" s="34"/>
      <c r="F860" s="34"/>
      <c r="G860" s="34"/>
      <c r="H860" s="592"/>
      <c r="I860"/>
      <c r="J860"/>
    </row>
    <row r="861" spans="1:10" ht="23.25" customHeight="1" thickTop="1" thickBot="1">
      <c r="A861" s="339"/>
      <c r="B861" s="34"/>
      <c r="C861" s="34"/>
      <c r="D861" s="225"/>
      <c r="E861" s="34"/>
      <c r="F861" s="34"/>
      <c r="G861" s="34"/>
      <c r="H861" s="592"/>
      <c r="I861"/>
      <c r="J861"/>
    </row>
    <row r="862" spans="1:10" ht="23.25" customHeight="1" thickTop="1" thickBot="1">
      <c r="A862" s="339"/>
      <c r="B862" s="34"/>
      <c r="C862" s="34"/>
      <c r="D862" s="225"/>
      <c r="E862" s="34"/>
      <c r="F862" s="34"/>
      <c r="G862" s="34"/>
      <c r="H862" s="592"/>
      <c r="I862"/>
      <c r="J862"/>
    </row>
    <row r="863" spans="1:10" ht="23.25" customHeight="1" thickTop="1" thickBot="1">
      <c r="A863" s="339"/>
      <c r="B863" s="34"/>
      <c r="C863" s="34"/>
      <c r="D863" s="225"/>
      <c r="E863" s="34"/>
      <c r="F863" s="34"/>
      <c r="G863" s="34"/>
      <c r="H863" s="592"/>
      <c r="I863"/>
      <c r="J863"/>
    </row>
    <row r="864" spans="1:10" ht="23.25" customHeight="1" thickTop="1" thickBot="1">
      <c r="A864" s="339"/>
      <c r="B864" s="34"/>
      <c r="C864" s="34"/>
      <c r="D864" s="225"/>
      <c r="E864" s="34"/>
      <c r="F864" s="34"/>
      <c r="G864" s="34"/>
      <c r="H864" s="592"/>
      <c r="I864"/>
      <c r="J864"/>
    </row>
    <row r="865" spans="1:10" ht="23.25" customHeight="1" thickTop="1" thickBot="1">
      <c r="A865" s="339"/>
      <c r="B865" s="34"/>
      <c r="C865" s="34"/>
      <c r="D865" s="225"/>
      <c r="E865" s="34"/>
      <c r="F865" s="34"/>
      <c r="G865" s="34"/>
      <c r="H865" s="592"/>
      <c r="I865"/>
      <c r="J865"/>
    </row>
    <row r="866" spans="1:10" ht="23.25" customHeight="1" thickTop="1" thickBot="1">
      <c r="A866" s="339"/>
      <c r="B866" s="34"/>
      <c r="C866" s="34"/>
      <c r="D866" s="225"/>
      <c r="E866" s="34"/>
      <c r="F866" s="34"/>
      <c r="G866" s="34"/>
      <c r="H866" s="592"/>
      <c r="I866"/>
      <c r="J866"/>
    </row>
    <row r="867" spans="1:10" ht="23.25" customHeight="1" thickTop="1" thickBot="1">
      <c r="A867" s="339"/>
      <c r="B867" s="34"/>
      <c r="C867" s="34"/>
      <c r="D867" s="225"/>
      <c r="E867" s="34"/>
      <c r="F867" s="34"/>
      <c r="G867" s="34"/>
      <c r="H867" s="592"/>
      <c r="I867"/>
      <c r="J867"/>
    </row>
    <row r="868" spans="1:10" ht="23.25" customHeight="1" thickTop="1" thickBot="1">
      <c r="A868" s="339"/>
      <c r="B868" s="34"/>
      <c r="C868" s="34"/>
      <c r="D868" s="225"/>
      <c r="E868" s="34"/>
      <c r="F868" s="34"/>
      <c r="G868" s="34"/>
      <c r="H868" s="592"/>
      <c r="I868"/>
      <c r="J868"/>
    </row>
    <row r="869" spans="1:10" ht="23.25" customHeight="1" thickTop="1" thickBot="1">
      <c r="A869" s="339"/>
      <c r="B869" s="34"/>
      <c r="C869" s="34"/>
      <c r="D869" s="225"/>
      <c r="E869" s="34"/>
      <c r="F869" s="34"/>
      <c r="G869" s="34"/>
      <c r="H869" s="592"/>
      <c r="I869"/>
      <c r="J869"/>
    </row>
    <row r="870" spans="1:10" ht="23.25" customHeight="1" thickTop="1" thickBot="1">
      <c r="A870" s="339"/>
      <c r="B870" s="34"/>
      <c r="C870" s="34"/>
      <c r="D870" s="225"/>
      <c r="E870" s="34"/>
      <c r="F870" s="34"/>
      <c r="G870" s="34"/>
      <c r="H870" s="592"/>
      <c r="I870"/>
      <c r="J870"/>
    </row>
    <row r="871" spans="1:10" ht="23.25" customHeight="1" thickTop="1" thickBot="1">
      <c r="A871" s="339"/>
      <c r="B871" s="34"/>
      <c r="C871" s="34"/>
      <c r="D871" s="225"/>
      <c r="E871" s="34"/>
      <c r="F871" s="34"/>
      <c r="G871" s="34"/>
      <c r="H871" s="592"/>
      <c r="I871"/>
      <c r="J871"/>
    </row>
    <row r="872" spans="1:10" ht="23.25" customHeight="1" thickTop="1" thickBot="1">
      <c r="A872" s="339"/>
      <c r="B872" s="34"/>
      <c r="C872" s="34"/>
      <c r="D872" s="225"/>
      <c r="E872" s="34"/>
      <c r="F872" s="34"/>
      <c r="G872" s="34"/>
      <c r="H872" s="592"/>
      <c r="I872"/>
      <c r="J872"/>
    </row>
    <row r="873" spans="1:10" ht="23.25" customHeight="1" thickTop="1" thickBot="1">
      <c r="A873" s="339"/>
      <c r="B873" s="34"/>
      <c r="C873" s="34"/>
      <c r="D873" s="225"/>
      <c r="E873" s="34"/>
      <c r="F873" s="34"/>
      <c r="G873" s="34"/>
      <c r="H873" s="592"/>
      <c r="I873"/>
      <c r="J873"/>
    </row>
    <row r="874" spans="1:10" ht="23.25" customHeight="1" thickTop="1" thickBot="1">
      <c r="A874" s="339"/>
      <c r="B874" s="34"/>
      <c r="C874" s="34"/>
      <c r="D874" s="225"/>
      <c r="E874" s="34"/>
      <c r="F874" s="34"/>
      <c r="G874" s="34"/>
      <c r="H874" s="592"/>
      <c r="I874"/>
      <c r="J874"/>
    </row>
    <row r="875" spans="1:10" ht="23.25" customHeight="1" thickTop="1" thickBot="1">
      <c r="A875" s="339"/>
      <c r="B875" s="34"/>
      <c r="C875" s="34"/>
      <c r="D875" s="225"/>
      <c r="E875" s="34"/>
      <c r="F875" s="34"/>
      <c r="G875" s="34"/>
      <c r="H875" s="592"/>
      <c r="I875"/>
      <c r="J875"/>
    </row>
    <row r="876" spans="1:10" ht="23.25" customHeight="1" thickTop="1" thickBot="1">
      <c r="A876" s="339"/>
      <c r="B876" s="34"/>
      <c r="C876" s="34"/>
      <c r="D876" s="225"/>
      <c r="E876" s="34"/>
      <c r="F876" s="34"/>
      <c r="G876" s="34"/>
      <c r="H876" s="592"/>
      <c r="I876"/>
      <c r="J876"/>
    </row>
    <row r="877" spans="1:10" ht="23.25" customHeight="1" thickTop="1" thickBot="1">
      <c r="A877" s="339"/>
      <c r="B877" s="34"/>
      <c r="C877" s="34"/>
      <c r="D877" s="225"/>
      <c r="E877" s="34"/>
      <c r="F877" s="34"/>
      <c r="G877" s="34"/>
      <c r="H877" s="592"/>
      <c r="I877"/>
      <c r="J877"/>
    </row>
    <row r="878" spans="1:10" ht="23.25" customHeight="1" thickTop="1" thickBot="1">
      <c r="A878" s="339"/>
      <c r="B878" s="34"/>
      <c r="C878" s="34"/>
      <c r="D878" s="225"/>
      <c r="E878" s="34"/>
      <c r="F878" s="34"/>
      <c r="G878" s="34"/>
      <c r="H878" s="592"/>
      <c r="I878"/>
      <c r="J878"/>
    </row>
    <row r="879" spans="1:10" ht="23.25" customHeight="1" thickTop="1" thickBot="1">
      <c r="A879" s="339"/>
      <c r="B879" s="34"/>
      <c r="C879" s="34"/>
      <c r="D879" s="225"/>
      <c r="E879" s="34"/>
      <c r="F879" s="34"/>
      <c r="G879" s="34"/>
      <c r="H879" s="592"/>
      <c r="I879"/>
      <c r="J879"/>
    </row>
    <row r="880" spans="1:10" ht="23.25" customHeight="1" thickTop="1" thickBot="1">
      <c r="A880" s="339"/>
      <c r="B880" s="34"/>
      <c r="C880" s="34"/>
      <c r="D880" s="225"/>
      <c r="E880" s="34"/>
      <c r="F880" s="34"/>
      <c r="G880" s="34"/>
      <c r="H880" s="592"/>
      <c r="I880"/>
      <c r="J880"/>
    </row>
    <row r="881" spans="1:10" ht="23.25" customHeight="1" thickTop="1" thickBot="1">
      <c r="A881" s="339"/>
      <c r="B881" s="34"/>
      <c r="C881" s="34"/>
      <c r="D881" s="225"/>
      <c r="E881" s="34"/>
      <c r="F881" s="34"/>
      <c r="G881" s="34"/>
      <c r="H881" s="592"/>
      <c r="I881"/>
      <c r="J881"/>
    </row>
    <row r="882" spans="1:10" ht="23.25" customHeight="1" thickTop="1" thickBot="1">
      <c r="A882" s="339"/>
      <c r="B882" s="34"/>
      <c r="C882" s="34"/>
      <c r="D882" s="225"/>
      <c r="E882" s="34"/>
      <c r="F882" s="34"/>
      <c r="G882" s="34"/>
      <c r="H882" s="592"/>
      <c r="I882"/>
      <c r="J882"/>
    </row>
    <row r="883" spans="1:10" ht="23.25" customHeight="1" thickTop="1" thickBot="1">
      <c r="A883" s="339"/>
      <c r="B883" s="34"/>
      <c r="C883" s="34"/>
      <c r="D883" s="225"/>
      <c r="E883" s="34"/>
      <c r="F883" s="34"/>
      <c r="G883" s="34"/>
      <c r="H883" s="592"/>
      <c r="I883"/>
      <c r="J883"/>
    </row>
    <row r="884" spans="1:10" ht="23.25" customHeight="1" thickTop="1" thickBot="1">
      <c r="A884" s="339"/>
      <c r="B884" s="34"/>
      <c r="C884" s="34"/>
      <c r="D884" s="225"/>
      <c r="E884" s="34"/>
      <c r="F884" s="34"/>
      <c r="G884" s="34"/>
      <c r="H884" s="592"/>
      <c r="I884"/>
      <c r="J884"/>
    </row>
    <row r="885" spans="1:10" ht="23.25" customHeight="1" thickTop="1" thickBot="1">
      <c r="A885" s="339"/>
      <c r="B885" s="34"/>
      <c r="C885" s="34"/>
      <c r="D885" s="225"/>
      <c r="E885" s="34"/>
      <c r="F885" s="34"/>
      <c r="G885" s="34"/>
      <c r="H885" s="592"/>
      <c r="I885"/>
      <c r="J885"/>
    </row>
    <row r="886" spans="1:10" ht="23.25" customHeight="1" thickTop="1" thickBot="1">
      <c r="A886" s="339"/>
      <c r="B886" s="34"/>
      <c r="C886" s="34"/>
      <c r="D886" s="225"/>
      <c r="E886" s="34"/>
      <c r="F886" s="34"/>
      <c r="G886" s="34"/>
      <c r="H886" s="592"/>
      <c r="I886"/>
      <c r="J886"/>
    </row>
    <row r="887" spans="1:10" ht="23.25" customHeight="1" thickTop="1" thickBot="1">
      <c r="A887" s="339"/>
      <c r="B887" s="34"/>
      <c r="C887" s="34"/>
      <c r="D887" s="225"/>
      <c r="E887" s="34"/>
      <c r="F887" s="34"/>
      <c r="G887" s="34"/>
      <c r="H887" s="592"/>
      <c r="I887"/>
      <c r="J887"/>
    </row>
    <row r="888" spans="1:10" ht="23.25" customHeight="1" thickTop="1" thickBot="1">
      <c r="A888" s="339"/>
      <c r="B888" s="34"/>
      <c r="C888" s="34"/>
      <c r="D888" s="225"/>
      <c r="E888" s="34"/>
      <c r="F888" s="34"/>
      <c r="G888" s="34"/>
      <c r="H888" s="592"/>
      <c r="I888"/>
      <c r="J888"/>
    </row>
    <row r="889" spans="1:10" ht="23.25" customHeight="1" thickTop="1" thickBot="1">
      <c r="A889" s="339"/>
      <c r="B889" s="34"/>
      <c r="C889" s="34"/>
      <c r="D889" s="225"/>
      <c r="E889" s="34"/>
      <c r="F889" s="34"/>
      <c r="G889" s="34"/>
      <c r="H889" s="592"/>
      <c r="I889"/>
      <c r="J889"/>
    </row>
    <row r="890" spans="1:10" ht="23.25" customHeight="1" thickTop="1" thickBot="1">
      <c r="A890" s="339"/>
      <c r="B890" s="34"/>
      <c r="C890" s="34"/>
      <c r="D890" s="225"/>
      <c r="E890" s="34"/>
      <c r="F890" s="34"/>
      <c r="G890" s="34"/>
      <c r="H890" s="592"/>
      <c r="I890"/>
      <c r="J890"/>
    </row>
    <row r="891" spans="1:10" ht="23.25" customHeight="1" thickTop="1" thickBot="1">
      <c r="A891" s="339"/>
      <c r="B891" s="34"/>
      <c r="C891" s="34"/>
      <c r="D891" s="225"/>
      <c r="E891" s="34"/>
      <c r="F891" s="34"/>
      <c r="G891" s="34"/>
      <c r="H891" s="592"/>
      <c r="I891"/>
      <c r="J891"/>
    </row>
    <row r="892" spans="1:10" ht="23.25" customHeight="1" thickTop="1" thickBot="1">
      <c r="A892" s="339"/>
      <c r="B892" s="34"/>
      <c r="C892" s="34"/>
      <c r="D892" s="225"/>
      <c r="E892" s="34"/>
      <c r="F892" s="34"/>
      <c r="G892" s="34"/>
      <c r="H892" s="592"/>
      <c r="I892"/>
      <c r="J892"/>
    </row>
    <row r="893" spans="1:10" ht="23.25" customHeight="1" thickTop="1" thickBot="1">
      <c r="A893" s="339"/>
      <c r="B893" s="34"/>
      <c r="C893" s="34"/>
      <c r="D893" s="225"/>
      <c r="E893" s="34"/>
      <c r="F893" s="34"/>
      <c r="G893" s="34"/>
      <c r="H893" s="592"/>
      <c r="I893"/>
      <c r="J893"/>
    </row>
    <row r="894" spans="1:10" ht="23.25" customHeight="1" thickTop="1" thickBot="1">
      <c r="A894" s="339"/>
      <c r="B894" s="34"/>
      <c r="C894" s="34"/>
      <c r="D894" s="225"/>
      <c r="E894" s="34"/>
      <c r="F894" s="34"/>
      <c r="G894" s="34"/>
      <c r="H894" s="592"/>
      <c r="I894"/>
      <c r="J894"/>
    </row>
    <row r="895" spans="1:10" ht="23.25" customHeight="1" thickTop="1" thickBot="1">
      <c r="A895" s="339"/>
      <c r="B895" s="34"/>
      <c r="C895" s="34"/>
      <c r="D895" s="225"/>
      <c r="E895" s="34"/>
      <c r="F895" s="34"/>
      <c r="G895" s="34"/>
      <c r="H895" s="592"/>
      <c r="I895"/>
      <c r="J895"/>
    </row>
    <row r="896" spans="1:10" ht="23.25" customHeight="1" thickTop="1" thickBot="1">
      <c r="A896" s="339"/>
      <c r="B896" s="34"/>
      <c r="C896" s="34"/>
      <c r="D896" s="225"/>
      <c r="E896" s="34"/>
      <c r="F896" s="34"/>
      <c r="G896" s="34"/>
      <c r="H896" s="592"/>
      <c r="I896"/>
      <c r="J896"/>
    </row>
    <row r="897" spans="1:10" ht="23.25" customHeight="1" thickTop="1" thickBot="1">
      <c r="A897" s="339"/>
      <c r="B897" s="34"/>
      <c r="C897" s="34"/>
      <c r="D897" s="225"/>
      <c r="E897" s="34"/>
      <c r="F897" s="34"/>
      <c r="G897" s="34"/>
      <c r="H897" s="592"/>
      <c r="I897"/>
      <c r="J897"/>
    </row>
    <row r="898" spans="1:10" ht="23.25" customHeight="1" thickTop="1" thickBot="1">
      <c r="A898" s="339"/>
      <c r="B898" s="34"/>
      <c r="C898" s="34"/>
      <c r="D898" s="225"/>
      <c r="E898" s="34"/>
      <c r="F898" s="34"/>
      <c r="G898" s="34"/>
      <c r="H898" s="592"/>
      <c r="I898"/>
      <c r="J898"/>
    </row>
    <row r="899" spans="1:10" ht="23.25" customHeight="1" thickTop="1" thickBot="1">
      <c r="A899" s="339"/>
      <c r="B899" s="34"/>
      <c r="C899" s="34"/>
      <c r="D899" s="225"/>
      <c r="E899" s="34"/>
      <c r="F899" s="34"/>
      <c r="G899" s="34"/>
      <c r="H899" s="592"/>
      <c r="I899"/>
      <c r="J899"/>
    </row>
    <row r="900" spans="1:10" ht="23.25" customHeight="1" thickTop="1" thickBot="1">
      <c r="A900" s="339"/>
      <c r="B900" s="34"/>
      <c r="C900" s="34"/>
      <c r="D900" s="225"/>
      <c r="E900" s="34"/>
      <c r="F900" s="34"/>
      <c r="G900" s="34"/>
      <c r="H900" s="592"/>
      <c r="I900"/>
      <c r="J900"/>
    </row>
    <row r="901" spans="1:10" ht="23.25" customHeight="1" thickTop="1" thickBot="1">
      <c r="A901" s="339"/>
      <c r="B901" s="34"/>
      <c r="C901" s="34"/>
      <c r="D901" s="225"/>
      <c r="E901" s="34"/>
      <c r="F901" s="34"/>
      <c r="G901" s="34"/>
      <c r="H901" s="592"/>
      <c r="I901"/>
      <c r="J901"/>
    </row>
    <row r="902" spans="1:10" ht="23.25" customHeight="1" thickTop="1" thickBot="1">
      <c r="A902" s="339"/>
      <c r="B902" s="34"/>
      <c r="C902" s="34"/>
      <c r="D902" s="225"/>
      <c r="E902" s="34"/>
      <c r="F902" s="34"/>
      <c r="G902" s="34"/>
      <c r="H902" s="592"/>
      <c r="I902"/>
      <c r="J902"/>
    </row>
    <row r="903" spans="1:10" ht="23.25" customHeight="1" thickTop="1" thickBot="1">
      <c r="A903" s="339"/>
      <c r="B903" s="34"/>
      <c r="C903" s="34"/>
      <c r="D903" s="225"/>
      <c r="E903" s="34"/>
      <c r="F903" s="34"/>
      <c r="G903" s="34"/>
      <c r="H903" s="592"/>
      <c r="I903"/>
      <c r="J903"/>
    </row>
    <row r="904" spans="1:10" ht="23.25" customHeight="1" thickTop="1" thickBot="1">
      <c r="A904" s="339"/>
      <c r="B904" s="34"/>
      <c r="C904" s="34"/>
      <c r="D904" s="225"/>
      <c r="E904" s="34"/>
      <c r="F904" s="34"/>
      <c r="G904" s="34"/>
      <c r="H904" s="592"/>
      <c r="I904"/>
      <c r="J904"/>
    </row>
    <row r="905" spans="1:10" ht="23.25" customHeight="1" thickTop="1" thickBot="1">
      <c r="A905" s="339"/>
      <c r="B905" s="34"/>
      <c r="C905" s="34"/>
      <c r="D905" s="225"/>
      <c r="E905" s="34"/>
      <c r="F905" s="34"/>
      <c r="G905" s="34"/>
      <c r="H905" s="592"/>
      <c r="I905"/>
      <c r="J905"/>
    </row>
    <row r="906" spans="1:10" ht="23.25" customHeight="1" thickTop="1" thickBot="1">
      <c r="A906" s="339"/>
      <c r="B906" s="34"/>
      <c r="C906" s="34"/>
      <c r="D906" s="225"/>
      <c r="E906" s="34"/>
      <c r="F906" s="34"/>
      <c r="G906" s="34"/>
      <c r="H906" s="592"/>
      <c r="I906"/>
      <c r="J906"/>
    </row>
    <row r="907" spans="1:10" ht="23.25" customHeight="1" thickTop="1" thickBot="1">
      <c r="A907" s="339"/>
      <c r="B907" s="34"/>
      <c r="C907" s="34"/>
      <c r="D907" s="225"/>
      <c r="E907" s="34"/>
      <c r="F907" s="34"/>
      <c r="G907" s="34"/>
      <c r="H907" s="592"/>
      <c r="I907"/>
      <c r="J907"/>
    </row>
    <row r="908" spans="1:10" ht="23.25" customHeight="1" thickTop="1" thickBot="1">
      <c r="A908" s="339"/>
      <c r="B908" s="34"/>
      <c r="C908" s="34"/>
      <c r="D908" s="225"/>
      <c r="E908" s="34"/>
      <c r="F908" s="34"/>
      <c r="G908" s="34"/>
      <c r="H908" s="592"/>
      <c r="I908"/>
      <c r="J908"/>
    </row>
    <row r="909" spans="1:10" ht="23.25" customHeight="1" thickTop="1" thickBot="1">
      <c r="A909" s="339"/>
      <c r="B909" s="34"/>
      <c r="C909" s="34"/>
      <c r="D909" s="225"/>
      <c r="E909" s="34"/>
      <c r="F909" s="34"/>
      <c r="G909" s="34"/>
      <c r="H909" s="592"/>
      <c r="I909"/>
      <c r="J909"/>
    </row>
    <row r="910" spans="1:10" ht="23.25" customHeight="1" thickTop="1" thickBot="1">
      <c r="A910" s="339"/>
      <c r="B910" s="34"/>
      <c r="C910" s="34"/>
      <c r="D910" s="225"/>
      <c r="E910" s="34"/>
      <c r="F910" s="34"/>
      <c r="G910" s="34"/>
      <c r="H910" s="592"/>
      <c r="I910"/>
      <c r="J910"/>
    </row>
    <row r="911" spans="1:10" ht="23.25" customHeight="1" thickTop="1" thickBot="1">
      <c r="A911" s="339"/>
      <c r="B911" s="34"/>
      <c r="C911" s="34"/>
      <c r="D911" s="225"/>
      <c r="E911" s="34"/>
      <c r="F911" s="34"/>
      <c r="G911" s="34"/>
      <c r="H911" s="592"/>
      <c r="I911"/>
      <c r="J911"/>
    </row>
    <row r="912" spans="1:10" ht="23.25" customHeight="1" thickTop="1" thickBot="1">
      <c r="A912" s="339"/>
      <c r="B912" s="34"/>
      <c r="C912" s="34"/>
      <c r="D912" s="225"/>
      <c r="E912" s="34"/>
      <c r="F912" s="34"/>
      <c r="G912" s="34"/>
      <c r="H912" s="592"/>
      <c r="I912"/>
      <c r="J912"/>
    </row>
    <row r="913" spans="1:10" ht="23.25" customHeight="1" thickTop="1" thickBot="1">
      <c r="A913" s="339"/>
      <c r="B913" s="34"/>
      <c r="C913" s="34"/>
      <c r="D913" s="225"/>
      <c r="E913" s="34"/>
      <c r="F913" s="34"/>
      <c r="G913" s="34"/>
      <c r="H913" s="592"/>
      <c r="I913"/>
      <c r="J913"/>
    </row>
    <row r="914" spans="1:10" ht="23.25" customHeight="1" thickTop="1" thickBot="1">
      <c r="A914" s="339"/>
      <c r="B914" s="34"/>
      <c r="C914" s="34"/>
      <c r="D914" s="225"/>
      <c r="E914" s="34"/>
      <c r="F914" s="34"/>
      <c r="G914" s="34"/>
      <c r="H914" s="592"/>
      <c r="I914"/>
      <c r="J914"/>
    </row>
    <row r="915" spans="1:10" ht="23.25" customHeight="1" thickTop="1" thickBot="1">
      <c r="A915" s="339"/>
      <c r="B915" s="34"/>
      <c r="C915" s="34"/>
      <c r="D915" s="225"/>
      <c r="E915" s="34"/>
      <c r="F915" s="34"/>
      <c r="G915" s="34"/>
      <c r="H915" s="592"/>
      <c r="I915"/>
      <c r="J915"/>
    </row>
    <row r="916" spans="1:10" ht="23.25" customHeight="1" thickTop="1" thickBot="1">
      <c r="A916" s="339"/>
      <c r="B916" s="34"/>
      <c r="C916" s="34"/>
      <c r="D916" s="225"/>
      <c r="E916" s="34"/>
      <c r="F916" s="34"/>
      <c r="G916" s="34"/>
      <c r="H916" s="592"/>
      <c r="I916"/>
      <c r="J916"/>
    </row>
    <row r="917" spans="1:10" ht="23.25" customHeight="1" thickTop="1" thickBot="1">
      <c r="A917" s="339"/>
      <c r="B917" s="34"/>
      <c r="C917" s="34"/>
      <c r="D917" s="225"/>
      <c r="E917" s="34"/>
      <c r="F917" s="34"/>
      <c r="G917" s="34"/>
      <c r="H917" s="592"/>
      <c r="I917"/>
      <c r="J917"/>
    </row>
    <row r="918" spans="1:10" ht="23.25" customHeight="1" thickTop="1" thickBot="1">
      <c r="A918" s="339"/>
      <c r="B918" s="34"/>
      <c r="C918" s="34"/>
      <c r="D918" s="225"/>
      <c r="E918" s="34"/>
      <c r="F918" s="34"/>
      <c r="G918" s="34"/>
      <c r="H918" s="592"/>
      <c r="I918"/>
      <c r="J918"/>
    </row>
    <row r="919" spans="1:10" ht="23.25" customHeight="1" thickTop="1" thickBot="1">
      <c r="A919" s="339"/>
      <c r="B919" s="34"/>
      <c r="C919" s="34"/>
      <c r="D919" s="225"/>
      <c r="E919" s="34"/>
      <c r="F919" s="34"/>
      <c r="G919" s="34"/>
      <c r="H919" s="592"/>
      <c r="I919"/>
      <c r="J919"/>
    </row>
    <row r="920" spans="1:10" ht="23.25" customHeight="1" thickTop="1" thickBot="1">
      <c r="A920" s="339"/>
      <c r="B920" s="34"/>
      <c r="C920" s="34"/>
      <c r="D920" s="225"/>
      <c r="E920" s="34"/>
      <c r="F920" s="34"/>
      <c r="G920" s="34"/>
      <c r="H920" s="592"/>
      <c r="I920"/>
      <c r="J920"/>
    </row>
    <row r="921" spans="1:10" ht="23.25" customHeight="1" thickTop="1" thickBot="1">
      <c r="A921" s="339"/>
      <c r="B921" s="34"/>
      <c r="C921" s="34"/>
      <c r="D921" s="225"/>
      <c r="E921" s="34"/>
      <c r="F921" s="34"/>
      <c r="G921" s="34"/>
      <c r="H921" s="592"/>
      <c r="I921"/>
      <c r="J921"/>
    </row>
    <row r="922" spans="1:10" ht="23.25" customHeight="1" thickTop="1" thickBot="1">
      <c r="A922" s="339"/>
      <c r="B922" s="34"/>
      <c r="C922" s="34"/>
      <c r="D922" s="225"/>
      <c r="E922" s="34"/>
      <c r="F922" s="34"/>
      <c r="G922" s="34"/>
      <c r="H922" s="592"/>
      <c r="I922"/>
      <c r="J922"/>
    </row>
    <row r="923" spans="1:10" ht="23.25" customHeight="1" thickTop="1" thickBot="1">
      <c r="A923" s="339"/>
      <c r="B923" s="34"/>
      <c r="C923" s="34"/>
      <c r="D923" s="225"/>
      <c r="E923" s="34"/>
      <c r="F923" s="34"/>
      <c r="G923" s="34"/>
      <c r="H923" s="592"/>
      <c r="I923"/>
      <c r="J923"/>
    </row>
    <row r="924" spans="1:10" ht="23.25" customHeight="1" thickTop="1" thickBot="1">
      <c r="A924" s="339"/>
      <c r="B924" s="34"/>
      <c r="C924" s="34"/>
      <c r="D924" s="225"/>
      <c r="E924" s="34"/>
      <c r="F924" s="34"/>
      <c r="G924" s="34"/>
      <c r="H924" s="592"/>
      <c r="I924"/>
      <c r="J924"/>
    </row>
    <row r="925" spans="1:10" ht="23.25" customHeight="1" thickTop="1" thickBot="1">
      <c r="A925" s="339"/>
      <c r="B925" s="34"/>
      <c r="C925" s="34"/>
      <c r="D925" s="225"/>
      <c r="E925" s="34"/>
      <c r="F925" s="34"/>
      <c r="G925" s="34"/>
      <c r="H925" s="592"/>
      <c r="I925"/>
      <c r="J925"/>
    </row>
    <row r="926" spans="1:10" ht="23.25" customHeight="1" thickTop="1" thickBot="1">
      <c r="A926" s="339"/>
      <c r="B926" s="34"/>
      <c r="C926" s="34"/>
      <c r="D926" s="225"/>
      <c r="E926" s="34"/>
      <c r="F926" s="34"/>
      <c r="G926" s="34"/>
      <c r="H926" s="592"/>
      <c r="I926"/>
      <c r="J926"/>
    </row>
    <row r="927" spans="1:10" ht="23.25" customHeight="1" thickTop="1" thickBot="1">
      <c r="A927" s="339"/>
      <c r="B927" s="34"/>
      <c r="C927" s="34"/>
      <c r="D927" s="225"/>
      <c r="E927" s="34"/>
      <c r="F927" s="34"/>
      <c r="G927" s="34"/>
      <c r="H927" s="592"/>
      <c r="I927"/>
      <c r="J927"/>
    </row>
    <row r="928" spans="1:10" ht="23.25" customHeight="1" thickTop="1" thickBot="1">
      <c r="A928" s="339"/>
      <c r="B928" s="34"/>
      <c r="C928" s="34"/>
      <c r="D928" s="225"/>
      <c r="E928" s="34"/>
      <c r="F928" s="34"/>
      <c r="G928" s="34"/>
      <c r="H928" s="592"/>
      <c r="I928"/>
      <c r="J928"/>
    </row>
    <row r="929" spans="1:10" ht="23.25" customHeight="1" thickTop="1" thickBot="1">
      <c r="A929" s="339"/>
      <c r="B929" s="34"/>
      <c r="C929" s="34"/>
      <c r="D929" s="225"/>
      <c r="E929" s="34"/>
      <c r="F929" s="34"/>
      <c r="G929" s="34"/>
      <c r="H929" s="592"/>
      <c r="I929"/>
      <c r="J929"/>
    </row>
    <row r="930" spans="1:10" ht="23.25" customHeight="1" thickTop="1" thickBot="1">
      <c r="A930" s="339"/>
      <c r="B930" s="34"/>
      <c r="C930" s="34"/>
      <c r="D930" s="225"/>
      <c r="E930" s="34"/>
      <c r="F930" s="34"/>
      <c r="G930" s="34"/>
      <c r="H930" s="592"/>
      <c r="I930"/>
      <c r="J930"/>
    </row>
    <row r="931" spans="1:10" ht="23.25" customHeight="1" thickTop="1" thickBot="1">
      <c r="A931" s="339"/>
      <c r="B931" s="34"/>
      <c r="C931" s="34"/>
      <c r="D931" s="225"/>
      <c r="E931" s="34"/>
      <c r="F931" s="34"/>
      <c r="G931" s="34"/>
      <c r="H931" s="592"/>
      <c r="I931"/>
      <c r="J931"/>
    </row>
    <row r="932" spans="1:10" ht="23.25" customHeight="1" thickTop="1" thickBot="1">
      <c r="A932" s="339"/>
      <c r="B932" s="34"/>
      <c r="C932" s="34"/>
      <c r="D932" s="225"/>
      <c r="E932" s="34"/>
      <c r="F932" s="34"/>
      <c r="G932" s="34"/>
      <c r="H932" s="592"/>
      <c r="I932"/>
      <c r="J932"/>
    </row>
    <row r="933" spans="1:10" ht="23.25" customHeight="1" thickTop="1" thickBot="1">
      <c r="A933" s="339"/>
      <c r="B933" s="34"/>
      <c r="C933" s="34"/>
      <c r="D933" s="225"/>
      <c r="E933" s="34"/>
      <c r="F933" s="34"/>
      <c r="G933" s="34"/>
      <c r="H933" s="592"/>
      <c r="I933"/>
      <c r="J933"/>
    </row>
    <row r="934" spans="1:10" ht="23.25" customHeight="1" thickTop="1" thickBot="1">
      <c r="A934" s="339"/>
      <c r="B934" s="34"/>
      <c r="C934" s="34"/>
      <c r="D934" s="225"/>
      <c r="E934" s="34"/>
      <c r="F934" s="34"/>
      <c r="G934" s="34"/>
      <c r="H934" s="592"/>
      <c r="I934"/>
      <c r="J934"/>
    </row>
    <row r="935" spans="1:10" ht="23.25" customHeight="1" thickTop="1" thickBot="1">
      <c r="A935" s="339"/>
      <c r="B935" s="34"/>
      <c r="C935" s="34"/>
      <c r="D935" s="225"/>
      <c r="E935" s="34"/>
      <c r="F935" s="34"/>
      <c r="G935" s="34"/>
      <c r="H935" s="592"/>
      <c r="I935"/>
      <c r="J935"/>
    </row>
    <row r="936" spans="1:10" ht="23.25" customHeight="1" thickTop="1" thickBot="1">
      <c r="A936" s="339"/>
      <c r="B936" s="34"/>
      <c r="C936" s="34"/>
      <c r="D936" s="225"/>
      <c r="E936" s="34"/>
      <c r="F936" s="34"/>
      <c r="G936" s="34"/>
      <c r="H936" s="592"/>
      <c r="I936"/>
      <c r="J936"/>
    </row>
    <row r="937" spans="1:10" ht="23.25" customHeight="1" thickTop="1" thickBot="1">
      <c r="A937" s="339"/>
      <c r="B937" s="34"/>
      <c r="C937" s="34"/>
      <c r="D937" s="225"/>
      <c r="E937" s="34"/>
      <c r="F937" s="34"/>
      <c r="G937" s="34"/>
      <c r="H937" s="592"/>
      <c r="I937"/>
      <c r="J937"/>
    </row>
    <row r="938" spans="1:10" ht="23.25" customHeight="1" thickTop="1" thickBot="1">
      <c r="A938" s="339"/>
      <c r="B938" s="34"/>
      <c r="C938" s="34"/>
      <c r="D938" s="225"/>
      <c r="E938" s="34"/>
      <c r="F938" s="34"/>
      <c r="G938" s="34"/>
      <c r="H938" s="592"/>
      <c r="I938"/>
      <c r="J938"/>
    </row>
    <row r="939" spans="1:10" ht="23.25" customHeight="1" thickTop="1" thickBot="1">
      <c r="A939" s="339"/>
      <c r="B939" s="34"/>
      <c r="C939" s="34"/>
      <c r="D939" s="225"/>
      <c r="E939" s="34"/>
      <c r="F939" s="34"/>
      <c r="G939" s="34"/>
      <c r="H939" s="592"/>
      <c r="I939"/>
      <c r="J939"/>
    </row>
    <row r="940" spans="1:10" ht="23.25" customHeight="1" thickTop="1" thickBot="1">
      <c r="A940" s="339"/>
      <c r="B940" s="34"/>
      <c r="C940" s="34"/>
      <c r="D940" s="225"/>
      <c r="E940" s="34"/>
      <c r="F940" s="34"/>
      <c r="G940" s="34"/>
      <c r="H940" s="592"/>
      <c r="I940"/>
      <c r="J940"/>
    </row>
    <row r="941" spans="1:10" ht="23.25" customHeight="1" thickTop="1" thickBot="1">
      <c r="A941" s="339"/>
      <c r="B941" s="34"/>
      <c r="C941" s="34"/>
      <c r="D941" s="225"/>
      <c r="E941" s="34"/>
      <c r="F941" s="34"/>
      <c r="G941" s="34"/>
      <c r="H941" s="592"/>
      <c r="I941"/>
      <c r="J941"/>
    </row>
    <row r="942" spans="1:10" ht="23.25" customHeight="1" thickTop="1" thickBot="1">
      <c r="A942" s="339"/>
      <c r="B942" s="34"/>
      <c r="C942" s="34"/>
      <c r="D942" s="225"/>
      <c r="E942" s="34"/>
      <c r="F942" s="34"/>
      <c r="G942" s="34"/>
      <c r="H942" s="592"/>
      <c r="I942"/>
      <c r="J942"/>
    </row>
    <row r="943" spans="1:10" ht="23.25" customHeight="1" thickTop="1" thickBot="1">
      <c r="A943" s="339"/>
      <c r="B943" s="34"/>
      <c r="C943" s="34"/>
      <c r="D943" s="225"/>
      <c r="E943" s="34"/>
      <c r="F943" s="34"/>
      <c r="G943" s="34"/>
      <c r="H943" s="592"/>
      <c r="I943"/>
      <c r="J943"/>
    </row>
    <row r="944" spans="1:10" ht="23.25" customHeight="1" thickTop="1" thickBot="1">
      <c r="A944" s="339"/>
      <c r="B944" s="34"/>
      <c r="C944" s="34"/>
      <c r="D944" s="225"/>
      <c r="E944" s="34"/>
      <c r="F944" s="34"/>
      <c r="G944" s="34"/>
      <c r="H944" s="592"/>
      <c r="I944"/>
      <c r="J944"/>
    </row>
    <row r="945" spans="1:10" ht="23.25" customHeight="1" thickTop="1" thickBot="1">
      <c r="A945" s="339"/>
      <c r="B945" s="34"/>
      <c r="C945" s="34"/>
      <c r="D945" s="225"/>
      <c r="E945" s="34"/>
      <c r="F945" s="34"/>
      <c r="G945" s="34"/>
      <c r="H945" s="592"/>
      <c r="I945"/>
      <c r="J945"/>
    </row>
    <row r="946" spans="1:10" ht="23.25" customHeight="1" thickTop="1" thickBot="1">
      <c r="A946" s="339"/>
      <c r="B946" s="34"/>
      <c r="C946" s="34"/>
      <c r="D946" s="225"/>
      <c r="E946" s="34"/>
      <c r="F946" s="34"/>
      <c r="G946" s="34"/>
      <c r="H946" s="592"/>
      <c r="I946"/>
      <c r="J946"/>
    </row>
    <row r="947" spans="1:10" ht="23.25" customHeight="1" thickTop="1" thickBot="1">
      <c r="A947" s="339"/>
      <c r="B947" s="34"/>
      <c r="C947" s="34"/>
      <c r="D947" s="225"/>
      <c r="E947" s="34"/>
      <c r="F947" s="34"/>
      <c r="G947" s="34"/>
      <c r="H947" s="592"/>
      <c r="I947"/>
      <c r="J947"/>
    </row>
    <row r="948" spans="1:10" ht="23.25" customHeight="1" thickTop="1" thickBot="1">
      <c r="A948" s="339"/>
      <c r="B948" s="34"/>
      <c r="C948" s="34"/>
      <c r="D948" s="225"/>
      <c r="E948" s="34"/>
      <c r="F948" s="34"/>
      <c r="G948" s="34"/>
      <c r="H948" s="592"/>
      <c r="I948"/>
      <c r="J948"/>
    </row>
    <row r="949" spans="1:10" ht="23.25" customHeight="1" thickTop="1" thickBot="1">
      <c r="A949" s="339"/>
      <c r="B949" s="34"/>
      <c r="C949" s="34"/>
      <c r="D949" s="225"/>
      <c r="E949" s="34"/>
      <c r="F949" s="34"/>
      <c r="G949" s="34"/>
      <c r="H949" s="592"/>
      <c r="I949"/>
      <c r="J949"/>
    </row>
    <row r="950" spans="1:10" ht="23.25" customHeight="1" thickTop="1" thickBot="1">
      <c r="A950" s="339"/>
      <c r="B950" s="34"/>
      <c r="C950" s="34"/>
      <c r="D950" s="225"/>
      <c r="E950" s="34"/>
      <c r="F950" s="34"/>
      <c r="G950" s="34"/>
      <c r="H950" s="592"/>
      <c r="I950"/>
      <c r="J950"/>
    </row>
    <row r="951" spans="1:10" ht="23.25" customHeight="1" thickTop="1" thickBot="1">
      <c r="A951" s="339"/>
      <c r="B951" s="34"/>
      <c r="C951" s="34"/>
      <c r="D951" s="225"/>
      <c r="E951" s="34"/>
      <c r="F951" s="34"/>
      <c r="G951" s="34"/>
      <c r="H951" s="592"/>
      <c r="I951"/>
      <c r="J951"/>
    </row>
    <row r="952" spans="1:10" ht="23.25" customHeight="1" thickTop="1" thickBot="1">
      <c r="A952" s="339"/>
      <c r="B952" s="34"/>
      <c r="C952" s="34"/>
      <c r="D952" s="225"/>
      <c r="E952" s="34"/>
      <c r="F952" s="34"/>
      <c r="G952" s="34"/>
      <c r="H952" s="592"/>
      <c r="I952"/>
      <c r="J952"/>
    </row>
    <row r="953" spans="1:10" ht="23.25" customHeight="1" thickTop="1" thickBot="1">
      <c r="A953" s="339"/>
      <c r="B953" s="34"/>
      <c r="C953" s="34"/>
      <c r="D953" s="225"/>
      <c r="E953" s="34"/>
      <c r="F953" s="34"/>
      <c r="G953" s="34"/>
      <c r="H953" s="592"/>
      <c r="I953"/>
      <c r="J953"/>
    </row>
    <row r="954" spans="1:10" ht="23.25" customHeight="1" thickTop="1" thickBot="1">
      <c r="A954" s="339"/>
      <c r="B954" s="34"/>
      <c r="C954" s="34"/>
      <c r="D954" s="225"/>
      <c r="E954" s="34"/>
      <c r="F954" s="34"/>
      <c r="G954" s="34"/>
      <c r="H954" s="592"/>
      <c r="I954"/>
      <c r="J954"/>
    </row>
    <row r="955" spans="1:10" ht="23.25" customHeight="1" thickTop="1" thickBot="1">
      <c r="A955" s="339"/>
      <c r="B955" s="34"/>
      <c r="C955" s="34"/>
      <c r="D955" s="225"/>
      <c r="E955" s="34"/>
      <c r="F955" s="34"/>
      <c r="G955" s="34"/>
      <c r="H955" s="592"/>
      <c r="I955"/>
      <c r="J955"/>
    </row>
    <row r="956" spans="1:10" ht="23.25" customHeight="1" thickTop="1" thickBot="1">
      <c r="A956" s="339"/>
      <c r="B956" s="34"/>
      <c r="C956" s="34"/>
      <c r="D956" s="225"/>
      <c r="E956" s="34"/>
      <c r="F956" s="34"/>
      <c r="G956" s="34"/>
      <c r="H956" s="592"/>
      <c r="I956"/>
      <c r="J956"/>
    </row>
    <row r="957" spans="1:10" ht="23.25" customHeight="1" thickTop="1" thickBot="1">
      <c r="A957" s="339"/>
      <c r="B957" s="34"/>
      <c r="C957" s="34"/>
      <c r="D957" s="225"/>
      <c r="E957" s="34"/>
      <c r="F957" s="34"/>
      <c r="G957" s="34"/>
      <c r="H957" s="592"/>
      <c r="I957"/>
      <c r="J957"/>
    </row>
    <row r="958" spans="1:10" ht="23.25" customHeight="1" thickTop="1" thickBot="1">
      <c r="A958" s="339"/>
      <c r="B958" s="34"/>
      <c r="C958" s="34"/>
      <c r="D958" s="225"/>
      <c r="E958" s="34"/>
      <c r="F958" s="34"/>
      <c r="G958" s="34"/>
      <c r="H958" s="592"/>
      <c r="I958"/>
      <c r="J958"/>
    </row>
    <row r="959" spans="1:10" ht="23.25" customHeight="1" thickTop="1" thickBot="1">
      <c r="A959" s="339"/>
      <c r="B959" s="34"/>
      <c r="C959" s="34"/>
      <c r="D959" s="225"/>
      <c r="E959" s="34"/>
      <c r="F959" s="34"/>
      <c r="G959" s="34"/>
      <c r="H959" s="592"/>
      <c r="I959"/>
      <c r="J959"/>
    </row>
    <row r="960" spans="1:10" ht="23.25" customHeight="1" thickTop="1" thickBot="1">
      <c r="A960" s="339"/>
      <c r="B960" s="34"/>
      <c r="C960" s="34"/>
      <c r="D960" s="225"/>
      <c r="E960" s="34"/>
      <c r="F960" s="34"/>
      <c r="G960" s="34"/>
      <c r="H960" s="592"/>
      <c r="I960"/>
      <c r="J960"/>
    </row>
    <row r="961" spans="1:10" ht="23.25" customHeight="1" thickTop="1" thickBot="1">
      <c r="A961" s="339"/>
      <c r="B961" s="34"/>
      <c r="C961" s="34"/>
      <c r="D961" s="225"/>
      <c r="E961" s="34"/>
      <c r="F961" s="34"/>
      <c r="G961" s="34"/>
      <c r="H961" s="592"/>
      <c r="I961"/>
      <c r="J961"/>
    </row>
    <row r="962" spans="1:10" ht="23.25" customHeight="1" thickTop="1" thickBot="1">
      <c r="A962" s="339"/>
      <c r="B962" s="34"/>
      <c r="C962" s="34"/>
      <c r="D962" s="225"/>
      <c r="E962" s="34"/>
      <c r="F962" s="34"/>
      <c r="G962" s="34"/>
      <c r="H962" s="592"/>
      <c r="I962"/>
      <c r="J962"/>
    </row>
    <row r="963" spans="1:10" ht="23.25" customHeight="1" thickTop="1" thickBot="1">
      <c r="A963" s="339"/>
      <c r="B963" s="34"/>
      <c r="C963" s="34"/>
      <c r="D963" s="225"/>
      <c r="E963" s="34"/>
      <c r="F963" s="34"/>
      <c r="G963" s="34"/>
      <c r="H963" s="592"/>
      <c r="I963"/>
      <c r="J963"/>
    </row>
    <row r="964" spans="1:10" ht="23.25" customHeight="1" thickTop="1" thickBot="1">
      <c r="A964" s="339"/>
      <c r="B964" s="34"/>
      <c r="C964" s="34"/>
      <c r="D964" s="225"/>
      <c r="E964" s="34"/>
      <c r="F964" s="34"/>
      <c r="G964" s="34"/>
      <c r="H964" s="592"/>
      <c r="I964"/>
      <c r="J964"/>
    </row>
    <row r="965" spans="1:10" ht="23.25" customHeight="1" thickTop="1" thickBot="1">
      <c r="A965" s="339"/>
      <c r="B965" s="34"/>
      <c r="C965" s="34"/>
      <c r="D965" s="225"/>
      <c r="E965" s="34"/>
      <c r="F965" s="34"/>
      <c r="G965" s="34"/>
      <c r="H965" s="592"/>
      <c r="I965"/>
      <c r="J965"/>
    </row>
    <row r="966" spans="1:10" ht="23.25" customHeight="1" thickTop="1" thickBot="1">
      <c r="A966" s="339"/>
      <c r="B966" s="34"/>
      <c r="C966" s="34"/>
      <c r="D966" s="225"/>
      <c r="E966" s="34"/>
      <c r="F966" s="34"/>
      <c r="G966" s="34"/>
      <c r="H966" s="592"/>
      <c r="I966"/>
      <c r="J966"/>
    </row>
    <row r="967" spans="1:10" ht="23.25" customHeight="1" thickTop="1" thickBot="1">
      <c r="A967" s="339"/>
      <c r="B967" s="34"/>
      <c r="C967" s="34"/>
      <c r="D967" s="225"/>
      <c r="E967" s="34"/>
      <c r="F967" s="34"/>
      <c r="G967" s="34"/>
      <c r="H967" s="592"/>
      <c r="I967"/>
      <c r="J967"/>
    </row>
    <row r="968" spans="1:10" ht="23.25" customHeight="1" thickTop="1" thickBot="1">
      <c r="A968" s="339"/>
      <c r="B968" s="34"/>
      <c r="C968" s="34"/>
      <c r="D968" s="225"/>
      <c r="E968" s="34"/>
      <c r="F968" s="34"/>
      <c r="G968" s="34"/>
      <c r="H968" s="592"/>
      <c r="I968"/>
      <c r="J968"/>
    </row>
    <row r="969" spans="1:10" ht="23.25" customHeight="1" thickTop="1" thickBot="1">
      <c r="A969" s="339"/>
      <c r="B969" s="34"/>
      <c r="C969" s="34"/>
      <c r="D969" s="225"/>
      <c r="E969" s="34"/>
      <c r="F969" s="34"/>
      <c r="G969" s="34"/>
      <c r="H969" s="592"/>
      <c r="I969"/>
      <c r="J969"/>
    </row>
    <row r="970" spans="1:10" ht="23.25" customHeight="1" thickTop="1" thickBot="1">
      <c r="A970" s="339"/>
      <c r="B970" s="34"/>
      <c r="C970" s="34"/>
      <c r="D970" s="225"/>
      <c r="E970" s="34"/>
      <c r="F970" s="34"/>
      <c r="G970" s="34"/>
      <c r="H970" s="592"/>
      <c r="I970"/>
      <c r="J970"/>
    </row>
    <row r="971" spans="1:10" ht="23.25" customHeight="1" thickTop="1" thickBot="1">
      <c r="A971" s="339"/>
      <c r="B971" s="34"/>
      <c r="C971" s="34"/>
      <c r="D971" s="225"/>
      <c r="E971" s="34"/>
      <c r="F971" s="34"/>
      <c r="G971" s="34"/>
      <c r="H971" s="592"/>
      <c r="I971"/>
      <c r="J971"/>
    </row>
    <row r="972" spans="1:10" ht="23.25" customHeight="1" thickTop="1" thickBot="1">
      <c r="A972" s="339"/>
      <c r="B972" s="34"/>
      <c r="C972" s="34"/>
      <c r="D972" s="225"/>
      <c r="E972" s="34"/>
      <c r="F972" s="34"/>
      <c r="G972" s="34"/>
      <c r="H972" s="592"/>
      <c r="I972"/>
      <c r="J972"/>
    </row>
    <row r="973" spans="1:10" ht="23.25" customHeight="1" thickTop="1" thickBot="1">
      <c r="A973" s="339"/>
      <c r="B973" s="34"/>
      <c r="C973" s="34"/>
      <c r="D973" s="225"/>
      <c r="E973" s="34"/>
      <c r="F973" s="34"/>
      <c r="G973" s="34"/>
      <c r="H973" s="592"/>
      <c r="I973"/>
      <c r="J973"/>
    </row>
    <row r="974" spans="1:10" ht="23.25" customHeight="1" thickTop="1" thickBot="1">
      <c r="A974" s="339"/>
      <c r="B974" s="34"/>
      <c r="C974" s="34"/>
      <c r="D974" s="225"/>
      <c r="E974" s="34"/>
      <c r="F974" s="34"/>
      <c r="G974" s="34"/>
      <c r="H974" s="592"/>
      <c r="I974"/>
      <c r="J974"/>
    </row>
    <row r="975" spans="1:10" ht="23.25" customHeight="1" thickTop="1" thickBot="1">
      <c r="A975" s="339"/>
      <c r="B975" s="34"/>
      <c r="C975" s="34"/>
      <c r="D975" s="225"/>
      <c r="E975" s="34"/>
      <c r="F975" s="34"/>
      <c r="G975" s="34"/>
      <c r="H975" s="592"/>
      <c r="I975"/>
      <c r="J975"/>
    </row>
    <row r="976" spans="1:10" ht="23.25" customHeight="1" thickTop="1" thickBot="1">
      <c r="A976" s="339"/>
      <c r="B976" s="34"/>
      <c r="C976" s="34"/>
      <c r="D976" s="225"/>
      <c r="E976" s="34"/>
      <c r="F976" s="34"/>
      <c r="G976" s="34"/>
      <c r="H976" s="592"/>
      <c r="I976"/>
      <c r="J976"/>
    </row>
    <row r="977" spans="1:10" ht="23.25" customHeight="1" thickTop="1" thickBot="1">
      <c r="A977" s="339"/>
      <c r="B977" s="34"/>
      <c r="C977" s="34"/>
      <c r="D977" s="225"/>
      <c r="E977" s="34"/>
      <c r="F977" s="34"/>
      <c r="G977" s="34"/>
      <c r="H977" s="592"/>
      <c r="I977"/>
      <c r="J977"/>
    </row>
    <row r="978" spans="1:10" ht="23.25" customHeight="1" thickTop="1" thickBot="1">
      <c r="A978" s="339"/>
      <c r="B978" s="34"/>
      <c r="C978" s="34"/>
      <c r="D978" s="225"/>
      <c r="E978" s="34"/>
      <c r="F978" s="34"/>
      <c r="G978" s="34"/>
      <c r="H978" s="592"/>
      <c r="I978"/>
      <c r="J978"/>
    </row>
    <row r="979" spans="1:10" ht="23.25" customHeight="1" thickTop="1" thickBot="1">
      <c r="A979" s="339"/>
      <c r="B979" s="34"/>
      <c r="C979" s="34"/>
      <c r="D979" s="225"/>
      <c r="E979" s="34"/>
      <c r="F979" s="34"/>
      <c r="G979" s="34"/>
      <c r="H979" s="592"/>
      <c r="I979"/>
      <c r="J979"/>
    </row>
    <row r="980" spans="1:10" ht="23.25" customHeight="1" thickTop="1" thickBot="1">
      <c r="A980" s="339"/>
      <c r="B980" s="34"/>
      <c r="C980" s="34"/>
      <c r="D980" s="225"/>
      <c r="E980" s="34"/>
      <c r="F980" s="34"/>
      <c r="G980" s="34"/>
      <c r="H980" s="592"/>
      <c r="I980"/>
      <c r="J980"/>
    </row>
    <row r="981" spans="1:10" ht="23.25" customHeight="1" thickTop="1" thickBot="1">
      <c r="A981" s="339"/>
      <c r="B981" s="34"/>
      <c r="C981" s="34"/>
      <c r="D981" s="225"/>
      <c r="E981" s="34"/>
      <c r="F981" s="34"/>
      <c r="G981" s="34"/>
      <c r="H981" s="592"/>
      <c r="I981"/>
      <c r="J981"/>
    </row>
    <row r="982" spans="1:10" ht="23.25" customHeight="1" thickTop="1" thickBot="1">
      <c r="A982" s="339"/>
      <c r="B982" s="34"/>
      <c r="C982" s="34"/>
      <c r="D982" s="225"/>
      <c r="E982" s="34"/>
      <c r="F982" s="34"/>
      <c r="G982" s="34"/>
      <c r="H982" s="592"/>
      <c r="I982"/>
      <c r="J982"/>
    </row>
    <row r="983" spans="1:10" ht="23.25" customHeight="1" thickTop="1" thickBot="1">
      <c r="A983" s="339"/>
      <c r="B983" s="34"/>
      <c r="C983" s="34"/>
      <c r="D983" s="225"/>
      <c r="E983" s="34"/>
      <c r="F983" s="34"/>
      <c r="G983" s="34"/>
      <c r="H983" s="592"/>
      <c r="I983"/>
      <c r="J983"/>
    </row>
    <row r="984" spans="1:10" ht="23.25" customHeight="1" thickTop="1" thickBot="1">
      <c r="A984" s="339"/>
      <c r="B984" s="34"/>
      <c r="C984" s="34"/>
      <c r="D984" s="225"/>
      <c r="E984" s="34"/>
      <c r="F984" s="34"/>
      <c r="G984" s="34"/>
      <c r="H984" s="592"/>
      <c r="I984"/>
      <c r="J984"/>
    </row>
    <row r="985" spans="1:10" ht="23.25" customHeight="1" thickTop="1" thickBot="1">
      <c r="A985" s="339"/>
      <c r="B985" s="34"/>
      <c r="C985" s="34"/>
      <c r="D985" s="225"/>
      <c r="E985" s="34"/>
      <c r="F985" s="34"/>
      <c r="G985" s="34"/>
      <c r="H985" s="592"/>
      <c r="I985"/>
      <c r="J985"/>
    </row>
    <row r="986" spans="1:10" ht="23.25" customHeight="1" thickTop="1" thickBot="1">
      <c r="A986" s="339"/>
      <c r="B986" s="34"/>
      <c r="C986" s="34"/>
      <c r="D986" s="225"/>
      <c r="E986" s="34"/>
      <c r="F986" s="34"/>
      <c r="G986" s="34"/>
      <c r="H986" s="592"/>
      <c r="I986"/>
      <c r="J986"/>
    </row>
    <row r="987" spans="1:10" ht="23.25" customHeight="1" thickTop="1" thickBot="1">
      <c r="A987" s="339"/>
      <c r="B987" s="34"/>
      <c r="C987" s="34"/>
      <c r="D987" s="225"/>
      <c r="E987" s="34"/>
      <c r="F987" s="34"/>
      <c r="G987" s="34"/>
      <c r="H987" s="592"/>
      <c r="I987"/>
      <c r="J987"/>
    </row>
    <row r="988" spans="1:10" ht="23.25" customHeight="1" thickTop="1" thickBot="1">
      <c r="A988" s="339"/>
      <c r="B988" s="34"/>
      <c r="C988" s="34"/>
      <c r="D988" s="225"/>
      <c r="E988" s="34"/>
      <c r="F988" s="34"/>
      <c r="G988" s="34"/>
      <c r="H988" s="592"/>
      <c r="I988"/>
      <c r="J988"/>
    </row>
    <row r="989" spans="1:10" ht="23.25" customHeight="1" thickTop="1" thickBot="1">
      <c r="A989" s="339"/>
      <c r="B989" s="34"/>
      <c r="C989" s="34"/>
      <c r="D989" s="225"/>
      <c r="E989" s="34"/>
      <c r="F989" s="34"/>
      <c r="G989" s="34"/>
      <c r="H989" s="592"/>
      <c r="I989"/>
      <c r="J989"/>
    </row>
    <row r="990" spans="1:10" ht="23.25" customHeight="1" thickTop="1" thickBot="1">
      <c r="A990" s="339"/>
      <c r="B990" s="34"/>
      <c r="C990" s="34"/>
      <c r="D990" s="225"/>
      <c r="E990" s="34"/>
      <c r="F990" s="34"/>
      <c r="G990" s="34"/>
      <c r="H990" s="592"/>
      <c r="I990"/>
      <c r="J990"/>
    </row>
    <row r="991" spans="1:10" ht="23.25" customHeight="1" thickTop="1" thickBot="1">
      <c r="A991" s="339"/>
      <c r="B991" s="34"/>
      <c r="C991" s="34"/>
      <c r="D991" s="225"/>
      <c r="E991" s="34"/>
      <c r="F991" s="34"/>
      <c r="G991" s="34"/>
      <c r="H991" s="592"/>
      <c r="I991"/>
      <c r="J991"/>
    </row>
    <row r="992" spans="1:10" ht="23.25" customHeight="1" thickTop="1" thickBot="1">
      <c r="A992" s="339"/>
      <c r="B992" s="34"/>
      <c r="C992" s="34"/>
      <c r="D992" s="225"/>
      <c r="E992" s="34"/>
      <c r="F992" s="34"/>
      <c r="G992" s="34"/>
      <c r="H992" s="592"/>
      <c r="I992"/>
      <c r="J992"/>
    </row>
    <row r="993" spans="1:10" ht="23.25" customHeight="1" thickTop="1" thickBot="1">
      <c r="A993" s="339"/>
      <c r="B993" s="34"/>
      <c r="C993" s="34"/>
      <c r="D993" s="225"/>
      <c r="E993" s="34"/>
      <c r="F993" s="34"/>
      <c r="G993" s="34"/>
      <c r="H993" s="592"/>
      <c r="I993"/>
      <c r="J993"/>
    </row>
    <row r="994" spans="1:10" ht="23.25" customHeight="1" thickTop="1" thickBot="1">
      <c r="A994" s="339"/>
      <c r="B994" s="34"/>
      <c r="C994" s="34"/>
      <c r="D994" s="225"/>
      <c r="E994" s="34"/>
      <c r="F994" s="34"/>
      <c r="G994" s="34"/>
      <c r="H994" s="592"/>
      <c r="I994"/>
      <c r="J994"/>
    </row>
    <row r="995" spans="1:10" ht="23.25" customHeight="1" thickTop="1" thickBot="1">
      <c r="A995" s="339"/>
      <c r="B995" s="34"/>
      <c r="C995" s="34"/>
      <c r="D995" s="225"/>
      <c r="E995" s="34"/>
      <c r="F995" s="34"/>
      <c r="G995" s="34"/>
      <c r="H995" s="592"/>
      <c r="I995"/>
      <c r="J995"/>
    </row>
    <row r="996" spans="1:10" ht="23.25" customHeight="1" thickTop="1" thickBot="1">
      <c r="A996" s="339"/>
      <c r="B996" s="34"/>
      <c r="C996" s="34"/>
      <c r="D996" s="225"/>
      <c r="E996" s="34"/>
      <c r="F996" s="34"/>
      <c r="G996" s="34"/>
      <c r="H996" s="592"/>
      <c r="I996"/>
      <c r="J996"/>
    </row>
    <row r="997" spans="1:10" ht="23.25" customHeight="1" thickTop="1" thickBot="1">
      <c r="A997" s="339"/>
      <c r="B997" s="34"/>
      <c r="C997" s="34"/>
      <c r="D997" s="225"/>
      <c r="E997" s="34"/>
      <c r="F997" s="34"/>
      <c r="G997" s="34"/>
      <c r="H997" s="592"/>
      <c r="I997"/>
      <c r="J997"/>
    </row>
    <row r="998" spans="1:10" ht="23.25" customHeight="1" thickTop="1" thickBot="1">
      <c r="A998" s="339"/>
      <c r="B998" s="34"/>
      <c r="C998" s="34"/>
      <c r="D998" s="225"/>
      <c r="E998" s="34"/>
      <c r="F998" s="34"/>
      <c r="G998" s="34"/>
      <c r="H998" s="592"/>
      <c r="I998"/>
      <c r="J998"/>
    </row>
    <row r="999" spans="1:10" ht="23.25" customHeight="1" thickTop="1" thickBot="1">
      <c r="A999" s="339"/>
      <c r="B999" s="34"/>
      <c r="C999" s="34"/>
      <c r="D999" s="225"/>
      <c r="E999" s="34"/>
      <c r="F999" s="34"/>
      <c r="G999" s="34"/>
      <c r="H999" s="592"/>
      <c r="I999"/>
      <c r="J999"/>
    </row>
    <row r="1000" spans="1:10" ht="23.25" customHeight="1" thickTop="1" thickBot="1">
      <c r="A1000" s="339"/>
      <c r="B1000" s="34"/>
      <c r="C1000" s="34"/>
      <c r="D1000" s="225"/>
      <c r="E1000" s="34"/>
      <c r="F1000" s="34"/>
      <c r="G1000" s="34"/>
      <c r="H1000" s="592"/>
      <c r="I1000"/>
      <c r="J1000"/>
    </row>
    <row r="1001" spans="1:10" ht="23.25" customHeight="1" thickTop="1" thickBot="1">
      <c r="A1001" s="339"/>
      <c r="B1001" s="34"/>
      <c r="C1001" s="34"/>
      <c r="D1001" s="225"/>
      <c r="E1001" s="34"/>
      <c r="F1001" s="34"/>
      <c r="G1001" s="34"/>
      <c r="H1001" s="592"/>
      <c r="I1001"/>
      <c r="J1001"/>
    </row>
    <row r="1002" spans="1:10" ht="23.25" customHeight="1" thickTop="1" thickBot="1">
      <c r="A1002" s="339"/>
      <c r="B1002" s="34"/>
      <c r="C1002" s="34"/>
      <c r="D1002" s="225"/>
      <c r="E1002" s="34"/>
      <c r="F1002" s="34"/>
      <c r="G1002" s="34"/>
      <c r="H1002" s="592"/>
      <c r="I1002"/>
      <c r="J1002"/>
    </row>
    <row r="1003" spans="1:10" ht="23.25" customHeight="1" thickTop="1" thickBot="1">
      <c r="A1003" s="339"/>
      <c r="B1003" s="34"/>
      <c r="C1003" s="34"/>
      <c r="D1003" s="225"/>
      <c r="E1003" s="34"/>
      <c r="F1003" s="34"/>
      <c r="G1003" s="34"/>
      <c r="H1003" s="592"/>
      <c r="I1003"/>
      <c r="J1003"/>
    </row>
    <row r="1004" spans="1:10" ht="23.25" customHeight="1" thickTop="1" thickBot="1">
      <c r="A1004" s="339"/>
      <c r="B1004" s="34"/>
      <c r="C1004" s="34"/>
      <c r="D1004" s="225"/>
      <c r="E1004" s="34"/>
      <c r="F1004" s="34"/>
      <c r="G1004" s="34"/>
      <c r="H1004" s="592"/>
      <c r="I1004"/>
      <c r="J1004"/>
    </row>
    <row r="1005" spans="1:10" ht="23.25" customHeight="1" thickTop="1" thickBot="1">
      <c r="A1005" s="339"/>
      <c r="B1005" s="34"/>
      <c r="C1005" s="34"/>
      <c r="D1005" s="225"/>
      <c r="E1005" s="34"/>
      <c r="F1005" s="34"/>
      <c r="G1005" s="34"/>
      <c r="H1005" s="592"/>
      <c r="I1005"/>
      <c r="J1005"/>
    </row>
    <row r="1006" spans="1:10" ht="23.25" customHeight="1" thickTop="1" thickBot="1">
      <c r="A1006" s="339"/>
      <c r="B1006" s="34"/>
      <c r="C1006" s="34"/>
      <c r="D1006" s="225"/>
      <c r="E1006" s="34"/>
      <c r="F1006" s="34"/>
      <c r="G1006" s="34"/>
      <c r="H1006" s="592"/>
      <c r="I1006"/>
      <c r="J1006"/>
    </row>
    <row r="1007" spans="1:10" ht="23.25" customHeight="1" thickTop="1" thickBot="1">
      <c r="A1007" s="339"/>
      <c r="B1007" s="34"/>
      <c r="D1007" s="225"/>
      <c r="E1007" s="34"/>
      <c r="F1007" s="34"/>
      <c r="G1007" s="34"/>
      <c r="H1007" s="592"/>
      <c r="I1007"/>
      <c r="J1007"/>
    </row>
    <row r="1008" spans="1:10" ht="23.25" customHeight="1">
      <c r="A1008"/>
      <c r="D1008"/>
      <c r="H1008" s="592"/>
      <c r="I1008"/>
      <c r="J1008"/>
    </row>
    <row r="1009" spans="1:10" ht="23.25" customHeight="1">
      <c r="A1009"/>
      <c r="D1009"/>
      <c r="H1009" s="592"/>
      <c r="I1009"/>
      <c r="J1009"/>
    </row>
    <row r="1010" spans="1:10" ht="23.25" customHeight="1">
      <c r="A1010"/>
      <c r="D1010"/>
      <c r="H1010" s="592"/>
      <c r="I1010"/>
      <c r="J1010"/>
    </row>
    <row r="1011" spans="1:10" ht="23.25" customHeight="1"/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FQ2618"/>
  <sheetViews>
    <sheetView tabSelected="1" topLeftCell="A68" zoomScale="120" zoomScaleNormal="120" workbookViewId="0">
      <selection activeCell="D75" sqref="D75"/>
    </sheetView>
  </sheetViews>
  <sheetFormatPr baseColWidth="10" defaultColWidth="22" defaultRowHeight="27.75" customHeight="1" thickTop="1" thickBottom="1"/>
  <cols>
    <col min="1" max="1" width="43.28515625" style="1" customWidth="1"/>
    <col min="2" max="3" width="22.85546875" style="1" customWidth="1"/>
    <col min="4" max="4" width="20.85546875" style="81" customWidth="1"/>
    <col min="5" max="5" width="16.140625" style="450" customWidth="1"/>
    <col min="6" max="6" width="19" style="471" customWidth="1"/>
    <col min="7" max="7" width="11.42578125" style="461" customWidth="1"/>
    <col min="8" max="8" width="11.85546875" style="231" customWidth="1"/>
    <col min="9" max="16384" width="22" style="1"/>
  </cols>
  <sheetData>
    <row r="1" spans="1:173" ht="27.75" customHeight="1" thickTop="1" thickBot="1">
      <c r="A1" s="86" t="s">
        <v>257</v>
      </c>
      <c r="B1" s="86"/>
      <c r="C1" s="86"/>
      <c r="D1" s="251"/>
      <c r="E1" s="440"/>
      <c r="F1" s="463"/>
      <c r="G1" s="453"/>
    </row>
    <row r="2" spans="1:173" ht="27.75" customHeight="1" thickTop="1" thickBot="1">
      <c r="A2" s="4" t="s">
        <v>2</v>
      </c>
      <c r="B2" s="4" t="s">
        <v>3</v>
      </c>
      <c r="C2" s="5" t="s">
        <v>4</v>
      </c>
      <c r="D2" s="390" t="s">
        <v>5</v>
      </c>
      <c r="E2" s="441" t="s">
        <v>6</v>
      </c>
      <c r="F2" s="473" t="s">
        <v>893</v>
      </c>
      <c r="G2" s="453"/>
    </row>
    <row r="3" spans="1:173" s="213" customFormat="1" ht="27.75" customHeight="1" thickTop="1" thickBot="1">
      <c r="A3" s="76" t="s">
        <v>788</v>
      </c>
      <c r="B3" s="70">
        <v>1970</v>
      </c>
      <c r="C3" s="70">
        <v>1390</v>
      </c>
      <c r="D3" s="83">
        <f>B3-C3</f>
        <v>580</v>
      </c>
      <c r="E3" s="441"/>
      <c r="F3" s="463" t="s">
        <v>1282</v>
      </c>
      <c r="G3" s="454"/>
      <c r="H3" s="2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spans="1:173" ht="27.75" customHeight="1" thickTop="1" thickBot="1">
      <c r="A4" s="545" t="s">
        <v>54</v>
      </c>
      <c r="B4" s="546">
        <v>0</v>
      </c>
      <c r="C4" s="546">
        <v>0</v>
      </c>
      <c r="D4" s="547">
        <f>B4-C4</f>
        <v>0</v>
      </c>
      <c r="E4" s="441"/>
      <c r="F4" s="463" t="s">
        <v>1224</v>
      </c>
      <c r="G4" s="454"/>
    </row>
    <row r="5" spans="1:173" ht="27.75" customHeight="1" thickTop="1" thickBot="1">
      <c r="A5" s="116" t="s">
        <v>598</v>
      </c>
      <c r="B5" s="117">
        <v>2985</v>
      </c>
      <c r="C5" s="117">
        <v>2300</v>
      </c>
      <c r="D5" s="317">
        <f>B5-C5</f>
        <v>685</v>
      </c>
      <c r="E5" s="441"/>
      <c r="F5" s="463" t="s">
        <v>1261</v>
      </c>
      <c r="G5" s="454"/>
    </row>
    <row r="6" spans="1:173" ht="27.75" customHeight="1" thickTop="1" thickBot="1">
      <c r="A6" s="76" t="s">
        <v>245</v>
      </c>
      <c r="B6" s="70"/>
      <c r="C6" s="70"/>
      <c r="D6" s="83">
        <v>2465</v>
      </c>
      <c r="E6" s="474"/>
      <c r="F6" s="463" t="s">
        <v>1257</v>
      </c>
      <c r="G6" s="454"/>
    </row>
    <row r="7" spans="1:173" ht="27.75" customHeight="1" thickTop="1" thickBot="1">
      <c r="A7" s="76" t="s">
        <v>245</v>
      </c>
      <c r="B7" s="70">
        <v>7420</v>
      </c>
      <c r="C7" s="70">
        <v>4815</v>
      </c>
      <c r="D7" s="83">
        <f t="shared" ref="D7:D8" si="0">B7-C7</f>
        <v>2605</v>
      </c>
      <c r="E7" s="474"/>
      <c r="F7" s="463" t="s">
        <v>1266</v>
      </c>
      <c r="G7" s="454"/>
    </row>
    <row r="8" spans="1:173" ht="27.75" customHeight="1" thickTop="1" thickBot="1">
      <c r="A8" s="366" t="s">
        <v>245</v>
      </c>
      <c r="B8" s="367">
        <v>4715</v>
      </c>
      <c r="C8" s="367">
        <v>3785</v>
      </c>
      <c r="D8" s="391">
        <f t="shared" si="0"/>
        <v>930</v>
      </c>
      <c r="E8" s="474">
        <f>SUM(B7:B8)</f>
        <v>12135</v>
      </c>
      <c r="F8" s="463" t="s">
        <v>1297</v>
      </c>
      <c r="G8" s="454"/>
    </row>
    <row r="9" spans="1:173" ht="27.75" customHeight="1" thickTop="1" thickBot="1">
      <c r="A9" s="76" t="s">
        <v>281</v>
      </c>
      <c r="B9" s="70">
        <v>2165</v>
      </c>
      <c r="C9" s="70">
        <v>1365</v>
      </c>
      <c r="D9" s="83">
        <f>B9-C9</f>
        <v>800</v>
      </c>
      <c r="E9" s="441"/>
      <c r="F9" s="463" t="s">
        <v>1355</v>
      </c>
      <c r="G9" s="454"/>
    </row>
    <row r="10" spans="1:173" ht="27.75" customHeight="1" thickTop="1" thickBot="1">
      <c r="A10" s="220" t="s">
        <v>281</v>
      </c>
      <c r="B10" s="221">
        <v>750</v>
      </c>
      <c r="C10" s="221">
        <v>660</v>
      </c>
      <c r="D10" s="392">
        <f>B10-C10</f>
        <v>90</v>
      </c>
      <c r="E10" s="441"/>
      <c r="F10" s="463" t="s">
        <v>1357</v>
      </c>
      <c r="G10" s="454"/>
    </row>
    <row r="11" spans="1:173" ht="27.75" customHeight="1" thickTop="1" thickBot="1">
      <c r="A11" s="76" t="s">
        <v>593</v>
      </c>
      <c r="B11" s="70">
        <v>2385</v>
      </c>
      <c r="C11" s="70">
        <v>1020</v>
      </c>
      <c r="D11" s="83">
        <f>B11-C11</f>
        <v>1365</v>
      </c>
      <c r="E11" s="441"/>
      <c r="F11" s="463" t="s">
        <v>1258</v>
      </c>
      <c r="G11" s="454"/>
    </row>
    <row r="12" spans="1:173" ht="27.75" customHeight="1" thickTop="1" thickBot="1">
      <c r="A12" s="90" t="s">
        <v>593</v>
      </c>
      <c r="B12" s="91">
        <v>6285</v>
      </c>
      <c r="C12" s="91">
        <v>5055</v>
      </c>
      <c r="D12" s="317">
        <f>B12-C12</f>
        <v>1230</v>
      </c>
      <c r="E12" s="474"/>
      <c r="F12" s="463" t="s">
        <v>1293</v>
      </c>
      <c r="G12" s="454"/>
    </row>
    <row r="13" spans="1:173" ht="27.75" customHeight="1" thickTop="1" thickBot="1">
      <c r="A13" s="90" t="s">
        <v>593</v>
      </c>
      <c r="B13" s="91">
        <v>4720</v>
      </c>
      <c r="C13" s="91">
        <v>3755</v>
      </c>
      <c r="D13" s="317">
        <f>B13-C13</f>
        <v>965</v>
      </c>
      <c r="E13" s="474"/>
      <c r="F13" s="463" t="s">
        <v>1320</v>
      </c>
      <c r="G13" s="454"/>
    </row>
    <row r="14" spans="1:173" ht="27.75" customHeight="1" thickTop="1" thickBot="1">
      <c r="A14" s="368" t="s">
        <v>772</v>
      </c>
      <c r="B14" s="369">
        <v>3760</v>
      </c>
      <c r="C14" s="369">
        <v>3000</v>
      </c>
      <c r="D14" s="408">
        <f t="shared" ref="D14:D19" si="1">B14-C14</f>
        <v>760</v>
      </c>
      <c r="E14" s="441"/>
      <c r="F14" s="463" t="s">
        <v>1289</v>
      </c>
      <c r="G14" s="454"/>
    </row>
    <row r="15" spans="1:173" ht="27.75" customHeight="1" thickTop="1" thickBot="1">
      <c r="A15" s="77" t="s">
        <v>249</v>
      </c>
      <c r="B15" s="78">
        <v>0</v>
      </c>
      <c r="C15" s="78">
        <v>0</v>
      </c>
      <c r="D15" s="393">
        <f t="shared" si="1"/>
        <v>0</v>
      </c>
      <c r="E15" s="441"/>
      <c r="F15" s="463" t="s">
        <v>1147</v>
      </c>
      <c r="G15" s="454"/>
    </row>
    <row r="16" spans="1:173" ht="27.75" customHeight="1" thickTop="1" thickBot="1">
      <c r="A16" s="76" t="s">
        <v>590</v>
      </c>
      <c r="B16" s="70">
        <v>3810</v>
      </c>
      <c r="C16" s="70">
        <v>2935</v>
      </c>
      <c r="D16" s="83">
        <f>B16-C16</f>
        <v>875</v>
      </c>
      <c r="E16" s="441"/>
      <c r="F16" s="434" t="s">
        <v>1227</v>
      </c>
      <c r="G16" s="454"/>
    </row>
    <row r="17" spans="1:8" ht="27.75" customHeight="1" thickTop="1" thickBot="1">
      <c r="A17" s="163" t="s">
        <v>590</v>
      </c>
      <c r="B17" s="164">
        <v>2125</v>
      </c>
      <c r="C17" s="164">
        <v>1695</v>
      </c>
      <c r="D17" s="394">
        <f>B17-C17</f>
        <v>430</v>
      </c>
      <c r="E17" s="441"/>
      <c r="F17" s="434" t="s">
        <v>1276</v>
      </c>
      <c r="G17" s="454"/>
    </row>
    <row r="18" spans="1:8" ht="27.75" customHeight="1" thickTop="1" thickBot="1">
      <c r="A18" s="545" t="s">
        <v>1110</v>
      </c>
      <c r="B18" s="546"/>
      <c r="C18" s="546"/>
      <c r="D18" s="547">
        <v>400</v>
      </c>
      <c r="E18" s="441"/>
      <c r="F18" s="434" t="s">
        <v>1167</v>
      </c>
      <c r="G18" s="454"/>
    </row>
    <row r="19" spans="1:8" ht="27.75" customHeight="1" thickTop="1" thickBot="1">
      <c r="A19" s="545" t="s">
        <v>1110</v>
      </c>
      <c r="B19" s="546">
        <v>4376</v>
      </c>
      <c r="C19" s="546">
        <v>3655</v>
      </c>
      <c r="D19" s="547">
        <f t="shared" si="1"/>
        <v>721</v>
      </c>
      <c r="E19" s="441"/>
      <c r="F19" s="434" t="s">
        <v>1250</v>
      </c>
      <c r="G19" s="454"/>
    </row>
    <row r="20" spans="1:8" ht="27.75" customHeight="1" thickTop="1" thickBot="1">
      <c r="A20" s="114" t="s">
        <v>260</v>
      </c>
      <c r="B20" s="115"/>
      <c r="C20" s="115">
        <v>0</v>
      </c>
      <c r="D20" s="396">
        <f>B20-C20</f>
        <v>0</v>
      </c>
      <c r="E20" s="441"/>
      <c r="F20" s="434"/>
      <c r="G20" s="454"/>
      <c r="H20" s="1"/>
    </row>
    <row r="21" spans="1:8" ht="27.75" customHeight="1" thickTop="1" thickBot="1">
      <c r="A21" s="76" t="s">
        <v>907</v>
      </c>
      <c r="B21" s="70">
        <v>4255</v>
      </c>
      <c r="C21" s="70">
        <v>3495</v>
      </c>
      <c r="D21" s="83">
        <f>B21-C21</f>
        <v>760</v>
      </c>
      <c r="E21" s="441"/>
      <c r="F21" s="434" t="s">
        <v>1243</v>
      </c>
      <c r="G21" s="454"/>
      <c r="H21" s="1"/>
    </row>
    <row r="22" spans="1:8" ht="27.75" customHeight="1" thickTop="1" thickBot="1">
      <c r="A22" s="76" t="s">
        <v>907</v>
      </c>
      <c r="B22" s="70">
        <v>6530</v>
      </c>
      <c r="C22" s="70">
        <v>4240</v>
      </c>
      <c r="D22" s="83">
        <f>B22-C22</f>
        <v>2290</v>
      </c>
      <c r="E22" s="441"/>
      <c r="F22" s="434" t="s">
        <v>1268</v>
      </c>
      <c r="G22" s="454"/>
      <c r="H22" s="1"/>
    </row>
    <row r="23" spans="1:8" ht="27.75" customHeight="1" thickTop="1" thickBot="1">
      <c r="A23" s="76" t="s">
        <v>907</v>
      </c>
      <c r="B23" s="70">
        <v>5350</v>
      </c>
      <c r="C23" s="70">
        <v>2810</v>
      </c>
      <c r="D23" s="83">
        <f>B23-C23</f>
        <v>2540</v>
      </c>
      <c r="E23" s="441"/>
      <c r="F23" s="434" t="s">
        <v>1291</v>
      </c>
      <c r="G23" s="454"/>
      <c r="H23" s="1"/>
    </row>
    <row r="24" spans="1:8" ht="27.75" customHeight="1" thickTop="1" thickBot="1">
      <c r="A24" s="380" t="s">
        <v>907</v>
      </c>
      <c r="B24" s="381"/>
      <c r="C24" s="381"/>
      <c r="D24" s="397"/>
      <c r="E24" s="441"/>
      <c r="F24" s="434"/>
      <c r="G24" s="454"/>
      <c r="H24" s="1"/>
    </row>
    <row r="25" spans="1:8" ht="27.75" customHeight="1" thickTop="1" thickBot="1">
      <c r="A25" s="210" t="s">
        <v>267</v>
      </c>
      <c r="B25" s="211">
        <v>0</v>
      </c>
      <c r="C25" s="211">
        <v>0</v>
      </c>
      <c r="D25" s="398">
        <f t="shared" ref="D25" si="2">B25-C25</f>
        <v>0</v>
      </c>
      <c r="E25" s="441"/>
      <c r="F25" s="434"/>
      <c r="G25" s="454"/>
      <c r="H25" s="1"/>
    </row>
    <row r="26" spans="1:8" ht="27.75" customHeight="1" thickTop="1" thickBot="1">
      <c r="A26" s="76" t="s">
        <v>839</v>
      </c>
      <c r="B26" s="70">
        <v>790</v>
      </c>
      <c r="C26" s="70">
        <v>240</v>
      </c>
      <c r="D26" s="83">
        <f>B26-C26</f>
        <v>550</v>
      </c>
      <c r="E26" s="441"/>
      <c r="F26" s="464" t="s">
        <v>1308</v>
      </c>
      <c r="G26" s="454"/>
      <c r="H26" s="1"/>
    </row>
    <row r="27" spans="1:8" ht="27.75" customHeight="1" thickTop="1" thickBot="1">
      <c r="A27" s="76" t="s">
        <v>1222</v>
      </c>
      <c r="B27" s="70">
        <v>3560</v>
      </c>
      <c r="C27" s="70">
        <v>2790</v>
      </c>
      <c r="D27" s="83">
        <f>B27-C27</f>
        <v>770</v>
      </c>
      <c r="E27" s="441"/>
      <c r="F27" s="464" t="s">
        <v>1284</v>
      </c>
      <c r="G27" s="454"/>
      <c r="H27" s="1"/>
    </row>
    <row r="28" spans="1:8" ht="27.75" customHeight="1" thickTop="1" thickBot="1">
      <c r="A28" s="90" t="s">
        <v>1222</v>
      </c>
      <c r="B28" s="91">
        <v>1350</v>
      </c>
      <c r="C28" s="91">
        <v>1045</v>
      </c>
      <c r="D28" s="317">
        <f>B28-C28</f>
        <v>305</v>
      </c>
      <c r="E28" s="441"/>
      <c r="F28" s="464" t="s">
        <v>1335</v>
      </c>
      <c r="G28" s="454"/>
      <c r="H28" s="1"/>
    </row>
    <row r="29" spans="1:8" ht="27.75" customHeight="1" thickTop="1" thickBot="1">
      <c r="A29" s="90" t="s">
        <v>149</v>
      </c>
      <c r="B29" s="91">
        <v>0</v>
      </c>
      <c r="C29" s="91">
        <v>0</v>
      </c>
      <c r="D29" s="317">
        <f>B29-C29</f>
        <v>0</v>
      </c>
      <c r="E29" s="441"/>
      <c r="F29" s="464" t="s">
        <v>892</v>
      </c>
      <c r="G29" s="454"/>
      <c r="H29" s="1"/>
    </row>
    <row r="30" spans="1:8" ht="27.75" customHeight="1" thickTop="1" thickBot="1">
      <c r="A30" s="76" t="s">
        <v>7</v>
      </c>
      <c r="B30" s="70">
        <v>590</v>
      </c>
      <c r="C30" s="70">
        <v>420</v>
      </c>
      <c r="D30" s="83">
        <f t="shared" ref="D30" si="3">B30-C30</f>
        <v>170</v>
      </c>
      <c r="E30" s="441"/>
      <c r="F30" s="464" t="s">
        <v>1381</v>
      </c>
      <c r="G30" s="454"/>
      <c r="H30" s="1"/>
    </row>
    <row r="31" spans="1:8" ht="27.75" customHeight="1" thickTop="1" thickBot="1">
      <c r="A31" s="76" t="s">
        <v>787</v>
      </c>
      <c r="B31" s="70">
        <v>2000</v>
      </c>
      <c r="C31" s="70">
        <v>500</v>
      </c>
      <c r="D31" s="83">
        <f t="shared" ref="D31:D37" si="4">B31-C31</f>
        <v>1500</v>
      </c>
      <c r="E31" s="441"/>
      <c r="F31" s="464" t="s">
        <v>1210</v>
      </c>
      <c r="G31" s="454"/>
      <c r="H31" s="1"/>
    </row>
    <row r="32" spans="1:8" ht="27.75" customHeight="1" thickTop="1" thickBot="1">
      <c r="A32" s="76" t="s">
        <v>787</v>
      </c>
      <c r="B32" s="70">
        <v>6055</v>
      </c>
      <c r="C32" s="70">
        <v>4800</v>
      </c>
      <c r="D32" s="83">
        <f t="shared" si="4"/>
        <v>1255</v>
      </c>
      <c r="E32" s="441"/>
      <c r="F32" s="464" t="s">
        <v>1383</v>
      </c>
      <c r="G32" s="454"/>
      <c r="H32" s="1"/>
    </row>
    <row r="33" spans="1:8" ht="27.75" customHeight="1" thickTop="1" thickBot="1">
      <c r="A33" s="76" t="s">
        <v>787</v>
      </c>
      <c r="B33" s="70">
        <v>2170</v>
      </c>
      <c r="C33" s="70">
        <v>1620</v>
      </c>
      <c r="D33" s="83">
        <f t="shared" si="4"/>
        <v>550</v>
      </c>
      <c r="E33" s="441"/>
      <c r="F33" s="464" t="s">
        <v>1383</v>
      </c>
      <c r="G33" s="454"/>
      <c r="H33" s="1"/>
    </row>
    <row r="34" spans="1:8" ht="27.75" customHeight="1" thickTop="1" thickBot="1">
      <c r="A34" s="76" t="s">
        <v>890</v>
      </c>
      <c r="B34" s="70">
        <v>1820</v>
      </c>
      <c r="C34" s="70">
        <v>1170</v>
      </c>
      <c r="D34" s="83">
        <f t="shared" si="4"/>
        <v>650</v>
      </c>
      <c r="E34" s="441"/>
      <c r="F34" s="464" t="s">
        <v>1384</v>
      </c>
      <c r="G34" s="454"/>
      <c r="H34" s="1"/>
    </row>
    <row r="35" spans="1:8" ht="27.75" customHeight="1" thickTop="1" thickBot="1">
      <c r="A35" s="116" t="s">
        <v>844</v>
      </c>
      <c r="B35" s="117">
        <v>0</v>
      </c>
      <c r="C35" s="117">
        <v>0</v>
      </c>
      <c r="D35" s="167">
        <f t="shared" si="4"/>
        <v>0</v>
      </c>
      <c r="E35" s="441"/>
      <c r="F35" s="464"/>
      <c r="G35" s="454"/>
      <c r="H35" s="1"/>
    </row>
    <row r="36" spans="1:8" ht="27.75" customHeight="1" thickTop="1" thickBot="1">
      <c r="A36" s="76" t="s">
        <v>9</v>
      </c>
      <c r="B36" s="70">
        <v>550</v>
      </c>
      <c r="C36" s="70">
        <v>485</v>
      </c>
      <c r="D36" s="83">
        <f t="shared" si="4"/>
        <v>65</v>
      </c>
      <c r="E36" s="441"/>
      <c r="F36" s="464" t="s">
        <v>1283</v>
      </c>
      <c r="G36" s="454"/>
      <c r="H36" s="1"/>
    </row>
    <row r="37" spans="1:8" ht="27.75" customHeight="1" thickTop="1" thickBot="1">
      <c r="A37" s="7" t="s">
        <v>280</v>
      </c>
      <c r="B37" s="8">
        <v>0</v>
      </c>
      <c r="C37" s="8">
        <v>0</v>
      </c>
      <c r="D37" s="399">
        <f t="shared" si="4"/>
        <v>0</v>
      </c>
      <c r="E37" s="441"/>
      <c r="F37" s="464" t="s">
        <v>1113</v>
      </c>
      <c r="G37" s="454"/>
      <c r="H37" s="1"/>
    </row>
    <row r="38" spans="1:8" ht="27.75" customHeight="1" thickTop="1" thickBot="1">
      <c r="A38" s="545" t="s">
        <v>8</v>
      </c>
      <c r="B38" s="546"/>
      <c r="C38" s="546"/>
      <c r="D38" s="547">
        <v>700</v>
      </c>
      <c r="E38" s="441"/>
      <c r="F38" s="464" t="s">
        <v>1109</v>
      </c>
      <c r="G38" s="454"/>
      <c r="H38" s="1"/>
    </row>
    <row r="39" spans="1:8" ht="27.75" customHeight="1" thickTop="1" thickBot="1">
      <c r="A39" s="549" t="s">
        <v>1116</v>
      </c>
      <c r="B39" s="550">
        <v>2965</v>
      </c>
      <c r="C39" s="550">
        <v>2555</v>
      </c>
      <c r="D39" s="551">
        <f>B39-C39</f>
        <v>410</v>
      </c>
      <c r="E39" s="441"/>
      <c r="F39" s="464" t="s">
        <v>1117</v>
      </c>
      <c r="G39" s="454"/>
      <c r="H39" s="1"/>
    </row>
    <row r="40" spans="1:8" ht="27.75" customHeight="1" thickTop="1" thickBot="1">
      <c r="A40" s="549" t="s">
        <v>1116</v>
      </c>
      <c r="B40" s="550">
        <v>5225</v>
      </c>
      <c r="C40" s="550">
        <v>4270</v>
      </c>
      <c r="D40" s="551">
        <f>B40-C40</f>
        <v>955</v>
      </c>
      <c r="E40" s="441"/>
      <c r="F40" s="464" t="s">
        <v>1118</v>
      </c>
      <c r="G40" s="454"/>
      <c r="H40" s="1"/>
    </row>
    <row r="41" spans="1:8" ht="27.75" customHeight="1" thickTop="1" thickBot="1">
      <c r="A41" s="558" t="s">
        <v>219</v>
      </c>
      <c r="B41" s="559">
        <v>1160</v>
      </c>
      <c r="C41" s="559">
        <v>710</v>
      </c>
      <c r="D41" s="557">
        <f t="shared" ref="D41:D45" si="5">B41-C41</f>
        <v>450</v>
      </c>
      <c r="E41" s="497"/>
      <c r="F41" s="498" t="s">
        <v>1265</v>
      </c>
      <c r="G41" s="454"/>
      <c r="H41" s="1"/>
    </row>
    <row r="42" spans="1:8" ht="27.75" customHeight="1" thickTop="1" thickBot="1">
      <c r="A42" s="558" t="s">
        <v>219</v>
      </c>
      <c r="B42" s="559">
        <v>2990</v>
      </c>
      <c r="C42" s="559">
        <v>2320</v>
      </c>
      <c r="D42" s="557">
        <f t="shared" si="5"/>
        <v>670</v>
      </c>
      <c r="E42" s="497"/>
      <c r="F42" s="498" t="s">
        <v>1300</v>
      </c>
      <c r="G42" s="454"/>
      <c r="H42" s="1"/>
    </row>
    <row r="43" spans="1:8" ht="27.75" customHeight="1" thickTop="1" thickBot="1">
      <c r="A43" s="558" t="s">
        <v>219</v>
      </c>
      <c r="B43" s="559">
        <v>180</v>
      </c>
      <c r="C43" s="559">
        <v>130</v>
      </c>
      <c r="D43" s="557">
        <f t="shared" si="5"/>
        <v>50</v>
      </c>
      <c r="E43" s="497"/>
      <c r="F43" s="498" t="s">
        <v>1366</v>
      </c>
      <c r="G43" s="454"/>
      <c r="H43" s="1"/>
    </row>
    <row r="44" spans="1:8" ht="27.75" customHeight="1" thickTop="1" thickBot="1">
      <c r="A44" s="76" t="s">
        <v>226</v>
      </c>
      <c r="B44" s="70">
        <v>9250</v>
      </c>
      <c r="C44" s="70">
        <v>8675</v>
      </c>
      <c r="D44" s="83">
        <f t="shared" si="5"/>
        <v>575</v>
      </c>
      <c r="E44" s="441"/>
      <c r="F44" s="464" t="s">
        <v>1311</v>
      </c>
      <c r="G44" s="454"/>
      <c r="H44" s="1"/>
    </row>
    <row r="45" spans="1:8" ht="27.75" customHeight="1" thickTop="1" thickBot="1">
      <c r="A45" s="76" t="s">
        <v>95</v>
      </c>
      <c r="B45" s="70">
        <v>4385</v>
      </c>
      <c r="C45" s="70">
        <v>3430</v>
      </c>
      <c r="D45" s="83">
        <f t="shared" si="5"/>
        <v>955</v>
      </c>
      <c r="E45" s="441"/>
      <c r="F45" s="464" t="s">
        <v>1249</v>
      </c>
      <c r="G45" s="454"/>
      <c r="H45" s="1"/>
    </row>
    <row r="46" spans="1:8" ht="27.75" customHeight="1" thickTop="1" thickBot="1">
      <c r="A46" s="76" t="s">
        <v>908</v>
      </c>
      <c r="B46" s="70">
        <v>17730</v>
      </c>
      <c r="C46" s="70">
        <v>15000</v>
      </c>
      <c r="D46" s="83">
        <f>B46-C46</f>
        <v>2730</v>
      </c>
      <c r="E46" s="441"/>
      <c r="F46" s="464" t="s">
        <v>1240</v>
      </c>
      <c r="G46" s="454"/>
      <c r="H46" s="1"/>
    </row>
    <row r="47" spans="1:8" ht="27.75" customHeight="1" thickTop="1" thickBot="1">
      <c r="A47" s="183" t="s">
        <v>908</v>
      </c>
      <c r="B47" s="184">
        <v>0</v>
      </c>
      <c r="C47" s="184">
        <v>0</v>
      </c>
      <c r="D47" s="400">
        <f>B47-C47</f>
        <v>0</v>
      </c>
      <c r="E47" s="441"/>
      <c r="F47" s="464"/>
      <c r="G47" s="454"/>
      <c r="H47" s="1"/>
    </row>
    <row r="48" spans="1:8" ht="27.75" customHeight="1" thickTop="1" thickBot="1">
      <c r="A48" s="545" t="s">
        <v>155</v>
      </c>
      <c r="B48" s="546">
        <v>0</v>
      </c>
      <c r="C48" s="546">
        <v>0</v>
      </c>
      <c r="D48" s="547">
        <f t="shared" ref="D48" si="6">B48-C48</f>
        <v>0</v>
      </c>
      <c r="E48" s="441"/>
      <c r="F48" s="434"/>
      <c r="G48" s="454"/>
      <c r="H48" s="1"/>
    </row>
    <row r="49" spans="1:8" ht="27.75" customHeight="1" thickTop="1" thickBot="1">
      <c r="A49" s="76" t="s">
        <v>793</v>
      </c>
      <c r="B49" s="70">
        <v>1560</v>
      </c>
      <c r="C49" s="70">
        <v>1220</v>
      </c>
      <c r="D49" s="83">
        <f>B49-C49</f>
        <v>340</v>
      </c>
      <c r="E49" s="441"/>
      <c r="F49" s="434" t="s">
        <v>1197</v>
      </c>
      <c r="G49" s="454"/>
      <c r="H49" s="1"/>
    </row>
    <row r="50" spans="1:8" ht="27.75" customHeight="1" thickTop="1" thickBot="1">
      <c r="A50" s="76" t="s">
        <v>793</v>
      </c>
      <c r="B50" s="70">
        <v>915</v>
      </c>
      <c r="C50" s="70">
        <v>780</v>
      </c>
      <c r="D50" s="83">
        <f>B50-C50</f>
        <v>135</v>
      </c>
      <c r="E50" s="441"/>
      <c r="F50" s="434" t="s">
        <v>1273</v>
      </c>
      <c r="G50" s="454"/>
      <c r="H50" s="1"/>
    </row>
    <row r="51" spans="1:8" ht="27.75" customHeight="1" thickTop="1" thickBot="1">
      <c r="A51" s="76" t="s">
        <v>601</v>
      </c>
      <c r="B51" s="70">
        <v>6780</v>
      </c>
      <c r="C51" s="70">
        <v>5140</v>
      </c>
      <c r="D51" s="83">
        <f t="shared" ref="D51:D58" si="7">B51-C51</f>
        <v>1640</v>
      </c>
      <c r="E51" s="441"/>
      <c r="F51" s="434" t="s">
        <v>1191</v>
      </c>
      <c r="G51" s="455"/>
      <c r="H51" s="1"/>
    </row>
    <row r="52" spans="1:8" ht="27.75" customHeight="1" thickTop="1" thickBot="1">
      <c r="A52" s="236" t="s">
        <v>601</v>
      </c>
      <c r="B52" s="237">
        <v>3005</v>
      </c>
      <c r="C52" s="237">
        <v>2220</v>
      </c>
      <c r="D52" s="395">
        <f t="shared" si="7"/>
        <v>785</v>
      </c>
      <c r="E52" s="441"/>
      <c r="F52" s="434" t="s">
        <v>1303</v>
      </c>
      <c r="G52" s="455"/>
      <c r="H52" s="1"/>
    </row>
    <row r="53" spans="1:8" ht="27.75" customHeight="1" thickTop="1" thickBot="1">
      <c r="A53" s="378" t="s">
        <v>185</v>
      </c>
      <c r="B53" s="379">
        <v>770</v>
      </c>
      <c r="C53" s="379">
        <v>105</v>
      </c>
      <c r="D53" s="402">
        <f t="shared" si="7"/>
        <v>665</v>
      </c>
      <c r="E53" s="441"/>
      <c r="F53" s="434" t="s">
        <v>1239</v>
      </c>
      <c r="G53" s="455"/>
      <c r="H53" s="1"/>
    </row>
    <row r="54" spans="1:8" ht="27.75" customHeight="1" thickTop="1" thickBot="1">
      <c r="A54" s="378" t="s">
        <v>185</v>
      </c>
      <c r="B54" s="379">
        <v>1885</v>
      </c>
      <c r="C54" s="379">
        <v>1475</v>
      </c>
      <c r="D54" s="402">
        <f t="shared" si="7"/>
        <v>410</v>
      </c>
      <c r="E54" s="441"/>
      <c r="F54" s="434" t="s">
        <v>1336</v>
      </c>
      <c r="G54" s="455"/>
      <c r="H54" s="1"/>
    </row>
    <row r="55" spans="1:8" ht="27.75" customHeight="1" thickTop="1" thickBot="1">
      <c r="A55" s="269" t="s">
        <v>87</v>
      </c>
      <c r="B55" s="270">
        <v>6715</v>
      </c>
      <c r="C55" s="270">
        <v>5180</v>
      </c>
      <c r="D55" s="403">
        <f t="shared" ref="D55:D57" si="8">B55-C55</f>
        <v>1535</v>
      </c>
      <c r="E55" s="474"/>
      <c r="F55" s="434" t="s">
        <v>1271</v>
      </c>
      <c r="G55" s="454"/>
      <c r="H55" s="1"/>
    </row>
    <row r="56" spans="1:8" ht="27.75" customHeight="1" thickTop="1" thickBot="1">
      <c r="A56" s="269" t="s">
        <v>87</v>
      </c>
      <c r="B56" s="270">
        <v>2720</v>
      </c>
      <c r="C56" s="270">
        <v>2440</v>
      </c>
      <c r="D56" s="403">
        <f t="shared" si="8"/>
        <v>280</v>
      </c>
      <c r="E56" s="474"/>
      <c r="F56" s="434" t="s">
        <v>1296</v>
      </c>
      <c r="G56" s="454"/>
      <c r="H56" s="1"/>
    </row>
    <row r="57" spans="1:8" ht="27.75" customHeight="1" thickTop="1" thickBot="1">
      <c r="A57" s="76" t="s">
        <v>894</v>
      </c>
      <c r="B57" s="70">
        <v>140</v>
      </c>
      <c r="C57" s="70">
        <v>115</v>
      </c>
      <c r="D57" s="83">
        <f t="shared" si="8"/>
        <v>25</v>
      </c>
      <c r="E57" s="441"/>
      <c r="F57" s="434" t="s">
        <v>1362</v>
      </c>
      <c r="G57" s="454"/>
      <c r="H57" s="1"/>
    </row>
    <row r="58" spans="1:8" ht="27.75" customHeight="1" thickTop="1" thickBot="1">
      <c r="A58" s="76" t="s">
        <v>807</v>
      </c>
      <c r="B58" s="70">
        <v>0</v>
      </c>
      <c r="C58" s="70">
        <v>0</v>
      </c>
      <c r="D58" s="83">
        <f t="shared" si="7"/>
        <v>0</v>
      </c>
      <c r="E58" s="441"/>
      <c r="F58" s="434" t="s">
        <v>1270</v>
      </c>
      <c r="G58" s="454"/>
      <c r="H58" s="1"/>
    </row>
    <row r="59" spans="1:8" ht="27.75" customHeight="1" thickTop="1" thickBot="1">
      <c r="A59" s="76" t="s">
        <v>1325</v>
      </c>
      <c r="B59" s="70">
        <v>790</v>
      </c>
      <c r="C59" s="70">
        <v>280</v>
      </c>
      <c r="D59" s="83">
        <f>B59-C59</f>
        <v>510</v>
      </c>
      <c r="E59" s="441"/>
      <c r="F59" s="434" t="s">
        <v>1260</v>
      </c>
      <c r="G59" s="454"/>
      <c r="H59" s="1"/>
    </row>
    <row r="60" spans="1:8" ht="27.75" customHeight="1" thickTop="1" thickBot="1">
      <c r="A60" s="163" t="s">
        <v>223</v>
      </c>
      <c r="B60" s="164">
        <v>1065</v>
      </c>
      <c r="C60" s="164">
        <v>830</v>
      </c>
      <c r="D60" s="394">
        <f>B60-C60</f>
        <v>235</v>
      </c>
      <c r="E60" s="441"/>
      <c r="F60" s="434" t="s">
        <v>1353</v>
      </c>
      <c r="G60" s="454"/>
      <c r="H60" s="1"/>
    </row>
    <row r="61" spans="1:8" ht="27.75" customHeight="1" thickTop="1" thickBot="1">
      <c r="A61" s="116" t="s">
        <v>268</v>
      </c>
      <c r="B61" s="117">
        <v>0</v>
      </c>
      <c r="C61" s="117">
        <v>0</v>
      </c>
      <c r="D61" s="167">
        <f>B61-C61</f>
        <v>0</v>
      </c>
      <c r="E61" s="441"/>
      <c r="F61" s="434"/>
      <c r="G61" s="454"/>
      <c r="H61" s="1"/>
    </row>
    <row r="62" spans="1:8" ht="27.75" customHeight="1" thickTop="1" thickBot="1">
      <c r="A62" s="76" t="s">
        <v>11</v>
      </c>
      <c r="B62" s="70">
        <v>0</v>
      </c>
      <c r="C62" s="70">
        <v>0</v>
      </c>
      <c r="D62" s="83">
        <f>B62-C62</f>
        <v>0</v>
      </c>
      <c r="E62" s="441"/>
      <c r="F62" s="434" t="s">
        <v>1186</v>
      </c>
      <c r="G62" s="454"/>
      <c r="H62" s="1"/>
    </row>
    <row r="63" spans="1:8" ht="27.75" customHeight="1" thickTop="1" thickBot="1">
      <c r="A63" s="76" t="s">
        <v>1181</v>
      </c>
      <c r="B63" s="70"/>
      <c r="C63" s="70"/>
      <c r="D63" s="83"/>
      <c r="E63" s="441"/>
      <c r="F63" s="434" t="s">
        <v>1182</v>
      </c>
      <c r="G63" s="454"/>
      <c r="H63" s="1"/>
    </row>
    <row r="64" spans="1:8" ht="27.75" customHeight="1" thickTop="1" thickBot="1">
      <c r="A64" s="13" t="s">
        <v>86</v>
      </c>
      <c r="B64" s="14">
        <v>0</v>
      </c>
      <c r="C64" s="14">
        <v>0</v>
      </c>
      <c r="D64" s="404">
        <f t="shared" ref="D64:D65" si="9">B64-C64</f>
        <v>0</v>
      </c>
      <c r="E64" s="441"/>
      <c r="F64" s="434" t="s">
        <v>930</v>
      </c>
      <c r="G64" s="454"/>
      <c r="H64" s="1"/>
    </row>
    <row r="65" spans="1:8" ht="27.75" customHeight="1" thickTop="1" thickBot="1">
      <c r="A65" s="76" t="s">
        <v>248</v>
      </c>
      <c r="B65" s="70">
        <v>0</v>
      </c>
      <c r="C65" s="70">
        <v>0</v>
      </c>
      <c r="D65" s="83">
        <f t="shared" si="9"/>
        <v>0</v>
      </c>
      <c r="E65" s="441"/>
      <c r="F65" s="434" t="s">
        <v>879</v>
      </c>
      <c r="G65" s="454"/>
      <c r="H65" s="1"/>
    </row>
    <row r="66" spans="1:8" ht="27.75" customHeight="1" thickTop="1" thickBot="1">
      <c r="A66" s="76" t="s">
        <v>65</v>
      </c>
      <c r="B66" s="70"/>
      <c r="C66" s="70"/>
      <c r="D66" s="83"/>
      <c r="E66" s="441"/>
      <c r="F66" s="434"/>
      <c r="G66" s="454"/>
      <c r="H66" s="1"/>
    </row>
    <row r="67" spans="1:8" ht="27.75" customHeight="1" thickTop="1" thickBot="1">
      <c r="A67" s="545" t="s">
        <v>802</v>
      </c>
      <c r="B67" s="546">
        <v>0</v>
      </c>
      <c r="C67" s="546">
        <v>0</v>
      </c>
      <c r="D67" s="547">
        <f t="shared" ref="D67:D71" si="10">B67-C67</f>
        <v>0</v>
      </c>
      <c r="E67" s="441"/>
      <c r="F67" s="434"/>
      <c r="G67" s="454"/>
      <c r="H67" s="1"/>
    </row>
    <row r="68" spans="1:8" ht="27.75" customHeight="1" thickTop="1" thickBot="1">
      <c r="A68" s="545" t="s">
        <v>1154</v>
      </c>
      <c r="B68" s="546">
        <v>1100</v>
      </c>
      <c r="C68" s="546">
        <v>950</v>
      </c>
      <c r="D68" s="547">
        <f t="shared" si="10"/>
        <v>150</v>
      </c>
      <c r="E68" s="441"/>
      <c r="F68" s="434" t="s">
        <v>1379</v>
      </c>
      <c r="G68" s="454"/>
      <c r="H68" s="1"/>
    </row>
    <row r="69" spans="1:8" ht="27.75" customHeight="1" thickTop="1" thickBot="1">
      <c r="A69" s="76" t="s">
        <v>242</v>
      </c>
      <c r="B69" s="70">
        <v>2650</v>
      </c>
      <c r="C69" s="70">
        <v>2190</v>
      </c>
      <c r="D69" s="83">
        <f t="shared" si="10"/>
        <v>460</v>
      </c>
      <c r="E69" s="441"/>
      <c r="F69" s="434" t="s">
        <v>1292</v>
      </c>
      <c r="G69" s="454"/>
      <c r="H69" s="1"/>
    </row>
    <row r="70" spans="1:8" ht="27.75" customHeight="1" thickTop="1" thickBot="1">
      <c r="A70" s="240" t="s">
        <v>242</v>
      </c>
      <c r="B70" s="241">
        <v>1945</v>
      </c>
      <c r="C70" s="241">
        <v>1585</v>
      </c>
      <c r="D70" s="405">
        <f t="shared" si="10"/>
        <v>360</v>
      </c>
      <c r="E70" s="441"/>
      <c r="F70" s="434" t="s">
        <v>1339</v>
      </c>
      <c r="G70" s="454"/>
      <c r="H70" s="1"/>
    </row>
    <row r="71" spans="1:8" ht="27.75" customHeight="1" thickTop="1" thickBot="1">
      <c r="A71" s="240" t="s">
        <v>1163</v>
      </c>
      <c r="B71" s="241">
        <v>0</v>
      </c>
      <c r="C71" s="241">
        <v>0</v>
      </c>
      <c r="D71" s="405">
        <f t="shared" si="10"/>
        <v>0</v>
      </c>
      <c r="E71" s="441"/>
      <c r="F71" s="434" t="s">
        <v>1171</v>
      </c>
      <c r="G71" s="454"/>
      <c r="H71" s="1"/>
    </row>
    <row r="72" spans="1:8" ht="27.75" customHeight="1" thickTop="1" thickBot="1">
      <c r="A72" s="76" t="s">
        <v>233</v>
      </c>
      <c r="B72" s="70"/>
      <c r="C72" s="70"/>
      <c r="D72" s="83"/>
      <c r="E72" s="441"/>
      <c r="F72" s="434"/>
      <c r="G72" s="454"/>
      <c r="H72" s="1"/>
    </row>
    <row r="73" spans="1:8" ht="27.75" customHeight="1" thickTop="1" thickBot="1">
      <c r="A73" s="76" t="s">
        <v>356</v>
      </c>
      <c r="B73" s="70">
        <v>0</v>
      </c>
      <c r="C73" s="70">
        <v>0</v>
      </c>
      <c r="D73" s="83">
        <f t="shared" ref="D73:D77" si="11">B73-C73</f>
        <v>0</v>
      </c>
      <c r="E73" s="441" t="s">
        <v>592</v>
      </c>
      <c r="F73" s="434"/>
      <c r="G73" s="454"/>
      <c r="H73" s="1"/>
    </row>
    <row r="74" spans="1:8" ht="27.75" customHeight="1" thickTop="1" thickBot="1">
      <c r="A74" s="76" t="s">
        <v>76</v>
      </c>
      <c r="B74" s="70">
        <v>560</v>
      </c>
      <c r="C74" s="70">
        <v>475</v>
      </c>
      <c r="D74" s="83">
        <f t="shared" si="11"/>
        <v>85</v>
      </c>
      <c r="E74" s="441"/>
      <c r="F74" s="434" t="s">
        <v>1194</v>
      </c>
      <c r="G74" s="454"/>
      <c r="H74" s="1"/>
    </row>
    <row r="75" spans="1:8" ht="27.75" customHeight="1" thickTop="1" thickBot="1">
      <c r="A75" s="76" t="s">
        <v>76</v>
      </c>
      <c r="B75" s="70">
        <v>2190</v>
      </c>
      <c r="C75" s="70">
        <v>1760</v>
      </c>
      <c r="D75" s="83">
        <f t="shared" si="11"/>
        <v>430</v>
      </c>
      <c r="E75" s="441"/>
      <c r="F75" s="434" t="s">
        <v>1295</v>
      </c>
      <c r="G75" s="454"/>
      <c r="H75" s="1"/>
    </row>
    <row r="76" spans="1:8" ht="26.25" customHeight="1" thickTop="1" thickBot="1">
      <c r="A76" s="90" t="s">
        <v>160</v>
      </c>
      <c r="B76" s="91">
        <v>620</v>
      </c>
      <c r="C76" s="91">
        <v>480</v>
      </c>
      <c r="D76" s="317">
        <f t="shared" si="11"/>
        <v>140</v>
      </c>
      <c r="E76" s="441"/>
      <c r="F76" s="434" t="s">
        <v>1279</v>
      </c>
      <c r="G76" s="454"/>
      <c r="H76" s="1"/>
    </row>
    <row r="77" spans="1:8" ht="26.25" customHeight="1" thickTop="1" thickBot="1">
      <c r="A77" s="90" t="s">
        <v>824</v>
      </c>
      <c r="B77" s="91">
        <v>0</v>
      </c>
      <c r="C77" s="91">
        <v>0</v>
      </c>
      <c r="D77" s="317">
        <f t="shared" si="11"/>
        <v>0</v>
      </c>
      <c r="E77" s="441"/>
      <c r="F77" s="434" t="s">
        <v>1264</v>
      </c>
      <c r="G77" s="454"/>
      <c r="H77" s="1"/>
    </row>
    <row r="78" spans="1:8" ht="27.75" customHeight="1" thickTop="1" thickBot="1">
      <c r="A78" s="76" t="s">
        <v>325</v>
      </c>
      <c r="B78" s="70">
        <v>1100</v>
      </c>
      <c r="C78" s="70">
        <v>465</v>
      </c>
      <c r="D78" s="83">
        <f t="shared" ref="D78:D91" si="12">B78-C78</f>
        <v>635</v>
      </c>
      <c r="E78" s="474"/>
      <c r="F78" s="434" t="s">
        <v>1185</v>
      </c>
      <c r="G78" s="454"/>
      <c r="H78" s="1"/>
    </row>
    <row r="79" spans="1:8" ht="27.75" customHeight="1" thickTop="1" thickBot="1">
      <c r="A79" s="76" t="s">
        <v>325</v>
      </c>
      <c r="B79" s="70">
        <v>4825</v>
      </c>
      <c r="C79" s="70">
        <v>4095</v>
      </c>
      <c r="D79" s="83">
        <f t="shared" si="12"/>
        <v>730</v>
      </c>
      <c r="E79" s="474"/>
      <c r="F79" s="434" t="s">
        <v>1208</v>
      </c>
      <c r="G79" s="454"/>
      <c r="H79" s="1"/>
    </row>
    <row r="80" spans="1:8" ht="27.75" customHeight="1" thickTop="1" thickBot="1">
      <c r="A80" s="76" t="s">
        <v>325</v>
      </c>
      <c r="B80" s="70">
        <v>3880</v>
      </c>
      <c r="C80" s="70">
        <v>3000</v>
      </c>
      <c r="D80" s="83">
        <f t="shared" si="12"/>
        <v>880</v>
      </c>
      <c r="E80" s="474"/>
      <c r="F80" s="434" t="s">
        <v>1259</v>
      </c>
      <c r="G80" s="454"/>
      <c r="H80" s="1"/>
    </row>
    <row r="81" spans="1:8" ht="27.75" customHeight="1" thickTop="1" thickBot="1">
      <c r="A81" s="76" t="s">
        <v>325</v>
      </c>
      <c r="B81" s="70">
        <v>630</v>
      </c>
      <c r="C81" s="70">
        <v>475</v>
      </c>
      <c r="D81" s="83">
        <f t="shared" si="12"/>
        <v>155</v>
      </c>
      <c r="E81" s="474"/>
      <c r="F81" s="434" t="s">
        <v>1380</v>
      </c>
      <c r="G81" s="454"/>
      <c r="H81" s="1"/>
    </row>
    <row r="82" spans="1:8" ht="27.75" customHeight="1" thickTop="1" thickBot="1">
      <c r="A82" s="93" t="s">
        <v>271</v>
      </c>
      <c r="B82" s="94">
        <v>1925</v>
      </c>
      <c r="C82" s="94">
        <v>1490</v>
      </c>
      <c r="D82" s="401">
        <f t="shared" si="12"/>
        <v>435</v>
      </c>
      <c r="E82" s="441"/>
      <c r="F82" s="434" t="s">
        <v>1212</v>
      </c>
      <c r="G82" s="454"/>
      <c r="H82" s="1"/>
    </row>
    <row r="83" spans="1:8" ht="27.75" customHeight="1" thickTop="1" thickBot="1">
      <c r="A83" s="76" t="s">
        <v>791</v>
      </c>
      <c r="B83" s="70">
        <v>0</v>
      </c>
      <c r="C83" s="70">
        <v>0</v>
      </c>
      <c r="D83" s="83">
        <f>B83-C83</f>
        <v>0</v>
      </c>
      <c r="E83" s="441">
        <v>40</v>
      </c>
      <c r="F83" s="434" t="s">
        <v>920</v>
      </c>
      <c r="G83" s="454"/>
      <c r="H83" s="1"/>
    </row>
    <row r="84" spans="1:8" ht="27.75" customHeight="1" thickTop="1" thickBot="1">
      <c r="A84" s="545" t="s">
        <v>194</v>
      </c>
      <c r="B84" s="546">
        <v>445</v>
      </c>
      <c r="C84" s="546">
        <v>275</v>
      </c>
      <c r="D84" s="547">
        <f t="shared" si="12"/>
        <v>170</v>
      </c>
      <c r="E84" s="441"/>
      <c r="F84" s="434" t="s">
        <v>1285</v>
      </c>
      <c r="G84" s="454"/>
      <c r="H84" s="1"/>
    </row>
    <row r="85" spans="1:8" ht="27.75" customHeight="1" thickTop="1" thickBot="1">
      <c r="A85" s="90" t="s">
        <v>270</v>
      </c>
      <c r="B85" s="91">
        <v>360</v>
      </c>
      <c r="C85" s="91">
        <v>280</v>
      </c>
      <c r="D85" s="317">
        <f t="shared" ref="D85:D90" si="13">B85-C85</f>
        <v>80</v>
      </c>
      <c r="E85" s="441"/>
      <c r="F85" s="434" t="s">
        <v>1337</v>
      </c>
      <c r="G85" s="454"/>
      <c r="H85" s="1"/>
    </row>
    <row r="86" spans="1:8" ht="27.75" customHeight="1" thickTop="1" thickBot="1">
      <c r="A86" s="615" t="s">
        <v>600</v>
      </c>
      <c r="B86" s="616">
        <v>2350</v>
      </c>
      <c r="C86" s="616">
        <v>1625</v>
      </c>
      <c r="D86" s="617">
        <f t="shared" si="13"/>
        <v>725</v>
      </c>
      <c r="E86" s="441"/>
      <c r="F86" s="434" t="s">
        <v>1247</v>
      </c>
      <c r="G86" s="454"/>
      <c r="H86" s="1"/>
    </row>
    <row r="87" spans="1:8" ht="27.75" customHeight="1" thickTop="1" thickBot="1">
      <c r="A87" s="615" t="s">
        <v>600</v>
      </c>
      <c r="B87" s="616">
        <v>4150</v>
      </c>
      <c r="C87" s="616">
        <v>3280</v>
      </c>
      <c r="D87" s="617">
        <f t="shared" si="13"/>
        <v>870</v>
      </c>
      <c r="E87" s="441"/>
      <c r="F87" s="434" t="s">
        <v>1277</v>
      </c>
      <c r="G87" s="454"/>
      <c r="H87" s="1"/>
    </row>
    <row r="88" spans="1:8" ht="27.75" customHeight="1" thickTop="1" thickBot="1">
      <c r="A88" s="163" t="s">
        <v>600</v>
      </c>
      <c r="B88" s="164">
        <v>3405</v>
      </c>
      <c r="C88" s="164">
        <v>2670</v>
      </c>
      <c r="D88" s="394">
        <f t="shared" si="13"/>
        <v>735</v>
      </c>
      <c r="E88" s="441"/>
      <c r="F88" s="434" t="s">
        <v>1307</v>
      </c>
      <c r="G88" s="454"/>
      <c r="H88" s="1"/>
    </row>
    <row r="89" spans="1:8" ht="27.75" customHeight="1" thickTop="1" thickBot="1">
      <c r="A89" s="163" t="s">
        <v>1340</v>
      </c>
      <c r="B89" s="164">
        <v>1050</v>
      </c>
      <c r="C89" s="164">
        <v>855</v>
      </c>
      <c r="D89" s="394">
        <f t="shared" si="13"/>
        <v>195</v>
      </c>
      <c r="E89" s="441"/>
      <c r="F89" s="434" t="s">
        <v>1341</v>
      </c>
      <c r="G89" s="454"/>
      <c r="H89" s="1"/>
    </row>
    <row r="90" spans="1:8" ht="27.75" customHeight="1" thickTop="1" thickBot="1">
      <c r="A90" s="352" t="s">
        <v>1198</v>
      </c>
      <c r="B90" s="353">
        <v>940</v>
      </c>
      <c r="C90" s="353">
        <v>730</v>
      </c>
      <c r="D90" s="409">
        <f t="shared" si="13"/>
        <v>210</v>
      </c>
      <c r="E90" s="441"/>
      <c r="F90" s="434" t="s">
        <v>1244</v>
      </c>
      <c r="G90" s="454"/>
      <c r="H90" s="1"/>
    </row>
    <row r="91" spans="1:8" ht="27.75" customHeight="1" thickTop="1" thickBot="1">
      <c r="A91" s="545" t="s">
        <v>343</v>
      </c>
      <c r="B91" s="546">
        <v>0</v>
      </c>
      <c r="C91" s="546">
        <v>0</v>
      </c>
      <c r="D91" s="547">
        <f t="shared" si="12"/>
        <v>0</v>
      </c>
      <c r="E91" s="441"/>
      <c r="F91" s="434"/>
      <c r="G91" s="454"/>
      <c r="H91" s="1"/>
    </row>
    <row r="92" spans="1:8" ht="27.75" customHeight="1" thickTop="1" thickBot="1">
      <c r="A92" s="114" t="s">
        <v>896</v>
      </c>
      <c r="B92" s="115">
        <v>320</v>
      </c>
      <c r="C92" s="115">
        <v>270</v>
      </c>
      <c r="D92" s="396">
        <f>B92-C92</f>
        <v>50</v>
      </c>
      <c r="E92" s="441"/>
      <c r="F92" s="434" t="s">
        <v>1348</v>
      </c>
      <c r="G92" s="454"/>
      <c r="H92" s="1"/>
    </row>
    <row r="93" spans="1:8" ht="27.75" customHeight="1" thickTop="1" thickBot="1">
      <c r="A93" s="76" t="s">
        <v>84</v>
      </c>
      <c r="B93" s="70"/>
      <c r="C93" s="70"/>
      <c r="D93" s="83"/>
      <c r="E93" s="441"/>
      <c r="F93" s="434"/>
      <c r="G93" s="454"/>
      <c r="H93" s="1"/>
    </row>
    <row r="94" spans="1:8" ht="27.75" customHeight="1" thickTop="1" thickBot="1">
      <c r="A94" s="202" t="s">
        <v>220</v>
      </c>
      <c r="B94" s="203">
        <v>980</v>
      </c>
      <c r="C94" s="203">
        <v>800</v>
      </c>
      <c r="D94" s="406">
        <f t="shared" ref="D94:D99" si="14">B94-C94</f>
        <v>180</v>
      </c>
      <c r="E94" s="441"/>
      <c r="F94" s="434" t="s">
        <v>1274</v>
      </c>
      <c r="G94" s="454"/>
      <c r="H94" s="1"/>
    </row>
    <row r="95" spans="1:8" ht="27.75" customHeight="1" thickTop="1" thickBot="1">
      <c r="A95" s="352" t="s">
        <v>919</v>
      </c>
      <c r="B95" s="353">
        <v>840</v>
      </c>
      <c r="C95" s="353">
        <v>515</v>
      </c>
      <c r="D95" s="409">
        <f>B95-C95</f>
        <v>325</v>
      </c>
      <c r="E95" s="441"/>
      <c r="F95" s="434" t="s">
        <v>1294</v>
      </c>
      <c r="G95" s="454"/>
      <c r="H95" s="1"/>
    </row>
    <row r="96" spans="1:8" ht="27.75" customHeight="1" thickTop="1" thickBot="1">
      <c r="A96" s="352" t="s">
        <v>919</v>
      </c>
      <c r="B96" s="353">
        <v>455</v>
      </c>
      <c r="C96" s="353">
        <v>355</v>
      </c>
      <c r="D96" s="409">
        <f>B96-C96</f>
        <v>100</v>
      </c>
      <c r="E96" s="441"/>
      <c r="F96" s="434" t="s">
        <v>1317</v>
      </c>
      <c r="G96" s="454"/>
      <c r="H96" s="1"/>
    </row>
    <row r="97" spans="1:8" ht="27.75" customHeight="1" thickTop="1" thickBot="1">
      <c r="A97" s="90" t="s">
        <v>903</v>
      </c>
      <c r="B97" s="91">
        <v>1590</v>
      </c>
      <c r="C97" s="91">
        <v>1350</v>
      </c>
      <c r="D97" s="317">
        <f t="shared" si="14"/>
        <v>240</v>
      </c>
      <c r="E97" s="441"/>
      <c r="F97" s="434" t="s">
        <v>1253</v>
      </c>
      <c r="G97" s="454"/>
      <c r="H97" s="1"/>
    </row>
    <row r="98" spans="1:8" ht="27.75" customHeight="1" thickTop="1" thickBot="1">
      <c r="A98" s="558" t="s">
        <v>138</v>
      </c>
      <c r="B98" s="559">
        <v>2500</v>
      </c>
      <c r="C98" s="559">
        <v>600</v>
      </c>
      <c r="D98" s="557">
        <f t="shared" si="14"/>
        <v>1900</v>
      </c>
      <c r="E98" s="441"/>
      <c r="F98" s="434"/>
      <c r="G98" s="454"/>
      <c r="H98" s="1"/>
    </row>
    <row r="99" spans="1:8" ht="27.75" customHeight="1" thickTop="1" thickBot="1">
      <c r="A99" s="76" t="s">
        <v>929</v>
      </c>
      <c r="B99" s="70">
        <v>4850</v>
      </c>
      <c r="C99" s="70">
        <v>3820</v>
      </c>
      <c r="D99" s="83">
        <f t="shared" si="14"/>
        <v>1030</v>
      </c>
      <c r="E99" s="441"/>
      <c r="F99" s="434" t="s">
        <v>1209</v>
      </c>
      <c r="G99" s="454"/>
      <c r="H99" s="1"/>
    </row>
    <row r="100" spans="1:8" ht="27.75" hidden="1" customHeight="1" thickTop="1" thickBot="1">
      <c r="A100" s="183" t="s">
        <v>1251</v>
      </c>
      <c r="B100" s="184">
        <v>5400</v>
      </c>
      <c r="C100" s="184">
        <v>4220</v>
      </c>
      <c r="D100" s="400">
        <f t="shared" ref="D100:D101" si="15">B100-C100</f>
        <v>1180</v>
      </c>
      <c r="E100" s="441"/>
      <c r="F100" s="434" t="s">
        <v>1200</v>
      </c>
      <c r="G100" s="454"/>
      <c r="H100" s="1"/>
    </row>
    <row r="101" spans="1:8" ht="27.75" customHeight="1" thickTop="1" thickBot="1">
      <c r="A101" s="183" t="s">
        <v>1252</v>
      </c>
      <c r="B101" s="184">
        <v>2440</v>
      </c>
      <c r="C101" s="184">
        <v>1910</v>
      </c>
      <c r="D101" s="400">
        <f t="shared" si="15"/>
        <v>530</v>
      </c>
      <c r="E101" s="441"/>
      <c r="F101" s="434" t="s">
        <v>1290</v>
      </c>
      <c r="G101" s="454"/>
      <c r="H101" s="1"/>
    </row>
    <row r="102" spans="1:8" ht="27.75" customHeight="1" thickTop="1" thickBot="1">
      <c r="A102" s="76" t="s">
        <v>48</v>
      </c>
      <c r="B102" s="70"/>
      <c r="C102" s="70"/>
      <c r="D102" s="83">
        <v>1700</v>
      </c>
      <c r="E102" s="441"/>
      <c r="F102" s="434" t="s">
        <v>1237</v>
      </c>
      <c r="G102" s="454"/>
      <c r="H102" s="1"/>
    </row>
    <row r="103" spans="1:8" ht="27.75" customHeight="1" thickTop="1" thickBot="1">
      <c r="A103" s="76" t="s">
        <v>48</v>
      </c>
      <c r="B103" s="70">
        <v>5985</v>
      </c>
      <c r="C103" s="70">
        <v>4880</v>
      </c>
      <c r="D103" s="83">
        <f>B103-C103</f>
        <v>1105</v>
      </c>
      <c r="E103" s="441"/>
      <c r="F103" s="434" t="s">
        <v>1329</v>
      </c>
      <c r="G103" s="454"/>
      <c r="H103" s="1"/>
    </row>
    <row r="104" spans="1:8" ht="27.75" customHeight="1" thickTop="1" thickBot="1">
      <c r="A104" s="205" t="s">
        <v>48</v>
      </c>
      <c r="B104" s="206"/>
      <c r="C104" s="206"/>
      <c r="D104" s="407"/>
      <c r="E104" s="474">
        <f>SUM(D102,B103)</f>
        <v>7685</v>
      </c>
      <c r="F104" s="434"/>
      <c r="G104" s="454"/>
      <c r="H104" s="1"/>
    </row>
    <row r="105" spans="1:8" ht="27.75" customHeight="1" thickTop="1" thickBot="1">
      <c r="A105" s="76" t="s">
        <v>819</v>
      </c>
      <c r="B105" s="70">
        <v>3390</v>
      </c>
      <c r="C105" s="70">
        <v>2725</v>
      </c>
      <c r="D105" s="83">
        <f t="shared" ref="D105:D106" si="16">B105-C105</f>
        <v>665</v>
      </c>
      <c r="E105" s="441"/>
      <c r="F105" s="434" t="s">
        <v>1281</v>
      </c>
      <c r="G105" s="454"/>
      <c r="H105" s="1"/>
    </row>
    <row r="106" spans="1:8" ht="27.75" customHeight="1" thickTop="1" thickBot="1">
      <c r="A106" s="76" t="s">
        <v>819</v>
      </c>
      <c r="B106" s="70">
        <v>855</v>
      </c>
      <c r="C106" s="70">
        <v>700</v>
      </c>
      <c r="D106" s="83">
        <f t="shared" si="16"/>
        <v>155</v>
      </c>
      <c r="E106" s="441"/>
      <c r="F106" s="434" t="s">
        <v>1368</v>
      </c>
      <c r="G106" s="454"/>
      <c r="H106" s="1"/>
    </row>
    <row r="107" spans="1:8" ht="27.75" customHeight="1" thickTop="1" thickBot="1">
      <c r="A107" s="368" t="s">
        <v>819</v>
      </c>
      <c r="B107" s="369"/>
      <c r="C107" s="369"/>
      <c r="D107" s="408"/>
      <c r="E107" s="441"/>
      <c r="F107" s="434"/>
      <c r="G107" s="454"/>
      <c r="H107" s="1"/>
    </row>
    <row r="108" spans="1:8" ht="27.75" customHeight="1" thickTop="1" thickBot="1">
      <c r="A108" s="76" t="s">
        <v>803</v>
      </c>
      <c r="B108" s="70">
        <v>0</v>
      </c>
      <c r="C108" s="70">
        <v>0</v>
      </c>
      <c r="D108" s="83">
        <f>B108-C108</f>
        <v>0</v>
      </c>
      <c r="E108" s="441"/>
      <c r="F108" s="434" t="s">
        <v>1207</v>
      </c>
      <c r="G108" s="454"/>
      <c r="H108" s="1"/>
    </row>
    <row r="109" spans="1:8" ht="27.75" customHeight="1" thickTop="1" thickBot="1">
      <c r="A109" s="76" t="s">
        <v>64</v>
      </c>
      <c r="B109" s="70">
        <v>0</v>
      </c>
      <c r="C109" s="70">
        <v>0</v>
      </c>
      <c r="D109" s="83">
        <v>125</v>
      </c>
      <c r="E109" s="441"/>
      <c r="F109" s="434"/>
      <c r="G109" s="454"/>
      <c r="H109" s="1"/>
    </row>
    <row r="110" spans="1:8" ht="27.75" customHeight="1" thickTop="1" thickBot="1">
      <c r="A110" s="76" t="s">
        <v>229</v>
      </c>
      <c r="B110" s="70">
        <v>2220</v>
      </c>
      <c r="C110" s="70">
        <v>1700</v>
      </c>
      <c r="D110" s="83">
        <f>B110-C110</f>
        <v>520</v>
      </c>
      <c r="E110" s="441"/>
      <c r="F110" s="434" t="s">
        <v>1305</v>
      </c>
      <c r="G110" s="454"/>
      <c r="H110" s="1"/>
    </row>
    <row r="111" spans="1:8" ht="27.75" customHeight="1" thickTop="1" thickBot="1">
      <c r="A111" s="352" t="s">
        <v>790</v>
      </c>
      <c r="B111" s="353"/>
      <c r="C111" s="353"/>
      <c r="D111" s="409">
        <v>420</v>
      </c>
      <c r="E111" s="441"/>
      <c r="F111" s="434" t="s">
        <v>1112</v>
      </c>
      <c r="G111" s="454"/>
      <c r="H111" s="1"/>
    </row>
    <row r="112" spans="1:8" ht="27.75" customHeight="1" thickTop="1" thickBot="1">
      <c r="A112" s="352" t="s">
        <v>790</v>
      </c>
      <c r="B112" s="353">
        <v>165</v>
      </c>
      <c r="C112" s="353">
        <v>120</v>
      </c>
      <c r="D112" s="409">
        <f>B112-C112</f>
        <v>45</v>
      </c>
      <c r="E112" s="441"/>
      <c r="F112" s="434" t="s">
        <v>1187</v>
      </c>
      <c r="G112" s="454"/>
      <c r="H112" s="1"/>
    </row>
    <row r="113" spans="1:8" ht="27.75" customHeight="1" thickTop="1" thickBot="1">
      <c r="A113" s="76" t="s">
        <v>66</v>
      </c>
      <c r="B113" s="70">
        <v>250</v>
      </c>
      <c r="C113" s="70">
        <v>200</v>
      </c>
      <c r="D113" s="83">
        <f>B113-C113</f>
        <v>50</v>
      </c>
      <c r="E113" s="441"/>
      <c r="F113" s="434" t="s">
        <v>1302</v>
      </c>
      <c r="G113" s="454"/>
      <c r="H113" s="1"/>
    </row>
    <row r="114" spans="1:8" ht="27.75" customHeight="1" thickTop="1" thickBot="1">
      <c r="A114" s="76" t="s">
        <v>266</v>
      </c>
      <c r="B114" s="70">
        <v>3348</v>
      </c>
      <c r="C114" s="70">
        <v>2703</v>
      </c>
      <c r="D114" s="83">
        <f>B114-C114</f>
        <v>645</v>
      </c>
      <c r="E114" s="441"/>
      <c r="F114" s="434" t="s">
        <v>1267</v>
      </c>
      <c r="G114" s="454"/>
      <c r="H114" s="1"/>
    </row>
    <row r="115" spans="1:8" ht="27.75" customHeight="1" thickTop="1" thickBot="1">
      <c r="A115" s="202" t="s">
        <v>266</v>
      </c>
      <c r="B115" s="203">
        <v>600</v>
      </c>
      <c r="C115" s="203">
        <v>470</v>
      </c>
      <c r="D115" s="406">
        <f>B115-C115</f>
        <v>130</v>
      </c>
      <c r="E115" s="441"/>
      <c r="F115" s="434" t="s">
        <v>1358</v>
      </c>
      <c r="G115" s="454"/>
      <c r="H115" s="1"/>
    </row>
    <row r="116" spans="1:8" ht="27.75" customHeight="1" thickTop="1" thickBot="1">
      <c r="A116" s="11" t="s">
        <v>60</v>
      </c>
      <c r="B116" s="12">
        <v>830</v>
      </c>
      <c r="C116" s="12">
        <v>675</v>
      </c>
      <c r="D116" s="410">
        <f t="shared" ref="D116" si="17">B116-C116</f>
        <v>155</v>
      </c>
      <c r="E116" s="441"/>
      <c r="F116" s="434" t="s">
        <v>1354</v>
      </c>
      <c r="G116" s="454"/>
      <c r="H116" s="1"/>
    </row>
    <row r="117" spans="1:8" ht="27.75" customHeight="1" thickTop="1" thickBot="1">
      <c r="A117" s="76" t="s">
        <v>922</v>
      </c>
      <c r="B117" s="70">
        <v>3805</v>
      </c>
      <c r="C117" s="70">
        <v>3055</v>
      </c>
      <c r="D117" s="83">
        <f>B117-C117</f>
        <v>750</v>
      </c>
      <c r="E117" s="441"/>
      <c r="F117" s="434" t="s">
        <v>1242</v>
      </c>
      <c r="G117" s="454"/>
      <c r="H117" s="1"/>
    </row>
    <row r="118" spans="1:8" ht="27.75" customHeight="1" thickTop="1" thickBot="1">
      <c r="A118" s="76" t="s">
        <v>922</v>
      </c>
      <c r="B118" s="70">
        <v>5295</v>
      </c>
      <c r="C118" s="70">
        <v>4380</v>
      </c>
      <c r="D118" s="83">
        <f>B118-C118</f>
        <v>915</v>
      </c>
      <c r="E118" s="441"/>
      <c r="F118" s="434" t="s">
        <v>1347</v>
      </c>
      <c r="G118" s="454"/>
      <c r="H118" s="1"/>
    </row>
    <row r="119" spans="1:8" ht="27.75" customHeight="1" thickTop="1" thickBot="1">
      <c r="A119" s="76" t="s">
        <v>922</v>
      </c>
      <c r="B119" s="70">
        <v>1325</v>
      </c>
      <c r="C119" s="70">
        <v>1105</v>
      </c>
      <c r="D119" s="83">
        <f>B119-C119</f>
        <v>220</v>
      </c>
      <c r="E119" s="441"/>
      <c r="F119" s="434" t="s">
        <v>1371</v>
      </c>
      <c r="G119" s="454"/>
      <c r="H119" s="1"/>
    </row>
    <row r="120" spans="1:8" ht="27.75" customHeight="1" thickTop="1" thickBot="1">
      <c r="A120" s="76" t="s">
        <v>798</v>
      </c>
      <c r="B120" s="70"/>
      <c r="C120" s="70"/>
      <c r="D120" s="83">
        <v>1500</v>
      </c>
      <c r="E120" s="441"/>
      <c r="F120" s="434"/>
      <c r="G120" s="454"/>
      <c r="H120" s="1"/>
    </row>
    <row r="121" spans="1:8" ht="27.75" customHeight="1" thickTop="1" thickBot="1">
      <c r="A121" s="76" t="s">
        <v>202</v>
      </c>
      <c r="B121" s="70"/>
      <c r="C121" s="70"/>
      <c r="D121" s="83"/>
      <c r="E121" s="441"/>
      <c r="F121" s="434" t="s">
        <v>1126</v>
      </c>
      <c r="G121" s="454"/>
      <c r="H121" s="1"/>
    </row>
    <row r="122" spans="1:8" ht="27.75" customHeight="1" thickTop="1" thickBot="1">
      <c r="A122" s="76" t="s">
        <v>875</v>
      </c>
      <c r="B122" s="70"/>
      <c r="C122" s="70"/>
      <c r="D122" s="411">
        <v>350</v>
      </c>
      <c r="E122" s="441"/>
      <c r="F122" s="434" t="s">
        <v>1127</v>
      </c>
      <c r="G122" s="454"/>
      <c r="H122" s="1"/>
    </row>
    <row r="123" spans="1:8" ht="27.75" customHeight="1" thickTop="1" thickBot="1">
      <c r="A123" s="15" t="s">
        <v>875</v>
      </c>
      <c r="B123" s="16">
        <v>1010</v>
      </c>
      <c r="C123" s="16">
        <v>875</v>
      </c>
      <c r="D123" s="412">
        <f t="shared" ref="D123" si="18">B123-C123</f>
        <v>135</v>
      </c>
      <c r="E123" s="441"/>
      <c r="F123" s="434" t="s">
        <v>1248</v>
      </c>
      <c r="G123" s="454"/>
      <c r="H123" s="1"/>
    </row>
    <row r="124" spans="1:8" ht="27.75" customHeight="1" thickTop="1" thickBot="1">
      <c r="A124" s="15" t="s">
        <v>50</v>
      </c>
      <c r="B124" s="16">
        <v>3365</v>
      </c>
      <c r="C124" s="16">
        <v>0</v>
      </c>
      <c r="D124" s="412">
        <f t="shared" ref="D124:D128" si="19">B124-C124</f>
        <v>3365</v>
      </c>
      <c r="E124" s="441"/>
      <c r="F124" s="434"/>
      <c r="G124" s="454"/>
      <c r="H124" s="1"/>
    </row>
    <row r="125" spans="1:8" ht="27.75" customHeight="1" thickTop="1" thickBot="1">
      <c r="A125" s="76" t="s">
        <v>1189</v>
      </c>
      <c r="B125" s="70">
        <v>1057</v>
      </c>
      <c r="C125" s="70">
        <v>250</v>
      </c>
      <c r="D125" s="83">
        <f t="shared" si="19"/>
        <v>807</v>
      </c>
      <c r="E125" s="441"/>
      <c r="F125" s="434" t="s">
        <v>1280</v>
      </c>
      <c r="G125" s="454"/>
      <c r="H125" s="1"/>
    </row>
    <row r="126" spans="1:8" ht="27.75" customHeight="1" thickTop="1" thickBot="1">
      <c r="A126" s="76" t="s">
        <v>1189</v>
      </c>
      <c r="B126" s="70">
        <v>3920</v>
      </c>
      <c r="C126" s="70">
        <v>3190</v>
      </c>
      <c r="D126" s="83">
        <f>B126-C126</f>
        <v>730</v>
      </c>
      <c r="E126" s="441"/>
      <c r="F126" s="434" t="s">
        <v>1385</v>
      </c>
      <c r="G126" s="454"/>
      <c r="H126" s="1"/>
    </row>
    <row r="127" spans="1:8" ht="27.75" customHeight="1" thickTop="1" thickBot="1">
      <c r="A127" s="238"/>
      <c r="B127" s="239"/>
      <c r="C127" s="239"/>
      <c r="D127" s="413"/>
      <c r="E127" s="441"/>
      <c r="F127" s="434"/>
      <c r="G127" s="454"/>
      <c r="H127" s="1"/>
    </row>
    <row r="128" spans="1:8" ht="27.75" customHeight="1" thickTop="1" thickBot="1">
      <c r="A128" s="76" t="s">
        <v>264</v>
      </c>
      <c r="B128" s="70">
        <v>0</v>
      </c>
      <c r="C128" s="70">
        <v>0</v>
      </c>
      <c r="D128" s="83">
        <f t="shared" si="19"/>
        <v>0</v>
      </c>
      <c r="E128" s="441"/>
      <c r="F128" s="434"/>
      <c r="G128" s="454"/>
      <c r="H128" s="1"/>
    </row>
    <row r="129" spans="1:8" ht="27.75" customHeight="1" thickTop="1" thickBot="1">
      <c r="A129" s="90" t="s">
        <v>12</v>
      </c>
      <c r="B129" s="91">
        <v>0</v>
      </c>
      <c r="C129" s="91">
        <v>0</v>
      </c>
      <c r="D129" s="317">
        <f t="shared" ref="D129:D131" si="20">B129-C129</f>
        <v>0</v>
      </c>
      <c r="E129" s="441"/>
      <c r="F129" s="434"/>
      <c r="G129" s="454"/>
      <c r="H129" s="1"/>
    </row>
    <row r="130" spans="1:8" ht="27.75" customHeight="1" thickTop="1" thickBot="1">
      <c r="A130" s="545" t="s">
        <v>915</v>
      </c>
      <c r="B130" s="546"/>
      <c r="C130" s="546"/>
      <c r="D130" s="547">
        <v>690</v>
      </c>
      <c r="E130" s="441"/>
      <c r="F130" s="434" t="s">
        <v>1108</v>
      </c>
      <c r="G130" s="454"/>
      <c r="H130" s="1"/>
    </row>
    <row r="131" spans="1:8" ht="27.75" customHeight="1" thickTop="1" thickBot="1">
      <c r="A131" s="9" t="s">
        <v>13</v>
      </c>
      <c r="B131" s="10">
        <v>0</v>
      </c>
      <c r="C131" s="10">
        <v>0</v>
      </c>
      <c r="D131" s="414">
        <f t="shared" si="20"/>
        <v>0</v>
      </c>
      <c r="E131" s="441"/>
      <c r="F131" s="434" t="s">
        <v>1123</v>
      </c>
      <c r="G131" s="454"/>
      <c r="H131" s="1"/>
    </row>
    <row r="132" spans="1:8" ht="28.5" customHeight="1" thickTop="1" thickBot="1">
      <c r="A132" s="112" t="s">
        <v>912</v>
      </c>
      <c r="B132" s="113">
        <v>4235</v>
      </c>
      <c r="C132" s="113">
        <v>3315</v>
      </c>
      <c r="D132" s="415">
        <f>B132-C132</f>
        <v>920</v>
      </c>
      <c r="E132" s="441"/>
      <c r="F132" s="434" t="s">
        <v>1245</v>
      </c>
      <c r="G132" s="454"/>
      <c r="H132" s="1"/>
    </row>
    <row r="133" spans="1:8" ht="28.5" customHeight="1" thickTop="1" thickBot="1">
      <c r="A133" s="112" t="s">
        <v>912</v>
      </c>
      <c r="B133" s="113">
        <v>4860</v>
      </c>
      <c r="C133" s="113">
        <v>3890</v>
      </c>
      <c r="D133" s="415">
        <f>B133-C133</f>
        <v>970</v>
      </c>
      <c r="E133" s="441"/>
      <c r="F133" s="434" t="s">
        <v>1301</v>
      </c>
      <c r="G133" s="454"/>
      <c r="H133" s="1"/>
    </row>
    <row r="134" spans="1:8" ht="28.5" customHeight="1" thickTop="1" thickBot="1">
      <c r="A134" s="314" t="s">
        <v>912</v>
      </c>
      <c r="B134" s="315">
        <v>1085</v>
      </c>
      <c r="C134" s="315">
        <v>835</v>
      </c>
      <c r="D134" s="416">
        <f>B134-C134</f>
        <v>250</v>
      </c>
      <c r="E134" s="441"/>
      <c r="F134" s="434" t="s">
        <v>1349</v>
      </c>
      <c r="G134" s="454"/>
      <c r="H134" s="1"/>
    </row>
    <row r="135" spans="1:8" ht="27.75" customHeight="1" thickTop="1" thickBot="1">
      <c r="A135" s="136" t="s">
        <v>771</v>
      </c>
      <c r="B135" s="137">
        <v>1315</v>
      </c>
      <c r="C135" s="137">
        <v>975</v>
      </c>
      <c r="D135" s="354">
        <f>B135-C135</f>
        <v>340</v>
      </c>
      <c r="E135" s="441"/>
      <c r="F135" s="434" t="s">
        <v>1351</v>
      </c>
      <c r="G135" s="454"/>
      <c r="H135" s="1"/>
    </row>
    <row r="136" spans="1:8" ht="27.75" customHeight="1" thickTop="1" thickBot="1">
      <c r="A136" s="112" t="s">
        <v>789</v>
      </c>
      <c r="B136" s="113">
        <v>3785</v>
      </c>
      <c r="C136" s="113">
        <v>2770</v>
      </c>
      <c r="D136" s="415">
        <f t="shared" ref="D136:D142" si="21">B136-C136</f>
        <v>1015</v>
      </c>
      <c r="E136" s="441"/>
      <c r="F136" s="434" t="s">
        <v>1234</v>
      </c>
      <c r="G136" s="454"/>
      <c r="H136" s="1"/>
    </row>
    <row r="137" spans="1:8" ht="27.75" customHeight="1" thickTop="1" thickBot="1">
      <c r="A137" s="342" t="s">
        <v>789</v>
      </c>
      <c r="B137" s="343">
        <v>1530</v>
      </c>
      <c r="C137" s="343">
        <v>1135</v>
      </c>
      <c r="D137" s="418">
        <f t="shared" si="21"/>
        <v>395</v>
      </c>
      <c r="E137" s="441"/>
      <c r="F137" s="434" t="s">
        <v>1367</v>
      </c>
      <c r="G137" s="454"/>
      <c r="H137" s="1"/>
    </row>
    <row r="138" spans="1:8" ht="27.75" customHeight="1" thickTop="1" thickBot="1">
      <c r="A138" s="112" t="s">
        <v>881</v>
      </c>
      <c r="B138" s="113"/>
      <c r="C138" s="113"/>
      <c r="D138" s="415">
        <v>695</v>
      </c>
      <c r="E138" s="441"/>
      <c r="F138" s="434" t="s">
        <v>1213</v>
      </c>
      <c r="G138" s="454"/>
      <c r="H138" s="1"/>
    </row>
    <row r="139" spans="1:8" ht="27.75" customHeight="1" thickTop="1" thickBot="1">
      <c r="A139" s="280" t="s">
        <v>881</v>
      </c>
      <c r="B139" s="275">
        <v>1545</v>
      </c>
      <c r="C139" s="275">
        <v>1185</v>
      </c>
      <c r="D139" s="354">
        <f t="shared" si="21"/>
        <v>360</v>
      </c>
      <c r="E139" s="441"/>
      <c r="F139" s="434" t="s">
        <v>1327</v>
      </c>
      <c r="G139" s="454"/>
      <c r="H139" s="1"/>
    </row>
    <row r="140" spans="1:8" ht="27.75" customHeight="1" thickTop="1" thickBot="1">
      <c r="A140" s="618" t="s">
        <v>902</v>
      </c>
      <c r="B140" s="619">
        <v>3790</v>
      </c>
      <c r="C140" s="619">
        <v>3090</v>
      </c>
      <c r="D140" s="620">
        <f t="shared" si="21"/>
        <v>700</v>
      </c>
      <c r="E140" s="441"/>
      <c r="F140" s="434" t="s">
        <v>1221</v>
      </c>
      <c r="G140" s="454"/>
      <c r="H140" s="1"/>
    </row>
    <row r="141" spans="1:8" ht="27.75" customHeight="1" thickTop="1" thickBot="1">
      <c r="A141" s="618" t="s">
        <v>902</v>
      </c>
      <c r="B141" s="619">
        <v>2070</v>
      </c>
      <c r="C141" s="619">
        <v>1485</v>
      </c>
      <c r="D141" s="620">
        <f t="shared" si="21"/>
        <v>585</v>
      </c>
      <c r="E141" s="441"/>
      <c r="F141" s="434" t="s">
        <v>1350</v>
      </c>
      <c r="G141" s="454"/>
      <c r="H141" s="1"/>
    </row>
    <row r="142" spans="1:8" ht="27.75" customHeight="1" thickTop="1" thickBot="1">
      <c r="A142" s="207" t="s">
        <v>235</v>
      </c>
      <c r="B142" s="208">
        <v>810</v>
      </c>
      <c r="C142" s="208">
        <v>640</v>
      </c>
      <c r="D142" s="419">
        <f t="shared" si="21"/>
        <v>170</v>
      </c>
      <c r="E142" s="441"/>
      <c r="F142" s="434" t="s">
        <v>1275</v>
      </c>
      <c r="G142" s="454"/>
      <c r="H142" s="1"/>
    </row>
    <row r="143" spans="1:8" ht="27.75" customHeight="1" thickTop="1" thickBot="1">
      <c r="A143" s="112" t="s">
        <v>778</v>
      </c>
      <c r="B143" s="113">
        <v>0</v>
      </c>
      <c r="C143" s="113">
        <v>0</v>
      </c>
      <c r="D143" s="415">
        <f t="shared" ref="D143" si="22">B143-C143</f>
        <v>0</v>
      </c>
      <c r="E143" s="441"/>
      <c r="F143" s="434"/>
      <c r="G143" s="454"/>
      <c r="H143" s="1"/>
    </row>
    <row r="144" spans="1:8" ht="27.75" customHeight="1" thickTop="1" thickBot="1">
      <c r="A144" s="207" t="s">
        <v>778</v>
      </c>
      <c r="B144" s="208">
        <v>0</v>
      </c>
      <c r="C144" s="208">
        <v>0</v>
      </c>
      <c r="D144" s="419">
        <f>B144-C144</f>
        <v>0</v>
      </c>
      <c r="E144" s="441"/>
      <c r="F144" s="434"/>
      <c r="G144" s="454"/>
      <c r="H144" s="1"/>
    </row>
    <row r="145" spans="1:8" ht="27.75" customHeight="1" thickTop="1" thickBot="1">
      <c r="A145" s="136" t="s">
        <v>156</v>
      </c>
      <c r="B145" s="137">
        <v>300</v>
      </c>
      <c r="C145" s="137">
        <v>200</v>
      </c>
      <c r="D145" s="417">
        <f>B145-C145</f>
        <v>100</v>
      </c>
      <c r="E145" s="441"/>
      <c r="F145" s="434" t="s">
        <v>1312</v>
      </c>
      <c r="G145" s="454"/>
      <c r="H145" s="1"/>
    </row>
    <row r="146" spans="1:8" ht="27.75" customHeight="1" thickTop="1" thickBot="1">
      <c r="A146" s="112" t="s">
        <v>792</v>
      </c>
      <c r="B146" s="113">
        <v>550</v>
      </c>
      <c r="C146" s="415">
        <v>450</v>
      </c>
      <c r="D146" s="243">
        <f>B146-C146</f>
        <v>100</v>
      </c>
      <c r="E146" s="441"/>
      <c r="F146" s="434"/>
      <c r="G146" s="454"/>
      <c r="H146" s="1"/>
    </row>
    <row r="147" spans="1:8" ht="27.75" customHeight="1" thickTop="1" thickBot="1">
      <c r="A147" s="112" t="s">
        <v>792</v>
      </c>
      <c r="B147" s="113">
        <v>320</v>
      </c>
      <c r="C147" s="415">
        <v>270</v>
      </c>
      <c r="D147" s="243">
        <f>B147-C147</f>
        <v>50</v>
      </c>
      <c r="E147" s="441"/>
      <c r="F147" s="434" t="s">
        <v>1304</v>
      </c>
      <c r="G147" s="454"/>
      <c r="H147" s="1"/>
    </row>
    <row r="148" spans="1:8" ht="27.75" customHeight="1" thickTop="1" thickBot="1">
      <c r="A148" s="76" t="s">
        <v>269</v>
      </c>
      <c r="B148" s="70">
        <v>0</v>
      </c>
      <c r="C148" s="83">
        <v>0</v>
      </c>
      <c r="D148" s="420">
        <v>3000</v>
      </c>
      <c r="E148" s="441"/>
      <c r="F148" s="434"/>
      <c r="G148" s="454"/>
      <c r="H148" s="1"/>
    </row>
    <row r="149" spans="1:8" ht="27.75" customHeight="1" thickTop="1" thickBot="1">
      <c r="A149" s="319" t="s">
        <v>274</v>
      </c>
      <c r="B149" s="320">
        <v>0</v>
      </c>
      <c r="C149" s="320">
        <v>0</v>
      </c>
      <c r="D149" s="278">
        <f t="shared" ref="D149" si="23">B149-C149</f>
        <v>0</v>
      </c>
      <c r="E149" s="441"/>
      <c r="F149" s="434"/>
      <c r="G149" s="454"/>
      <c r="H149" s="1"/>
    </row>
    <row r="150" spans="1:8" ht="27.75" customHeight="1" thickTop="1" thickBot="1">
      <c r="A150" s="361" t="s">
        <v>799</v>
      </c>
      <c r="B150" s="362">
        <v>0</v>
      </c>
      <c r="C150" s="362">
        <v>0</v>
      </c>
      <c r="D150" s="421">
        <f>B150-C150</f>
        <v>0</v>
      </c>
      <c r="E150" s="441"/>
      <c r="F150" s="434"/>
      <c r="G150" s="454"/>
      <c r="H150" s="1"/>
    </row>
    <row r="151" spans="1:8" ht="27.75" customHeight="1" thickTop="1" thickBot="1">
      <c r="A151" s="88" t="s">
        <v>159</v>
      </c>
      <c r="B151" s="89">
        <v>560</v>
      </c>
      <c r="C151" s="89">
        <v>430</v>
      </c>
      <c r="D151" s="422"/>
      <c r="E151" s="441"/>
      <c r="F151" s="434"/>
      <c r="G151" s="454"/>
      <c r="H151" s="1"/>
    </row>
    <row r="152" spans="1:8" ht="27.75" customHeight="1" thickTop="1" thickBot="1">
      <c r="A152" s="331" t="s">
        <v>876</v>
      </c>
      <c r="B152" s="332"/>
      <c r="C152" s="332"/>
      <c r="D152" s="499">
        <v>350</v>
      </c>
      <c r="E152" s="441"/>
      <c r="F152" s="434"/>
      <c r="G152" s="454"/>
      <c r="H152" s="1"/>
    </row>
    <row r="153" spans="1:8" ht="27.75" customHeight="1" thickTop="1" thickBot="1">
      <c r="A153" s="331" t="s">
        <v>1128</v>
      </c>
      <c r="B153" s="332"/>
      <c r="C153" s="332"/>
      <c r="D153" s="499">
        <v>310</v>
      </c>
      <c r="E153" s="441"/>
      <c r="F153" s="434" t="s">
        <v>1241</v>
      </c>
      <c r="G153" s="454"/>
      <c r="H153" s="1"/>
    </row>
    <row r="154" spans="1:8" ht="27.75" customHeight="1" thickTop="1" thickBot="1">
      <c r="A154" s="331" t="s">
        <v>1128</v>
      </c>
      <c r="B154" s="332">
        <v>170</v>
      </c>
      <c r="C154" s="332">
        <v>125</v>
      </c>
      <c r="D154" s="499">
        <f>B154-C154</f>
        <v>45</v>
      </c>
      <c r="E154" s="441"/>
      <c r="F154" s="434" t="s">
        <v>1298</v>
      </c>
      <c r="G154" s="454"/>
      <c r="H154" s="1"/>
    </row>
    <row r="155" spans="1:8" ht="27.75" customHeight="1" thickTop="1" thickBot="1">
      <c r="A155" s="88" t="s">
        <v>68</v>
      </c>
      <c r="B155" s="89"/>
      <c r="C155" s="89"/>
      <c r="D155" s="422">
        <v>0</v>
      </c>
      <c r="E155" s="441"/>
      <c r="F155" s="434"/>
      <c r="G155" s="454"/>
      <c r="H155" s="1"/>
    </row>
    <row r="156" spans="1:8" ht="27.75" customHeight="1" thickTop="1" thickBot="1">
      <c r="A156" s="88" t="s">
        <v>776</v>
      </c>
      <c r="B156" s="89"/>
      <c r="C156" s="89"/>
      <c r="D156" s="422"/>
      <c r="E156" s="441"/>
      <c r="F156" s="434"/>
      <c r="G156" s="454"/>
      <c r="H156" s="1"/>
    </row>
    <row r="157" spans="1:8" ht="27.75" customHeight="1" thickTop="1" thickBot="1">
      <c r="A157" s="88" t="s">
        <v>918</v>
      </c>
      <c r="B157" s="89"/>
      <c r="C157" s="89"/>
      <c r="D157" s="422">
        <v>50</v>
      </c>
      <c r="E157" s="441"/>
      <c r="F157" s="434"/>
      <c r="G157" s="454"/>
      <c r="H157" s="1"/>
    </row>
    <row r="158" spans="1:8" ht="27.75" customHeight="1" thickTop="1" thickBot="1">
      <c r="A158" s="88" t="s">
        <v>914</v>
      </c>
      <c r="B158" s="89">
        <v>0</v>
      </c>
      <c r="C158" s="89">
        <v>0</v>
      </c>
      <c r="D158" s="422">
        <f>B158-C158</f>
        <v>0</v>
      </c>
      <c r="E158" s="441"/>
      <c r="F158" s="434"/>
      <c r="G158" s="454"/>
      <c r="H158" s="1"/>
    </row>
    <row r="159" spans="1:8" ht="27.75" customHeight="1" thickTop="1" thickBot="1">
      <c r="A159" s="88" t="s">
        <v>895</v>
      </c>
      <c r="B159" s="89">
        <v>910</v>
      </c>
      <c r="C159" s="89">
        <v>620</v>
      </c>
      <c r="D159" s="422">
        <f>B159-C159</f>
        <v>290</v>
      </c>
      <c r="E159" s="441"/>
      <c r="F159" s="434" t="s">
        <v>1288</v>
      </c>
      <c r="G159" s="454"/>
      <c r="H159" s="1"/>
    </row>
    <row r="160" spans="1:8" ht="27.75" customHeight="1" thickTop="1" thickBot="1">
      <c r="A160" s="322" t="s">
        <v>318</v>
      </c>
      <c r="B160" s="321"/>
      <c r="C160" s="321"/>
      <c r="D160" s="422">
        <f t="shared" ref="D160:D161" si="24">B160-C160</f>
        <v>0</v>
      </c>
      <c r="E160" s="441"/>
      <c r="F160" s="434"/>
      <c r="G160" s="454"/>
      <c r="H160" s="1"/>
    </row>
    <row r="161" spans="1:8" ht="27.75" customHeight="1" thickTop="1" thickBot="1">
      <c r="A161" s="322" t="s">
        <v>1205</v>
      </c>
      <c r="B161" s="321">
        <v>0</v>
      </c>
      <c r="C161" s="321">
        <v>0</v>
      </c>
      <c r="D161" s="422">
        <f t="shared" si="24"/>
        <v>0</v>
      </c>
      <c r="E161" s="441"/>
      <c r="F161" s="434"/>
      <c r="G161" s="454"/>
      <c r="H161" s="1"/>
    </row>
    <row r="162" spans="1:8" ht="27.75" customHeight="1" thickTop="1" thickBot="1">
      <c r="A162" s="331" t="s">
        <v>58</v>
      </c>
      <c r="B162" s="332">
        <v>0</v>
      </c>
      <c r="C162" s="332">
        <v>0</v>
      </c>
      <c r="D162" s="423">
        <f>B162-C162</f>
        <v>0</v>
      </c>
      <c r="E162" s="441"/>
      <c r="F162" s="434"/>
      <c r="G162" s="454"/>
      <c r="H162" s="1"/>
    </row>
    <row r="163" spans="1:8" ht="27.75" customHeight="1" thickTop="1" thickBot="1">
      <c r="A163" s="331" t="s">
        <v>1203</v>
      </c>
      <c r="B163" s="332">
        <v>0</v>
      </c>
      <c r="C163" s="332">
        <v>0</v>
      </c>
      <c r="D163" s="423">
        <f>B163-C163</f>
        <v>0</v>
      </c>
      <c r="E163" s="441"/>
      <c r="F163" s="434"/>
      <c r="G163" s="454"/>
      <c r="H163" s="1"/>
    </row>
    <row r="164" spans="1:8" ht="27.75" customHeight="1" thickTop="1" thickBot="1">
      <c r="A164" s="331" t="s">
        <v>878</v>
      </c>
      <c r="B164" s="332"/>
      <c r="C164" s="332"/>
      <c r="D164" s="423">
        <v>110</v>
      </c>
      <c r="E164" s="441"/>
      <c r="F164" s="434"/>
      <c r="G164" s="454"/>
      <c r="H164" s="1"/>
    </row>
    <row r="165" spans="1:8" ht="27.75" customHeight="1" thickTop="1" thickBot="1">
      <c r="A165" s="88" t="s">
        <v>1193</v>
      </c>
      <c r="B165" s="89">
        <v>0</v>
      </c>
      <c r="C165" s="89">
        <v>0</v>
      </c>
      <c r="D165" s="422">
        <f>B165-C165</f>
        <v>0</v>
      </c>
      <c r="E165" s="441"/>
      <c r="F165" s="434"/>
      <c r="G165" s="454"/>
      <c r="H165" s="1"/>
    </row>
    <row r="166" spans="1:8" ht="27.75" customHeight="1" thickTop="1" thickBot="1">
      <c r="A166" s="88" t="s">
        <v>1161</v>
      </c>
      <c r="B166" s="89"/>
      <c r="C166" s="89"/>
      <c r="D166" s="422"/>
      <c r="E166" s="441"/>
      <c r="F166" s="434"/>
      <c r="G166" s="454"/>
      <c r="H166" s="1"/>
    </row>
    <row r="167" spans="1:8" ht="27.75" customHeight="1" thickTop="1" thickBot="1">
      <c r="A167" s="322" t="s">
        <v>605</v>
      </c>
      <c r="B167" s="321"/>
      <c r="C167" s="321"/>
      <c r="D167" s="422"/>
      <c r="E167" s="441"/>
      <c r="F167" s="434"/>
      <c r="G167" s="454"/>
      <c r="H167" s="1"/>
    </row>
    <row r="168" spans="1:8" ht="27.75" customHeight="1" thickTop="1" thickBot="1">
      <c r="A168" s="88" t="s">
        <v>591</v>
      </c>
      <c r="B168" s="89">
        <v>1160</v>
      </c>
      <c r="C168" s="89">
        <v>1160</v>
      </c>
      <c r="D168" s="424">
        <f>B168-C168</f>
        <v>0</v>
      </c>
      <c r="E168" s="441"/>
      <c r="F168" s="434"/>
      <c r="G168" s="454"/>
      <c r="H168" s="1"/>
    </row>
    <row r="169" spans="1:8" ht="27.75" customHeight="1" thickTop="1" thickBot="1">
      <c r="A169" s="88" t="s">
        <v>591</v>
      </c>
      <c r="B169" s="89">
        <v>0</v>
      </c>
      <c r="C169" s="89">
        <v>0</v>
      </c>
      <c r="D169" s="424">
        <f>B169-C169</f>
        <v>0</v>
      </c>
      <c r="E169" s="441">
        <v>300</v>
      </c>
      <c r="F169" s="434" t="s">
        <v>1188</v>
      </c>
      <c r="G169" s="454"/>
      <c r="H169" s="1"/>
    </row>
    <row r="170" spans="1:8" ht="27.75" customHeight="1" thickTop="1" thickBot="1">
      <c r="A170" s="88" t="s">
        <v>859</v>
      </c>
      <c r="B170" s="89"/>
      <c r="C170" s="89"/>
      <c r="D170" s="424"/>
      <c r="E170" s="441"/>
      <c r="F170" s="434"/>
      <c r="G170" s="454"/>
      <c r="H170" s="1"/>
    </row>
    <row r="171" spans="1:8" ht="27.75" customHeight="1" thickTop="1" thickBot="1">
      <c r="A171" s="88" t="s">
        <v>1107</v>
      </c>
      <c r="B171" s="89">
        <v>0</v>
      </c>
      <c r="C171" s="89">
        <v>0</v>
      </c>
      <c r="D171" s="424">
        <f>B171-C171</f>
        <v>0</v>
      </c>
      <c r="E171" s="441"/>
      <c r="F171" s="434" t="s">
        <v>1168</v>
      </c>
      <c r="G171" s="454"/>
      <c r="H171" s="1"/>
    </row>
    <row r="172" spans="1:8" ht="27.75" customHeight="1" thickTop="1" thickBot="1">
      <c r="A172" s="563" t="s">
        <v>595</v>
      </c>
      <c r="B172" s="332">
        <v>5000</v>
      </c>
      <c r="C172" s="332">
        <v>2200</v>
      </c>
      <c r="D172" s="565">
        <f>B172-C172</f>
        <v>2800</v>
      </c>
      <c r="E172" s="564"/>
      <c r="F172" s="434" t="s">
        <v>1153</v>
      </c>
      <c r="G172" s="454"/>
      <c r="H172" s="1"/>
    </row>
    <row r="173" spans="1:8" ht="27.75" customHeight="1" thickTop="1" thickBot="1">
      <c r="A173" s="563" t="s">
        <v>595</v>
      </c>
      <c r="B173" s="332">
        <v>900</v>
      </c>
      <c r="C173" s="332">
        <v>850</v>
      </c>
      <c r="D173" s="565">
        <f>B173-C173</f>
        <v>50</v>
      </c>
      <c r="E173" s="564"/>
      <c r="F173" s="434"/>
      <c r="G173" s="454"/>
      <c r="H173" s="1"/>
    </row>
    <row r="174" spans="1:8" ht="27.75" customHeight="1" thickTop="1" thickBot="1">
      <c r="A174" s="563" t="s">
        <v>846</v>
      </c>
      <c r="B174" s="332"/>
      <c r="C174" s="332"/>
      <c r="D174" s="565">
        <v>6690</v>
      </c>
      <c r="E174" s="564"/>
      <c r="F174" s="434"/>
      <c r="G174" s="454"/>
      <c r="H174" s="1"/>
    </row>
    <row r="175" spans="1:8" ht="27.75" customHeight="1" thickTop="1" thickBot="1">
      <c r="A175" s="331" t="s">
        <v>15</v>
      </c>
      <c r="B175" s="332"/>
      <c r="C175" s="332"/>
      <c r="D175" s="423">
        <f>B175-C175</f>
        <v>0</v>
      </c>
      <c r="E175" s="441"/>
      <c r="F175" s="434"/>
      <c r="G175" s="454"/>
      <c r="H175" s="1"/>
    </row>
    <row r="176" spans="1:8" ht="27.75" customHeight="1" thickTop="1" thickBot="1">
      <c r="A176" s="331" t="s">
        <v>15</v>
      </c>
      <c r="B176" s="332"/>
      <c r="C176" s="332"/>
      <c r="D176" s="423"/>
      <c r="E176" s="441"/>
      <c r="F176" s="434"/>
      <c r="G176" s="454"/>
      <c r="H176" s="1"/>
    </row>
    <row r="177" spans="1:8" ht="27.75" customHeight="1" thickTop="1" thickBot="1">
      <c r="A177" s="331" t="s">
        <v>1111</v>
      </c>
      <c r="B177" s="332">
        <v>480</v>
      </c>
      <c r="C177" s="332">
        <v>220</v>
      </c>
      <c r="D177" s="423">
        <f>B177-C177</f>
        <v>260</v>
      </c>
      <c r="E177" s="474"/>
      <c r="F177" s="434" t="s">
        <v>1286</v>
      </c>
      <c r="G177" s="454"/>
      <c r="H177" s="1"/>
    </row>
    <row r="178" spans="1:8" ht="27.75" customHeight="1" thickTop="1" thickBot="1">
      <c r="A178" s="331" t="s">
        <v>1111</v>
      </c>
      <c r="B178" s="332">
        <v>200</v>
      </c>
      <c r="C178" s="332">
        <v>175</v>
      </c>
      <c r="D178" s="423">
        <f>B178-C178</f>
        <v>25</v>
      </c>
      <c r="E178" s="474"/>
      <c r="F178" s="434" t="s">
        <v>1343</v>
      </c>
      <c r="G178" s="454"/>
      <c r="H178" s="1"/>
    </row>
    <row r="179" spans="1:8" ht="27.75" customHeight="1" thickTop="1" thickBot="1">
      <c r="A179" s="88" t="s">
        <v>57</v>
      </c>
      <c r="B179" s="89">
        <v>0</v>
      </c>
      <c r="C179" s="89">
        <v>0</v>
      </c>
      <c r="D179" s="422">
        <f t="shared" ref="D179" si="25">B179-C179</f>
        <v>0</v>
      </c>
      <c r="E179" s="441"/>
      <c r="F179" s="434"/>
      <c r="G179" s="454"/>
      <c r="H179" s="1"/>
    </row>
    <row r="180" spans="1:8" ht="27.75" customHeight="1" thickTop="1" thickBot="1">
      <c r="A180" s="88" t="s">
        <v>213</v>
      </c>
      <c r="B180" s="89">
        <v>0</v>
      </c>
      <c r="C180" s="89">
        <v>0</v>
      </c>
      <c r="D180" s="422">
        <v>110</v>
      </c>
      <c r="E180" s="441"/>
      <c r="F180" s="434"/>
      <c r="G180" s="454"/>
      <c r="H180" s="1"/>
    </row>
    <row r="181" spans="1:8" ht="27.75" customHeight="1" thickTop="1" thickBot="1">
      <c r="A181" s="88" t="s">
        <v>265</v>
      </c>
      <c r="B181" s="89">
        <v>0</v>
      </c>
      <c r="C181" s="89">
        <v>0</v>
      </c>
      <c r="D181" s="422">
        <v>1085</v>
      </c>
      <c r="E181" s="441"/>
      <c r="F181" s="434"/>
      <c r="G181" s="454"/>
      <c r="H181" s="1"/>
    </row>
    <row r="182" spans="1:8" ht="27.75" customHeight="1" thickTop="1" thickBot="1">
      <c r="A182" s="88" t="s">
        <v>808</v>
      </c>
      <c r="B182" s="89"/>
      <c r="C182" s="89"/>
      <c r="D182" s="422">
        <v>525</v>
      </c>
      <c r="E182" s="496" t="s">
        <v>923</v>
      </c>
      <c r="F182" s="434"/>
      <c r="G182" s="454"/>
      <c r="H182" s="1"/>
    </row>
    <row r="183" spans="1:8" ht="27.75" customHeight="1" thickTop="1" thickBot="1">
      <c r="A183" s="88" t="s">
        <v>808</v>
      </c>
      <c r="B183" s="89"/>
      <c r="C183" s="89"/>
      <c r="D183" s="422">
        <v>80</v>
      </c>
      <c r="E183" s="496"/>
      <c r="F183" s="434"/>
      <c r="G183" s="454"/>
      <c r="H183" s="1"/>
    </row>
    <row r="184" spans="1:8" ht="27.75" customHeight="1" thickTop="1" thickBot="1">
      <c r="A184" s="88" t="s">
        <v>1180</v>
      </c>
      <c r="B184" s="89"/>
      <c r="C184" s="89"/>
      <c r="D184" s="422">
        <v>335</v>
      </c>
      <c r="E184" s="496"/>
      <c r="F184" s="434" t="s">
        <v>1184</v>
      </c>
      <c r="G184" s="454"/>
      <c r="H184" s="1"/>
    </row>
    <row r="185" spans="1:8" ht="27.75" customHeight="1" thickTop="1" thickBot="1">
      <c r="A185" s="88" t="s">
        <v>786</v>
      </c>
      <c r="B185" s="89"/>
      <c r="C185" s="89"/>
      <c r="D185" s="422"/>
      <c r="E185" s="441"/>
      <c r="F185" s="434" t="s">
        <v>1214</v>
      </c>
      <c r="G185" s="454"/>
      <c r="H185" s="1"/>
    </row>
    <row r="186" spans="1:8" ht="27.75" customHeight="1" thickTop="1" thickBot="1">
      <c r="A186" s="88" t="s">
        <v>1098</v>
      </c>
      <c r="B186" s="89">
        <v>0</v>
      </c>
      <c r="C186" s="89">
        <v>0</v>
      </c>
      <c r="D186" s="422">
        <f>B186-C186</f>
        <v>0</v>
      </c>
      <c r="E186" s="441"/>
      <c r="F186" s="434"/>
      <c r="G186" s="454"/>
      <c r="H186" s="1"/>
    </row>
    <row r="187" spans="1:8" ht="27.75" customHeight="1" thickTop="1" thickBot="1">
      <c r="A187" s="88" t="s">
        <v>240</v>
      </c>
      <c r="B187" s="89"/>
      <c r="C187" s="89"/>
      <c r="D187" s="422">
        <v>500</v>
      </c>
      <c r="E187" s="441">
        <v>335</v>
      </c>
      <c r="F187" s="434">
        <v>835</v>
      </c>
      <c r="G187" s="454"/>
      <c r="H187" s="1"/>
    </row>
    <row r="188" spans="1:8" ht="27.75" customHeight="1" thickTop="1" thickBot="1">
      <c r="A188" s="88" t="s">
        <v>240</v>
      </c>
      <c r="B188" s="89"/>
      <c r="C188" s="89"/>
      <c r="D188" s="422">
        <v>350</v>
      </c>
      <c r="E188" s="441"/>
      <c r="F188" s="434" t="s">
        <v>1183</v>
      </c>
      <c r="G188" s="454"/>
      <c r="H188" s="1"/>
    </row>
    <row r="189" spans="1:8" ht="27.75" customHeight="1" thickTop="1" thickBot="1">
      <c r="A189" s="88" t="s">
        <v>45</v>
      </c>
      <c r="B189" s="89"/>
      <c r="C189" s="89"/>
      <c r="D189" s="422">
        <v>135</v>
      </c>
      <c r="E189" s="441"/>
      <c r="F189" s="434"/>
      <c r="G189" s="454"/>
      <c r="H189" s="1"/>
    </row>
    <row r="190" spans="1:8" ht="27.75" customHeight="1" thickTop="1" thickBot="1">
      <c r="A190" s="88" t="s">
        <v>877</v>
      </c>
      <c r="B190" s="89"/>
      <c r="C190" s="89"/>
      <c r="D190" s="422">
        <v>45</v>
      </c>
      <c r="E190" s="441"/>
      <c r="F190" s="434"/>
      <c r="G190" s="454"/>
      <c r="H190" s="1"/>
    </row>
    <row r="191" spans="1:8" ht="27.75" customHeight="1" thickTop="1" thickBot="1">
      <c r="A191" s="88"/>
      <c r="B191" s="89">
        <v>225</v>
      </c>
      <c r="C191" s="89">
        <v>175</v>
      </c>
      <c r="D191" s="422">
        <f>B191-C191</f>
        <v>50</v>
      </c>
      <c r="E191" s="441" t="s">
        <v>1372</v>
      </c>
      <c r="F191" s="434"/>
      <c r="G191" s="454"/>
      <c r="H191" s="1"/>
    </row>
    <row r="192" spans="1:8" ht="27.75" customHeight="1" thickTop="1" thickBot="1">
      <c r="A192" s="88" t="s">
        <v>1172</v>
      </c>
      <c r="B192" s="89">
        <v>1400</v>
      </c>
      <c r="C192" s="89">
        <v>1110</v>
      </c>
      <c r="D192" s="422">
        <f>B192-C192</f>
        <v>290</v>
      </c>
      <c r="E192" s="441"/>
      <c r="F192" s="434" t="s">
        <v>1235</v>
      </c>
      <c r="G192" s="454"/>
      <c r="H192" s="1"/>
    </row>
    <row r="193" spans="1:8" ht="27.75" customHeight="1" thickTop="1" thickBot="1">
      <c r="A193" s="88" t="s">
        <v>259</v>
      </c>
      <c r="B193" s="89"/>
      <c r="C193" s="89"/>
      <c r="D193" s="422">
        <v>330</v>
      </c>
      <c r="E193" s="441"/>
      <c r="F193" s="434"/>
      <c r="G193" s="454"/>
      <c r="H193" s="1"/>
    </row>
    <row r="194" spans="1:8" ht="27.75" customHeight="1" thickTop="1" thickBot="1">
      <c r="A194" s="593" t="s">
        <v>1196</v>
      </c>
      <c r="B194" s="89"/>
      <c r="C194" s="89"/>
      <c r="D194" s="594"/>
      <c r="E194" s="441"/>
      <c r="F194" s="434"/>
      <c r="G194" s="454"/>
      <c r="H194" s="1"/>
    </row>
    <row r="195" spans="1:8" ht="27.75" customHeight="1" thickTop="1" thickBot="1">
      <c r="A195" s="593" t="s">
        <v>775</v>
      </c>
      <c r="B195" s="89">
        <v>400</v>
      </c>
      <c r="C195" s="89"/>
      <c r="D195" s="594"/>
      <c r="E195" s="441"/>
      <c r="F195" s="434"/>
      <c r="G195" s="454"/>
      <c r="H195" s="1"/>
    </row>
    <row r="196" spans="1:8" ht="27.75" customHeight="1" thickTop="1" thickBot="1">
      <c r="A196" s="593" t="s">
        <v>51</v>
      </c>
      <c r="B196" s="89">
        <v>0</v>
      </c>
      <c r="C196" s="89">
        <v>0</v>
      </c>
      <c r="D196" s="594">
        <f>B196-C196</f>
        <v>0</v>
      </c>
      <c r="E196" s="441"/>
      <c r="F196" s="434" t="s">
        <v>1278</v>
      </c>
      <c r="G196" s="454"/>
      <c r="H196" s="1"/>
    </row>
    <row r="197" spans="1:8" ht="27.75" customHeight="1" thickTop="1" thickBot="1">
      <c r="A197" s="593" t="s">
        <v>1220</v>
      </c>
      <c r="B197" s="89">
        <v>935</v>
      </c>
      <c r="C197" s="89">
        <v>700</v>
      </c>
      <c r="D197" s="594">
        <f>B197-C197</f>
        <v>235</v>
      </c>
      <c r="E197" s="441"/>
      <c r="F197" s="434" t="s">
        <v>1272</v>
      </c>
      <c r="G197" s="454"/>
      <c r="H197" s="1"/>
    </row>
    <row r="198" spans="1:8" ht="27.75" customHeight="1" thickTop="1" thickBot="1">
      <c r="A198" s="593" t="s">
        <v>1246</v>
      </c>
      <c r="B198" s="89"/>
      <c r="C198" s="89"/>
      <c r="D198" s="594">
        <v>135</v>
      </c>
      <c r="E198" s="441"/>
      <c r="F198" s="434"/>
      <c r="G198" s="454"/>
      <c r="H198" s="1"/>
    </row>
    <row r="199" spans="1:8" ht="27.75" customHeight="1" thickTop="1" thickBot="1">
      <c r="A199" s="593" t="s">
        <v>690</v>
      </c>
      <c r="B199" s="89"/>
      <c r="C199" s="89"/>
      <c r="D199" s="595">
        <v>80</v>
      </c>
      <c r="E199" s="441"/>
      <c r="F199" s="434" t="s">
        <v>1269</v>
      </c>
      <c r="G199" s="454"/>
      <c r="H199" s="1"/>
    </row>
    <row r="200" spans="1:8" ht="27.75" customHeight="1" thickTop="1" thickBot="1">
      <c r="A200" s="612" t="s">
        <v>690</v>
      </c>
      <c r="B200" s="243">
        <v>775</v>
      </c>
      <c r="C200" s="243">
        <v>525</v>
      </c>
      <c r="D200" s="595">
        <f>B200-C200</f>
        <v>250</v>
      </c>
      <c r="E200" s="441"/>
      <c r="F200" s="434" t="s">
        <v>1299</v>
      </c>
      <c r="G200" s="454"/>
      <c r="H200" s="1"/>
    </row>
    <row r="201" spans="1:8" ht="27.75" customHeight="1" thickTop="1" thickBot="1">
      <c r="A201" s="73" t="s">
        <v>0</v>
      </c>
      <c r="B201" s="19">
        <f>SUM(B3:B200)</f>
        <v>282946</v>
      </c>
      <c r="C201" s="74">
        <f>SUM(C3:C193)</f>
        <v>210773</v>
      </c>
      <c r="D201" s="425">
        <f>SUM(D3:D193)</f>
        <v>92983</v>
      </c>
      <c r="E201" s="441"/>
      <c r="F201" s="434"/>
      <c r="G201" s="454"/>
      <c r="H201" s="1"/>
    </row>
    <row r="202" spans="1:8" ht="27.75" customHeight="1" thickTop="1" thickBot="1">
      <c r="A202" s="6" t="s">
        <v>256</v>
      </c>
      <c r="B202" s="6"/>
      <c r="C202" s="6"/>
      <c r="D202" s="425"/>
      <c r="E202" s="442"/>
      <c r="F202" s="435"/>
      <c r="G202" s="454"/>
      <c r="H202" s="1"/>
    </row>
    <row r="203" spans="1:8" ht="27.75" customHeight="1" thickTop="1" thickBot="1">
      <c r="A203" s="17"/>
      <c r="B203" s="6"/>
      <c r="C203" s="6"/>
      <c r="D203" s="426"/>
      <c r="E203" s="442"/>
      <c r="F203" s="435"/>
      <c r="G203" s="453"/>
      <c r="H203" s="1"/>
    </row>
    <row r="204" spans="1:8" ht="27.75" customHeight="1" thickTop="1" thickBot="1">
      <c r="A204" s="582"/>
      <c r="B204" s="583"/>
      <c r="C204" s="577"/>
      <c r="D204" s="426"/>
      <c r="E204" s="442"/>
      <c r="F204" s="435"/>
      <c r="G204" s="453"/>
      <c r="H204" s="1"/>
    </row>
    <row r="205" spans="1:8" ht="27.75" customHeight="1" thickTop="1" thickBot="1">
      <c r="A205" s="582"/>
      <c r="B205" s="583"/>
      <c r="C205" s="577"/>
      <c r="D205" s="426"/>
      <c r="E205" s="442"/>
      <c r="F205" s="435"/>
      <c r="G205" s="453"/>
      <c r="H205" s="1"/>
    </row>
    <row r="206" spans="1:8" ht="27.75" customHeight="1" thickTop="1" thickBot="1">
      <c r="A206" s="582"/>
      <c r="B206" s="583"/>
      <c r="C206" s="577"/>
      <c r="D206" s="426"/>
      <c r="E206" s="442"/>
      <c r="F206" s="435"/>
      <c r="G206" s="453"/>
      <c r="H206" s="1"/>
    </row>
    <row r="207" spans="1:8" ht="27.75" customHeight="1" thickTop="1" thickBot="1">
      <c r="A207" s="582"/>
      <c r="B207" s="583"/>
      <c r="C207" s="577"/>
      <c r="D207" s="426"/>
      <c r="E207" s="442"/>
      <c r="F207" s="435"/>
      <c r="G207" s="453"/>
      <c r="H207" s="1"/>
    </row>
    <row r="208" spans="1:8" ht="27.75" customHeight="1" thickTop="1" thickBot="1">
      <c r="A208" s="578">
        <v>42948</v>
      </c>
      <c r="B208" s="583" t="s">
        <v>1263</v>
      </c>
      <c r="C208" s="577">
        <v>11790</v>
      </c>
      <c r="D208" s="426"/>
      <c r="E208" s="442"/>
      <c r="F208" s="435"/>
      <c r="G208" s="453"/>
      <c r="H208" s="1"/>
    </row>
    <row r="209" spans="1:8" ht="27.75" customHeight="1" thickTop="1" thickBot="1">
      <c r="A209" s="578">
        <v>42976</v>
      </c>
      <c r="B209" s="579" t="s">
        <v>1262</v>
      </c>
      <c r="C209" s="577">
        <v>8150</v>
      </c>
      <c r="D209" s="426"/>
      <c r="E209" s="442"/>
      <c r="F209" s="435"/>
      <c r="G209" s="453"/>
      <c r="H209" s="1"/>
    </row>
    <row r="210" spans="1:8" ht="27.75" customHeight="1" thickTop="1" thickBot="1">
      <c r="A210" s="580">
        <v>43012</v>
      </c>
      <c r="B210" s="581" t="s">
        <v>1254</v>
      </c>
      <c r="C210" s="69">
        <v>11200</v>
      </c>
      <c r="D210" s="426" t="s">
        <v>250</v>
      </c>
      <c r="E210" s="441" t="s">
        <v>254</v>
      </c>
      <c r="F210" s="465" t="s">
        <v>255</v>
      </c>
      <c r="G210" s="456" t="s">
        <v>261</v>
      </c>
      <c r="H210" s="1"/>
    </row>
    <row r="211" spans="1:8" ht="27.75" customHeight="1" thickTop="1" thickBot="1">
      <c r="A211" s="580">
        <v>43032</v>
      </c>
      <c r="B211" s="581" t="s">
        <v>1255</v>
      </c>
      <c r="C211" s="69">
        <v>9180</v>
      </c>
      <c r="D211" s="249"/>
      <c r="E211" s="443"/>
      <c r="F211" s="466"/>
      <c r="G211" s="457"/>
      <c r="H211" s="1"/>
    </row>
    <row r="212" spans="1:8" ht="27.75" customHeight="1" thickTop="1" thickBot="1">
      <c r="A212" s="66">
        <v>43061</v>
      </c>
      <c r="B212" s="18" t="s">
        <v>1256</v>
      </c>
      <c r="C212" s="69">
        <v>5670</v>
      </c>
      <c r="D212" s="249"/>
      <c r="E212" s="443"/>
      <c r="F212" s="466"/>
      <c r="G212" s="458"/>
      <c r="H212" s="1"/>
    </row>
    <row r="213" spans="1:8" ht="27.75" customHeight="1" thickTop="1" thickBot="1">
      <c r="A213" s="66"/>
      <c r="B213" s="18"/>
      <c r="C213" s="69"/>
      <c r="D213" s="249"/>
      <c r="E213" s="443"/>
      <c r="F213" s="466"/>
      <c r="G213" s="458"/>
      <c r="H213" s="1"/>
    </row>
    <row r="214" spans="1:8" ht="27.75" customHeight="1" thickTop="1" thickBot="1">
      <c r="A214" s="66"/>
      <c r="B214" s="18"/>
      <c r="C214" s="69"/>
      <c r="D214" s="249"/>
      <c r="E214" s="443"/>
      <c r="F214" s="466"/>
      <c r="G214" s="458"/>
      <c r="H214" s="1"/>
    </row>
    <row r="215" spans="1:8" ht="27.75" customHeight="1" thickTop="1" thickBot="1">
      <c r="A215" s="66"/>
      <c r="B215" s="18"/>
      <c r="C215" s="69"/>
      <c r="D215" s="249"/>
      <c r="E215" s="443"/>
      <c r="F215" s="466"/>
      <c r="G215" s="458"/>
      <c r="H215" s="1"/>
    </row>
    <row r="216" spans="1:8" ht="27.75" customHeight="1" thickTop="1" thickBot="1">
      <c r="A216" s="66"/>
      <c r="B216" s="218"/>
      <c r="C216" s="201"/>
      <c r="D216" s="357"/>
      <c r="E216" s="443"/>
      <c r="F216" s="466"/>
      <c r="G216" s="458"/>
      <c r="H216" s="1"/>
    </row>
    <row r="217" spans="1:8" ht="27.75" customHeight="1" thickTop="1" thickBot="1">
      <c r="A217" s="377"/>
      <c r="B217" s="568"/>
      <c r="C217" s="84"/>
      <c r="D217" s="357">
        <f>SUM(C217:C219)</f>
        <v>17972</v>
      </c>
      <c r="E217" s="443"/>
      <c r="F217" s="466"/>
      <c r="G217" s="458"/>
      <c r="H217" s="1"/>
    </row>
    <row r="218" spans="1:8" ht="27.75" customHeight="1" thickTop="1" thickBot="1">
      <c r="A218" s="377"/>
      <c r="B218" s="568" t="s">
        <v>794</v>
      </c>
      <c r="C218" s="84">
        <v>5272</v>
      </c>
      <c r="D218" s="84"/>
      <c r="E218" s="443"/>
      <c r="F218" s="466"/>
      <c r="G218" s="458"/>
      <c r="H218" s="1"/>
    </row>
    <row r="219" spans="1:8" ht="27.75" customHeight="1" thickTop="1" thickBot="1">
      <c r="A219" s="377"/>
      <c r="B219" s="568" t="s">
        <v>794</v>
      </c>
      <c r="C219" s="84">
        <v>12700</v>
      </c>
      <c r="D219" s="357"/>
      <c r="E219" s="443"/>
      <c r="F219" s="466"/>
      <c r="G219" s="458"/>
      <c r="H219" s="1"/>
    </row>
    <row r="220" spans="1:8" ht="27.75" customHeight="1" thickTop="1" thickBot="1">
      <c r="A220" s="18"/>
      <c r="B220" s="569"/>
      <c r="C220" s="570"/>
      <c r="D220" s="357"/>
      <c r="E220" s="443"/>
      <c r="F220" s="466"/>
      <c r="G220" s="458"/>
      <c r="H220" s="1"/>
    </row>
    <row r="221" spans="1:8" ht="27.75" customHeight="1" thickTop="1" thickBot="1">
      <c r="A221" s="18"/>
      <c r="B221" s="83"/>
      <c r="C221" s="84"/>
      <c r="D221" s="357"/>
      <c r="E221" s="443"/>
      <c r="F221" s="466"/>
      <c r="G221" s="458"/>
      <c r="H221" s="1"/>
    </row>
    <row r="222" spans="1:8" ht="27.75" customHeight="1" thickTop="1" thickBot="1">
      <c r="A222" s="18"/>
      <c r="B222" s="83"/>
      <c r="C222" s="84"/>
      <c r="D222" s="84">
        <f>SUM(C221:C223)</f>
        <v>20000</v>
      </c>
      <c r="E222" s="443"/>
      <c r="F222" s="466"/>
      <c r="G222" s="459"/>
      <c r="H222" s="355"/>
    </row>
    <row r="223" spans="1:8" ht="27.75" customHeight="1" thickTop="1" thickBot="1">
      <c r="A223" s="18"/>
      <c r="B223" s="83"/>
      <c r="C223" s="84">
        <v>20000</v>
      </c>
      <c r="D223" s="318" t="s">
        <v>1331</v>
      </c>
      <c r="E223" s="443"/>
      <c r="F223" s="467"/>
      <c r="G223" s="458"/>
    </row>
    <row r="224" spans="1:8" ht="27.75" customHeight="1" thickTop="1" thickBot="1">
      <c r="A224" s="18"/>
      <c r="B224" s="317"/>
      <c r="C224" s="318"/>
      <c r="D224" s="235" t="s">
        <v>1352</v>
      </c>
      <c r="E224" s="443"/>
      <c r="F224" s="467"/>
      <c r="G224" s="458"/>
    </row>
    <row r="225" spans="1:8" ht="27.75" customHeight="1" thickTop="1" thickBot="1">
      <c r="A225" s="18"/>
      <c r="B225" s="317"/>
      <c r="C225" s="318"/>
      <c r="D225" s="235"/>
      <c r="E225" s="443"/>
      <c r="F225" s="467"/>
      <c r="G225" s="458"/>
    </row>
    <row r="226" spans="1:8" ht="27.75" customHeight="1" thickTop="1" thickBot="1">
      <c r="A226" s="18"/>
      <c r="B226" s="317"/>
      <c r="C226" s="318"/>
      <c r="D226" s="235"/>
      <c r="E226" s="443"/>
      <c r="F226" s="467"/>
      <c r="G226" s="458"/>
    </row>
    <row r="227" spans="1:8" ht="27.75" customHeight="1" thickTop="1" thickBot="1">
      <c r="A227" s="18"/>
      <c r="B227" s="167" t="s">
        <v>1206</v>
      </c>
      <c r="C227" s="201">
        <v>28000</v>
      </c>
      <c r="D227" s="235"/>
      <c r="E227" s="443"/>
      <c r="F227" s="467"/>
      <c r="G227" s="458"/>
    </row>
    <row r="228" spans="1:8" ht="27.75" customHeight="1" thickTop="1" thickBot="1">
      <c r="A228" s="18"/>
      <c r="B228" s="167"/>
      <c r="C228" s="201"/>
      <c r="D228" s="235"/>
      <c r="E228" s="443"/>
      <c r="F228" s="467"/>
      <c r="G228" s="458"/>
    </row>
    <row r="229" spans="1:8" ht="27.75" customHeight="1" thickTop="1" thickBot="1">
      <c r="A229" s="18"/>
      <c r="B229" s="219"/>
      <c r="C229" s="168"/>
      <c r="D229" s="282"/>
      <c r="E229" s="441"/>
      <c r="F229" s="434"/>
      <c r="G229" s="453"/>
    </row>
    <row r="230" spans="1:8" ht="27.75" customHeight="1" thickTop="1" thickBot="1">
      <c r="A230" s="18"/>
      <c r="B230" s="30"/>
      <c r="C230" s="22"/>
      <c r="D230" s="235"/>
      <c r="E230" s="443"/>
      <c r="F230" s="467"/>
      <c r="G230" s="458"/>
    </row>
    <row r="231" spans="1:8" ht="27.75" customHeight="1" thickTop="1" thickBot="1">
      <c r="A231" s="18"/>
      <c r="B231" s="30"/>
      <c r="C231" s="65">
        <f ca="1">SUM(C216:C231)</f>
        <v>0</v>
      </c>
      <c r="D231" s="235"/>
      <c r="E231" s="443"/>
      <c r="F231" s="467"/>
      <c r="G231" s="458"/>
    </row>
    <row r="232" spans="1:8" ht="27.75" customHeight="1" thickTop="1" thickBot="1">
      <c r="A232" s="18"/>
      <c r="B232" s="64" t="s">
        <v>0</v>
      </c>
      <c r="C232" s="22">
        <f>SUM(C216:C230)</f>
        <v>65972</v>
      </c>
      <c r="D232" s="84"/>
      <c r="E232" s="441" t="s">
        <v>0</v>
      </c>
      <c r="F232" s="434">
        <f>SUM(F211:F231)</f>
        <v>0</v>
      </c>
      <c r="G232" s="453">
        <f>SUM(G211:G231)</f>
        <v>0</v>
      </c>
      <c r="H232" s="231">
        <f>F232-G232</f>
        <v>0</v>
      </c>
    </row>
    <row r="233" spans="1:8" s="86" customFormat="1" ht="27.75" customHeight="1" thickTop="1" thickBot="1">
      <c r="A233" s="69" t="s">
        <v>257</v>
      </c>
      <c r="B233" s="83"/>
      <c r="C233" s="84"/>
      <c r="D233" s="373"/>
      <c r="E233" s="441"/>
      <c r="F233" s="434"/>
      <c r="G233" s="453"/>
      <c r="H233" s="231"/>
    </row>
    <row r="234" spans="1:8" ht="27.75" customHeight="1" thickTop="1" thickBot="1">
      <c r="A234" s="217" t="s">
        <v>603</v>
      </c>
      <c r="B234" s="81">
        <v>2304909</v>
      </c>
      <c r="C234" s="1">
        <v>700000</v>
      </c>
      <c r="D234" s="626" t="s">
        <v>805</v>
      </c>
      <c r="E234" s="627"/>
      <c r="F234" s="627"/>
      <c r="G234" s="628"/>
    </row>
    <row r="235" spans="1:8" ht="27.75" customHeight="1" thickTop="1" thickBot="1">
      <c r="A235" s="217" t="s">
        <v>604</v>
      </c>
      <c r="B235" s="81">
        <v>12573310</v>
      </c>
      <c r="C235" s="1">
        <v>800000</v>
      </c>
      <c r="D235" s="629"/>
      <c r="E235" s="630"/>
      <c r="F235" s="630"/>
      <c r="G235" s="631"/>
    </row>
    <row r="236" spans="1:8" ht="27.75" customHeight="1" thickTop="1" thickBot="1">
      <c r="A236" s="70"/>
      <c r="B236" s="121" t="s">
        <v>4</v>
      </c>
      <c r="C236" s="138">
        <v>1500000</v>
      </c>
      <c r="D236" s="384" t="s">
        <v>849</v>
      </c>
      <c r="E236" s="444" t="s">
        <v>850</v>
      </c>
      <c r="F236" s="468" t="s">
        <v>850</v>
      </c>
      <c r="G236" s="460"/>
    </row>
    <row r="237" spans="1:8" ht="27.75" customHeight="1" thickTop="1" thickBot="1">
      <c r="A237" s="70"/>
      <c r="B237" s="214"/>
      <c r="C237" s="299">
        <v>2745</v>
      </c>
      <c r="D237" s="384" t="s">
        <v>1129</v>
      </c>
      <c r="E237" s="444">
        <v>800</v>
      </c>
      <c r="F237" s="468">
        <v>19000</v>
      </c>
      <c r="G237" s="460"/>
    </row>
    <row r="238" spans="1:8" ht="27.75" customHeight="1" thickTop="1" thickBot="1">
      <c r="A238" s="70"/>
      <c r="B238" s="214" t="s">
        <v>296</v>
      </c>
      <c r="C238" s="299">
        <v>350</v>
      </c>
      <c r="D238" s="384" t="s">
        <v>1130</v>
      </c>
      <c r="E238" s="444">
        <v>2000</v>
      </c>
      <c r="F238" s="468">
        <v>2700</v>
      </c>
      <c r="G238" s="460" t="s">
        <v>1148</v>
      </c>
    </row>
    <row r="239" spans="1:8" ht="27.75" customHeight="1" thickTop="1" thickBot="1">
      <c r="A239" s="70"/>
      <c r="B239" s="214" t="s">
        <v>589</v>
      </c>
      <c r="C239" s="299">
        <v>2650</v>
      </c>
      <c r="D239" s="384" t="s">
        <v>1131</v>
      </c>
      <c r="E239" s="444">
        <v>300</v>
      </c>
      <c r="F239" s="468">
        <v>4000</v>
      </c>
      <c r="G239" s="460" t="s">
        <v>1149</v>
      </c>
    </row>
    <row r="240" spans="1:8" ht="27.75" customHeight="1" thickTop="1" thickBot="1">
      <c r="A240" s="70"/>
      <c r="B240" s="214" t="s">
        <v>589</v>
      </c>
      <c r="C240" s="299">
        <v>2650</v>
      </c>
      <c r="D240" s="384" t="s">
        <v>1132</v>
      </c>
      <c r="E240" s="444">
        <v>500</v>
      </c>
      <c r="F240" s="468">
        <v>1560</v>
      </c>
      <c r="G240" s="460" t="s">
        <v>1150</v>
      </c>
    </row>
    <row r="241" spans="1:8" ht="27.75" customHeight="1" thickTop="1" thickBot="1">
      <c r="A241" s="70"/>
      <c r="B241" s="214" t="s">
        <v>597</v>
      </c>
      <c r="C241" s="299">
        <v>100000</v>
      </c>
      <c r="D241" s="384" t="s">
        <v>1133</v>
      </c>
      <c r="E241" s="444">
        <v>100</v>
      </c>
      <c r="F241" s="468">
        <v>5310</v>
      </c>
      <c r="G241" s="460" t="s">
        <v>1151</v>
      </c>
    </row>
    <row r="242" spans="1:8" ht="27.75" customHeight="1" thickTop="1" thickBot="1">
      <c r="A242" s="70"/>
      <c r="B242" s="214" t="s">
        <v>589</v>
      </c>
      <c r="C242" s="299">
        <v>3300</v>
      </c>
      <c r="D242" s="384" t="s">
        <v>1134</v>
      </c>
      <c r="E242" s="444">
        <v>1400</v>
      </c>
      <c r="F242" s="468">
        <v>4260</v>
      </c>
      <c r="G242" s="460" t="s">
        <v>176</v>
      </c>
    </row>
    <row r="243" spans="1:8" ht="27.75" customHeight="1" thickTop="1" thickBot="1">
      <c r="A243" s="83"/>
      <c r="B243" s="214" t="s">
        <v>597</v>
      </c>
      <c r="C243" s="299">
        <v>3750</v>
      </c>
      <c r="D243" s="384" t="s">
        <v>1135</v>
      </c>
      <c r="E243" s="444">
        <v>200</v>
      </c>
      <c r="F243" s="468">
        <v>1170</v>
      </c>
      <c r="G243" s="460" t="s">
        <v>1152</v>
      </c>
    </row>
    <row r="244" spans="1:8" ht="27.75" customHeight="1" thickTop="1" thickBot="1">
      <c r="A244" s="83"/>
      <c r="B244" s="214" t="s">
        <v>602</v>
      </c>
      <c r="C244" s="299">
        <v>25000</v>
      </c>
      <c r="D244" s="384" t="s">
        <v>1136</v>
      </c>
      <c r="E244" s="444">
        <v>100</v>
      </c>
      <c r="F244" s="560"/>
      <c r="G244" s="561" t="s">
        <v>153</v>
      </c>
      <c r="H244" s="1"/>
    </row>
    <row r="245" spans="1:8" ht="27.75" customHeight="1" thickTop="1" thickBot="1">
      <c r="A245" s="83">
        <v>3</v>
      </c>
      <c r="B245" s="214" t="s">
        <v>711</v>
      </c>
      <c r="C245" s="299">
        <v>9450</v>
      </c>
      <c r="D245" s="384" t="s">
        <v>1137</v>
      </c>
      <c r="E245" s="444">
        <v>300</v>
      </c>
      <c r="F245" s="468"/>
      <c r="G245" s="460"/>
      <c r="H245" s="1"/>
    </row>
    <row r="246" spans="1:8" ht="27.75" customHeight="1" thickTop="1" thickBot="1">
      <c r="A246" s="83">
        <v>2017</v>
      </c>
      <c r="B246" s="214" t="s">
        <v>773</v>
      </c>
      <c r="C246" s="299">
        <v>17500</v>
      </c>
      <c r="D246" s="384" t="s">
        <v>1138</v>
      </c>
      <c r="E246" s="444">
        <v>2500</v>
      </c>
      <c r="F246" s="468"/>
      <c r="G246" s="460"/>
      <c r="H246" s="1"/>
    </row>
    <row r="247" spans="1:8" ht="27.75" customHeight="1" thickTop="1" thickBot="1">
      <c r="A247" s="83"/>
      <c r="B247" s="214" t="s">
        <v>602</v>
      </c>
      <c r="C247" s="299">
        <v>15000</v>
      </c>
      <c r="D247" s="384" t="s">
        <v>286</v>
      </c>
      <c r="E247" s="444">
        <v>250</v>
      </c>
      <c r="F247" s="468"/>
      <c r="G247" s="460"/>
      <c r="H247" s="1"/>
    </row>
    <row r="248" spans="1:8" ht="27.75" customHeight="1" thickTop="1" thickBot="1">
      <c r="A248" s="83"/>
      <c r="B248" s="214" t="s">
        <v>812</v>
      </c>
      <c r="C248" s="299">
        <v>21800</v>
      </c>
      <c r="D248" s="384" t="s">
        <v>1139</v>
      </c>
      <c r="E248" s="444">
        <v>2400</v>
      </c>
      <c r="F248" s="468"/>
      <c r="G248" s="460"/>
      <c r="H248" s="1"/>
    </row>
    <row r="249" spans="1:8" ht="27.75" customHeight="1" thickTop="1" thickBot="1">
      <c r="A249" s="83"/>
      <c r="B249" s="383">
        <v>42769</v>
      </c>
      <c r="C249" s="299">
        <v>13780</v>
      </c>
      <c r="D249" s="384" t="s">
        <v>289</v>
      </c>
      <c r="E249" s="444">
        <v>1600</v>
      </c>
      <c r="F249" s="468"/>
      <c r="G249" s="460"/>
      <c r="H249" s="1"/>
    </row>
    <row r="250" spans="1:8" ht="27.75" customHeight="1" thickTop="1" thickBot="1">
      <c r="A250" s="83"/>
      <c r="B250" s="214" t="s">
        <v>1229</v>
      </c>
      <c r="C250" s="299">
        <v>22025</v>
      </c>
      <c r="D250" s="384" t="s">
        <v>170</v>
      </c>
      <c r="E250" s="444">
        <v>3000</v>
      </c>
      <c r="F250" s="468"/>
      <c r="G250" s="460"/>
      <c r="H250" s="1"/>
    </row>
    <row r="251" spans="1:8" ht="27.75" customHeight="1" thickTop="1" thickBot="1">
      <c r="A251" s="83"/>
      <c r="B251" s="214" t="s">
        <v>1230</v>
      </c>
      <c r="C251" s="299">
        <v>37400</v>
      </c>
      <c r="D251" s="384" t="s">
        <v>1140</v>
      </c>
      <c r="E251" s="444">
        <v>950</v>
      </c>
      <c r="F251" s="468"/>
      <c r="G251" s="460"/>
      <c r="H251" s="1"/>
    </row>
    <row r="252" spans="1:8" ht="27.75" customHeight="1" thickTop="1" thickBot="1">
      <c r="A252" s="83"/>
      <c r="B252" s="214"/>
      <c r="C252" s="299"/>
      <c r="D252" s="384" t="s">
        <v>1141</v>
      </c>
      <c r="E252" s="444">
        <v>300</v>
      </c>
      <c r="F252" s="468"/>
      <c r="G252" s="460"/>
      <c r="H252" s="1"/>
    </row>
    <row r="253" spans="1:8" ht="27.75" customHeight="1" thickTop="1" thickBot="1">
      <c r="A253" s="83"/>
      <c r="B253" s="328" t="s">
        <v>599</v>
      </c>
      <c r="C253" s="329">
        <f>SUM(C236:C252)</f>
        <v>1777400</v>
      </c>
      <c r="D253" s="384" t="s">
        <v>1143</v>
      </c>
      <c r="E253" s="444">
        <v>200</v>
      </c>
      <c r="F253" s="468"/>
      <c r="G253" s="460"/>
      <c r="H253" s="1"/>
    </row>
    <row r="254" spans="1:8" ht="27.75" customHeight="1" thickTop="1" thickBot="1">
      <c r="A254" s="18"/>
      <c r="B254" s="18"/>
      <c r="C254" s="330"/>
      <c r="D254" s="384" t="s">
        <v>1142</v>
      </c>
      <c r="E254" s="444">
        <v>1100</v>
      </c>
      <c r="F254" s="468"/>
      <c r="G254" s="460"/>
      <c r="H254" s="1"/>
    </row>
    <row r="255" spans="1:8" ht="27.75" customHeight="1" thickTop="1" thickBot="1">
      <c r="A255" s="18"/>
      <c r="B255" s="18"/>
      <c r="C255" s="330"/>
      <c r="D255" s="384" t="s">
        <v>1144</v>
      </c>
      <c r="E255" s="444">
        <v>300</v>
      </c>
      <c r="F255" s="468"/>
      <c r="G255" s="460"/>
      <c r="H255" s="1"/>
    </row>
    <row r="256" spans="1:8" ht="27.75" customHeight="1" thickTop="1" thickBot="1">
      <c r="A256" s="18"/>
      <c r="B256" s="18"/>
      <c r="C256" s="69"/>
      <c r="D256" s="384" t="s">
        <v>1145</v>
      </c>
      <c r="E256" s="444">
        <v>200</v>
      </c>
      <c r="F256" s="468"/>
      <c r="G256" s="460"/>
      <c r="H256" s="1"/>
    </row>
    <row r="257" spans="1:8" ht="27.75" customHeight="1" thickTop="1" thickBot="1">
      <c r="A257" s="18"/>
      <c r="B257" s="492"/>
      <c r="C257" s="69"/>
      <c r="D257" s="384" t="s">
        <v>1146</v>
      </c>
      <c r="E257" s="444">
        <v>500</v>
      </c>
      <c r="F257" s="468"/>
      <c r="G257" s="460"/>
      <c r="H257" s="1"/>
    </row>
    <row r="258" spans="1:8" ht="27.75" customHeight="1" thickTop="1" thickBot="1">
      <c r="A258" s="428"/>
      <c r="B258" s="493"/>
      <c r="C258" s="491"/>
      <c r="D258" s="384"/>
      <c r="E258" s="444"/>
      <c r="F258" s="468"/>
      <c r="G258" s="460"/>
      <c r="H258" s="1"/>
    </row>
    <row r="259" spans="1:8" ht="27.75" customHeight="1" thickTop="1" thickBot="1">
      <c r="A259" s="428"/>
      <c r="B259" s="493"/>
      <c r="C259" s="491"/>
      <c r="D259" s="427" t="s">
        <v>0</v>
      </c>
      <c r="E259" s="444">
        <f>SUM(E236:E258)</f>
        <v>19000</v>
      </c>
      <c r="F259" s="468">
        <f>F237-F238-F239-F240-F241-F242-F243-F244-F245-F246-F247-F248-F249-F250-F251-F252-F253-F2097</f>
        <v>0</v>
      </c>
      <c r="G259" s="460"/>
      <c r="H259" s="1"/>
    </row>
    <row r="260" spans="1:8" ht="27.75" customHeight="1" thickTop="1" thickBot="1">
      <c r="A260" s="428"/>
      <c r="B260" s="493"/>
      <c r="C260" s="491"/>
      <c r="D260" s="428"/>
      <c r="E260" s="445"/>
      <c r="F260" s="436"/>
      <c r="H260" s="1"/>
    </row>
    <row r="261" spans="1:8" ht="27.75" customHeight="1" thickTop="1" thickBot="1">
      <c r="A261" s="428"/>
      <c r="B261" s="493"/>
      <c r="C261" s="491"/>
      <c r="D261" s="429"/>
      <c r="E261" s="446"/>
      <c r="F261" s="469"/>
      <c r="H261" s="1"/>
    </row>
    <row r="262" spans="1:8" ht="27.75" customHeight="1" thickTop="1" thickBot="1">
      <c r="A262" s="428"/>
      <c r="B262" s="493"/>
      <c r="C262" s="491"/>
      <c r="D262" s="429"/>
      <c r="E262" s="446"/>
      <c r="F262" s="469"/>
      <c r="H262" s="1"/>
    </row>
    <row r="263" spans="1:8" ht="27.75" customHeight="1" thickTop="1" thickBot="1">
      <c r="A263" s="428"/>
      <c r="B263" s="493"/>
      <c r="C263" s="491"/>
      <c r="D263" s="429"/>
      <c r="E263" s="446"/>
      <c r="F263" s="469"/>
      <c r="H263" s="1"/>
    </row>
    <row r="264" spans="1:8" ht="27.75" customHeight="1" thickTop="1" thickBot="1">
      <c r="A264" s="428"/>
      <c r="B264" s="494"/>
      <c r="C264" s="491"/>
      <c r="D264" s="429"/>
      <c r="E264" s="446"/>
      <c r="F264" s="469"/>
      <c r="H264" s="1"/>
    </row>
    <row r="265" spans="1:8" ht="27.75" customHeight="1" thickTop="1" thickBot="1">
      <c r="A265" s="18"/>
      <c r="B265" s="490"/>
      <c r="C265" s="69"/>
      <c r="D265" s="429" t="s">
        <v>1097</v>
      </c>
      <c r="E265" s="446"/>
      <c r="F265" s="469"/>
      <c r="H265" s="1"/>
    </row>
    <row r="266" spans="1:8" ht="27.75" customHeight="1" thickTop="1" thickBot="1">
      <c r="A266" s="18"/>
      <c r="B266" s="18"/>
      <c r="C266" s="69"/>
      <c r="D266" s="429" t="s">
        <v>1097</v>
      </c>
      <c r="E266" s="446"/>
      <c r="F266" s="469"/>
      <c r="H266" s="1"/>
    </row>
    <row r="267" spans="1:8" ht="27.75" customHeight="1" thickTop="1" thickBot="1">
      <c r="A267" s="18"/>
      <c r="B267" s="18"/>
      <c r="C267" s="69"/>
      <c r="D267" s="429"/>
      <c r="E267" s="446"/>
      <c r="F267" s="469"/>
      <c r="H267" s="1"/>
    </row>
    <row r="268" spans="1:8" ht="27.75" customHeight="1" thickTop="1" thickBot="1">
      <c r="A268" s="18"/>
      <c r="B268" s="18"/>
      <c r="C268" s="69"/>
      <c r="D268" s="429"/>
      <c r="E268" s="446"/>
      <c r="F268" s="469"/>
      <c r="H268" s="1"/>
    </row>
    <row r="269" spans="1:8" ht="27.75" customHeight="1" thickTop="1" thickBot="1">
      <c r="A269" s="18"/>
      <c r="B269" s="18"/>
      <c r="C269" s="69"/>
      <c r="D269" s="429"/>
      <c r="E269" s="446"/>
      <c r="F269" s="469"/>
      <c r="H269" s="1"/>
    </row>
    <row r="270" spans="1:8" ht="27.75" customHeight="1" thickTop="1" thickBot="1">
      <c r="A270" s="18"/>
      <c r="B270" s="18"/>
      <c r="C270" s="69"/>
      <c r="D270" s="429"/>
      <c r="E270" s="446"/>
      <c r="F270" s="469"/>
      <c r="H270" s="1"/>
    </row>
    <row r="271" spans="1:8" ht="27.75" customHeight="1" thickTop="1" thickBot="1">
      <c r="A271" s="18"/>
      <c r="B271" s="18"/>
      <c r="C271" s="69"/>
      <c r="D271" s="430" t="s">
        <v>820</v>
      </c>
      <c r="E271" s="447"/>
      <c r="F271" s="437"/>
      <c r="G271" s="462"/>
      <c r="H271" s="1"/>
    </row>
    <row r="272" spans="1:8" ht="27.75" customHeight="1" thickTop="1" thickBot="1">
      <c r="A272" s="18"/>
      <c r="B272" s="18"/>
      <c r="C272" s="69"/>
      <c r="D272" s="430" t="s">
        <v>821</v>
      </c>
      <c r="E272" s="447"/>
      <c r="F272" s="437"/>
      <c r="G272" s="462"/>
      <c r="H272" s="1"/>
    </row>
    <row r="273" spans="1:8" ht="27.75" customHeight="1" thickTop="1" thickBot="1">
      <c r="A273" s="18"/>
      <c r="B273" s="18"/>
      <c r="C273" s="69"/>
      <c r="D273" s="430" t="s">
        <v>822</v>
      </c>
      <c r="E273" s="447"/>
      <c r="F273" s="437"/>
      <c r="G273" s="462"/>
      <c r="H273" s="1"/>
    </row>
    <row r="274" spans="1:8" ht="27.75" customHeight="1" thickTop="1" thickBot="1">
      <c r="A274" s="18"/>
      <c r="B274" s="18"/>
      <c r="C274" s="69" t="s">
        <v>778</v>
      </c>
      <c r="D274" s="430" t="s">
        <v>823</v>
      </c>
      <c r="E274" s="447"/>
      <c r="F274" s="437"/>
      <c r="G274" s="462"/>
      <c r="H274" s="1"/>
    </row>
    <row r="275" spans="1:8" ht="27.75" customHeight="1" thickTop="1" thickBot="1">
      <c r="A275" s="18"/>
      <c r="B275" s="18" t="s">
        <v>597</v>
      </c>
      <c r="C275" s="69">
        <v>18360</v>
      </c>
      <c r="D275" s="430"/>
      <c r="E275" s="447"/>
      <c r="F275" s="437"/>
      <c r="G275" s="462"/>
      <c r="H275" s="1"/>
    </row>
    <row r="276" spans="1:8" ht="27.75" customHeight="1" thickTop="1" thickBot="1">
      <c r="A276" s="18" t="s">
        <v>1173</v>
      </c>
      <c r="B276" s="377">
        <v>42992</v>
      </c>
      <c r="C276" s="69">
        <v>1000</v>
      </c>
      <c r="D276" s="430"/>
      <c r="E276" s="447"/>
      <c r="F276" s="437"/>
      <c r="G276" s="462"/>
      <c r="H276" s="1"/>
    </row>
    <row r="277" spans="1:8" ht="27.75" customHeight="1" thickTop="1" thickBot="1">
      <c r="A277" s="18"/>
      <c r="B277" s="566"/>
      <c r="C277" s="69"/>
      <c r="D277" s="430"/>
      <c r="E277" s="447"/>
      <c r="F277" s="437"/>
      <c r="G277" s="462"/>
      <c r="H277" s="1"/>
    </row>
    <row r="278" spans="1:8" ht="27.75" customHeight="1" thickTop="1" thickBot="1">
      <c r="A278" s="18"/>
      <c r="B278" s="566"/>
      <c r="C278" s="69"/>
      <c r="D278" s="430"/>
      <c r="E278" s="447"/>
      <c r="F278" s="437"/>
      <c r="G278" s="462"/>
      <c r="H278" s="1"/>
    </row>
    <row r="279" spans="1:8" ht="27.75" customHeight="1" thickTop="1" thickBot="1">
      <c r="A279" s="18"/>
      <c r="B279" s="566"/>
      <c r="C279" s="69"/>
      <c r="D279" s="430"/>
      <c r="E279" s="447"/>
      <c r="F279" s="437"/>
      <c r="G279" s="462"/>
      <c r="H279" s="1"/>
    </row>
    <row r="280" spans="1:8" ht="27.75" customHeight="1" thickTop="1" thickBot="1">
      <c r="A280" s="18"/>
      <c r="B280" s="566"/>
      <c r="C280" s="69"/>
      <c r="D280" s="430"/>
      <c r="E280" s="447"/>
      <c r="F280" s="437"/>
      <c r="G280" s="462"/>
      <c r="H280" s="1"/>
    </row>
    <row r="281" spans="1:8" ht="27.75" customHeight="1" thickTop="1" thickBot="1">
      <c r="A281" s="18"/>
      <c r="B281" s="566"/>
      <c r="C281" s="69"/>
      <c r="D281" s="430"/>
      <c r="E281" s="447"/>
      <c r="F281" s="437"/>
      <c r="G281" s="462"/>
      <c r="H281" s="1"/>
    </row>
    <row r="282" spans="1:8" ht="27.75" customHeight="1" thickTop="1" thickBot="1">
      <c r="A282" s="18"/>
      <c r="B282" s="566"/>
      <c r="C282" s="69"/>
      <c r="D282" s="430"/>
      <c r="E282" s="447"/>
      <c r="F282" s="437"/>
      <c r="G282" s="462"/>
      <c r="H282" s="1"/>
    </row>
    <row r="283" spans="1:8" ht="27.75" customHeight="1" thickTop="1" thickBot="1">
      <c r="A283" s="18"/>
      <c r="B283" s="566"/>
      <c r="C283" s="69"/>
      <c r="D283" s="430"/>
      <c r="E283" s="447"/>
      <c r="F283" s="437"/>
      <c r="G283" s="462"/>
      <c r="H283" s="1"/>
    </row>
    <row r="284" spans="1:8" ht="27.75" customHeight="1" thickTop="1" thickBot="1">
      <c r="A284" s="18"/>
      <c r="B284" s="566" t="s">
        <v>779</v>
      </c>
      <c r="C284" s="69">
        <f>C278-C279-C280-C281-C282-C283</f>
        <v>0</v>
      </c>
      <c r="D284" s="430"/>
      <c r="E284" s="447"/>
      <c r="F284" s="437"/>
      <c r="G284" s="462"/>
      <c r="H284" s="1"/>
    </row>
    <row r="285" spans="1:8" ht="27.75" customHeight="1" thickTop="1" thickBot="1">
      <c r="A285" s="18"/>
      <c r="B285" s="566"/>
      <c r="C285" s="69"/>
      <c r="D285" s="430"/>
      <c r="E285" s="447"/>
      <c r="F285" s="437"/>
      <c r="G285" s="462"/>
      <c r="H285" s="1"/>
    </row>
    <row r="286" spans="1:8" ht="27.75" customHeight="1" thickTop="1" thickBot="1">
      <c r="A286" s="18"/>
      <c r="B286" s="566"/>
      <c r="C286" s="69"/>
      <c r="D286" s="430"/>
      <c r="E286" s="447"/>
      <c r="F286" s="437"/>
      <c r="G286" s="462"/>
      <c r="H286" s="1"/>
    </row>
    <row r="287" spans="1:8" ht="27.75" customHeight="1" thickTop="1" thickBot="1">
      <c r="A287" s="18"/>
      <c r="B287" s="566"/>
      <c r="C287" s="69"/>
      <c r="D287" s="430"/>
      <c r="E287" s="447"/>
      <c r="F287" s="437"/>
      <c r="G287" s="462"/>
      <c r="H287" s="1"/>
    </row>
    <row r="288" spans="1:8" ht="27.75" customHeight="1" thickTop="1" thickBot="1">
      <c r="A288" s="18"/>
      <c r="B288" s="566"/>
      <c r="C288" s="69"/>
      <c r="D288" s="430"/>
      <c r="E288" s="447"/>
      <c r="F288" s="437"/>
      <c r="G288" s="462"/>
      <c r="H288" s="1"/>
    </row>
    <row r="289" spans="1:8" ht="27.75" customHeight="1" thickTop="1" thickBot="1">
      <c r="A289" s="18"/>
      <c r="B289" s="566"/>
      <c r="C289" s="69"/>
      <c r="D289" s="430"/>
      <c r="E289" s="447"/>
      <c r="F289" s="437"/>
      <c r="G289" s="462"/>
      <c r="H289" s="1"/>
    </row>
    <row r="290" spans="1:8" ht="27.75" customHeight="1" thickTop="1" thickBot="1">
      <c r="A290" s="18"/>
      <c r="B290" s="18"/>
      <c r="C290" s="69"/>
      <c r="D290" s="431"/>
      <c r="E290" s="447"/>
      <c r="F290" s="437"/>
      <c r="G290" s="462"/>
      <c r="H290" s="1"/>
    </row>
    <row r="291" spans="1:8" ht="27.75" customHeight="1" thickTop="1" thickBot="1">
      <c r="A291" s="18"/>
      <c r="B291" s="18"/>
      <c r="C291" s="69"/>
      <c r="D291" s="430"/>
      <c r="E291" s="447"/>
      <c r="F291" s="437"/>
      <c r="G291" s="462"/>
      <c r="H291" s="1"/>
    </row>
    <row r="292" spans="1:8" ht="27.75" customHeight="1" thickTop="1" thickBot="1">
      <c r="A292" s="18"/>
      <c r="B292" s="18"/>
      <c r="C292" s="69"/>
      <c r="D292" s="430"/>
      <c r="E292" s="447"/>
      <c r="F292" s="437"/>
      <c r="G292" s="462"/>
      <c r="H292" s="1"/>
    </row>
    <row r="293" spans="1:8" ht="27.75" customHeight="1" thickTop="1" thickBot="1">
      <c r="A293" s="18"/>
      <c r="B293" s="18"/>
      <c r="C293" s="69"/>
      <c r="D293" s="430"/>
      <c r="E293" s="447"/>
      <c r="F293" s="437"/>
      <c r="G293" s="462"/>
      <c r="H293" s="1"/>
    </row>
    <row r="294" spans="1:8" ht="27.75" customHeight="1" thickTop="1" thickBot="1">
      <c r="A294" s="18"/>
      <c r="B294" s="18"/>
      <c r="C294" s="69"/>
      <c r="D294" s="430"/>
      <c r="E294" s="447"/>
      <c r="F294" s="437"/>
      <c r="G294" s="462"/>
      <c r="H294" s="1"/>
    </row>
    <row r="295" spans="1:8" ht="27.75" customHeight="1" thickTop="1" thickBot="1">
      <c r="A295" s="18"/>
      <c r="B295" s="18"/>
      <c r="C295" s="69"/>
      <c r="D295" s="430"/>
      <c r="E295" s="447"/>
      <c r="F295" s="437"/>
      <c r="G295" s="462"/>
      <c r="H295" s="1"/>
    </row>
    <row r="296" spans="1:8" ht="27.75" customHeight="1" thickTop="1" thickBot="1">
      <c r="A296" s="18"/>
      <c r="B296" s="18"/>
      <c r="C296" s="69"/>
      <c r="D296" s="430"/>
      <c r="E296" s="447"/>
      <c r="F296" s="437"/>
      <c r="G296" s="462"/>
      <c r="H296" s="1"/>
    </row>
    <row r="297" spans="1:8" ht="27.75" customHeight="1" thickTop="1" thickBot="1">
      <c r="A297" s="18"/>
      <c r="B297" s="18"/>
      <c r="C297" s="69"/>
      <c r="D297" s="430"/>
      <c r="E297" s="447"/>
      <c r="F297" s="437"/>
      <c r="G297" s="462"/>
      <c r="H297" s="1"/>
    </row>
    <row r="298" spans="1:8" ht="27.75" customHeight="1" thickTop="1" thickBot="1">
      <c r="A298" s="18"/>
      <c r="B298" s="18"/>
      <c r="C298" s="69"/>
      <c r="D298" s="430"/>
      <c r="E298" s="447"/>
      <c r="F298" s="437"/>
      <c r="G298" s="462"/>
      <c r="H298" s="1"/>
    </row>
    <row r="299" spans="1:8" ht="27.75" customHeight="1" thickTop="1" thickBot="1">
      <c r="A299" s="18"/>
      <c r="B299" s="18"/>
      <c r="C299" s="69"/>
      <c r="D299" s="430"/>
      <c r="E299" s="447"/>
      <c r="F299" s="437"/>
      <c r="G299" s="462"/>
      <c r="H299" s="1"/>
    </row>
    <row r="300" spans="1:8" ht="27.75" customHeight="1" thickTop="1" thickBot="1">
      <c r="A300" s="18"/>
      <c r="B300" s="18"/>
      <c r="C300" s="69"/>
      <c r="D300" s="430"/>
      <c r="E300" s="447"/>
      <c r="F300" s="437"/>
      <c r="G300" s="462"/>
      <c r="H300" s="1"/>
    </row>
    <row r="301" spans="1:8" ht="27.75" customHeight="1" thickTop="1" thickBot="1">
      <c r="A301" s="18"/>
      <c r="B301" s="18"/>
      <c r="C301" s="69"/>
      <c r="D301" s="430"/>
      <c r="E301" s="447"/>
      <c r="F301" s="437"/>
      <c r="G301" s="462"/>
      <c r="H301" s="1"/>
    </row>
    <row r="302" spans="1:8" ht="27.75" customHeight="1" thickTop="1" thickBot="1">
      <c r="A302" s="18"/>
      <c r="B302" s="18"/>
      <c r="C302" s="69"/>
      <c r="D302" s="430"/>
      <c r="E302" s="447"/>
      <c r="F302" s="437"/>
      <c r="G302" s="462"/>
      <c r="H302" s="1"/>
    </row>
    <row r="303" spans="1:8" ht="27.75" customHeight="1" thickTop="1" thickBot="1">
      <c r="A303" s="18"/>
      <c r="B303" s="18"/>
      <c r="C303" s="69"/>
      <c r="D303" s="430"/>
      <c r="E303" s="447"/>
      <c r="F303" s="437"/>
      <c r="G303" s="462"/>
      <c r="H303" s="1"/>
    </row>
    <row r="304" spans="1:8" ht="27.75" customHeight="1" thickTop="1" thickBot="1">
      <c r="A304" s="18"/>
      <c r="B304" s="18"/>
      <c r="C304" s="69"/>
      <c r="D304" s="431"/>
      <c r="E304" s="447"/>
      <c r="F304" s="437"/>
      <c r="G304" s="462"/>
      <c r="H304" s="1"/>
    </row>
    <row r="305" spans="1:8" ht="27.75" customHeight="1" thickTop="1" thickBot="1">
      <c r="A305" s="18"/>
      <c r="B305" s="18"/>
      <c r="C305" s="69"/>
      <c r="D305" s="430"/>
      <c r="E305" s="447"/>
      <c r="F305" s="437"/>
      <c r="G305" s="462"/>
      <c r="H305" s="1"/>
    </row>
    <row r="306" spans="1:8" ht="27.75" customHeight="1" thickTop="1" thickBot="1">
      <c r="A306" s="18"/>
      <c r="B306" s="18"/>
      <c r="C306" s="69"/>
      <c r="D306" s="430"/>
      <c r="E306" s="447"/>
      <c r="F306" s="437"/>
      <c r="G306" s="462"/>
      <c r="H306" s="1"/>
    </row>
    <row r="307" spans="1:8" ht="27.75" customHeight="1" thickTop="1" thickBot="1">
      <c r="A307" s="18"/>
      <c r="B307" s="18"/>
      <c r="C307" s="69"/>
      <c r="D307" s="430"/>
      <c r="E307" s="447"/>
      <c r="F307" s="437"/>
      <c r="G307" s="462"/>
      <c r="H307" s="1"/>
    </row>
    <row r="308" spans="1:8" ht="27.75" customHeight="1" thickTop="1" thickBot="1">
      <c r="A308" s="18"/>
      <c r="B308" s="18"/>
      <c r="C308" s="69"/>
      <c r="D308" s="430"/>
      <c r="E308" s="447"/>
      <c r="F308" s="437"/>
      <c r="G308" s="462"/>
      <c r="H308" s="1"/>
    </row>
    <row r="309" spans="1:8" ht="27.75" customHeight="1" thickTop="1" thickBot="1">
      <c r="A309" s="18"/>
      <c r="B309" s="18"/>
      <c r="C309" s="69"/>
      <c r="D309" s="430"/>
      <c r="E309" s="447"/>
      <c r="F309" s="437"/>
      <c r="G309" s="462"/>
      <c r="H309" s="1"/>
    </row>
    <row r="310" spans="1:8" ht="27.75" customHeight="1" thickTop="1" thickBot="1">
      <c r="A310" s="18"/>
      <c r="B310" s="18"/>
      <c r="C310" s="69"/>
      <c r="D310" s="430"/>
      <c r="E310" s="447"/>
      <c r="F310" s="437"/>
      <c r="G310" s="462"/>
      <c r="H310" s="1"/>
    </row>
    <row r="311" spans="1:8" ht="27.75" customHeight="1" thickTop="1" thickBot="1">
      <c r="A311" s="18"/>
      <c r="B311" s="18"/>
      <c r="C311" s="69"/>
      <c r="D311" s="430"/>
      <c r="E311" s="447"/>
      <c r="F311" s="437"/>
      <c r="G311" s="462"/>
      <c r="H311" s="1"/>
    </row>
    <row r="312" spans="1:8" ht="27.75" customHeight="1" thickTop="1" thickBot="1">
      <c r="A312" s="18"/>
      <c r="B312" s="18"/>
      <c r="C312" s="69"/>
      <c r="D312" s="430"/>
      <c r="E312" s="447"/>
      <c r="F312" s="437"/>
      <c r="G312" s="462"/>
      <c r="H312" s="1"/>
    </row>
    <row r="313" spans="1:8" ht="27.75" customHeight="1" thickTop="1" thickBot="1">
      <c r="A313" s="18"/>
      <c r="B313" s="18"/>
      <c r="C313" s="69"/>
      <c r="D313" s="430"/>
      <c r="E313" s="447"/>
      <c r="F313" s="437"/>
      <c r="G313" s="462"/>
      <c r="H313" s="1"/>
    </row>
    <row r="314" spans="1:8" ht="27.75" customHeight="1" thickTop="1" thickBot="1">
      <c r="A314" s="18"/>
      <c r="B314" s="18"/>
      <c r="C314" s="69"/>
      <c r="D314" s="430"/>
      <c r="E314" s="447"/>
      <c r="F314" s="437"/>
      <c r="G314" s="462"/>
      <c r="H314" s="1"/>
    </row>
    <row r="315" spans="1:8" ht="27.75" customHeight="1" thickTop="1" thickBot="1">
      <c r="A315" s="18"/>
      <c r="B315" s="18"/>
      <c r="C315" s="69"/>
      <c r="D315" s="430"/>
      <c r="E315" s="447"/>
      <c r="F315" s="437"/>
      <c r="G315" s="462"/>
      <c r="H315" s="1"/>
    </row>
    <row r="316" spans="1:8" ht="27.75" customHeight="1" thickTop="1" thickBot="1">
      <c r="A316" s="18"/>
      <c r="B316" s="18"/>
      <c r="C316" s="69"/>
      <c r="D316" s="428"/>
      <c r="E316" s="445"/>
      <c r="F316" s="436"/>
      <c r="H316" s="1"/>
    </row>
    <row r="317" spans="1:8" ht="27.75" customHeight="1" thickTop="1" thickBot="1">
      <c r="A317" s="18"/>
      <c r="B317" s="18"/>
      <c r="C317" s="69"/>
      <c r="D317" s="428"/>
      <c r="E317" s="445"/>
      <c r="F317" s="436"/>
      <c r="H317" s="1"/>
    </row>
    <row r="318" spans="1:8" ht="27.75" customHeight="1" thickTop="1" thickBot="1">
      <c r="A318" s="18"/>
      <c r="B318" s="18"/>
      <c r="C318" s="69"/>
      <c r="D318" s="432"/>
      <c r="E318" s="445"/>
      <c r="F318" s="436"/>
      <c r="H318" s="1"/>
    </row>
    <row r="319" spans="1:8" ht="27.75" customHeight="1" thickTop="1" thickBot="1">
      <c r="A319" s="18"/>
      <c r="B319" s="18"/>
      <c r="C319" s="69"/>
      <c r="D319" s="428"/>
      <c r="E319" s="445"/>
      <c r="F319" s="436"/>
      <c r="H319" s="1"/>
    </row>
    <row r="320" spans="1:8" ht="27.75" customHeight="1" thickTop="1" thickBot="1">
      <c r="A320" s="18"/>
      <c r="B320" s="18"/>
      <c r="C320" s="69"/>
      <c r="D320" s="428"/>
      <c r="E320" s="445"/>
      <c r="F320" s="436"/>
      <c r="H320" s="1"/>
    </row>
    <row r="321" spans="1:8" ht="27.75" customHeight="1" thickTop="1" thickBot="1">
      <c r="A321" s="18"/>
      <c r="B321" s="18"/>
      <c r="C321" s="69"/>
      <c r="D321" s="428"/>
      <c r="E321" s="445"/>
      <c r="F321" s="436"/>
      <c r="H321" s="1"/>
    </row>
    <row r="322" spans="1:8" ht="27.75" customHeight="1" thickTop="1" thickBot="1">
      <c r="A322" s="18"/>
      <c r="B322" s="18"/>
      <c r="C322" s="69"/>
      <c r="D322" s="428"/>
      <c r="E322" s="445"/>
      <c r="F322" s="436"/>
      <c r="H322" s="1"/>
    </row>
    <row r="323" spans="1:8" ht="27.75" customHeight="1" thickTop="1" thickBot="1">
      <c r="A323" s="18"/>
      <c r="B323" s="18"/>
      <c r="C323" s="69"/>
      <c r="D323" s="428"/>
      <c r="E323" s="445"/>
      <c r="F323" s="436"/>
      <c r="H323" s="1"/>
    </row>
    <row r="324" spans="1:8" ht="27.75" customHeight="1" thickTop="1" thickBot="1">
      <c r="A324" s="18"/>
      <c r="B324" s="18"/>
      <c r="C324" s="69"/>
      <c r="D324" s="428"/>
      <c r="E324" s="445"/>
      <c r="F324" s="436"/>
      <c r="H324" s="1"/>
    </row>
    <row r="325" spans="1:8" ht="27.75" customHeight="1" thickTop="1" thickBot="1">
      <c r="A325" s="18"/>
      <c r="B325" s="18"/>
      <c r="C325" s="69"/>
      <c r="D325" s="428"/>
      <c r="E325" s="445"/>
      <c r="F325" s="436"/>
      <c r="H325" s="1"/>
    </row>
    <row r="326" spans="1:8" ht="27.75" customHeight="1" thickTop="1" thickBot="1">
      <c r="A326" s="18"/>
      <c r="B326" s="18"/>
      <c r="C326" s="69"/>
      <c r="D326" s="428"/>
      <c r="E326" s="445"/>
      <c r="F326" s="436"/>
      <c r="H326" s="1"/>
    </row>
    <row r="327" spans="1:8" ht="27.75" customHeight="1" thickTop="1" thickBot="1">
      <c r="A327" s="18"/>
      <c r="B327" s="18"/>
      <c r="C327" s="69"/>
      <c r="D327" s="428"/>
      <c r="E327" s="445"/>
      <c r="F327" s="436"/>
      <c r="H327" s="1"/>
    </row>
    <row r="328" spans="1:8" ht="27.75" customHeight="1" thickTop="1" thickBot="1">
      <c r="A328" s="18"/>
      <c r="B328" s="18"/>
      <c r="C328" s="69"/>
      <c r="D328" s="428"/>
      <c r="E328" s="445"/>
      <c r="F328" s="436"/>
      <c r="H328" s="1"/>
    </row>
    <row r="329" spans="1:8" ht="27.75" customHeight="1" thickTop="1" thickBot="1">
      <c r="A329" s="18"/>
      <c r="B329" s="18"/>
      <c r="C329" s="69"/>
      <c r="D329" s="428"/>
      <c r="E329" s="445"/>
      <c r="F329" s="436"/>
      <c r="H329" s="1"/>
    </row>
    <row r="330" spans="1:8" ht="27.75" customHeight="1" thickTop="1" thickBot="1">
      <c r="A330" s="18"/>
      <c r="B330" s="18"/>
      <c r="C330" s="69"/>
      <c r="D330" s="428"/>
      <c r="E330" s="445"/>
      <c r="F330" s="436"/>
      <c r="H330" s="1"/>
    </row>
    <row r="331" spans="1:8" ht="27.75" customHeight="1" thickTop="1" thickBot="1">
      <c r="A331" s="18"/>
      <c r="B331" s="18"/>
      <c r="C331" s="69"/>
      <c r="D331" s="428"/>
      <c r="E331" s="445"/>
      <c r="F331" s="436"/>
      <c r="H331" s="1"/>
    </row>
    <row r="332" spans="1:8" ht="27.75" customHeight="1" thickTop="1" thickBot="1">
      <c r="A332" s="18"/>
      <c r="B332" s="18"/>
      <c r="C332" s="69"/>
      <c r="D332" s="432"/>
      <c r="E332" s="445"/>
      <c r="F332" s="436"/>
      <c r="H332" s="1"/>
    </row>
    <row r="333" spans="1:8" ht="27.75" customHeight="1" thickTop="1" thickBot="1">
      <c r="A333" s="18"/>
      <c r="B333" s="18"/>
      <c r="C333" s="69"/>
      <c r="D333" s="428"/>
      <c r="E333" s="445"/>
      <c r="F333" s="436"/>
      <c r="H333" s="1"/>
    </row>
    <row r="334" spans="1:8" ht="27.75" customHeight="1" thickTop="1" thickBot="1">
      <c r="A334" s="18"/>
      <c r="B334" s="18"/>
      <c r="C334" s="69"/>
      <c r="D334" s="428"/>
      <c r="E334" s="445"/>
      <c r="F334" s="436"/>
      <c r="H334" s="1"/>
    </row>
    <row r="335" spans="1:8" ht="27.75" customHeight="1" thickTop="1" thickBot="1">
      <c r="A335" s="18"/>
      <c r="B335" s="18"/>
      <c r="C335" s="69"/>
      <c r="D335" s="428"/>
      <c r="E335" s="445"/>
      <c r="F335" s="436"/>
      <c r="H335" s="1"/>
    </row>
    <row r="336" spans="1:8" ht="27.75" customHeight="1" thickTop="1" thickBot="1">
      <c r="A336" s="18"/>
      <c r="B336" s="18"/>
      <c r="C336" s="69"/>
      <c r="D336" s="428"/>
      <c r="E336" s="445"/>
      <c r="F336" s="436"/>
      <c r="H336" s="1"/>
    </row>
    <row r="337" spans="1:8" ht="27.75" customHeight="1" thickTop="1" thickBot="1">
      <c r="A337" s="18"/>
      <c r="B337" s="18"/>
      <c r="C337" s="69"/>
      <c r="D337" s="428"/>
      <c r="E337" s="445"/>
      <c r="F337" s="436"/>
      <c r="H337" s="1"/>
    </row>
    <row r="338" spans="1:8" ht="27.75" customHeight="1" thickTop="1" thickBot="1">
      <c r="A338" s="18"/>
      <c r="B338" s="18"/>
      <c r="C338" s="69"/>
      <c r="D338" s="428"/>
      <c r="E338" s="445"/>
      <c r="F338" s="436"/>
      <c r="H338" s="1"/>
    </row>
    <row r="339" spans="1:8" ht="27.75" customHeight="1" thickTop="1" thickBot="1">
      <c r="A339" s="18"/>
      <c r="B339" s="18"/>
      <c r="C339" s="69"/>
      <c r="D339" s="428"/>
      <c r="E339" s="445"/>
      <c r="F339" s="436"/>
      <c r="H339" s="1"/>
    </row>
    <row r="340" spans="1:8" ht="27.75" customHeight="1" thickTop="1" thickBot="1">
      <c r="A340" s="18"/>
      <c r="B340" s="18"/>
      <c r="C340" s="69"/>
      <c r="D340" s="428"/>
      <c r="E340" s="445"/>
      <c r="F340" s="436"/>
      <c r="H340" s="1"/>
    </row>
    <row r="341" spans="1:8" ht="27.75" customHeight="1" thickTop="1" thickBot="1">
      <c r="A341" s="18"/>
      <c r="B341" s="18"/>
      <c r="C341" s="69"/>
      <c r="D341" s="428"/>
      <c r="E341" s="445"/>
      <c r="F341" s="436"/>
      <c r="H341" s="1"/>
    </row>
    <row r="342" spans="1:8" ht="27.75" customHeight="1" thickTop="1" thickBot="1">
      <c r="A342" s="18"/>
      <c r="B342" s="18"/>
      <c r="C342" s="69"/>
      <c r="D342" s="428"/>
      <c r="E342" s="445"/>
      <c r="F342" s="436"/>
      <c r="H342" s="1"/>
    </row>
    <row r="343" spans="1:8" ht="27.75" customHeight="1" thickTop="1" thickBot="1">
      <c r="A343" s="18"/>
      <c r="B343" s="18"/>
      <c r="C343" s="69"/>
      <c r="D343" s="428"/>
      <c r="E343" s="445"/>
      <c r="F343" s="436"/>
      <c r="H343" s="1"/>
    </row>
    <row r="344" spans="1:8" ht="27.75" customHeight="1" thickTop="1" thickBot="1">
      <c r="A344" s="18"/>
      <c r="B344" s="18"/>
      <c r="C344" s="69"/>
      <c r="D344" s="428"/>
      <c r="E344" s="445"/>
      <c r="F344" s="436"/>
      <c r="H344" s="1"/>
    </row>
    <row r="345" spans="1:8" ht="27.75" customHeight="1" thickTop="1" thickBot="1">
      <c r="A345" s="18"/>
      <c r="B345" s="18"/>
      <c r="C345" s="69"/>
      <c r="D345" s="428"/>
      <c r="E345" s="445"/>
      <c r="F345" s="436"/>
      <c r="H345" s="1"/>
    </row>
    <row r="346" spans="1:8" ht="27.75" customHeight="1" thickTop="1" thickBot="1">
      <c r="A346" s="18"/>
      <c r="B346" s="18"/>
      <c r="C346" s="69"/>
      <c r="D346" s="432"/>
      <c r="E346" s="445"/>
      <c r="F346" s="436"/>
      <c r="H346" s="1"/>
    </row>
    <row r="347" spans="1:8" ht="27.75" customHeight="1" thickTop="1" thickBot="1">
      <c r="A347" s="18"/>
      <c r="B347" s="18"/>
      <c r="C347" s="69"/>
      <c r="D347" s="428"/>
      <c r="E347" s="445"/>
      <c r="F347" s="436"/>
      <c r="H347" s="1"/>
    </row>
    <row r="348" spans="1:8" ht="27.75" customHeight="1" thickTop="1" thickBot="1">
      <c r="A348" s="18"/>
      <c r="B348" s="18"/>
      <c r="C348" s="69"/>
      <c r="D348" s="433"/>
      <c r="E348" s="445"/>
      <c r="F348" s="436"/>
      <c r="H348" s="1"/>
    </row>
    <row r="349" spans="1:8" ht="27.75" customHeight="1" thickTop="1" thickBot="1">
      <c r="A349" s="67"/>
      <c r="B349" s="68"/>
      <c r="C349" s="69"/>
      <c r="D349" s="428"/>
      <c r="E349" s="445"/>
      <c r="F349" s="436"/>
      <c r="H349" s="1"/>
    </row>
    <row r="350" spans="1:8" ht="27.75" customHeight="1" thickTop="1" thickBot="1">
      <c r="A350" s="18"/>
      <c r="B350" s="18"/>
      <c r="C350" s="18"/>
      <c r="D350" s="428"/>
      <c r="E350" s="445"/>
      <c r="F350" s="436"/>
      <c r="H350" s="1"/>
    </row>
    <row r="351" spans="1:8" ht="27.75" customHeight="1" thickTop="1" thickBot="1">
      <c r="A351" s="18"/>
      <c r="B351" s="18"/>
      <c r="C351" s="18"/>
      <c r="D351" s="428"/>
      <c r="E351" s="445"/>
      <c r="F351" s="436"/>
      <c r="H351" s="1"/>
    </row>
    <row r="352" spans="1:8" ht="27.75" customHeight="1" thickTop="1" thickBot="1">
      <c r="A352" s="18"/>
      <c r="B352" s="18"/>
      <c r="C352" s="18"/>
      <c r="D352" s="428"/>
      <c r="E352" s="445"/>
      <c r="F352" s="436"/>
      <c r="H352" s="1"/>
    </row>
    <row r="353" spans="1:8" ht="27.75" customHeight="1" thickTop="1" thickBot="1">
      <c r="A353" s="18"/>
      <c r="B353" s="18"/>
      <c r="C353" s="18"/>
      <c r="D353" s="428"/>
      <c r="E353" s="445"/>
      <c r="F353" s="436"/>
      <c r="H353" s="1"/>
    </row>
    <row r="354" spans="1:8" ht="27.75" customHeight="1" thickTop="1" thickBot="1">
      <c r="A354" s="18"/>
      <c r="B354" s="18"/>
      <c r="C354" s="18"/>
      <c r="D354" s="428"/>
      <c r="E354" s="445"/>
      <c r="F354" s="470"/>
      <c r="H354" s="1"/>
    </row>
    <row r="355" spans="1:8" ht="27.75" customHeight="1" thickTop="1" thickBot="1">
      <c r="A355" s="18"/>
      <c r="B355" s="18"/>
      <c r="C355" s="18"/>
      <c r="D355" s="428"/>
      <c r="E355" s="448"/>
      <c r="F355" s="470"/>
      <c r="H355" s="1"/>
    </row>
    <row r="356" spans="1:8" ht="27.75" customHeight="1" thickTop="1" thickBot="1">
      <c r="A356" s="18"/>
      <c r="B356" s="18"/>
      <c r="C356" s="18"/>
      <c r="D356" s="428"/>
      <c r="E356" s="448"/>
      <c r="F356" s="470"/>
      <c r="H356" s="1"/>
    </row>
    <row r="357" spans="1:8" ht="27.75" customHeight="1" thickTop="1" thickBot="1">
      <c r="A357" s="18"/>
      <c r="B357" s="18"/>
      <c r="C357" s="18"/>
      <c r="D357" s="428"/>
      <c r="E357" s="448"/>
      <c r="F357" s="470"/>
      <c r="H357" s="1"/>
    </row>
    <row r="358" spans="1:8" ht="27.75" customHeight="1" thickTop="1" thickBot="1">
      <c r="A358" s="18"/>
      <c r="B358" s="18"/>
      <c r="C358" s="18"/>
      <c r="D358" s="428"/>
      <c r="E358" s="448"/>
      <c r="F358" s="470"/>
      <c r="H358" s="1"/>
    </row>
    <row r="359" spans="1:8" ht="27.75" customHeight="1" thickTop="1" thickBot="1">
      <c r="A359" s="505" t="s">
        <v>957</v>
      </c>
      <c r="B359" s="501">
        <v>1</v>
      </c>
      <c r="C359" s="502">
        <v>75</v>
      </c>
      <c r="D359" s="428"/>
      <c r="E359" s="448"/>
      <c r="F359" s="470"/>
      <c r="H359" s="1"/>
    </row>
    <row r="360" spans="1:8" ht="27.75" customHeight="1" thickTop="1" thickBot="1">
      <c r="A360" s="505" t="s">
        <v>956</v>
      </c>
      <c r="B360" s="501">
        <v>1</v>
      </c>
      <c r="C360" s="502">
        <v>112.5</v>
      </c>
      <c r="D360" s="428"/>
      <c r="E360" s="448"/>
      <c r="F360" s="470"/>
      <c r="H360" s="1"/>
    </row>
    <row r="361" spans="1:8" ht="27.75" customHeight="1" thickTop="1" thickBot="1">
      <c r="A361" s="505" t="s">
        <v>959</v>
      </c>
      <c r="B361" s="501">
        <v>1</v>
      </c>
      <c r="C361" s="502">
        <v>120</v>
      </c>
      <c r="D361" s="428"/>
      <c r="E361" s="448"/>
      <c r="F361" s="470"/>
      <c r="H361" s="1"/>
    </row>
    <row r="362" spans="1:8" ht="27.75" customHeight="1" thickTop="1" thickBot="1">
      <c r="A362" s="505" t="s">
        <v>958</v>
      </c>
      <c r="B362" s="501">
        <v>1</v>
      </c>
      <c r="C362" s="502">
        <v>135</v>
      </c>
      <c r="D362" s="428"/>
      <c r="E362" s="448"/>
      <c r="F362" s="470"/>
      <c r="H362" s="1"/>
    </row>
    <row r="363" spans="1:8" ht="27.75" customHeight="1" thickTop="1" thickBot="1">
      <c r="A363" s="18"/>
      <c r="B363" s="18"/>
      <c r="C363" s="18"/>
      <c r="D363" s="428"/>
      <c r="E363" s="448"/>
      <c r="F363" s="470"/>
      <c r="H363" s="1"/>
    </row>
    <row r="364" spans="1:8" ht="27.75" customHeight="1" thickTop="1" thickBot="1">
      <c r="A364" s="18"/>
      <c r="B364" s="18"/>
      <c r="C364" s="18"/>
      <c r="D364" s="428"/>
      <c r="E364" s="448"/>
      <c r="F364" s="470"/>
      <c r="H364" s="1"/>
    </row>
    <row r="365" spans="1:8" ht="27.75" customHeight="1" thickTop="1" thickBot="1">
      <c r="A365" s="18"/>
      <c r="B365" s="18"/>
      <c r="C365" s="18"/>
      <c r="D365" s="428"/>
      <c r="E365" s="448"/>
      <c r="F365" s="470"/>
      <c r="H365" s="1"/>
    </row>
    <row r="366" spans="1:8" ht="27.75" customHeight="1" thickTop="1" thickBot="1">
      <c r="A366" s="18"/>
      <c r="B366" s="18"/>
      <c r="C366" s="18"/>
      <c r="D366" s="428"/>
      <c r="E366" s="448"/>
      <c r="F366" s="470"/>
      <c r="H366" s="1"/>
    </row>
    <row r="367" spans="1:8" ht="27.75" customHeight="1" thickTop="1" thickBot="1">
      <c r="A367" s="18"/>
      <c r="B367" s="18"/>
      <c r="C367" s="18"/>
      <c r="D367" s="428"/>
      <c r="E367" s="448"/>
      <c r="F367" s="436"/>
      <c r="H367" s="1"/>
    </row>
    <row r="368" spans="1:8" ht="27.75" customHeight="1" thickTop="1" thickBot="1">
      <c r="A368" s="18"/>
      <c r="B368" s="18"/>
      <c r="C368" s="18"/>
      <c r="D368" s="428"/>
      <c r="E368" s="445"/>
      <c r="F368" s="436"/>
      <c r="H368" s="1"/>
    </row>
    <row r="369" spans="1:8" ht="27.75" customHeight="1" thickTop="1" thickBot="1">
      <c r="A369" s="18"/>
      <c r="B369" s="18"/>
      <c r="C369" s="18"/>
      <c r="D369" s="428"/>
      <c r="E369" s="445"/>
      <c r="F369" s="436"/>
      <c r="H369" s="1"/>
    </row>
    <row r="370" spans="1:8" ht="27.75" customHeight="1" thickTop="1" thickBot="1">
      <c r="A370" s="18"/>
      <c r="B370" s="18"/>
      <c r="C370" s="18"/>
      <c r="D370" s="428"/>
      <c r="E370" s="445"/>
      <c r="F370" s="436"/>
      <c r="H370" s="1"/>
    </row>
    <row r="371" spans="1:8" ht="27.75" customHeight="1" thickTop="1" thickBot="1">
      <c r="A371" s="18"/>
      <c r="B371" s="18"/>
      <c r="C371" s="18"/>
      <c r="D371" s="428"/>
      <c r="E371" s="445"/>
      <c r="F371" s="436"/>
      <c r="H371" s="1"/>
    </row>
    <row r="372" spans="1:8" ht="27.75" customHeight="1" thickTop="1" thickBot="1">
      <c r="A372" s="18"/>
      <c r="B372" s="18"/>
      <c r="C372" s="18"/>
      <c r="D372" s="428"/>
      <c r="E372" s="445"/>
      <c r="F372" s="436"/>
      <c r="H372" s="1"/>
    </row>
    <row r="373" spans="1:8" ht="27.75" customHeight="1" thickTop="1" thickBot="1">
      <c r="A373" s="18"/>
      <c r="B373" s="18"/>
      <c r="C373" s="18"/>
      <c r="D373" s="428"/>
      <c r="E373" s="445"/>
      <c r="F373" s="436"/>
      <c r="H373" s="1"/>
    </row>
    <row r="374" spans="1:8" ht="27.75" customHeight="1" thickTop="1" thickBot="1">
      <c r="A374" s="18"/>
      <c r="B374" s="18"/>
      <c r="C374" s="18"/>
      <c r="D374" s="428"/>
      <c r="E374" s="445"/>
      <c r="F374" s="436"/>
      <c r="H374" s="1"/>
    </row>
    <row r="375" spans="1:8" ht="27.75" customHeight="1" thickTop="1" thickBot="1">
      <c r="A375" s="18"/>
      <c r="B375" s="18"/>
      <c r="C375" s="18"/>
      <c r="D375" s="428"/>
      <c r="E375" s="445"/>
      <c r="F375" s="436"/>
      <c r="H375" s="1"/>
    </row>
    <row r="376" spans="1:8" ht="27.75" customHeight="1" thickTop="1" thickBot="1">
      <c r="A376" s="18"/>
      <c r="B376" s="18"/>
      <c r="C376" s="18"/>
      <c r="D376" s="428"/>
      <c r="E376" s="445"/>
      <c r="F376" s="436"/>
      <c r="H376" s="1"/>
    </row>
    <row r="377" spans="1:8" ht="27.75" customHeight="1" thickTop="1" thickBot="1">
      <c r="A377" s="18"/>
      <c r="B377" s="18"/>
      <c r="C377" s="18"/>
      <c r="D377" s="428"/>
      <c r="E377" s="445"/>
      <c r="F377" s="436"/>
      <c r="H377" s="1"/>
    </row>
    <row r="378" spans="1:8" ht="27.75" customHeight="1" thickTop="1" thickBot="1">
      <c r="A378" s="18"/>
      <c r="B378" s="18"/>
      <c r="C378" s="18"/>
      <c r="D378" s="428"/>
      <c r="E378" s="445"/>
      <c r="F378" s="436"/>
      <c r="H378" s="1"/>
    </row>
    <row r="379" spans="1:8" ht="27.75" customHeight="1" thickTop="1" thickBot="1">
      <c r="A379" s="18"/>
      <c r="B379" s="18"/>
      <c r="C379" s="18"/>
      <c r="D379" s="428"/>
      <c r="E379" s="445"/>
      <c r="F379" s="436"/>
      <c r="H379" s="1"/>
    </row>
    <row r="380" spans="1:8" ht="27.75" customHeight="1" thickTop="1" thickBot="1">
      <c r="A380" s="18"/>
      <c r="B380" s="18"/>
      <c r="C380" s="18"/>
      <c r="D380" s="428"/>
      <c r="E380" s="445"/>
      <c r="F380" s="436"/>
      <c r="H380" s="1"/>
    </row>
    <row r="381" spans="1:8" ht="27.75" customHeight="1" thickTop="1" thickBot="1">
      <c r="A381" s="18"/>
      <c r="B381" s="18"/>
      <c r="C381" s="18"/>
      <c r="D381" s="428"/>
      <c r="E381" s="445"/>
      <c r="F381" s="436"/>
      <c r="H381" s="1"/>
    </row>
    <row r="382" spans="1:8" ht="27.75" customHeight="1" thickTop="1" thickBot="1">
      <c r="A382" s="18"/>
      <c r="B382" s="18"/>
      <c r="C382" s="18"/>
      <c r="D382" s="428"/>
      <c r="E382" s="445"/>
      <c r="F382" s="436"/>
      <c r="H382" s="1"/>
    </row>
    <row r="383" spans="1:8" ht="27.75" customHeight="1" thickTop="1" thickBot="1">
      <c r="A383" s="18"/>
      <c r="B383" s="18"/>
      <c r="C383" s="18"/>
      <c r="D383" s="428"/>
      <c r="E383" s="445"/>
      <c r="F383" s="436"/>
      <c r="H383" s="1"/>
    </row>
    <row r="384" spans="1:8" ht="27.75" customHeight="1" thickTop="1" thickBot="1">
      <c r="A384" s="18"/>
      <c r="B384" s="18"/>
      <c r="C384" s="18"/>
      <c r="D384" s="428"/>
      <c r="E384" s="445"/>
      <c r="F384" s="436"/>
      <c r="H384" s="1"/>
    </row>
    <row r="385" spans="1:8" ht="27.75" customHeight="1" thickTop="1" thickBot="1">
      <c r="A385" s="18"/>
      <c r="B385" s="18"/>
      <c r="C385" s="18"/>
      <c r="D385" s="428"/>
      <c r="E385" s="445"/>
      <c r="F385" s="436"/>
      <c r="H385" s="1"/>
    </row>
    <row r="386" spans="1:8" ht="27.75" customHeight="1" thickTop="1" thickBot="1">
      <c r="A386" s="18"/>
      <c r="B386" s="18"/>
      <c r="C386" s="18"/>
      <c r="D386" s="428"/>
      <c r="E386" s="445"/>
      <c r="F386" s="436"/>
      <c r="H386" s="1"/>
    </row>
    <row r="387" spans="1:8" ht="27.75" customHeight="1" thickTop="1" thickBot="1">
      <c r="A387" s="18"/>
      <c r="B387" s="18"/>
      <c r="C387" s="18"/>
      <c r="D387" s="428"/>
      <c r="E387" s="445"/>
      <c r="F387" s="436"/>
      <c r="H387" s="1"/>
    </row>
    <row r="388" spans="1:8" ht="27.75" customHeight="1" thickTop="1" thickBot="1">
      <c r="A388" s="18"/>
      <c r="B388" s="18"/>
      <c r="C388" s="18"/>
      <c r="D388" s="428"/>
      <c r="E388" s="445"/>
      <c r="F388" s="436"/>
      <c r="H388" s="1"/>
    </row>
    <row r="389" spans="1:8" ht="27.75" customHeight="1" thickTop="1" thickBot="1">
      <c r="A389" s="18"/>
      <c r="B389" s="18"/>
      <c r="C389" s="18"/>
      <c r="D389" s="428"/>
      <c r="E389" s="445"/>
      <c r="F389" s="436"/>
      <c r="H389" s="1"/>
    </row>
    <row r="390" spans="1:8" ht="27.75" customHeight="1" thickTop="1" thickBot="1">
      <c r="A390" s="18"/>
      <c r="B390" s="18"/>
      <c r="C390" s="18"/>
      <c r="D390" s="428"/>
      <c r="E390" s="445"/>
      <c r="F390" s="436"/>
      <c r="H390" s="1"/>
    </row>
    <row r="391" spans="1:8" ht="27.75" customHeight="1" thickTop="1" thickBot="1">
      <c r="A391" s="18"/>
      <c r="B391" s="18"/>
      <c r="C391" s="18"/>
      <c r="D391" s="428"/>
      <c r="E391" s="445"/>
      <c r="F391" s="436"/>
      <c r="H391" s="1"/>
    </row>
    <row r="392" spans="1:8" ht="27.75" customHeight="1" thickTop="1" thickBot="1">
      <c r="A392" s="18"/>
      <c r="B392" s="18"/>
      <c r="C392" s="18"/>
      <c r="D392" s="428"/>
      <c r="E392" s="445"/>
      <c r="F392" s="436"/>
      <c r="H392" s="1"/>
    </row>
    <row r="393" spans="1:8" ht="27.75" customHeight="1" thickTop="1" thickBot="1">
      <c r="A393" s="18"/>
      <c r="B393" s="18"/>
      <c r="C393" s="18"/>
      <c r="D393" s="428"/>
      <c r="E393" s="445"/>
      <c r="F393" s="436"/>
      <c r="H393" s="1"/>
    </row>
    <row r="394" spans="1:8" ht="27.75" customHeight="1" thickTop="1" thickBot="1">
      <c r="A394" s="18"/>
      <c r="B394" s="18"/>
      <c r="C394" s="18"/>
      <c r="D394" s="428"/>
      <c r="E394" s="445"/>
      <c r="F394" s="436"/>
      <c r="H394" s="1"/>
    </row>
    <row r="395" spans="1:8" ht="27.75" customHeight="1" thickTop="1" thickBot="1">
      <c r="A395" s="18"/>
      <c r="B395" s="18"/>
      <c r="C395" s="18"/>
      <c r="D395" s="428"/>
      <c r="E395" s="445"/>
      <c r="F395" s="436"/>
      <c r="H395" s="1"/>
    </row>
    <row r="396" spans="1:8" ht="27.75" customHeight="1" thickTop="1" thickBot="1">
      <c r="A396" s="18"/>
      <c r="B396" s="18"/>
      <c r="C396" s="18"/>
      <c r="D396" s="428"/>
      <c r="E396" s="445"/>
      <c r="F396" s="436"/>
      <c r="H396" s="1"/>
    </row>
    <row r="397" spans="1:8" ht="27.75" customHeight="1" thickTop="1" thickBot="1">
      <c r="A397" s="18"/>
      <c r="B397" s="18"/>
      <c r="C397" s="18"/>
      <c r="D397" s="428"/>
      <c r="E397" s="445"/>
      <c r="F397" s="436"/>
      <c r="H397" s="1"/>
    </row>
    <row r="398" spans="1:8" ht="27.75" customHeight="1" thickTop="1" thickBot="1">
      <c r="A398" s="18"/>
      <c r="B398" s="18"/>
      <c r="C398" s="18"/>
      <c r="D398" s="428"/>
      <c r="E398" s="445"/>
      <c r="F398" s="436"/>
      <c r="H398" s="1"/>
    </row>
    <row r="399" spans="1:8" ht="27.75" customHeight="1" thickTop="1" thickBot="1">
      <c r="A399" s="18"/>
      <c r="B399" s="18"/>
      <c r="C399" s="18"/>
      <c r="D399" s="428"/>
      <c r="E399" s="445"/>
      <c r="F399" s="436"/>
      <c r="H399" s="1"/>
    </row>
    <row r="400" spans="1:8" ht="27.75" customHeight="1" thickTop="1" thickBot="1">
      <c r="A400" s="18"/>
      <c r="B400" s="18"/>
      <c r="C400" s="18"/>
      <c r="D400" s="428"/>
      <c r="E400" s="445"/>
      <c r="F400" s="436"/>
      <c r="H400" s="1"/>
    </row>
    <row r="401" spans="1:8" ht="27.75" customHeight="1" thickTop="1" thickBot="1">
      <c r="A401" s="18"/>
      <c r="B401" s="18"/>
      <c r="C401" s="18"/>
      <c r="D401" s="428"/>
      <c r="E401" s="445"/>
      <c r="F401" s="436"/>
      <c r="H401" s="1"/>
    </row>
    <row r="402" spans="1:8" ht="27.75" customHeight="1" thickTop="1" thickBot="1">
      <c r="A402" s="18"/>
      <c r="B402" s="18"/>
      <c r="C402" s="18"/>
      <c r="D402" s="428"/>
      <c r="E402" s="445"/>
      <c r="F402" s="436"/>
      <c r="H402" s="1"/>
    </row>
    <row r="403" spans="1:8" ht="27.75" customHeight="1" thickTop="1" thickBot="1">
      <c r="A403" s="18"/>
      <c r="B403" s="18"/>
      <c r="C403" s="18"/>
      <c r="D403" s="428"/>
      <c r="E403" s="445"/>
      <c r="F403" s="436"/>
      <c r="H403" s="1"/>
    </row>
    <row r="404" spans="1:8" ht="27.75" customHeight="1" thickTop="1" thickBot="1">
      <c r="A404" s="18"/>
      <c r="B404" s="18"/>
      <c r="C404" s="18"/>
      <c r="D404" s="428"/>
      <c r="E404" s="445"/>
      <c r="F404" s="436"/>
      <c r="H404" s="1"/>
    </row>
    <row r="405" spans="1:8" ht="27.75" customHeight="1" thickTop="1" thickBot="1">
      <c r="A405" s="18"/>
      <c r="B405" s="18"/>
      <c r="C405" s="18"/>
      <c r="D405" s="428"/>
      <c r="E405" s="445"/>
      <c r="F405" s="436"/>
      <c r="H405" s="1"/>
    </row>
    <row r="406" spans="1:8" ht="27.75" customHeight="1" thickTop="1" thickBot="1">
      <c r="A406" s="18"/>
      <c r="B406" s="18"/>
      <c r="C406" s="18"/>
      <c r="D406" s="428"/>
      <c r="E406" s="445"/>
      <c r="F406" s="436"/>
      <c r="H406" s="1"/>
    </row>
    <row r="407" spans="1:8" ht="27.75" customHeight="1" thickTop="1" thickBot="1">
      <c r="A407" s="18"/>
      <c r="B407" s="18"/>
      <c r="C407" s="18"/>
      <c r="D407" s="428"/>
      <c r="E407" s="445"/>
      <c r="F407" s="436"/>
      <c r="H407" s="1"/>
    </row>
    <row r="408" spans="1:8" ht="27.75" customHeight="1" thickTop="1" thickBot="1">
      <c r="A408" s="18"/>
      <c r="B408" s="18"/>
      <c r="C408" s="18"/>
      <c r="D408" s="428"/>
      <c r="E408" s="445"/>
      <c r="F408" s="438"/>
      <c r="H408" s="1"/>
    </row>
    <row r="409" spans="1:8" ht="27.75" customHeight="1" thickTop="1" thickBot="1">
      <c r="A409" s="18"/>
      <c r="B409" s="18"/>
      <c r="C409" s="18"/>
      <c r="D409" s="428"/>
      <c r="E409" s="449"/>
      <c r="F409" s="438"/>
      <c r="H409" s="1"/>
    </row>
    <row r="410" spans="1:8" ht="27.75" customHeight="1" thickTop="1" thickBot="1">
      <c r="A410" s="18"/>
      <c r="B410" s="18"/>
      <c r="C410" s="18"/>
      <c r="D410" s="428"/>
      <c r="E410" s="449"/>
      <c r="F410" s="438"/>
      <c r="H410" s="1"/>
    </row>
    <row r="411" spans="1:8" ht="27.75" customHeight="1" thickTop="1" thickBot="1">
      <c r="A411" s="18"/>
      <c r="B411" s="18"/>
      <c r="C411" s="18"/>
      <c r="D411" s="428"/>
      <c r="E411" s="449"/>
      <c r="F411" s="438"/>
      <c r="H411" s="1"/>
    </row>
    <row r="412" spans="1:8" ht="27.75" customHeight="1" thickTop="1" thickBot="1">
      <c r="A412" s="18"/>
      <c r="B412" s="18"/>
      <c r="C412" s="18"/>
      <c r="D412" s="428"/>
      <c r="E412" s="449"/>
      <c r="F412" s="438"/>
      <c r="H412" s="1"/>
    </row>
    <row r="413" spans="1:8" ht="27.75" customHeight="1" thickTop="1" thickBot="1">
      <c r="A413" s="18"/>
      <c r="B413" s="18"/>
      <c r="C413" s="18"/>
      <c r="D413" s="428"/>
      <c r="E413" s="449"/>
      <c r="F413" s="438"/>
      <c r="H413" s="1"/>
    </row>
    <row r="414" spans="1:8" ht="27.75" customHeight="1" thickTop="1" thickBot="1">
      <c r="A414" s="18"/>
      <c r="B414" s="18"/>
      <c r="C414" s="18"/>
      <c r="D414" s="428"/>
      <c r="E414" s="449"/>
      <c r="F414" s="438"/>
      <c r="H414" s="1"/>
    </row>
    <row r="415" spans="1:8" ht="27.75" customHeight="1" thickTop="1" thickBot="1">
      <c r="A415" s="18"/>
      <c r="B415" s="18"/>
      <c r="C415" s="18"/>
      <c r="D415" s="428"/>
      <c r="E415" s="449"/>
      <c r="F415" s="438"/>
      <c r="H415" s="1"/>
    </row>
    <row r="416" spans="1:8" ht="27.75" customHeight="1" thickTop="1" thickBot="1">
      <c r="A416" s="18"/>
      <c r="B416" s="18"/>
      <c r="C416" s="18"/>
      <c r="D416" s="428"/>
      <c r="E416" s="449"/>
      <c r="F416" s="438"/>
      <c r="H416" s="1"/>
    </row>
    <row r="417" spans="1:8" ht="27.75" customHeight="1" thickTop="1" thickBot="1">
      <c r="A417" s="18"/>
      <c r="B417" s="18"/>
      <c r="C417" s="18"/>
      <c r="D417" s="428"/>
      <c r="E417" s="449"/>
      <c r="F417" s="438"/>
      <c r="H417" s="1"/>
    </row>
    <row r="418" spans="1:8" ht="27.75" customHeight="1" thickTop="1" thickBot="1">
      <c r="A418" s="18"/>
      <c r="B418" s="18"/>
      <c r="C418" s="18"/>
      <c r="D418" s="428"/>
      <c r="E418" s="449"/>
      <c r="F418" s="438"/>
      <c r="H418" s="1"/>
    </row>
    <row r="419" spans="1:8" ht="27.75" customHeight="1" thickTop="1" thickBot="1">
      <c r="A419" s="18"/>
      <c r="B419" s="18"/>
      <c r="C419" s="18"/>
      <c r="D419" s="428"/>
      <c r="E419" s="449"/>
      <c r="F419" s="438"/>
      <c r="H419" s="1"/>
    </row>
    <row r="420" spans="1:8" ht="27.75" customHeight="1" thickTop="1" thickBot="1">
      <c r="A420" s="18"/>
      <c r="B420" s="18"/>
      <c r="C420" s="18"/>
      <c r="D420" s="428"/>
      <c r="E420" s="449"/>
      <c r="F420" s="438"/>
      <c r="H420" s="1"/>
    </row>
    <row r="421" spans="1:8" ht="27.75" customHeight="1" thickTop="1" thickBot="1">
      <c r="A421" s="18"/>
      <c r="B421" s="18"/>
      <c r="C421" s="18"/>
      <c r="D421" s="428"/>
      <c r="E421" s="449"/>
      <c r="F421" s="438"/>
      <c r="H421" s="1"/>
    </row>
    <row r="422" spans="1:8" ht="27.75" customHeight="1" thickTop="1" thickBot="1">
      <c r="A422" s="18"/>
      <c r="B422" s="18"/>
      <c r="C422" s="18"/>
      <c r="D422" s="428"/>
      <c r="E422" s="449"/>
      <c r="F422" s="438"/>
      <c r="H422" s="1"/>
    </row>
    <row r="423" spans="1:8" ht="27.75" customHeight="1" thickTop="1" thickBot="1">
      <c r="A423" s="18"/>
      <c r="B423" s="18"/>
      <c r="C423" s="18"/>
      <c r="D423" s="428"/>
      <c r="E423" s="449"/>
      <c r="F423" s="438"/>
      <c r="H423" s="1"/>
    </row>
    <row r="424" spans="1:8" ht="27.75" customHeight="1" thickTop="1" thickBot="1">
      <c r="A424" s="18"/>
      <c r="B424" s="18"/>
      <c r="C424" s="18"/>
      <c r="D424" s="428"/>
      <c r="E424" s="449"/>
      <c r="F424" s="438"/>
      <c r="H424" s="1"/>
    </row>
    <row r="425" spans="1:8" ht="27.75" customHeight="1" thickTop="1" thickBot="1">
      <c r="A425" s="18"/>
      <c r="B425" s="18"/>
      <c r="C425" s="18"/>
      <c r="D425" s="428"/>
      <c r="E425" s="449"/>
      <c r="F425" s="438"/>
      <c r="H425" s="1"/>
    </row>
    <row r="426" spans="1:8" ht="27.75" customHeight="1" thickTop="1" thickBot="1">
      <c r="A426" s="18"/>
      <c r="B426" s="18"/>
      <c r="C426" s="18"/>
      <c r="D426" s="428"/>
      <c r="E426" s="449"/>
      <c r="F426" s="438"/>
      <c r="H426" s="1"/>
    </row>
    <row r="427" spans="1:8" ht="27.75" customHeight="1" thickTop="1" thickBot="1">
      <c r="A427" s="18"/>
      <c r="B427" s="18"/>
      <c r="C427" s="18"/>
      <c r="D427" s="428"/>
      <c r="E427" s="449"/>
      <c r="F427" s="438"/>
      <c r="H427" s="1"/>
    </row>
    <row r="428" spans="1:8" ht="27.75" customHeight="1" thickTop="1" thickBot="1">
      <c r="A428" s="18"/>
      <c r="B428" s="18"/>
      <c r="C428" s="18"/>
      <c r="D428" s="428"/>
      <c r="E428" s="449"/>
      <c r="F428" s="438"/>
      <c r="H428" s="1"/>
    </row>
    <row r="429" spans="1:8" ht="27.75" customHeight="1" thickTop="1" thickBot="1">
      <c r="A429" s="18"/>
      <c r="B429" s="18"/>
      <c r="C429" s="18"/>
      <c r="D429" s="428"/>
      <c r="E429" s="449"/>
      <c r="F429" s="438"/>
      <c r="H429" s="1"/>
    </row>
    <row r="430" spans="1:8" ht="27.75" customHeight="1" thickTop="1" thickBot="1">
      <c r="A430" s="18"/>
      <c r="B430" s="18"/>
      <c r="C430" s="18"/>
      <c r="D430" s="428"/>
      <c r="E430" s="449"/>
      <c r="F430" s="438"/>
      <c r="H430" s="1"/>
    </row>
    <row r="431" spans="1:8" ht="27.75" customHeight="1" thickTop="1" thickBot="1">
      <c r="A431" s="18"/>
      <c r="B431" s="18"/>
      <c r="C431" s="18"/>
      <c r="D431" s="428"/>
      <c r="E431" s="449"/>
      <c r="F431" s="438"/>
      <c r="H431" s="1"/>
    </row>
    <row r="432" spans="1:8" ht="27.75" customHeight="1" thickTop="1" thickBot="1">
      <c r="A432" s="18"/>
      <c r="B432" s="18"/>
      <c r="C432" s="18"/>
      <c r="D432" s="428"/>
      <c r="E432" s="449"/>
      <c r="F432" s="438"/>
      <c r="H432" s="1"/>
    </row>
    <row r="433" spans="1:8" ht="27.75" customHeight="1" thickTop="1" thickBot="1">
      <c r="A433" s="18"/>
      <c r="B433" s="18"/>
      <c r="C433" s="18"/>
      <c r="D433" s="428"/>
      <c r="E433" s="449"/>
      <c r="F433" s="438"/>
      <c r="H433" s="1"/>
    </row>
    <row r="434" spans="1:8" ht="27.75" customHeight="1" thickTop="1" thickBot="1">
      <c r="A434" s="18"/>
      <c r="B434" s="18"/>
      <c r="C434" s="18"/>
      <c r="D434" s="428"/>
      <c r="E434" s="449"/>
      <c r="F434" s="438"/>
      <c r="H434" s="1"/>
    </row>
    <row r="435" spans="1:8" ht="27.75" customHeight="1" thickTop="1" thickBot="1">
      <c r="A435" s="18"/>
      <c r="B435" s="18"/>
      <c r="C435" s="18"/>
      <c r="D435" s="428"/>
      <c r="E435" s="449"/>
      <c r="F435" s="438"/>
      <c r="H435" s="1"/>
    </row>
    <row r="436" spans="1:8" ht="27.75" customHeight="1" thickTop="1" thickBot="1">
      <c r="A436" s="18"/>
      <c r="B436" s="18"/>
      <c r="C436" s="18"/>
      <c r="D436" s="428"/>
      <c r="E436" s="449"/>
      <c r="F436" s="438"/>
      <c r="H436" s="1"/>
    </row>
    <row r="437" spans="1:8" ht="27.75" customHeight="1" thickTop="1" thickBot="1">
      <c r="A437" s="18"/>
      <c r="B437" s="18"/>
      <c r="C437" s="18"/>
      <c r="D437" s="428"/>
      <c r="E437" s="449"/>
      <c r="F437" s="438"/>
      <c r="H437" s="1"/>
    </row>
    <row r="438" spans="1:8" ht="27.75" customHeight="1" thickTop="1" thickBot="1">
      <c r="A438" s="18"/>
      <c r="B438" s="18"/>
      <c r="C438" s="18"/>
      <c r="D438" s="428"/>
      <c r="E438" s="449"/>
      <c r="F438" s="438"/>
      <c r="H438" s="1"/>
    </row>
    <row r="439" spans="1:8" ht="27.75" customHeight="1" thickTop="1" thickBot="1">
      <c r="A439" s="18"/>
      <c r="B439" s="18"/>
      <c r="C439" s="18"/>
      <c r="D439" s="428"/>
      <c r="E439" s="449"/>
      <c r="F439" s="438"/>
      <c r="H439" s="1"/>
    </row>
    <row r="440" spans="1:8" ht="27.75" customHeight="1" thickTop="1" thickBot="1">
      <c r="A440" s="18"/>
      <c r="B440" s="18"/>
      <c r="C440" s="18"/>
      <c r="D440" s="428"/>
      <c r="E440" s="449"/>
      <c r="F440" s="438"/>
      <c r="H440" s="1"/>
    </row>
    <row r="441" spans="1:8" ht="27.75" customHeight="1" thickTop="1" thickBot="1">
      <c r="A441" s="18"/>
      <c r="B441" s="18"/>
      <c r="C441" s="18"/>
      <c r="D441" s="428"/>
      <c r="E441" s="449"/>
      <c r="F441" s="438"/>
      <c r="H441" s="1"/>
    </row>
    <row r="442" spans="1:8" ht="27.75" customHeight="1" thickTop="1" thickBot="1">
      <c r="A442" s="18"/>
      <c r="B442" s="18"/>
      <c r="C442" s="18"/>
      <c r="D442" s="428"/>
      <c r="E442" s="449"/>
      <c r="F442" s="438"/>
      <c r="H442" s="1"/>
    </row>
    <row r="443" spans="1:8" ht="27.75" customHeight="1" thickTop="1" thickBot="1">
      <c r="A443" s="18"/>
      <c r="B443" s="18"/>
      <c r="C443" s="18"/>
      <c r="D443" s="428"/>
      <c r="E443" s="449"/>
      <c r="F443" s="438"/>
      <c r="H443" s="1"/>
    </row>
    <row r="444" spans="1:8" ht="27.75" customHeight="1" thickTop="1" thickBot="1">
      <c r="A444" s="18"/>
      <c r="B444" s="18"/>
      <c r="C444" s="18"/>
      <c r="D444" s="428"/>
      <c r="E444" s="449"/>
      <c r="F444" s="438"/>
      <c r="H444" s="1"/>
    </row>
    <row r="445" spans="1:8" ht="27.75" customHeight="1" thickTop="1" thickBot="1">
      <c r="A445" s="18"/>
      <c r="B445" s="18"/>
      <c r="C445" s="18"/>
      <c r="D445" s="428"/>
      <c r="E445" s="449"/>
      <c r="F445" s="438"/>
      <c r="H445" s="1"/>
    </row>
    <row r="446" spans="1:8" ht="27.75" customHeight="1" thickTop="1" thickBot="1">
      <c r="A446" s="18"/>
      <c r="B446" s="18"/>
      <c r="C446" s="18"/>
      <c r="D446" s="428"/>
      <c r="E446" s="449"/>
      <c r="F446" s="438"/>
      <c r="H446" s="1"/>
    </row>
    <row r="447" spans="1:8" ht="27.75" customHeight="1" thickTop="1" thickBot="1">
      <c r="A447" s="18"/>
      <c r="B447" s="18"/>
      <c r="C447" s="18"/>
      <c r="D447" s="428"/>
      <c r="E447" s="449"/>
      <c r="F447" s="438"/>
      <c r="H447" s="1"/>
    </row>
    <row r="448" spans="1:8" ht="27.75" customHeight="1" thickTop="1" thickBot="1">
      <c r="A448" s="18"/>
      <c r="B448" s="18"/>
      <c r="C448" s="18"/>
      <c r="D448" s="428"/>
      <c r="E448" s="449"/>
      <c r="F448" s="438"/>
      <c r="H448" s="1"/>
    </row>
    <row r="449" spans="1:8" ht="27.75" customHeight="1" thickTop="1" thickBot="1">
      <c r="A449" s="18"/>
      <c r="B449" s="18"/>
      <c r="C449" s="18"/>
      <c r="D449" s="428"/>
      <c r="E449" s="449"/>
      <c r="F449" s="438"/>
      <c r="H449" s="1"/>
    </row>
    <row r="450" spans="1:8" ht="27.75" customHeight="1" thickTop="1" thickBot="1">
      <c r="A450" s="18"/>
      <c r="B450" s="18"/>
      <c r="C450" s="18"/>
      <c r="D450" s="428"/>
      <c r="E450" s="449"/>
      <c r="F450" s="438"/>
      <c r="H450" s="1"/>
    </row>
    <row r="451" spans="1:8" ht="27.75" customHeight="1" thickTop="1" thickBot="1">
      <c r="A451" s="18"/>
      <c r="B451" s="18"/>
      <c r="C451" s="18"/>
      <c r="D451" s="428"/>
      <c r="E451" s="449"/>
      <c r="F451" s="438"/>
      <c r="H451" s="1"/>
    </row>
    <row r="452" spans="1:8" ht="27.75" customHeight="1" thickTop="1" thickBot="1">
      <c r="A452" s="18"/>
      <c r="B452" s="18"/>
      <c r="C452" s="18"/>
      <c r="D452" s="428"/>
      <c r="E452" s="449"/>
      <c r="F452" s="438"/>
      <c r="H452" s="1"/>
    </row>
    <row r="453" spans="1:8" ht="27.75" customHeight="1" thickTop="1" thickBot="1">
      <c r="A453" s="18"/>
      <c r="B453" s="18"/>
      <c r="C453" s="18"/>
      <c r="D453" s="428"/>
      <c r="E453" s="449"/>
      <c r="F453" s="438"/>
      <c r="H453" s="1"/>
    </row>
    <row r="454" spans="1:8" ht="27.75" customHeight="1" thickTop="1" thickBot="1">
      <c r="A454" s="18"/>
      <c r="B454" s="18"/>
      <c r="C454" s="18"/>
      <c r="D454" s="428"/>
      <c r="E454" s="449"/>
      <c r="F454" s="438"/>
      <c r="H454" s="1"/>
    </row>
    <row r="455" spans="1:8" ht="27.75" customHeight="1" thickTop="1" thickBot="1">
      <c r="A455" s="18"/>
      <c r="B455" s="18"/>
      <c r="C455" s="18"/>
      <c r="D455" s="428"/>
      <c r="E455" s="449"/>
      <c r="F455" s="438"/>
      <c r="H455" s="1"/>
    </row>
    <row r="456" spans="1:8" ht="27.75" customHeight="1" thickTop="1" thickBot="1">
      <c r="A456" s="18"/>
      <c r="B456" s="18"/>
      <c r="C456" s="18"/>
      <c r="D456" s="428"/>
      <c r="E456" s="449"/>
      <c r="F456" s="438"/>
      <c r="H456" s="1"/>
    </row>
    <row r="457" spans="1:8" ht="27.75" customHeight="1" thickTop="1" thickBot="1">
      <c r="A457" s="18"/>
      <c r="B457" s="18"/>
      <c r="C457" s="18"/>
      <c r="D457" s="428"/>
      <c r="E457" s="449"/>
      <c r="F457" s="438"/>
      <c r="H457" s="1"/>
    </row>
    <row r="458" spans="1:8" ht="27.75" customHeight="1" thickTop="1" thickBot="1">
      <c r="A458" s="18"/>
      <c r="B458" s="18"/>
      <c r="C458" s="18"/>
      <c r="D458" s="428"/>
      <c r="E458" s="449"/>
      <c r="F458" s="438"/>
      <c r="H458" s="1"/>
    </row>
    <row r="459" spans="1:8" ht="27.75" customHeight="1" thickTop="1" thickBot="1">
      <c r="A459" s="18"/>
      <c r="B459" s="18"/>
      <c r="C459" s="18"/>
      <c r="D459" s="428"/>
      <c r="E459" s="449"/>
      <c r="F459" s="438"/>
      <c r="H459" s="1"/>
    </row>
    <row r="460" spans="1:8" ht="27.75" customHeight="1" thickTop="1" thickBot="1">
      <c r="A460" s="18"/>
      <c r="B460" s="18"/>
      <c r="C460" s="18"/>
      <c r="D460" s="428"/>
      <c r="E460" s="449"/>
      <c r="F460" s="438"/>
      <c r="H460" s="1"/>
    </row>
    <row r="461" spans="1:8" ht="27.75" customHeight="1" thickTop="1" thickBot="1">
      <c r="A461" s="18"/>
      <c r="B461" s="18"/>
      <c r="C461" s="18"/>
      <c r="D461" s="428"/>
      <c r="E461" s="449"/>
      <c r="F461" s="438"/>
      <c r="H461" s="1"/>
    </row>
    <row r="462" spans="1:8" ht="27.75" customHeight="1" thickTop="1" thickBot="1">
      <c r="A462" s="18"/>
      <c r="B462" s="18"/>
      <c r="C462" s="18"/>
      <c r="D462" s="428"/>
      <c r="E462" s="449"/>
      <c r="F462" s="438"/>
      <c r="H462" s="1"/>
    </row>
    <row r="463" spans="1:8" ht="27.75" customHeight="1" thickTop="1" thickBot="1">
      <c r="A463" s="18"/>
      <c r="B463" s="18"/>
      <c r="C463" s="18"/>
      <c r="D463" s="428"/>
      <c r="E463" s="449"/>
      <c r="F463" s="438"/>
      <c r="H463" s="1"/>
    </row>
    <row r="464" spans="1:8" ht="27.75" customHeight="1" thickTop="1" thickBot="1">
      <c r="A464" s="18"/>
      <c r="B464" s="18"/>
      <c r="C464" s="18"/>
      <c r="D464" s="428"/>
      <c r="E464" s="449"/>
      <c r="F464" s="438"/>
      <c r="H464" s="1"/>
    </row>
    <row r="465" spans="1:8" ht="27.75" customHeight="1" thickTop="1" thickBot="1">
      <c r="A465" s="18"/>
      <c r="B465" s="18"/>
      <c r="C465" s="18"/>
      <c r="D465" s="428"/>
      <c r="E465" s="449"/>
      <c r="F465" s="438"/>
      <c r="H465" s="1"/>
    </row>
    <row r="466" spans="1:8" ht="27.75" customHeight="1" thickTop="1" thickBot="1">
      <c r="A466" s="18"/>
      <c r="B466" s="18"/>
      <c r="C466" s="18"/>
      <c r="D466" s="428"/>
      <c r="E466" s="449"/>
      <c r="F466" s="438"/>
      <c r="H466" s="1"/>
    </row>
    <row r="467" spans="1:8" ht="27.75" customHeight="1" thickTop="1" thickBot="1">
      <c r="A467" s="18"/>
      <c r="B467" s="18"/>
      <c r="C467" s="18"/>
      <c r="D467" s="428"/>
      <c r="E467" s="449"/>
      <c r="F467" s="438"/>
      <c r="H467" s="1"/>
    </row>
    <row r="468" spans="1:8" ht="27.75" customHeight="1" thickTop="1" thickBot="1">
      <c r="A468" s="18"/>
      <c r="B468" s="18"/>
      <c r="C468" s="18"/>
      <c r="D468" s="428"/>
      <c r="E468" s="449"/>
      <c r="F468" s="438"/>
      <c r="H468" s="1"/>
    </row>
    <row r="469" spans="1:8" ht="27.75" customHeight="1" thickTop="1" thickBot="1">
      <c r="A469" s="18"/>
      <c r="B469" s="18"/>
      <c r="C469" s="18"/>
      <c r="D469" s="428"/>
      <c r="E469" s="449"/>
      <c r="F469" s="438"/>
      <c r="H469" s="1"/>
    </row>
    <row r="470" spans="1:8" ht="27.75" customHeight="1" thickTop="1" thickBot="1">
      <c r="A470" s="18"/>
      <c r="B470" s="18"/>
      <c r="C470" s="18"/>
      <c r="D470" s="428"/>
      <c r="E470" s="449"/>
      <c r="F470" s="438"/>
      <c r="H470" s="1"/>
    </row>
    <row r="471" spans="1:8" ht="27.75" customHeight="1" thickTop="1" thickBot="1">
      <c r="A471" s="18"/>
      <c r="B471" s="18"/>
      <c r="C471" s="18"/>
      <c r="D471" s="428"/>
      <c r="E471" s="449"/>
      <c r="F471" s="438"/>
      <c r="H471" s="1"/>
    </row>
    <row r="472" spans="1:8" ht="27.75" customHeight="1" thickTop="1" thickBot="1">
      <c r="A472" s="18"/>
      <c r="B472" s="18"/>
      <c r="C472" s="18"/>
      <c r="D472" s="428"/>
      <c r="E472" s="449"/>
      <c r="F472" s="438"/>
      <c r="H472" s="1"/>
    </row>
    <row r="473" spans="1:8" ht="27.75" customHeight="1" thickTop="1" thickBot="1">
      <c r="A473" s="18"/>
      <c r="B473" s="18"/>
      <c r="C473" s="18"/>
      <c r="D473" s="428"/>
      <c r="E473" s="449"/>
      <c r="F473" s="438"/>
      <c r="H473" s="1"/>
    </row>
    <row r="474" spans="1:8" ht="27.75" customHeight="1" thickTop="1" thickBot="1">
      <c r="A474" s="18"/>
      <c r="B474" s="18"/>
      <c r="C474" s="18"/>
      <c r="D474" s="428"/>
      <c r="E474" s="449"/>
      <c r="F474" s="438"/>
      <c r="H474" s="1"/>
    </row>
    <row r="475" spans="1:8" ht="27.75" customHeight="1" thickTop="1" thickBot="1">
      <c r="A475" s="18"/>
      <c r="B475" s="18"/>
      <c r="C475" s="18"/>
      <c r="D475" s="428"/>
      <c r="E475" s="449"/>
      <c r="F475" s="438"/>
      <c r="H475" s="1"/>
    </row>
    <row r="476" spans="1:8" ht="27.75" customHeight="1" thickTop="1" thickBot="1">
      <c r="A476" s="18"/>
      <c r="B476" s="18"/>
      <c r="C476" s="18"/>
      <c r="D476" s="428"/>
      <c r="E476" s="449"/>
      <c r="F476" s="438"/>
      <c r="H476" s="1"/>
    </row>
    <row r="477" spans="1:8" ht="27.75" customHeight="1" thickTop="1" thickBot="1">
      <c r="A477" s="18"/>
      <c r="B477" s="18"/>
      <c r="C477" s="18"/>
      <c r="D477" s="428"/>
      <c r="E477" s="449"/>
      <c r="F477" s="438"/>
      <c r="H477" s="1"/>
    </row>
    <row r="478" spans="1:8" ht="27.75" customHeight="1" thickTop="1" thickBot="1">
      <c r="A478" s="18"/>
      <c r="B478" s="18"/>
      <c r="C478" s="18"/>
      <c r="D478" s="428"/>
      <c r="E478" s="449"/>
      <c r="F478" s="438"/>
      <c r="H478" s="1"/>
    </row>
    <row r="479" spans="1:8" ht="27.75" customHeight="1" thickTop="1" thickBot="1">
      <c r="A479" s="18"/>
      <c r="B479" s="18"/>
      <c r="C479" s="18"/>
      <c r="D479" s="428"/>
      <c r="E479" s="449"/>
      <c r="F479" s="438"/>
      <c r="H479" s="1"/>
    </row>
    <row r="480" spans="1:8" ht="27.75" customHeight="1" thickTop="1" thickBot="1">
      <c r="A480" s="18"/>
      <c r="B480" s="18"/>
      <c r="C480" s="18"/>
      <c r="D480" s="428"/>
      <c r="E480" s="449"/>
      <c r="F480" s="438"/>
      <c r="H480" s="1"/>
    </row>
    <row r="481" spans="1:8" ht="27.75" customHeight="1" thickTop="1" thickBot="1">
      <c r="A481" s="18"/>
      <c r="B481" s="18"/>
      <c r="C481" s="18"/>
      <c r="D481" s="428"/>
      <c r="E481" s="449"/>
      <c r="F481" s="438"/>
      <c r="H481" s="1"/>
    </row>
    <row r="482" spans="1:8" ht="27.75" customHeight="1" thickTop="1" thickBot="1">
      <c r="A482" s="18"/>
      <c r="B482" s="18"/>
      <c r="C482" s="18"/>
      <c r="D482" s="428"/>
      <c r="E482" s="449"/>
      <c r="F482" s="438"/>
      <c r="H482" s="1"/>
    </row>
    <row r="483" spans="1:8" ht="27.75" customHeight="1" thickTop="1" thickBot="1">
      <c r="A483" s="18"/>
      <c r="B483" s="18"/>
      <c r="C483" s="18"/>
      <c r="D483" s="428"/>
      <c r="E483" s="449"/>
      <c r="F483" s="438"/>
      <c r="H483" s="1"/>
    </row>
    <row r="484" spans="1:8" ht="27.75" customHeight="1" thickTop="1" thickBot="1">
      <c r="A484" s="18"/>
      <c r="B484" s="18"/>
      <c r="C484" s="18"/>
      <c r="D484" s="428"/>
      <c r="E484" s="449"/>
      <c r="F484" s="438"/>
      <c r="H484" s="1"/>
    </row>
    <row r="485" spans="1:8" ht="27.75" customHeight="1" thickTop="1" thickBot="1">
      <c r="A485" s="18"/>
      <c r="B485" s="18"/>
      <c r="C485" s="18"/>
      <c r="D485" s="428"/>
      <c r="E485" s="449"/>
      <c r="F485" s="438"/>
      <c r="H485" s="1"/>
    </row>
    <row r="486" spans="1:8" ht="27.75" customHeight="1" thickTop="1" thickBot="1">
      <c r="A486" s="18"/>
      <c r="B486" s="18"/>
      <c r="C486" s="18"/>
      <c r="D486" s="428"/>
      <c r="E486" s="449"/>
      <c r="F486" s="438"/>
      <c r="H486" s="1"/>
    </row>
    <row r="487" spans="1:8" ht="27.75" customHeight="1" thickTop="1" thickBot="1">
      <c r="A487" s="18"/>
      <c r="B487" s="18"/>
      <c r="C487" s="18"/>
      <c r="D487" s="428"/>
      <c r="E487" s="449"/>
      <c r="F487" s="438"/>
      <c r="H487" s="1"/>
    </row>
    <row r="488" spans="1:8" ht="27.75" customHeight="1" thickTop="1" thickBot="1">
      <c r="A488" s="18"/>
      <c r="B488" s="18"/>
      <c r="C488" s="18"/>
      <c r="D488" s="428"/>
      <c r="E488" s="449"/>
      <c r="F488" s="438"/>
      <c r="H488" s="1"/>
    </row>
    <row r="489" spans="1:8" ht="27.75" customHeight="1" thickTop="1" thickBot="1">
      <c r="A489" s="18"/>
      <c r="B489" s="18"/>
      <c r="C489" s="18"/>
      <c r="D489" s="428"/>
      <c r="E489" s="449"/>
      <c r="F489" s="438"/>
      <c r="H489" s="1"/>
    </row>
    <row r="490" spans="1:8" ht="27.75" customHeight="1" thickTop="1" thickBot="1">
      <c r="A490" s="18"/>
      <c r="B490" s="18"/>
      <c r="C490" s="18"/>
      <c r="D490" s="428"/>
      <c r="E490" s="449"/>
      <c r="F490" s="438"/>
      <c r="H490" s="1"/>
    </row>
    <row r="491" spans="1:8" ht="27.75" customHeight="1" thickTop="1" thickBot="1">
      <c r="A491" s="18"/>
      <c r="B491" s="18"/>
      <c r="C491" s="18"/>
      <c r="D491" s="428"/>
      <c r="E491" s="449"/>
      <c r="F491" s="438"/>
      <c r="H491" s="1"/>
    </row>
    <row r="492" spans="1:8" ht="27.75" customHeight="1" thickTop="1" thickBot="1">
      <c r="A492" s="18"/>
      <c r="B492" s="18"/>
      <c r="C492" s="18"/>
      <c r="D492" s="428"/>
      <c r="E492" s="449"/>
      <c r="F492" s="438"/>
      <c r="H492" s="1"/>
    </row>
    <row r="493" spans="1:8" ht="27.75" customHeight="1" thickTop="1" thickBot="1">
      <c r="A493" s="18"/>
      <c r="B493" s="18"/>
      <c r="C493" s="18"/>
      <c r="D493" s="428"/>
      <c r="E493" s="449"/>
      <c r="F493" s="438"/>
      <c r="H493" s="1"/>
    </row>
    <row r="494" spans="1:8" ht="27.75" customHeight="1" thickTop="1" thickBot="1">
      <c r="A494" s="18"/>
      <c r="B494" s="18"/>
      <c r="C494" s="18"/>
      <c r="D494" s="428"/>
      <c r="E494" s="449"/>
      <c r="F494" s="438"/>
      <c r="H494" s="1"/>
    </row>
    <row r="495" spans="1:8" ht="27.75" customHeight="1" thickTop="1" thickBot="1">
      <c r="A495" s="18"/>
      <c r="B495" s="18"/>
      <c r="C495" s="18"/>
      <c r="D495" s="428"/>
      <c r="E495" s="449"/>
      <c r="F495" s="438"/>
      <c r="H495" s="1"/>
    </row>
    <row r="496" spans="1:8" ht="27.75" customHeight="1" thickTop="1" thickBot="1">
      <c r="A496" s="18"/>
      <c r="B496" s="18"/>
      <c r="C496" s="18"/>
      <c r="D496" s="428"/>
      <c r="E496" s="449"/>
      <c r="F496" s="438"/>
      <c r="H496" s="1"/>
    </row>
    <row r="497" spans="1:8" ht="27.75" customHeight="1" thickTop="1" thickBot="1">
      <c r="A497" s="18"/>
      <c r="B497" s="18"/>
      <c r="C497" s="18"/>
      <c r="D497" s="428"/>
      <c r="E497" s="449"/>
      <c r="F497" s="438"/>
      <c r="H497" s="1"/>
    </row>
    <row r="498" spans="1:8" ht="27.75" customHeight="1" thickTop="1" thickBot="1">
      <c r="A498" s="18"/>
      <c r="B498" s="18"/>
      <c r="C498" s="18"/>
      <c r="D498" s="428"/>
      <c r="E498" s="449"/>
      <c r="F498" s="438"/>
      <c r="H498" s="1"/>
    </row>
    <row r="499" spans="1:8" ht="27.75" customHeight="1" thickTop="1" thickBot="1">
      <c r="A499" s="18"/>
      <c r="B499" s="18"/>
      <c r="C499" s="18"/>
      <c r="D499" s="428"/>
      <c r="E499" s="449"/>
      <c r="F499" s="438"/>
      <c r="H499" s="1"/>
    </row>
    <row r="500" spans="1:8" ht="27.75" customHeight="1" thickTop="1" thickBot="1">
      <c r="A500" s="18"/>
      <c r="B500" s="18"/>
      <c r="C500" s="18"/>
      <c r="D500" s="428"/>
      <c r="E500" s="449"/>
      <c r="F500" s="438"/>
      <c r="H500" s="1"/>
    </row>
    <row r="501" spans="1:8" ht="27.75" customHeight="1" thickTop="1" thickBot="1">
      <c r="A501" s="18"/>
      <c r="B501" s="18"/>
      <c r="C501" s="18"/>
      <c r="D501" s="428"/>
      <c r="E501" s="449"/>
      <c r="F501" s="438"/>
      <c r="H501" s="1"/>
    </row>
    <row r="502" spans="1:8" ht="27.75" customHeight="1" thickTop="1" thickBot="1">
      <c r="A502" s="18"/>
      <c r="B502" s="18"/>
      <c r="C502" s="18"/>
      <c r="D502" s="428"/>
      <c r="E502" s="449"/>
      <c r="F502" s="438"/>
      <c r="H502" s="1"/>
    </row>
    <row r="503" spans="1:8" ht="27.75" customHeight="1" thickTop="1" thickBot="1">
      <c r="A503" s="18"/>
      <c r="B503" s="18"/>
      <c r="C503" s="18"/>
      <c r="D503" s="428"/>
      <c r="E503" s="449"/>
      <c r="F503" s="438"/>
      <c r="H503" s="1"/>
    </row>
    <row r="504" spans="1:8" ht="27.75" customHeight="1" thickTop="1" thickBot="1">
      <c r="A504" s="18"/>
      <c r="B504" s="18"/>
      <c r="C504" s="18"/>
      <c r="D504" s="428"/>
      <c r="E504" s="449"/>
      <c r="F504" s="438"/>
      <c r="H504" s="1"/>
    </row>
    <row r="505" spans="1:8" ht="27.75" customHeight="1" thickTop="1" thickBot="1">
      <c r="A505" s="18"/>
      <c r="B505" s="18"/>
      <c r="C505" s="18"/>
      <c r="D505" s="428"/>
      <c r="E505" s="449"/>
      <c r="F505" s="438"/>
      <c r="H505" s="1"/>
    </row>
    <row r="506" spans="1:8" ht="27.75" customHeight="1" thickTop="1" thickBot="1">
      <c r="A506" s="18"/>
      <c r="B506" s="18"/>
      <c r="C506" s="18"/>
      <c r="D506" s="428"/>
      <c r="E506" s="449"/>
      <c r="F506" s="438"/>
      <c r="H506" s="1"/>
    </row>
    <row r="507" spans="1:8" ht="27.75" customHeight="1" thickTop="1" thickBot="1">
      <c r="A507" s="18"/>
      <c r="B507" s="18"/>
      <c r="C507" s="18"/>
      <c r="D507" s="428"/>
      <c r="E507" s="449"/>
      <c r="F507" s="438"/>
      <c r="H507" s="1"/>
    </row>
    <row r="508" spans="1:8" ht="27.75" customHeight="1" thickTop="1" thickBot="1">
      <c r="A508" s="18"/>
      <c r="B508" s="18"/>
      <c r="C508" s="18"/>
      <c r="D508" s="428"/>
      <c r="E508" s="449"/>
      <c r="F508" s="438"/>
      <c r="H508" s="1"/>
    </row>
    <row r="509" spans="1:8" ht="27.75" customHeight="1" thickTop="1" thickBot="1">
      <c r="A509" s="18"/>
      <c r="B509" s="18"/>
      <c r="C509" s="18"/>
      <c r="D509" s="428"/>
      <c r="E509" s="449"/>
      <c r="F509" s="438"/>
      <c r="H509" s="1"/>
    </row>
    <row r="510" spans="1:8" ht="27.75" customHeight="1" thickTop="1" thickBot="1">
      <c r="A510" s="18"/>
      <c r="B510" s="18"/>
      <c r="C510" s="18"/>
      <c r="D510" s="428"/>
      <c r="E510" s="449"/>
      <c r="F510" s="438"/>
      <c r="H510" s="1"/>
    </row>
    <row r="511" spans="1:8" ht="27.75" customHeight="1" thickTop="1" thickBot="1">
      <c r="A511" s="18"/>
      <c r="B511" s="18"/>
      <c r="C511" s="18"/>
      <c r="D511" s="428"/>
      <c r="E511" s="449"/>
      <c r="F511" s="438"/>
      <c r="H511" s="1"/>
    </row>
    <row r="512" spans="1:8" ht="27.75" customHeight="1" thickTop="1" thickBot="1">
      <c r="A512" s="18"/>
      <c r="B512" s="18"/>
      <c r="C512" s="18"/>
      <c r="D512" s="428"/>
      <c r="E512" s="449"/>
      <c r="F512" s="438"/>
      <c r="H512" s="1"/>
    </row>
    <row r="513" spans="1:8" ht="27.75" customHeight="1" thickTop="1" thickBot="1">
      <c r="A513" s="18"/>
      <c r="B513" s="18"/>
      <c r="C513" s="18"/>
      <c r="D513" s="428"/>
      <c r="E513" s="449"/>
      <c r="F513" s="438"/>
      <c r="H513" s="1"/>
    </row>
    <row r="514" spans="1:8" ht="27.75" customHeight="1" thickTop="1" thickBot="1">
      <c r="A514" s="18"/>
      <c r="B514" s="18"/>
      <c r="C514" s="18"/>
      <c r="D514" s="428"/>
      <c r="E514" s="449"/>
      <c r="F514" s="438"/>
      <c r="H514" s="1"/>
    </row>
    <row r="515" spans="1:8" ht="27.75" customHeight="1" thickTop="1" thickBot="1">
      <c r="A515" s="18"/>
      <c r="B515" s="18"/>
      <c r="C515" s="18"/>
      <c r="D515" s="428"/>
      <c r="E515" s="449"/>
      <c r="F515" s="438"/>
      <c r="H515" s="1"/>
    </row>
    <row r="516" spans="1:8" ht="27.75" customHeight="1" thickTop="1" thickBot="1">
      <c r="A516" s="18"/>
      <c r="B516" s="18"/>
      <c r="C516" s="18"/>
      <c r="D516" s="428"/>
      <c r="E516" s="449"/>
      <c r="F516" s="438"/>
      <c r="H516" s="1"/>
    </row>
    <row r="517" spans="1:8" ht="27.75" customHeight="1" thickTop="1" thickBot="1">
      <c r="A517" s="18"/>
      <c r="B517" s="18"/>
      <c r="C517" s="18"/>
      <c r="D517" s="428"/>
      <c r="E517" s="449"/>
      <c r="F517" s="438"/>
      <c r="H517" s="1"/>
    </row>
    <row r="518" spans="1:8" ht="27.75" customHeight="1" thickTop="1" thickBot="1">
      <c r="A518" s="18"/>
      <c r="B518" s="18"/>
      <c r="C518" s="18"/>
      <c r="D518" s="428"/>
      <c r="E518" s="449"/>
      <c r="F518" s="438"/>
      <c r="H518" s="1"/>
    </row>
    <row r="519" spans="1:8" ht="27.75" customHeight="1" thickTop="1" thickBot="1">
      <c r="A519" s="18"/>
      <c r="B519" s="18"/>
      <c r="C519" s="18"/>
      <c r="D519" s="428"/>
      <c r="E519" s="449"/>
      <c r="F519" s="438"/>
      <c r="H519" s="1"/>
    </row>
    <row r="520" spans="1:8" ht="27.75" customHeight="1" thickTop="1" thickBot="1">
      <c r="A520" s="18"/>
      <c r="B520" s="18"/>
      <c r="C520" s="18"/>
      <c r="D520" s="428"/>
      <c r="E520" s="449"/>
      <c r="F520" s="438"/>
      <c r="H520" s="1"/>
    </row>
    <row r="521" spans="1:8" ht="27.75" customHeight="1" thickTop="1" thickBot="1">
      <c r="A521" s="18"/>
      <c r="B521" s="18"/>
      <c r="C521" s="18"/>
      <c r="D521" s="428"/>
      <c r="E521" s="449"/>
      <c r="F521" s="438"/>
      <c r="H521" s="1"/>
    </row>
    <row r="522" spans="1:8" ht="27.75" customHeight="1" thickTop="1" thickBot="1">
      <c r="A522" s="18"/>
      <c r="B522" s="18"/>
      <c r="C522" s="18"/>
      <c r="D522" s="428"/>
      <c r="E522" s="449"/>
      <c r="F522" s="438"/>
      <c r="H522" s="1"/>
    </row>
    <row r="523" spans="1:8" ht="27.75" customHeight="1" thickTop="1" thickBot="1">
      <c r="A523" s="18"/>
      <c r="B523" s="18"/>
      <c r="C523" s="18"/>
      <c r="D523" s="428"/>
      <c r="E523" s="449"/>
      <c r="F523" s="438"/>
      <c r="H523" s="1"/>
    </row>
    <row r="524" spans="1:8" ht="27.75" customHeight="1" thickTop="1" thickBot="1">
      <c r="A524" s="18"/>
      <c r="B524" s="18"/>
      <c r="C524" s="18"/>
      <c r="D524" s="428"/>
      <c r="E524" s="449"/>
      <c r="F524" s="438"/>
      <c r="H524" s="1"/>
    </row>
    <row r="525" spans="1:8" ht="27.75" customHeight="1" thickTop="1" thickBot="1">
      <c r="A525" s="18"/>
      <c r="B525" s="18"/>
      <c r="C525" s="18"/>
      <c r="D525" s="428"/>
      <c r="E525" s="449"/>
      <c r="F525" s="438"/>
      <c r="H525" s="1"/>
    </row>
    <row r="526" spans="1:8" ht="27.75" customHeight="1" thickTop="1" thickBot="1">
      <c r="A526" s="18"/>
      <c r="B526" s="18"/>
      <c r="C526" s="18"/>
      <c r="D526" s="428"/>
      <c r="E526" s="449"/>
      <c r="F526" s="438"/>
      <c r="H526" s="1"/>
    </row>
    <row r="527" spans="1:8" ht="27.75" customHeight="1" thickTop="1" thickBot="1">
      <c r="A527" s="18"/>
      <c r="B527" s="18"/>
      <c r="C527" s="18"/>
      <c r="D527" s="428"/>
      <c r="E527" s="449"/>
      <c r="F527" s="438"/>
      <c r="H527" s="1"/>
    </row>
    <row r="528" spans="1:8" ht="27.75" customHeight="1" thickTop="1" thickBot="1">
      <c r="A528" s="18"/>
      <c r="B528" s="18"/>
      <c r="C528" s="18"/>
      <c r="D528" s="428"/>
      <c r="E528" s="449"/>
      <c r="F528" s="438"/>
      <c r="H528" s="1"/>
    </row>
    <row r="529" spans="1:8" ht="27.75" customHeight="1" thickTop="1" thickBot="1">
      <c r="A529" s="18"/>
      <c r="B529" s="18"/>
      <c r="C529" s="18"/>
      <c r="D529" s="428"/>
      <c r="E529" s="449"/>
      <c r="F529" s="438"/>
      <c r="H529" s="1"/>
    </row>
    <row r="530" spans="1:8" ht="27.75" customHeight="1" thickTop="1" thickBot="1">
      <c r="A530" s="18"/>
      <c r="B530" s="18"/>
      <c r="C530" s="18"/>
      <c r="D530" s="428"/>
      <c r="E530" s="449"/>
      <c r="F530" s="438"/>
      <c r="H530" s="1"/>
    </row>
    <row r="531" spans="1:8" ht="27.75" customHeight="1" thickTop="1" thickBot="1">
      <c r="A531" s="18"/>
      <c r="B531" s="18"/>
      <c r="C531" s="18"/>
      <c r="D531" s="428"/>
      <c r="E531" s="449"/>
      <c r="F531" s="438"/>
      <c r="H531" s="1"/>
    </row>
    <row r="532" spans="1:8" ht="27.75" customHeight="1" thickTop="1" thickBot="1">
      <c r="A532" s="18"/>
      <c r="B532" s="18"/>
      <c r="C532" s="18"/>
      <c r="D532" s="428"/>
      <c r="E532" s="449"/>
      <c r="F532" s="438"/>
      <c r="H532" s="1"/>
    </row>
    <row r="533" spans="1:8" ht="27.75" customHeight="1" thickTop="1" thickBot="1">
      <c r="A533" s="18"/>
      <c r="B533" s="18"/>
      <c r="C533" s="18"/>
      <c r="D533" s="428"/>
      <c r="E533" s="449"/>
      <c r="F533" s="438"/>
      <c r="H533" s="1"/>
    </row>
    <row r="534" spans="1:8" ht="27.75" customHeight="1" thickTop="1" thickBot="1">
      <c r="A534" s="18"/>
      <c r="B534" s="18"/>
      <c r="C534" s="18"/>
      <c r="D534" s="428"/>
      <c r="E534" s="449"/>
      <c r="F534" s="438"/>
      <c r="H534" s="1"/>
    </row>
    <row r="535" spans="1:8" ht="27.75" customHeight="1" thickTop="1" thickBot="1">
      <c r="A535" s="18"/>
      <c r="B535" s="18"/>
      <c r="C535" s="18"/>
      <c r="D535" s="428"/>
      <c r="E535" s="449"/>
      <c r="F535" s="438"/>
      <c r="H535" s="1"/>
    </row>
    <row r="536" spans="1:8" ht="27.75" customHeight="1" thickTop="1" thickBot="1">
      <c r="A536" s="18"/>
      <c r="B536" s="18"/>
      <c r="C536" s="18"/>
      <c r="D536" s="428"/>
      <c r="E536" s="449"/>
      <c r="F536" s="438"/>
      <c r="H536" s="1"/>
    </row>
    <row r="537" spans="1:8" ht="27.75" customHeight="1" thickTop="1" thickBot="1">
      <c r="A537" s="18"/>
      <c r="B537" s="18"/>
      <c r="C537" s="18"/>
      <c r="D537" s="428"/>
      <c r="E537" s="449"/>
      <c r="F537" s="438"/>
      <c r="H537" s="1"/>
    </row>
    <row r="538" spans="1:8" ht="27.75" customHeight="1" thickTop="1" thickBot="1">
      <c r="A538" s="18"/>
      <c r="B538" s="18"/>
      <c r="C538" s="18"/>
      <c r="D538" s="428"/>
      <c r="E538" s="449"/>
      <c r="F538" s="438"/>
      <c r="H538" s="1"/>
    </row>
    <row r="539" spans="1:8" ht="27.75" customHeight="1" thickTop="1" thickBot="1">
      <c r="A539" s="18"/>
      <c r="B539" s="18"/>
      <c r="C539" s="18"/>
      <c r="D539" s="428"/>
      <c r="E539" s="449"/>
      <c r="F539" s="438"/>
      <c r="H539" s="1"/>
    </row>
    <row r="540" spans="1:8" ht="27.75" customHeight="1" thickTop="1" thickBot="1">
      <c r="A540" s="18"/>
      <c r="B540" s="18"/>
      <c r="C540" s="18"/>
      <c r="D540" s="428"/>
      <c r="E540" s="449"/>
      <c r="F540" s="438"/>
      <c r="H540" s="1"/>
    </row>
    <row r="541" spans="1:8" ht="27.75" customHeight="1" thickTop="1" thickBot="1">
      <c r="A541" s="18"/>
      <c r="B541" s="18"/>
      <c r="C541" s="18"/>
      <c r="D541" s="428"/>
      <c r="E541" s="449"/>
      <c r="F541" s="438"/>
      <c r="H541" s="1"/>
    </row>
    <row r="542" spans="1:8" ht="27.75" customHeight="1" thickTop="1" thickBot="1">
      <c r="A542" s="18"/>
      <c r="B542" s="18"/>
      <c r="C542" s="18"/>
      <c r="D542" s="428"/>
      <c r="E542" s="449"/>
      <c r="F542" s="438"/>
      <c r="H542" s="1"/>
    </row>
    <row r="543" spans="1:8" ht="27.75" customHeight="1" thickTop="1" thickBot="1">
      <c r="A543" s="18"/>
      <c r="B543" s="18"/>
      <c r="C543" s="18"/>
      <c r="D543" s="428"/>
      <c r="E543" s="449"/>
      <c r="F543" s="438"/>
      <c r="H543" s="1"/>
    </row>
    <row r="544" spans="1:8" ht="27.75" customHeight="1" thickTop="1" thickBot="1">
      <c r="A544" s="18"/>
      <c r="B544" s="18"/>
      <c r="C544" s="18"/>
      <c r="D544" s="428"/>
      <c r="E544" s="449"/>
      <c r="F544" s="438"/>
      <c r="H544" s="1"/>
    </row>
    <row r="545" spans="1:8" ht="27.75" customHeight="1" thickTop="1" thickBot="1">
      <c r="A545" s="18"/>
      <c r="B545" s="18"/>
      <c r="C545" s="18"/>
      <c r="D545" s="428"/>
      <c r="E545" s="449"/>
      <c r="F545" s="438"/>
      <c r="H545" s="1"/>
    </row>
    <row r="546" spans="1:8" ht="27.75" customHeight="1" thickTop="1" thickBot="1">
      <c r="A546" s="18"/>
      <c r="B546" s="18"/>
      <c r="C546" s="18"/>
      <c r="D546" s="428"/>
      <c r="E546" s="449"/>
      <c r="F546" s="438"/>
      <c r="H546" s="1"/>
    </row>
    <row r="547" spans="1:8" ht="27.75" customHeight="1" thickTop="1" thickBot="1">
      <c r="A547" s="18"/>
      <c r="B547" s="18"/>
      <c r="C547" s="18"/>
      <c r="D547" s="428"/>
      <c r="E547" s="449"/>
      <c r="F547" s="438"/>
      <c r="H547" s="1"/>
    </row>
    <row r="548" spans="1:8" ht="27.75" customHeight="1" thickTop="1" thickBot="1">
      <c r="A548" s="18"/>
      <c r="B548" s="18"/>
      <c r="C548" s="18"/>
      <c r="D548" s="428"/>
      <c r="E548" s="449"/>
      <c r="F548" s="438"/>
      <c r="H548" s="1"/>
    </row>
    <row r="549" spans="1:8" ht="27.75" customHeight="1" thickTop="1" thickBot="1">
      <c r="A549" s="18"/>
      <c r="B549" s="18"/>
      <c r="C549" s="18"/>
      <c r="D549" s="428"/>
      <c r="E549" s="449"/>
      <c r="F549" s="438"/>
      <c r="H549" s="1"/>
    </row>
    <row r="550" spans="1:8" ht="27.75" customHeight="1" thickTop="1" thickBot="1">
      <c r="A550" s="18"/>
      <c r="B550" s="18"/>
      <c r="C550" s="18"/>
      <c r="D550" s="428"/>
      <c r="E550" s="449"/>
      <c r="F550" s="438"/>
      <c r="H550" s="1"/>
    </row>
    <row r="551" spans="1:8" ht="27.75" customHeight="1" thickTop="1" thickBot="1">
      <c r="A551" s="18"/>
      <c r="B551" s="18"/>
      <c r="C551" s="18"/>
      <c r="D551" s="428"/>
      <c r="E551" s="449"/>
      <c r="F551" s="438"/>
      <c r="H551" s="1"/>
    </row>
    <row r="552" spans="1:8" ht="27.75" customHeight="1" thickTop="1" thickBot="1">
      <c r="A552" s="18"/>
      <c r="B552" s="18"/>
      <c r="C552" s="18"/>
      <c r="D552" s="428"/>
      <c r="E552" s="449"/>
      <c r="F552" s="438"/>
      <c r="H552" s="1"/>
    </row>
    <row r="553" spans="1:8" ht="27.75" customHeight="1" thickTop="1" thickBot="1">
      <c r="A553" s="18"/>
      <c r="B553" s="18"/>
      <c r="C553" s="18"/>
      <c r="D553" s="428"/>
      <c r="E553" s="449"/>
      <c r="F553" s="438"/>
      <c r="H553" s="1"/>
    </row>
    <row r="554" spans="1:8" ht="27.75" customHeight="1" thickTop="1" thickBot="1">
      <c r="A554" s="18"/>
      <c r="B554" s="18"/>
      <c r="C554" s="18"/>
      <c r="D554" s="428"/>
      <c r="E554" s="449"/>
      <c r="F554" s="438"/>
      <c r="H554" s="1"/>
    </row>
    <row r="555" spans="1:8" ht="27.75" customHeight="1" thickTop="1" thickBot="1">
      <c r="A555" s="18"/>
      <c r="B555" s="18"/>
      <c r="C555" s="18"/>
      <c r="D555" s="428"/>
      <c r="E555" s="449"/>
      <c r="F555" s="438"/>
      <c r="H555" s="1"/>
    </row>
    <row r="556" spans="1:8" ht="27.75" customHeight="1" thickTop="1" thickBot="1">
      <c r="A556" s="18"/>
      <c r="B556" s="18"/>
      <c r="C556" s="18"/>
      <c r="D556" s="428"/>
      <c r="E556" s="449"/>
      <c r="F556" s="438"/>
      <c r="H556" s="1"/>
    </row>
    <row r="557" spans="1:8" ht="27.75" customHeight="1" thickTop="1" thickBot="1">
      <c r="A557" s="18"/>
      <c r="B557" s="18"/>
      <c r="C557" s="18"/>
      <c r="D557" s="428"/>
      <c r="E557" s="449"/>
      <c r="F557" s="438"/>
      <c r="H557" s="1"/>
    </row>
    <row r="558" spans="1:8" ht="27.75" customHeight="1" thickTop="1" thickBot="1">
      <c r="A558" s="18"/>
      <c r="B558" s="18"/>
      <c r="C558" s="18"/>
      <c r="D558" s="428"/>
      <c r="E558" s="449"/>
      <c r="F558" s="438"/>
      <c r="H558" s="1"/>
    </row>
    <row r="559" spans="1:8" ht="27.75" customHeight="1" thickTop="1" thickBot="1">
      <c r="A559" s="18"/>
      <c r="B559" s="18"/>
      <c r="C559" s="18"/>
      <c r="D559" s="428"/>
      <c r="E559" s="449"/>
      <c r="F559" s="438"/>
      <c r="H559" s="1"/>
    </row>
    <row r="560" spans="1:8" ht="27.75" customHeight="1" thickTop="1" thickBot="1">
      <c r="A560" s="18"/>
      <c r="B560" s="18"/>
      <c r="C560" s="18"/>
      <c r="D560" s="428"/>
      <c r="E560" s="449"/>
      <c r="F560" s="438"/>
      <c r="H560" s="1"/>
    </row>
    <row r="561" spans="1:8" ht="27.75" customHeight="1" thickTop="1" thickBot="1">
      <c r="A561" s="18"/>
      <c r="B561" s="18"/>
      <c r="C561" s="18"/>
      <c r="D561" s="428"/>
      <c r="E561" s="449"/>
      <c r="F561" s="438"/>
      <c r="H561" s="1"/>
    </row>
    <row r="562" spans="1:8" ht="27.75" customHeight="1" thickTop="1" thickBot="1">
      <c r="A562" s="18"/>
      <c r="B562" s="18"/>
      <c r="C562" s="18"/>
      <c r="D562" s="428"/>
      <c r="E562" s="449"/>
      <c r="F562" s="438"/>
      <c r="H562" s="1"/>
    </row>
    <row r="563" spans="1:8" ht="27.75" customHeight="1" thickTop="1" thickBot="1">
      <c r="A563" s="18"/>
      <c r="B563" s="18"/>
      <c r="C563" s="18"/>
      <c r="D563" s="428"/>
      <c r="E563" s="449"/>
      <c r="F563" s="438"/>
      <c r="H563" s="1"/>
    </row>
    <row r="564" spans="1:8" ht="27.75" customHeight="1" thickTop="1" thickBot="1">
      <c r="A564" s="18"/>
      <c r="B564" s="18"/>
      <c r="C564" s="18"/>
      <c r="D564" s="428"/>
      <c r="E564" s="449"/>
      <c r="F564" s="438"/>
      <c r="H564" s="1"/>
    </row>
    <row r="565" spans="1:8" ht="27.75" customHeight="1" thickTop="1" thickBot="1">
      <c r="A565" s="18"/>
      <c r="B565" s="18"/>
      <c r="C565" s="18"/>
      <c r="D565" s="428"/>
      <c r="E565" s="449"/>
      <c r="F565" s="438"/>
      <c r="H565" s="1"/>
    </row>
    <row r="566" spans="1:8" ht="27.75" customHeight="1" thickTop="1" thickBot="1">
      <c r="A566" s="18"/>
      <c r="B566" s="18"/>
      <c r="C566" s="18"/>
      <c r="D566" s="428"/>
      <c r="E566" s="449"/>
      <c r="F566" s="438"/>
      <c r="H566" s="1"/>
    </row>
    <row r="567" spans="1:8" ht="27.75" customHeight="1" thickTop="1" thickBot="1">
      <c r="A567" s="18"/>
      <c r="B567" s="18"/>
      <c r="C567" s="18"/>
      <c r="D567" s="428"/>
      <c r="E567" s="449"/>
      <c r="F567" s="438"/>
      <c r="H567" s="1"/>
    </row>
    <row r="568" spans="1:8" ht="27.75" customHeight="1" thickTop="1" thickBot="1">
      <c r="A568" s="18"/>
      <c r="B568" s="18"/>
      <c r="C568" s="18"/>
      <c r="D568" s="428"/>
      <c r="E568" s="449"/>
      <c r="F568" s="438"/>
      <c r="H568" s="1"/>
    </row>
    <row r="569" spans="1:8" ht="27.75" customHeight="1" thickTop="1" thickBot="1">
      <c r="A569" s="18"/>
      <c r="B569" s="18"/>
      <c r="C569" s="18"/>
      <c r="D569" s="428"/>
      <c r="E569" s="449"/>
      <c r="F569" s="438"/>
      <c r="H569" s="1"/>
    </row>
    <row r="570" spans="1:8" ht="27.75" customHeight="1" thickTop="1" thickBot="1">
      <c r="A570" s="18"/>
      <c r="B570" s="18"/>
      <c r="C570" s="18"/>
      <c r="D570" s="428"/>
      <c r="E570" s="449"/>
      <c r="F570" s="438"/>
      <c r="H570" s="1"/>
    </row>
    <row r="571" spans="1:8" ht="27.75" customHeight="1" thickTop="1" thickBot="1">
      <c r="A571" s="18"/>
      <c r="B571" s="18"/>
      <c r="C571" s="18"/>
      <c r="D571" s="428"/>
      <c r="E571" s="449"/>
      <c r="F571" s="438"/>
      <c r="H571" s="1"/>
    </row>
    <row r="572" spans="1:8" ht="27.75" customHeight="1" thickTop="1" thickBot="1">
      <c r="A572" s="18"/>
      <c r="B572" s="18"/>
      <c r="C572" s="18"/>
      <c r="D572" s="428"/>
      <c r="E572" s="449"/>
      <c r="F572" s="438"/>
      <c r="H572" s="1"/>
    </row>
    <row r="573" spans="1:8" ht="27.75" customHeight="1" thickTop="1" thickBot="1">
      <c r="A573" s="18"/>
      <c r="B573" s="18"/>
      <c r="C573" s="18"/>
      <c r="D573" s="428"/>
      <c r="E573" s="449"/>
      <c r="F573" s="438"/>
      <c r="H573" s="1"/>
    </row>
    <row r="574" spans="1:8" ht="27.75" customHeight="1" thickTop="1" thickBot="1">
      <c r="A574" s="18"/>
      <c r="B574" s="18"/>
      <c r="C574" s="18"/>
      <c r="D574" s="428"/>
      <c r="E574" s="449"/>
      <c r="F574" s="438"/>
      <c r="H574" s="1"/>
    </row>
    <row r="575" spans="1:8" ht="27.75" customHeight="1" thickTop="1" thickBot="1">
      <c r="A575" s="18"/>
      <c r="B575" s="18"/>
      <c r="C575" s="18"/>
      <c r="D575" s="428"/>
      <c r="E575" s="449"/>
      <c r="F575" s="438"/>
      <c r="H575" s="1"/>
    </row>
    <row r="576" spans="1:8" ht="27.75" customHeight="1" thickTop="1" thickBot="1">
      <c r="A576" s="18"/>
      <c r="B576" s="18"/>
      <c r="C576" s="18"/>
      <c r="D576" s="428"/>
      <c r="E576" s="449"/>
      <c r="F576" s="438"/>
      <c r="H576" s="1"/>
    </row>
    <row r="577" spans="1:8" ht="27.75" customHeight="1" thickTop="1" thickBot="1">
      <c r="A577" s="18"/>
      <c r="B577" s="18"/>
      <c r="C577" s="18"/>
      <c r="D577" s="428"/>
      <c r="E577" s="449"/>
      <c r="F577" s="438"/>
      <c r="H577" s="1"/>
    </row>
    <row r="578" spans="1:8" ht="27.75" customHeight="1" thickTop="1" thickBot="1">
      <c r="A578" s="18"/>
      <c r="B578" s="18"/>
      <c r="C578" s="18"/>
      <c r="D578" s="428"/>
      <c r="E578" s="449"/>
      <c r="F578" s="438"/>
      <c r="H578" s="1"/>
    </row>
    <row r="579" spans="1:8" ht="27.75" customHeight="1" thickTop="1" thickBot="1">
      <c r="A579" s="18"/>
      <c r="B579" s="18"/>
      <c r="C579" s="18"/>
      <c r="D579" s="428"/>
      <c r="E579" s="449"/>
      <c r="F579" s="438"/>
      <c r="H579" s="1"/>
    </row>
    <row r="580" spans="1:8" ht="27.75" customHeight="1" thickTop="1" thickBot="1">
      <c r="A580" s="18"/>
      <c r="B580" s="18"/>
      <c r="C580" s="18"/>
      <c r="D580" s="428"/>
      <c r="E580" s="449"/>
      <c r="F580" s="438"/>
      <c r="H580" s="1"/>
    </row>
    <row r="581" spans="1:8" ht="27.75" customHeight="1" thickTop="1" thickBot="1">
      <c r="A581" s="18"/>
      <c r="B581" s="18"/>
      <c r="C581" s="18"/>
      <c r="D581" s="428"/>
      <c r="E581" s="449"/>
      <c r="F581" s="438"/>
      <c r="H581" s="1"/>
    </row>
    <row r="582" spans="1:8" ht="27.75" customHeight="1" thickTop="1" thickBot="1">
      <c r="A582" s="18"/>
      <c r="B582" s="18"/>
      <c r="C582" s="18"/>
      <c r="D582" s="428"/>
      <c r="E582" s="449"/>
      <c r="F582" s="438"/>
      <c r="H582" s="1"/>
    </row>
    <row r="583" spans="1:8" ht="27.75" customHeight="1" thickTop="1" thickBot="1">
      <c r="A583" s="18"/>
      <c r="B583" s="18"/>
      <c r="C583" s="18"/>
      <c r="D583" s="428"/>
      <c r="E583" s="449"/>
      <c r="F583" s="438"/>
      <c r="H583" s="1"/>
    </row>
    <row r="584" spans="1:8" ht="27.75" customHeight="1" thickTop="1" thickBot="1">
      <c r="A584" s="18"/>
      <c r="B584" s="18"/>
      <c r="C584" s="18"/>
      <c r="D584" s="428"/>
      <c r="E584" s="449"/>
      <c r="F584" s="438"/>
      <c r="H584" s="1"/>
    </row>
    <row r="585" spans="1:8" ht="27.75" customHeight="1" thickTop="1" thickBot="1">
      <c r="A585" s="18"/>
      <c r="B585" s="18"/>
      <c r="C585" s="18"/>
      <c r="D585" s="428"/>
      <c r="E585" s="449"/>
      <c r="F585" s="438"/>
      <c r="H585" s="1"/>
    </row>
    <row r="586" spans="1:8" ht="27.75" customHeight="1" thickTop="1" thickBot="1">
      <c r="A586" s="18"/>
      <c r="B586" s="18"/>
      <c r="C586" s="18"/>
      <c r="D586" s="428"/>
      <c r="E586" s="449"/>
      <c r="F586" s="438"/>
      <c r="H586" s="1"/>
    </row>
    <row r="587" spans="1:8" ht="27.75" customHeight="1" thickTop="1" thickBot="1">
      <c r="A587" s="18"/>
      <c r="B587" s="18"/>
      <c r="C587" s="18"/>
      <c r="D587" s="428"/>
      <c r="E587" s="449"/>
      <c r="F587" s="438"/>
      <c r="H587" s="1"/>
    </row>
    <row r="588" spans="1:8" ht="27.75" customHeight="1" thickTop="1" thickBot="1">
      <c r="A588" s="18"/>
      <c r="B588" s="18"/>
      <c r="C588" s="18"/>
      <c r="D588" s="428"/>
      <c r="E588" s="449"/>
      <c r="F588" s="438"/>
      <c r="H588" s="1"/>
    </row>
    <row r="589" spans="1:8" ht="27.75" customHeight="1" thickTop="1" thickBot="1">
      <c r="A589" s="18"/>
      <c r="B589" s="18"/>
      <c r="C589" s="18"/>
      <c r="D589" s="428"/>
      <c r="E589" s="449"/>
      <c r="F589" s="438"/>
      <c r="H589" s="1"/>
    </row>
    <row r="590" spans="1:8" ht="27.75" customHeight="1" thickTop="1" thickBot="1">
      <c r="A590" s="18"/>
      <c r="B590" s="18"/>
      <c r="C590" s="18"/>
      <c r="D590" s="428"/>
      <c r="E590" s="449"/>
      <c r="F590" s="438"/>
      <c r="H590" s="1"/>
    </row>
    <row r="591" spans="1:8" ht="27.75" customHeight="1" thickTop="1" thickBot="1">
      <c r="A591" s="18"/>
      <c r="B591" s="18"/>
      <c r="C591" s="18"/>
      <c r="D591" s="428"/>
      <c r="E591" s="449"/>
      <c r="F591" s="438"/>
      <c r="H591" s="1"/>
    </row>
    <row r="592" spans="1:8" ht="27.75" customHeight="1" thickTop="1" thickBot="1">
      <c r="A592" s="18"/>
      <c r="B592" s="18"/>
      <c r="C592" s="18"/>
      <c r="D592" s="428"/>
      <c r="E592" s="449"/>
      <c r="F592" s="438"/>
      <c r="H592" s="1"/>
    </row>
    <row r="593" spans="1:8" ht="27.75" customHeight="1" thickTop="1" thickBot="1">
      <c r="A593" s="18"/>
      <c r="B593" s="18"/>
      <c r="C593" s="18"/>
      <c r="D593" s="428"/>
      <c r="E593" s="449"/>
      <c r="F593" s="438"/>
      <c r="H593" s="1"/>
    </row>
    <row r="594" spans="1:8" ht="27.75" customHeight="1" thickTop="1" thickBot="1">
      <c r="A594" s="18"/>
      <c r="B594" s="18"/>
      <c r="C594" s="18"/>
      <c r="D594" s="428"/>
      <c r="E594" s="449"/>
      <c r="F594" s="438"/>
      <c r="H594" s="1"/>
    </row>
    <row r="595" spans="1:8" ht="27.75" customHeight="1" thickTop="1" thickBot="1">
      <c r="A595" s="18"/>
      <c r="B595" s="18"/>
      <c r="C595" s="18"/>
      <c r="D595" s="428"/>
      <c r="E595" s="449"/>
      <c r="F595" s="438"/>
      <c r="H595" s="1"/>
    </row>
    <row r="596" spans="1:8" ht="27.75" customHeight="1" thickTop="1" thickBot="1">
      <c r="A596" s="18"/>
      <c r="B596" s="18"/>
      <c r="C596" s="18"/>
      <c r="D596" s="428"/>
      <c r="E596" s="449"/>
      <c r="F596" s="438"/>
      <c r="H596" s="1"/>
    </row>
    <row r="597" spans="1:8" ht="27.75" customHeight="1" thickTop="1" thickBot="1">
      <c r="A597" s="18"/>
      <c r="B597" s="18"/>
      <c r="C597" s="18"/>
      <c r="D597" s="428"/>
      <c r="E597" s="449"/>
      <c r="F597" s="438"/>
      <c r="H597" s="1"/>
    </row>
    <row r="598" spans="1:8" ht="27.75" customHeight="1" thickTop="1" thickBot="1">
      <c r="A598" s="18"/>
      <c r="B598" s="18"/>
      <c r="C598" s="18"/>
      <c r="D598" s="428"/>
      <c r="E598" s="449"/>
      <c r="F598" s="438"/>
      <c r="H598" s="1"/>
    </row>
    <row r="599" spans="1:8" ht="27.75" customHeight="1" thickTop="1" thickBot="1">
      <c r="A599" s="18"/>
      <c r="B599" s="18"/>
      <c r="C599" s="18"/>
      <c r="D599" s="428"/>
      <c r="E599" s="449"/>
      <c r="F599" s="438"/>
      <c r="H599" s="1"/>
    </row>
    <row r="600" spans="1:8" ht="27.75" customHeight="1" thickTop="1" thickBot="1">
      <c r="A600" s="18"/>
      <c r="B600" s="18"/>
      <c r="C600" s="18"/>
      <c r="D600" s="428"/>
      <c r="E600" s="449"/>
      <c r="F600" s="438"/>
      <c r="H600" s="1"/>
    </row>
    <row r="601" spans="1:8" ht="27.75" customHeight="1" thickTop="1" thickBot="1">
      <c r="A601" s="18"/>
      <c r="B601" s="18"/>
      <c r="C601" s="18"/>
      <c r="D601" s="428"/>
      <c r="E601" s="449"/>
      <c r="F601" s="438"/>
      <c r="H601" s="1"/>
    </row>
    <row r="602" spans="1:8" ht="27.75" customHeight="1" thickTop="1" thickBot="1">
      <c r="A602" s="18"/>
      <c r="B602" s="18"/>
      <c r="C602" s="18"/>
      <c r="D602" s="428"/>
      <c r="E602" s="449"/>
      <c r="F602" s="438"/>
      <c r="H602" s="1"/>
    </row>
    <row r="603" spans="1:8" ht="27.75" customHeight="1" thickTop="1" thickBot="1">
      <c r="A603" s="18"/>
      <c r="B603" s="18"/>
      <c r="C603" s="18"/>
      <c r="D603" s="428"/>
      <c r="E603" s="449"/>
      <c r="F603" s="438"/>
      <c r="H603" s="1"/>
    </row>
    <row r="604" spans="1:8" ht="27.75" customHeight="1" thickTop="1" thickBot="1">
      <c r="A604" s="18"/>
      <c r="B604" s="18"/>
      <c r="C604" s="18"/>
      <c r="D604" s="428"/>
      <c r="E604" s="449"/>
      <c r="F604" s="438"/>
      <c r="H604" s="1"/>
    </row>
    <row r="605" spans="1:8" ht="27.75" customHeight="1" thickTop="1" thickBot="1">
      <c r="A605" s="18"/>
      <c r="B605" s="18"/>
      <c r="C605" s="18"/>
      <c r="D605" s="428"/>
      <c r="E605" s="449"/>
      <c r="F605" s="438"/>
      <c r="H605" s="1"/>
    </row>
    <row r="606" spans="1:8" ht="27.75" customHeight="1" thickTop="1" thickBot="1">
      <c r="A606" s="18"/>
      <c r="B606" s="18"/>
      <c r="C606" s="18"/>
      <c r="D606" s="428"/>
      <c r="E606" s="449"/>
      <c r="F606" s="438"/>
      <c r="H606" s="1"/>
    </row>
    <row r="607" spans="1:8" ht="27.75" customHeight="1" thickTop="1" thickBot="1">
      <c r="A607" s="18"/>
      <c r="B607" s="18"/>
      <c r="C607" s="18"/>
      <c r="D607" s="428"/>
      <c r="E607" s="449"/>
      <c r="F607" s="438"/>
      <c r="H607" s="1"/>
    </row>
    <row r="608" spans="1:8" ht="27.75" customHeight="1" thickTop="1" thickBot="1">
      <c r="A608" s="18"/>
      <c r="B608" s="18"/>
      <c r="C608" s="18"/>
      <c r="D608" s="428"/>
      <c r="E608" s="449"/>
      <c r="F608" s="438"/>
      <c r="H608" s="1"/>
    </row>
    <row r="609" spans="1:8" ht="27.75" customHeight="1" thickTop="1" thickBot="1">
      <c r="A609" s="18"/>
      <c r="B609" s="18"/>
      <c r="C609" s="18"/>
      <c r="D609" s="428"/>
      <c r="E609" s="449"/>
      <c r="F609" s="438"/>
      <c r="H609" s="1"/>
    </row>
    <row r="610" spans="1:8" ht="27.75" customHeight="1" thickTop="1" thickBot="1">
      <c r="A610" s="18"/>
      <c r="B610" s="18"/>
      <c r="C610" s="18"/>
      <c r="D610" s="428"/>
      <c r="E610" s="449"/>
      <c r="F610" s="438"/>
      <c r="H610" s="1"/>
    </row>
    <row r="611" spans="1:8" ht="27.75" customHeight="1" thickTop="1" thickBot="1">
      <c r="A611" s="18"/>
      <c r="B611" s="18"/>
      <c r="C611" s="18"/>
      <c r="D611" s="428"/>
      <c r="E611" s="449"/>
      <c r="F611" s="438"/>
      <c r="H611" s="1"/>
    </row>
    <row r="612" spans="1:8" ht="27.75" customHeight="1" thickTop="1" thickBot="1">
      <c r="A612" s="18"/>
      <c r="B612" s="18"/>
      <c r="C612" s="18"/>
      <c r="D612" s="428"/>
      <c r="E612" s="449"/>
      <c r="F612" s="438"/>
      <c r="H612" s="1"/>
    </row>
    <row r="613" spans="1:8" ht="27.75" customHeight="1" thickTop="1" thickBot="1">
      <c r="A613" s="18"/>
      <c r="B613" s="18"/>
      <c r="C613" s="18"/>
      <c r="D613" s="428"/>
      <c r="E613" s="449"/>
      <c r="F613" s="438"/>
      <c r="H613" s="1"/>
    </row>
    <row r="614" spans="1:8" ht="27.75" customHeight="1" thickTop="1" thickBot="1">
      <c r="A614" s="18"/>
      <c r="B614" s="18"/>
      <c r="C614" s="18"/>
      <c r="D614" s="428"/>
      <c r="E614" s="449"/>
      <c r="F614" s="438"/>
      <c r="H614" s="1"/>
    </row>
    <row r="615" spans="1:8" ht="27.75" customHeight="1" thickTop="1" thickBot="1">
      <c r="A615" s="18"/>
      <c r="B615" s="18"/>
      <c r="C615" s="18"/>
      <c r="D615" s="428"/>
      <c r="E615" s="449"/>
      <c r="F615" s="438"/>
      <c r="H615" s="1"/>
    </row>
    <row r="616" spans="1:8" ht="27.75" customHeight="1" thickTop="1" thickBot="1">
      <c r="A616" s="18"/>
      <c r="B616" s="18"/>
      <c r="C616" s="18"/>
      <c r="D616" s="428"/>
      <c r="E616" s="449"/>
      <c r="F616" s="438"/>
      <c r="H616" s="1"/>
    </row>
    <row r="617" spans="1:8" ht="27.75" customHeight="1" thickTop="1" thickBot="1">
      <c r="A617" s="18"/>
      <c r="B617" s="18"/>
      <c r="C617" s="18"/>
      <c r="D617" s="428"/>
      <c r="E617" s="449"/>
      <c r="F617" s="438"/>
      <c r="H617" s="1"/>
    </row>
    <row r="618" spans="1:8" ht="27.75" customHeight="1" thickTop="1" thickBot="1">
      <c r="A618" s="18"/>
      <c r="B618" s="18"/>
      <c r="C618" s="18"/>
      <c r="D618" s="428"/>
      <c r="E618" s="449"/>
      <c r="F618" s="438"/>
      <c r="H618" s="1"/>
    </row>
    <row r="619" spans="1:8" ht="27.75" customHeight="1" thickTop="1" thickBot="1">
      <c r="A619" s="18"/>
      <c r="B619" s="18"/>
      <c r="C619" s="18"/>
      <c r="D619" s="428"/>
      <c r="E619" s="449"/>
      <c r="F619" s="438"/>
      <c r="H619" s="1"/>
    </row>
    <row r="620" spans="1:8" ht="27.75" customHeight="1" thickTop="1" thickBot="1">
      <c r="A620" s="18"/>
      <c r="B620" s="18"/>
      <c r="C620" s="18"/>
      <c r="D620" s="428"/>
      <c r="E620" s="449"/>
      <c r="F620" s="438"/>
      <c r="H620" s="1"/>
    </row>
    <row r="621" spans="1:8" ht="27.75" customHeight="1" thickTop="1" thickBot="1">
      <c r="A621" s="18"/>
      <c r="B621" s="18"/>
      <c r="C621" s="18"/>
      <c r="D621" s="428"/>
      <c r="E621" s="449"/>
      <c r="F621" s="438"/>
      <c r="H621" s="1"/>
    </row>
    <row r="622" spans="1:8" ht="27.75" customHeight="1" thickTop="1" thickBot="1">
      <c r="A622" s="18"/>
      <c r="B622" s="18"/>
      <c r="C622" s="18"/>
      <c r="D622" s="428"/>
      <c r="E622" s="449"/>
      <c r="F622" s="438"/>
      <c r="H622" s="1"/>
    </row>
    <row r="623" spans="1:8" ht="27.75" customHeight="1" thickTop="1" thickBot="1">
      <c r="A623" s="18"/>
      <c r="B623" s="18"/>
      <c r="C623" s="18"/>
      <c r="D623" s="428"/>
      <c r="E623" s="449"/>
      <c r="F623" s="438"/>
      <c r="H623" s="1"/>
    </row>
    <row r="624" spans="1:8" ht="27.75" customHeight="1" thickTop="1" thickBot="1">
      <c r="A624" s="18"/>
      <c r="B624" s="18"/>
      <c r="C624" s="18"/>
      <c r="D624" s="428"/>
      <c r="E624" s="449"/>
      <c r="F624" s="438"/>
      <c r="H624" s="1"/>
    </row>
    <row r="625" spans="1:8" ht="27.75" customHeight="1" thickTop="1" thickBot="1">
      <c r="A625" s="18"/>
      <c r="B625" s="18"/>
      <c r="C625" s="18"/>
      <c r="D625" s="428"/>
      <c r="E625" s="449"/>
      <c r="F625" s="438"/>
      <c r="H625" s="1"/>
    </row>
    <row r="626" spans="1:8" ht="27.75" customHeight="1" thickTop="1" thickBot="1">
      <c r="A626" s="18"/>
      <c r="B626" s="18"/>
      <c r="C626" s="18"/>
      <c r="D626" s="428"/>
      <c r="E626" s="449"/>
      <c r="F626" s="438"/>
      <c r="H626" s="1"/>
    </row>
    <row r="627" spans="1:8" ht="27.75" customHeight="1" thickTop="1" thickBot="1">
      <c r="A627" s="18"/>
      <c r="B627" s="18"/>
      <c r="C627" s="18"/>
      <c r="D627" s="428"/>
      <c r="E627" s="449"/>
      <c r="F627" s="438"/>
      <c r="H627" s="1"/>
    </row>
    <row r="628" spans="1:8" ht="27.75" customHeight="1" thickTop="1" thickBot="1">
      <c r="A628" s="18"/>
      <c r="B628" s="18"/>
      <c r="C628" s="18"/>
      <c r="D628" s="428"/>
      <c r="E628" s="449"/>
      <c r="F628" s="438"/>
      <c r="H628" s="1"/>
    </row>
    <row r="629" spans="1:8" ht="27.75" customHeight="1" thickTop="1" thickBot="1">
      <c r="A629" s="18"/>
      <c r="B629" s="18"/>
      <c r="C629" s="18"/>
      <c r="D629" s="428"/>
      <c r="E629" s="449"/>
      <c r="F629" s="438"/>
      <c r="H629" s="1"/>
    </row>
    <row r="630" spans="1:8" ht="27.75" customHeight="1" thickTop="1" thickBot="1">
      <c r="A630" s="18"/>
      <c r="B630" s="18"/>
      <c r="C630" s="18"/>
      <c r="D630" s="428"/>
      <c r="E630" s="449"/>
      <c r="F630" s="438"/>
      <c r="H630" s="1"/>
    </row>
    <row r="631" spans="1:8" ht="27.75" customHeight="1" thickTop="1" thickBot="1">
      <c r="A631" s="18"/>
      <c r="B631" s="18"/>
      <c r="C631" s="18"/>
      <c r="D631" s="428"/>
      <c r="E631" s="449"/>
      <c r="F631" s="438"/>
      <c r="H631" s="1"/>
    </row>
    <row r="632" spans="1:8" ht="27.75" customHeight="1" thickTop="1" thickBot="1">
      <c r="A632" s="18"/>
      <c r="B632" s="18"/>
      <c r="C632" s="18"/>
      <c r="D632" s="428"/>
      <c r="E632" s="449"/>
      <c r="F632" s="438"/>
      <c r="H632" s="1"/>
    </row>
    <row r="633" spans="1:8" ht="27.75" customHeight="1" thickTop="1" thickBot="1">
      <c r="A633" s="18"/>
      <c r="B633" s="18"/>
      <c r="C633" s="18"/>
      <c r="D633" s="428"/>
      <c r="E633" s="449"/>
      <c r="F633" s="438"/>
      <c r="H633" s="1"/>
    </row>
    <row r="634" spans="1:8" ht="27.75" customHeight="1" thickTop="1" thickBot="1">
      <c r="A634" s="18"/>
      <c r="B634" s="18"/>
      <c r="C634" s="18"/>
      <c r="D634" s="428"/>
      <c r="E634" s="449"/>
      <c r="F634" s="438"/>
      <c r="H634" s="1"/>
    </row>
    <row r="635" spans="1:8" ht="27.75" customHeight="1" thickTop="1" thickBot="1">
      <c r="A635" s="18"/>
      <c r="B635" s="18"/>
      <c r="C635" s="18"/>
      <c r="D635" s="428"/>
      <c r="E635" s="449"/>
      <c r="F635" s="438"/>
      <c r="H635" s="1"/>
    </row>
    <row r="636" spans="1:8" ht="27.75" customHeight="1" thickTop="1" thickBot="1">
      <c r="A636" s="18"/>
      <c r="B636" s="18"/>
      <c r="C636" s="18"/>
      <c r="D636" s="428"/>
      <c r="E636" s="449"/>
      <c r="F636" s="438"/>
      <c r="H636" s="1"/>
    </row>
    <row r="637" spans="1:8" ht="27.75" customHeight="1" thickTop="1" thickBot="1">
      <c r="A637" s="18"/>
      <c r="B637" s="18"/>
      <c r="C637" s="18"/>
      <c r="D637" s="428"/>
      <c r="E637" s="449"/>
      <c r="F637" s="438"/>
      <c r="H637" s="1"/>
    </row>
    <row r="638" spans="1:8" ht="27.75" customHeight="1" thickTop="1" thickBot="1">
      <c r="A638" s="18"/>
      <c r="B638" s="18"/>
      <c r="C638" s="18"/>
      <c r="D638" s="428"/>
      <c r="E638" s="449"/>
      <c r="F638" s="438"/>
      <c r="H638" s="1"/>
    </row>
    <row r="639" spans="1:8" ht="27.75" customHeight="1" thickTop="1" thickBot="1">
      <c r="A639" s="18"/>
      <c r="B639" s="18"/>
      <c r="C639" s="18"/>
      <c r="D639" s="428"/>
      <c r="E639" s="449"/>
      <c r="F639" s="438"/>
      <c r="H639" s="1"/>
    </row>
    <row r="640" spans="1:8" ht="27.75" customHeight="1" thickTop="1" thickBot="1">
      <c r="A640" s="18"/>
      <c r="B640" s="18"/>
      <c r="C640" s="18"/>
      <c r="D640" s="428"/>
      <c r="E640" s="449"/>
      <c r="F640" s="438"/>
      <c r="H640" s="1"/>
    </row>
    <row r="641" spans="1:8" ht="27.75" customHeight="1" thickTop="1" thickBot="1">
      <c r="A641" s="18"/>
      <c r="B641" s="18"/>
      <c r="C641" s="18"/>
      <c r="D641" s="428"/>
      <c r="E641" s="449"/>
      <c r="F641" s="438"/>
      <c r="H641" s="1"/>
    </row>
    <row r="642" spans="1:8" ht="27.75" customHeight="1" thickTop="1" thickBot="1">
      <c r="A642" s="18"/>
      <c r="B642" s="18"/>
      <c r="C642" s="18"/>
      <c r="D642" s="428"/>
      <c r="E642" s="449"/>
      <c r="F642" s="438"/>
      <c r="H642" s="1"/>
    </row>
    <row r="643" spans="1:8" ht="27.75" customHeight="1" thickTop="1" thickBot="1">
      <c r="A643" s="18"/>
      <c r="B643" s="18"/>
      <c r="C643" s="18"/>
      <c r="D643" s="428"/>
      <c r="E643" s="449"/>
      <c r="F643" s="438"/>
      <c r="H643" s="1"/>
    </row>
    <row r="644" spans="1:8" ht="27.75" customHeight="1" thickTop="1" thickBot="1">
      <c r="A644" s="18"/>
      <c r="B644" s="18"/>
      <c r="C644" s="18"/>
      <c r="D644" s="428"/>
      <c r="E644" s="449"/>
      <c r="F644" s="438"/>
      <c r="H644" s="1"/>
    </row>
    <row r="645" spans="1:8" ht="27.75" customHeight="1" thickTop="1" thickBot="1">
      <c r="A645" s="18"/>
      <c r="B645" s="18"/>
      <c r="C645" s="18"/>
      <c r="D645" s="428"/>
      <c r="E645" s="449"/>
      <c r="F645" s="438"/>
      <c r="H645" s="1"/>
    </row>
    <row r="646" spans="1:8" ht="27.75" customHeight="1" thickTop="1" thickBot="1">
      <c r="A646" s="18"/>
      <c r="B646" s="18"/>
      <c r="C646" s="18"/>
      <c r="D646" s="428"/>
      <c r="E646" s="449"/>
      <c r="F646" s="438"/>
      <c r="H646" s="1"/>
    </row>
    <row r="647" spans="1:8" ht="27.75" customHeight="1" thickTop="1" thickBot="1">
      <c r="A647" s="18"/>
      <c r="B647" s="18"/>
      <c r="C647" s="18"/>
      <c r="D647" s="428"/>
      <c r="E647" s="449"/>
      <c r="F647" s="438"/>
      <c r="H647" s="1"/>
    </row>
    <row r="648" spans="1:8" ht="27.75" customHeight="1" thickTop="1" thickBot="1">
      <c r="A648" s="18"/>
      <c r="B648" s="18"/>
      <c r="C648" s="18"/>
      <c r="D648" s="428"/>
      <c r="E648" s="449"/>
      <c r="F648" s="438"/>
      <c r="H648" s="1"/>
    </row>
    <row r="649" spans="1:8" ht="27.75" customHeight="1" thickTop="1" thickBot="1">
      <c r="A649" s="18"/>
      <c r="B649" s="18"/>
      <c r="C649" s="18"/>
      <c r="D649" s="428"/>
      <c r="E649" s="449"/>
      <c r="F649" s="438"/>
      <c r="H649" s="1"/>
    </row>
    <row r="650" spans="1:8" ht="27.75" customHeight="1" thickTop="1" thickBot="1">
      <c r="A650" s="18"/>
      <c r="B650" s="18"/>
      <c r="C650" s="18"/>
      <c r="D650" s="428"/>
      <c r="E650" s="449"/>
      <c r="F650" s="438"/>
      <c r="H650" s="1"/>
    </row>
    <row r="651" spans="1:8" ht="27.75" customHeight="1" thickTop="1" thickBot="1">
      <c r="A651" s="18"/>
      <c r="B651" s="18"/>
      <c r="C651" s="18"/>
      <c r="D651" s="428"/>
      <c r="E651" s="449"/>
      <c r="F651" s="438"/>
      <c r="H651" s="1"/>
    </row>
    <row r="652" spans="1:8" ht="27.75" customHeight="1" thickTop="1" thickBot="1">
      <c r="A652" s="18"/>
      <c r="B652" s="18"/>
      <c r="C652" s="18"/>
      <c r="D652" s="428"/>
      <c r="E652" s="449"/>
      <c r="F652" s="438"/>
      <c r="H652" s="1"/>
    </row>
    <row r="653" spans="1:8" ht="27.75" customHeight="1" thickTop="1" thickBot="1">
      <c r="A653" s="18"/>
      <c r="B653" s="18"/>
      <c r="C653" s="18"/>
      <c r="D653" s="428"/>
      <c r="E653" s="449"/>
      <c r="F653" s="438"/>
      <c r="H653" s="1"/>
    </row>
    <row r="654" spans="1:8" ht="27.75" customHeight="1" thickTop="1" thickBot="1">
      <c r="A654" s="18"/>
      <c r="B654" s="18"/>
      <c r="C654" s="18"/>
      <c r="D654" s="428"/>
      <c r="E654" s="449"/>
      <c r="F654" s="438"/>
      <c r="H654" s="1"/>
    </row>
    <row r="655" spans="1:8" ht="27.75" customHeight="1" thickTop="1" thickBot="1">
      <c r="A655" s="18"/>
      <c r="B655" s="18"/>
      <c r="C655" s="18"/>
      <c r="D655" s="428"/>
      <c r="E655" s="449"/>
      <c r="F655" s="438"/>
      <c r="H655" s="1"/>
    </row>
    <row r="656" spans="1:8" ht="27.75" customHeight="1" thickTop="1" thickBot="1">
      <c r="A656" s="18"/>
      <c r="B656" s="18"/>
      <c r="C656" s="18"/>
      <c r="D656" s="428"/>
      <c r="E656" s="449"/>
      <c r="F656" s="438"/>
      <c r="H656" s="1"/>
    </row>
    <row r="657" spans="1:8" ht="27.75" customHeight="1" thickTop="1" thickBot="1">
      <c r="A657" s="18"/>
      <c r="B657" s="18"/>
      <c r="C657" s="18"/>
      <c r="D657" s="428"/>
      <c r="E657" s="449"/>
      <c r="F657" s="438"/>
      <c r="H657" s="1"/>
    </row>
    <row r="658" spans="1:8" ht="27.75" customHeight="1" thickTop="1" thickBot="1">
      <c r="A658" s="18"/>
      <c r="B658" s="18"/>
      <c r="C658" s="18"/>
      <c r="D658" s="428"/>
      <c r="E658" s="449"/>
      <c r="F658" s="438"/>
      <c r="H658" s="1"/>
    </row>
    <row r="659" spans="1:8" ht="27.75" customHeight="1" thickTop="1" thickBot="1">
      <c r="A659" s="18"/>
      <c r="B659" s="18"/>
      <c r="C659" s="18"/>
      <c r="D659" s="428"/>
      <c r="E659" s="449"/>
      <c r="F659" s="438"/>
      <c r="H659" s="1"/>
    </row>
    <row r="660" spans="1:8" ht="27.75" customHeight="1" thickTop="1" thickBot="1">
      <c r="A660" s="18"/>
      <c r="B660" s="18"/>
      <c r="C660" s="18"/>
      <c r="D660" s="428"/>
      <c r="E660" s="449"/>
      <c r="F660" s="438"/>
      <c r="H660" s="1"/>
    </row>
    <row r="661" spans="1:8" ht="27.75" customHeight="1" thickTop="1" thickBot="1">
      <c r="A661" s="18"/>
      <c r="B661" s="18"/>
      <c r="C661" s="18"/>
      <c r="D661" s="428"/>
      <c r="E661" s="449"/>
      <c r="F661" s="438"/>
      <c r="H661" s="1"/>
    </row>
    <row r="662" spans="1:8" ht="27.75" customHeight="1" thickTop="1" thickBot="1">
      <c r="A662" s="18"/>
      <c r="B662" s="18"/>
      <c r="C662" s="18"/>
      <c r="D662" s="428"/>
      <c r="E662" s="449"/>
      <c r="F662" s="438"/>
      <c r="H662" s="1"/>
    </row>
    <row r="663" spans="1:8" ht="27.75" customHeight="1" thickTop="1" thickBot="1">
      <c r="A663" s="18"/>
      <c r="B663" s="18"/>
      <c r="C663" s="18"/>
      <c r="D663" s="428"/>
      <c r="E663" s="449"/>
      <c r="F663" s="438"/>
      <c r="H663" s="1"/>
    </row>
    <row r="664" spans="1:8" ht="27.75" customHeight="1" thickTop="1" thickBot="1">
      <c r="A664" s="18"/>
      <c r="B664" s="18"/>
      <c r="C664" s="18"/>
      <c r="D664" s="428"/>
      <c r="E664" s="449"/>
      <c r="F664" s="438"/>
      <c r="H664" s="1"/>
    </row>
    <row r="665" spans="1:8" ht="27.75" customHeight="1" thickTop="1" thickBot="1">
      <c r="A665" s="18"/>
      <c r="B665" s="18"/>
      <c r="C665" s="18"/>
      <c r="D665" s="428"/>
      <c r="E665" s="449"/>
      <c r="F665" s="438"/>
      <c r="H665" s="1"/>
    </row>
    <row r="666" spans="1:8" ht="27.75" customHeight="1" thickTop="1" thickBot="1">
      <c r="A666" s="18"/>
      <c r="B666" s="18"/>
      <c r="C666" s="18"/>
      <c r="D666" s="428"/>
      <c r="E666" s="449"/>
      <c r="F666" s="438"/>
      <c r="H666" s="1"/>
    </row>
    <row r="667" spans="1:8" ht="27.75" customHeight="1" thickTop="1" thickBot="1">
      <c r="A667" s="18"/>
      <c r="B667" s="18"/>
      <c r="C667" s="18"/>
      <c r="D667" s="428"/>
      <c r="E667" s="449"/>
      <c r="F667" s="438"/>
      <c r="H667" s="1"/>
    </row>
    <row r="668" spans="1:8" ht="27.75" customHeight="1" thickTop="1" thickBot="1">
      <c r="A668" s="18"/>
      <c r="B668" s="18"/>
      <c r="C668" s="18"/>
      <c r="D668" s="428"/>
      <c r="E668" s="449"/>
      <c r="F668" s="438"/>
      <c r="H668" s="1"/>
    </row>
    <row r="669" spans="1:8" ht="27.75" customHeight="1" thickTop="1" thickBot="1">
      <c r="A669" s="18"/>
      <c r="B669" s="18"/>
      <c r="C669" s="18"/>
      <c r="D669" s="428"/>
      <c r="E669" s="449"/>
      <c r="F669" s="438"/>
      <c r="H669" s="1"/>
    </row>
    <row r="670" spans="1:8" ht="27.75" customHeight="1" thickTop="1" thickBot="1">
      <c r="A670" s="18"/>
      <c r="B670" s="18"/>
      <c r="C670" s="18"/>
      <c r="D670" s="428"/>
      <c r="E670" s="449"/>
      <c r="F670" s="438"/>
      <c r="H670" s="1"/>
    </row>
    <row r="671" spans="1:8" ht="27.75" customHeight="1" thickTop="1" thickBot="1">
      <c r="A671" s="18"/>
      <c r="B671" s="18"/>
      <c r="C671" s="18"/>
      <c r="D671" s="428"/>
      <c r="E671" s="449"/>
      <c r="F671" s="438"/>
      <c r="H671" s="1"/>
    </row>
    <row r="672" spans="1:8" ht="27.75" customHeight="1" thickTop="1" thickBot="1">
      <c r="A672" s="18"/>
      <c r="B672" s="18"/>
      <c r="C672" s="18"/>
      <c r="D672" s="428"/>
      <c r="E672" s="449"/>
      <c r="F672" s="438"/>
      <c r="H672" s="1"/>
    </row>
    <row r="673" spans="1:8" ht="27.75" customHeight="1" thickTop="1" thickBot="1">
      <c r="A673" s="18"/>
      <c r="B673" s="18"/>
      <c r="C673" s="18"/>
      <c r="D673" s="428"/>
      <c r="E673" s="449"/>
      <c r="F673" s="438"/>
      <c r="H673" s="1"/>
    </row>
    <row r="674" spans="1:8" ht="27.75" customHeight="1" thickTop="1" thickBot="1">
      <c r="A674" s="18"/>
      <c r="B674" s="18"/>
      <c r="C674" s="18"/>
      <c r="D674" s="428"/>
      <c r="E674" s="449"/>
      <c r="F674" s="438"/>
      <c r="H674" s="1"/>
    </row>
    <row r="675" spans="1:8" ht="27.75" customHeight="1" thickTop="1" thickBot="1">
      <c r="A675" s="18"/>
      <c r="B675" s="18"/>
      <c r="C675" s="18"/>
      <c r="D675" s="428"/>
      <c r="E675" s="449"/>
      <c r="F675" s="438"/>
      <c r="H675" s="1"/>
    </row>
    <row r="676" spans="1:8" ht="27.75" customHeight="1" thickTop="1" thickBot="1">
      <c r="A676" s="18"/>
      <c r="B676" s="18"/>
      <c r="C676" s="18"/>
      <c r="D676" s="428"/>
      <c r="E676" s="449"/>
      <c r="F676" s="438"/>
      <c r="H676" s="1"/>
    </row>
    <row r="677" spans="1:8" ht="27.75" customHeight="1" thickTop="1" thickBot="1">
      <c r="A677" s="18"/>
      <c r="B677" s="18"/>
      <c r="C677" s="18"/>
      <c r="D677" s="428"/>
      <c r="E677" s="449"/>
      <c r="F677" s="438"/>
      <c r="H677" s="1"/>
    </row>
    <row r="678" spans="1:8" ht="27.75" customHeight="1" thickTop="1" thickBot="1">
      <c r="A678" s="18"/>
      <c r="B678" s="18"/>
      <c r="C678" s="18"/>
      <c r="D678" s="428"/>
      <c r="E678" s="449"/>
      <c r="F678" s="438"/>
      <c r="H678" s="1"/>
    </row>
    <row r="679" spans="1:8" ht="27.75" customHeight="1" thickTop="1" thickBot="1">
      <c r="A679" s="18"/>
      <c r="B679" s="18"/>
      <c r="C679" s="18"/>
      <c r="D679" s="428"/>
      <c r="E679" s="449"/>
      <c r="F679" s="438"/>
      <c r="H679" s="1"/>
    </row>
    <row r="680" spans="1:8" ht="27.75" customHeight="1" thickTop="1" thickBot="1">
      <c r="A680" s="18"/>
      <c r="B680" s="18"/>
      <c r="C680" s="18"/>
      <c r="D680" s="428"/>
      <c r="E680" s="449"/>
      <c r="F680" s="438"/>
      <c r="H680" s="1"/>
    </row>
    <row r="681" spans="1:8" ht="27.75" customHeight="1" thickTop="1" thickBot="1">
      <c r="A681" s="18"/>
      <c r="B681" s="18"/>
      <c r="C681" s="18"/>
      <c r="D681" s="428"/>
      <c r="E681" s="449"/>
      <c r="F681" s="438"/>
      <c r="H681" s="1"/>
    </row>
    <row r="682" spans="1:8" ht="27.75" customHeight="1" thickTop="1" thickBot="1">
      <c r="A682" s="18"/>
      <c r="B682" s="18"/>
      <c r="C682" s="18"/>
      <c r="D682" s="428"/>
      <c r="E682" s="449"/>
      <c r="F682" s="438"/>
      <c r="H682" s="1"/>
    </row>
    <row r="683" spans="1:8" ht="27.75" customHeight="1" thickTop="1" thickBot="1">
      <c r="A683" s="18"/>
      <c r="B683" s="18"/>
      <c r="C683" s="18"/>
      <c r="D683" s="428"/>
      <c r="E683" s="449"/>
      <c r="F683" s="438"/>
      <c r="H683" s="1"/>
    </row>
    <row r="684" spans="1:8" ht="27.75" customHeight="1" thickTop="1" thickBot="1">
      <c r="A684" s="18"/>
      <c r="B684" s="18"/>
      <c r="C684" s="18"/>
      <c r="D684" s="428"/>
      <c r="E684" s="449"/>
      <c r="F684" s="438"/>
      <c r="H684" s="1"/>
    </row>
    <row r="685" spans="1:8" ht="27.75" customHeight="1" thickTop="1" thickBot="1">
      <c r="A685" s="18"/>
      <c r="B685" s="18"/>
      <c r="C685" s="18"/>
      <c r="D685" s="428"/>
      <c r="E685" s="449"/>
      <c r="F685" s="438"/>
      <c r="H685" s="1"/>
    </row>
    <row r="686" spans="1:8" ht="27.75" customHeight="1" thickTop="1" thickBot="1">
      <c r="A686" s="18"/>
      <c r="B686" s="18"/>
      <c r="C686" s="18"/>
      <c r="D686" s="428"/>
      <c r="E686" s="449"/>
      <c r="F686" s="438"/>
      <c r="H686" s="1"/>
    </row>
    <row r="687" spans="1:8" ht="27.75" customHeight="1" thickTop="1" thickBot="1">
      <c r="A687" s="18"/>
      <c r="B687" s="18"/>
      <c r="C687" s="18"/>
      <c r="D687" s="428"/>
      <c r="E687" s="449"/>
      <c r="F687" s="438"/>
      <c r="H687" s="1"/>
    </row>
    <row r="688" spans="1:8" ht="27.75" customHeight="1" thickTop="1" thickBot="1">
      <c r="A688" s="18"/>
      <c r="B688" s="18"/>
      <c r="C688" s="18"/>
      <c r="D688" s="428"/>
      <c r="E688" s="449"/>
      <c r="F688" s="438"/>
      <c r="H688" s="1"/>
    </row>
    <row r="689" spans="1:8" ht="27.75" customHeight="1" thickTop="1" thickBot="1">
      <c r="A689" s="18"/>
      <c r="B689" s="18"/>
      <c r="C689" s="18"/>
      <c r="D689" s="428"/>
      <c r="E689" s="449"/>
      <c r="F689" s="438"/>
      <c r="H689" s="1"/>
    </row>
    <row r="690" spans="1:8" ht="27.75" customHeight="1" thickTop="1" thickBot="1">
      <c r="A690" s="18"/>
      <c r="B690" s="18"/>
      <c r="C690" s="18"/>
      <c r="D690" s="428"/>
      <c r="E690" s="449"/>
      <c r="F690" s="438"/>
      <c r="H690" s="1"/>
    </row>
    <row r="691" spans="1:8" ht="27.75" customHeight="1" thickTop="1" thickBot="1">
      <c r="A691" s="18"/>
      <c r="B691" s="18"/>
      <c r="C691" s="18"/>
      <c r="D691" s="428"/>
      <c r="E691" s="449"/>
      <c r="F691" s="438"/>
      <c r="H691" s="1"/>
    </row>
    <row r="692" spans="1:8" ht="27.75" customHeight="1" thickTop="1" thickBot="1">
      <c r="A692" s="18"/>
      <c r="B692" s="18"/>
      <c r="C692" s="18"/>
      <c r="D692" s="428"/>
      <c r="E692" s="449"/>
      <c r="F692" s="438"/>
      <c r="H692" s="1"/>
    </row>
    <row r="693" spans="1:8" ht="27.75" customHeight="1" thickTop="1" thickBot="1">
      <c r="A693" s="18"/>
      <c r="B693" s="18"/>
      <c r="C693" s="18"/>
      <c r="D693" s="428"/>
      <c r="E693" s="449"/>
      <c r="F693" s="438"/>
      <c r="H693" s="1"/>
    </row>
    <row r="694" spans="1:8" ht="27.75" customHeight="1" thickTop="1" thickBot="1">
      <c r="A694" s="18"/>
      <c r="B694" s="18"/>
      <c r="C694" s="18"/>
      <c r="D694" s="428"/>
      <c r="E694" s="449"/>
      <c r="F694" s="438"/>
      <c r="H694" s="1"/>
    </row>
    <row r="695" spans="1:8" ht="27.75" customHeight="1" thickTop="1" thickBot="1">
      <c r="A695" s="18"/>
      <c r="B695" s="18"/>
      <c r="C695" s="18"/>
      <c r="D695" s="428"/>
      <c r="E695" s="449"/>
      <c r="F695" s="438"/>
      <c r="H695" s="1"/>
    </row>
    <row r="696" spans="1:8" ht="27.75" customHeight="1" thickTop="1" thickBot="1">
      <c r="A696" s="18"/>
      <c r="B696" s="18"/>
      <c r="C696" s="18"/>
      <c r="D696" s="428"/>
      <c r="E696" s="449"/>
      <c r="F696" s="438"/>
      <c r="H696" s="1"/>
    </row>
    <row r="697" spans="1:8" ht="27.75" customHeight="1" thickTop="1" thickBot="1">
      <c r="A697" s="18"/>
      <c r="B697" s="18"/>
      <c r="C697" s="18"/>
      <c r="D697" s="428"/>
      <c r="E697" s="449"/>
      <c r="F697" s="438"/>
      <c r="H697" s="1"/>
    </row>
    <row r="698" spans="1:8" ht="27.75" customHeight="1" thickTop="1" thickBot="1">
      <c r="A698" s="18"/>
      <c r="B698" s="18"/>
      <c r="C698" s="18"/>
      <c r="D698" s="428"/>
      <c r="E698" s="449"/>
      <c r="F698" s="438"/>
      <c r="H698" s="1"/>
    </row>
    <row r="699" spans="1:8" ht="27.75" customHeight="1" thickTop="1" thickBot="1">
      <c r="A699" s="18"/>
      <c r="B699" s="18"/>
      <c r="C699" s="18"/>
      <c r="D699" s="428"/>
      <c r="E699" s="449"/>
      <c r="F699" s="438"/>
      <c r="H699" s="1"/>
    </row>
    <row r="700" spans="1:8" ht="27.75" customHeight="1" thickTop="1" thickBot="1">
      <c r="A700" s="18"/>
      <c r="B700" s="18"/>
      <c r="C700" s="18"/>
      <c r="D700" s="428"/>
      <c r="E700" s="449"/>
      <c r="F700" s="438"/>
      <c r="H700" s="1"/>
    </row>
    <row r="701" spans="1:8" ht="27.75" customHeight="1" thickTop="1" thickBot="1">
      <c r="A701" s="18"/>
      <c r="B701" s="18"/>
      <c r="C701" s="18"/>
      <c r="D701" s="428"/>
      <c r="E701" s="449"/>
      <c r="F701" s="438"/>
      <c r="H701" s="1"/>
    </row>
    <row r="702" spans="1:8" ht="27.75" customHeight="1" thickTop="1" thickBot="1">
      <c r="A702" s="18"/>
      <c r="B702" s="18"/>
      <c r="C702" s="18"/>
      <c r="D702" s="428"/>
      <c r="E702" s="449"/>
      <c r="F702" s="438"/>
      <c r="H702" s="1"/>
    </row>
    <row r="703" spans="1:8" ht="27.75" customHeight="1" thickTop="1" thickBot="1">
      <c r="A703" s="18"/>
      <c r="B703" s="18"/>
      <c r="C703" s="18"/>
      <c r="D703" s="428"/>
      <c r="E703" s="449"/>
      <c r="F703" s="438"/>
      <c r="H703" s="1"/>
    </row>
    <row r="704" spans="1:8" ht="27.75" customHeight="1" thickTop="1" thickBot="1">
      <c r="A704" s="18"/>
      <c r="B704" s="18"/>
      <c r="C704" s="18"/>
      <c r="D704" s="428"/>
      <c r="E704" s="449"/>
      <c r="F704" s="438"/>
      <c r="H704" s="1"/>
    </row>
    <row r="705" spans="1:8" ht="27.75" customHeight="1" thickTop="1" thickBot="1">
      <c r="A705" s="18"/>
      <c r="B705" s="18"/>
      <c r="C705" s="18"/>
      <c r="D705" s="428"/>
      <c r="E705" s="449"/>
      <c r="F705" s="438"/>
      <c r="H705" s="1"/>
    </row>
    <row r="706" spans="1:8" ht="27.75" customHeight="1" thickTop="1" thickBot="1">
      <c r="A706" s="18"/>
      <c r="B706" s="18"/>
      <c r="C706" s="18"/>
      <c r="D706" s="428"/>
      <c r="E706" s="449"/>
      <c r="F706" s="438"/>
      <c r="H706" s="1"/>
    </row>
    <row r="707" spans="1:8" ht="27.75" customHeight="1" thickTop="1" thickBot="1">
      <c r="A707" s="18"/>
      <c r="B707" s="18"/>
      <c r="C707" s="18"/>
      <c r="D707" s="428"/>
      <c r="E707" s="449"/>
      <c r="F707" s="438"/>
      <c r="H707" s="1"/>
    </row>
    <row r="708" spans="1:8" ht="27.75" customHeight="1" thickTop="1" thickBot="1">
      <c r="A708" s="18"/>
      <c r="B708" s="18"/>
      <c r="C708" s="18"/>
      <c r="D708" s="428"/>
      <c r="E708" s="449"/>
      <c r="F708" s="438"/>
      <c r="H708" s="1"/>
    </row>
    <row r="709" spans="1:8" ht="27.75" customHeight="1" thickTop="1" thickBot="1">
      <c r="A709" s="18"/>
      <c r="B709" s="18"/>
      <c r="C709" s="18"/>
      <c r="D709" s="428"/>
      <c r="E709" s="449"/>
      <c r="F709" s="438"/>
      <c r="H709" s="1"/>
    </row>
    <row r="710" spans="1:8" ht="27.75" customHeight="1" thickTop="1" thickBot="1">
      <c r="A710" s="18"/>
      <c r="B710" s="18"/>
      <c r="C710" s="18"/>
      <c r="D710" s="428"/>
      <c r="E710" s="449"/>
      <c r="F710" s="438"/>
      <c r="H710" s="1"/>
    </row>
    <row r="711" spans="1:8" ht="27.75" customHeight="1" thickTop="1" thickBot="1">
      <c r="A711" s="18"/>
      <c r="B711" s="18"/>
      <c r="C711" s="18"/>
      <c r="D711" s="428"/>
      <c r="E711" s="449"/>
      <c r="F711" s="438"/>
      <c r="H711" s="1"/>
    </row>
    <row r="712" spans="1:8" ht="27.75" customHeight="1" thickTop="1" thickBot="1">
      <c r="A712" s="18"/>
      <c r="B712" s="18"/>
      <c r="C712" s="18"/>
      <c r="D712" s="428"/>
      <c r="E712" s="449"/>
      <c r="F712" s="438"/>
      <c r="H712" s="1"/>
    </row>
    <row r="713" spans="1:8" ht="27.75" customHeight="1" thickTop="1" thickBot="1">
      <c r="A713" s="18"/>
      <c r="B713" s="18"/>
      <c r="C713" s="18"/>
      <c r="D713" s="428"/>
      <c r="E713" s="449"/>
      <c r="F713" s="438"/>
      <c r="H713" s="1"/>
    </row>
    <row r="714" spans="1:8" ht="27.75" customHeight="1" thickTop="1" thickBot="1">
      <c r="A714" s="18"/>
      <c r="B714" s="18"/>
      <c r="C714" s="18"/>
      <c r="D714" s="428"/>
      <c r="E714" s="449"/>
      <c r="F714" s="438"/>
      <c r="H714" s="1"/>
    </row>
    <row r="715" spans="1:8" ht="27.75" customHeight="1" thickTop="1" thickBot="1">
      <c r="A715" s="18"/>
      <c r="B715" s="18"/>
      <c r="C715" s="18"/>
      <c r="D715" s="428"/>
      <c r="E715" s="449"/>
      <c r="F715" s="438"/>
      <c r="H715" s="1"/>
    </row>
    <row r="716" spans="1:8" ht="27.75" customHeight="1" thickTop="1" thickBot="1">
      <c r="A716" s="18"/>
      <c r="B716" s="18"/>
      <c r="C716" s="18"/>
      <c r="D716" s="428"/>
      <c r="E716" s="449"/>
      <c r="F716" s="438"/>
      <c r="H716" s="1"/>
    </row>
    <row r="717" spans="1:8" ht="27.75" customHeight="1" thickTop="1" thickBot="1">
      <c r="A717" s="18"/>
      <c r="B717" s="18"/>
      <c r="C717" s="18"/>
      <c r="D717" s="428"/>
      <c r="E717" s="449"/>
      <c r="F717" s="438"/>
      <c r="H717" s="1"/>
    </row>
    <row r="718" spans="1:8" ht="27.75" customHeight="1" thickTop="1" thickBot="1">
      <c r="A718" s="18"/>
      <c r="B718" s="18"/>
      <c r="C718" s="18"/>
      <c r="D718" s="428"/>
      <c r="E718" s="449"/>
      <c r="F718" s="438"/>
      <c r="H718" s="1"/>
    </row>
    <row r="719" spans="1:8" ht="27.75" customHeight="1" thickTop="1" thickBot="1">
      <c r="A719" s="18"/>
      <c r="B719" s="18"/>
      <c r="C719" s="18"/>
      <c r="D719" s="428"/>
      <c r="E719" s="449"/>
      <c r="F719" s="438"/>
      <c r="H719" s="1"/>
    </row>
    <row r="720" spans="1:8" ht="27.75" customHeight="1" thickTop="1" thickBot="1">
      <c r="A720" s="18"/>
      <c r="B720" s="18"/>
      <c r="C720" s="18"/>
      <c r="D720" s="428"/>
      <c r="E720" s="449"/>
      <c r="F720" s="438"/>
      <c r="H720" s="1"/>
    </row>
    <row r="721" spans="1:8" ht="27.75" customHeight="1" thickTop="1" thickBot="1">
      <c r="A721" s="18"/>
      <c r="B721" s="18"/>
      <c r="C721" s="18"/>
      <c r="D721" s="428"/>
      <c r="E721" s="449"/>
      <c r="F721" s="438"/>
      <c r="H721" s="1"/>
    </row>
    <row r="722" spans="1:8" ht="27.75" customHeight="1" thickTop="1" thickBot="1">
      <c r="A722" s="18"/>
      <c r="B722" s="18"/>
      <c r="C722" s="18"/>
      <c r="D722" s="428"/>
      <c r="E722" s="449"/>
      <c r="F722" s="438"/>
      <c r="H722" s="1"/>
    </row>
    <row r="723" spans="1:8" ht="27.75" customHeight="1" thickTop="1" thickBot="1">
      <c r="A723" s="18"/>
      <c r="B723" s="18"/>
      <c r="C723" s="18"/>
      <c r="D723" s="428"/>
      <c r="E723" s="449"/>
      <c r="F723" s="438"/>
      <c r="H723" s="1"/>
    </row>
    <row r="724" spans="1:8" ht="27.75" customHeight="1" thickTop="1" thickBot="1">
      <c r="A724" s="18"/>
      <c r="B724" s="18"/>
      <c r="C724" s="18"/>
      <c r="D724" s="428"/>
      <c r="E724" s="449"/>
      <c r="F724" s="438"/>
      <c r="H724" s="1"/>
    </row>
    <row r="725" spans="1:8" ht="27.75" customHeight="1" thickTop="1" thickBot="1">
      <c r="A725" s="18"/>
      <c r="B725" s="18"/>
      <c r="C725" s="18"/>
      <c r="D725" s="428"/>
      <c r="E725" s="449"/>
      <c r="F725" s="438"/>
      <c r="H725" s="1"/>
    </row>
    <row r="726" spans="1:8" ht="27.75" customHeight="1" thickTop="1" thickBot="1">
      <c r="A726" s="18"/>
      <c r="B726" s="18"/>
      <c r="C726" s="18"/>
      <c r="D726" s="428"/>
      <c r="E726" s="449"/>
      <c r="F726" s="438"/>
      <c r="H726" s="1"/>
    </row>
    <row r="727" spans="1:8" ht="27.75" customHeight="1" thickTop="1" thickBot="1">
      <c r="A727" s="18"/>
      <c r="B727" s="18"/>
      <c r="C727" s="18"/>
      <c r="D727" s="428"/>
      <c r="E727" s="449"/>
      <c r="F727" s="438"/>
      <c r="H727" s="1"/>
    </row>
    <row r="728" spans="1:8" ht="27.75" customHeight="1" thickTop="1" thickBot="1">
      <c r="A728" s="18"/>
      <c r="B728" s="18"/>
      <c r="C728" s="18"/>
      <c r="D728" s="428"/>
      <c r="E728" s="449"/>
      <c r="F728" s="438"/>
      <c r="H728" s="1"/>
    </row>
    <row r="729" spans="1:8" ht="27.75" customHeight="1" thickTop="1" thickBot="1">
      <c r="A729" s="18"/>
      <c r="B729" s="18"/>
      <c r="C729" s="18"/>
      <c r="D729" s="428"/>
      <c r="E729" s="449"/>
      <c r="F729" s="438"/>
      <c r="H729" s="1"/>
    </row>
    <row r="730" spans="1:8" ht="27.75" customHeight="1" thickTop="1" thickBot="1">
      <c r="A730" s="18"/>
      <c r="B730" s="18"/>
      <c r="C730" s="18"/>
      <c r="D730" s="428"/>
      <c r="E730" s="449"/>
      <c r="F730" s="438"/>
      <c r="H730" s="1"/>
    </row>
    <row r="731" spans="1:8" ht="27.75" customHeight="1" thickTop="1" thickBot="1">
      <c r="A731" s="18"/>
      <c r="B731" s="18"/>
      <c r="C731" s="18"/>
      <c r="D731" s="428"/>
      <c r="E731" s="449"/>
      <c r="F731" s="438"/>
      <c r="H731" s="1"/>
    </row>
    <row r="732" spans="1:8" ht="27.75" customHeight="1" thickTop="1" thickBot="1">
      <c r="A732" s="18"/>
      <c r="B732" s="18"/>
      <c r="C732" s="18"/>
      <c r="D732" s="428"/>
      <c r="E732" s="449"/>
      <c r="F732" s="438"/>
      <c r="H732" s="1"/>
    </row>
    <row r="733" spans="1:8" ht="27.75" customHeight="1" thickTop="1" thickBot="1">
      <c r="A733" s="18"/>
      <c r="B733" s="18"/>
      <c r="C733" s="18"/>
      <c r="D733" s="428"/>
      <c r="E733" s="449"/>
      <c r="F733" s="438"/>
      <c r="H733" s="1"/>
    </row>
    <row r="734" spans="1:8" ht="27.75" customHeight="1" thickTop="1" thickBot="1">
      <c r="A734" s="18"/>
      <c r="B734" s="18"/>
      <c r="C734" s="18"/>
      <c r="D734" s="428"/>
      <c r="E734" s="449"/>
      <c r="F734" s="438"/>
      <c r="H734" s="1"/>
    </row>
    <row r="735" spans="1:8" ht="27.75" customHeight="1" thickTop="1" thickBot="1">
      <c r="A735" s="18"/>
      <c r="B735" s="18"/>
      <c r="C735" s="18"/>
      <c r="D735" s="428"/>
      <c r="E735" s="449"/>
      <c r="F735" s="438"/>
      <c r="H735" s="1"/>
    </row>
    <row r="736" spans="1:8" ht="27.75" customHeight="1" thickTop="1" thickBot="1">
      <c r="A736" s="18"/>
      <c r="B736" s="18"/>
      <c r="C736" s="18"/>
      <c r="D736" s="428"/>
      <c r="E736" s="449"/>
      <c r="F736" s="438"/>
      <c r="H736" s="1"/>
    </row>
    <row r="737" spans="1:8" ht="27.75" customHeight="1" thickTop="1" thickBot="1">
      <c r="A737" s="18"/>
      <c r="B737" s="18"/>
      <c r="C737" s="18"/>
      <c r="D737" s="428"/>
      <c r="E737" s="449"/>
      <c r="F737" s="438"/>
      <c r="H737" s="1"/>
    </row>
    <row r="738" spans="1:8" ht="27.75" customHeight="1" thickTop="1" thickBot="1">
      <c r="A738" s="18"/>
      <c r="B738" s="18"/>
      <c r="C738" s="18"/>
      <c r="D738" s="428"/>
      <c r="E738" s="449"/>
      <c r="F738" s="438"/>
      <c r="H738" s="1"/>
    </row>
    <row r="739" spans="1:8" ht="27.75" customHeight="1" thickTop="1" thickBot="1">
      <c r="A739" s="18"/>
      <c r="B739" s="18"/>
      <c r="C739" s="18"/>
      <c r="D739" s="428"/>
      <c r="E739" s="449"/>
      <c r="F739" s="438"/>
      <c r="H739" s="1"/>
    </row>
    <row r="740" spans="1:8" ht="27.75" customHeight="1" thickTop="1" thickBot="1">
      <c r="A740" s="18"/>
      <c r="B740" s="18"/>
      <c r="C740" s="18"/>
      <c r="D740" s="428"/>
      <c r="E740" s="449"/>
      <c r="F740" s="438"/>
      <c r="H740" s="1"/>
    </row>
    <row r="741" spans="1:8" ht="27.75" customHeight="1" thickTop="1" thickBot="1">
      <c r="A741" s="18"/>
      <c r="B741" s="18"/>
      <c r="C741" s="18"/>
      <c r="D741" s="428"/>
      <c r="E741" s="449"/>
      <c r="F741" s="438"/>
      <c r="H741" s="1"/>
    </row>
    <row r="742" spans="1:8" ht="27.75" customHeight="1" thickTop="1" thickBot="1">
      <c r="A742" s="18"/>
      <c r="B742" s="18"/>
      <c r="C742" s="18"/>
      <c r="D742" s="428"/>
      <c r="E742" s="449"/>
      <c r="F742" s="438"/>
      <c r="H742" s="1"/>
    </row>
    <row r="743" spans="1:8" ht="27.75" customHeight="1" thickTop="1" thickBot="1">
      <c r="A743" s="18"/>
      <c r="B743" s="18"/>
      <c r="C743" s="18"/>
      <c r="D743" s="428"/>
      <c r="E743" s="449"/>
      <c r="F743" s="438"/>
      <c r="H743" s="1"/>
    </row>
    <row r="744" spans="1:8" ht="27.75" customHeight="1" thickTop="1" thickBot="1">
      <c r="A744" s="18"/>
      <c r="B744" s="18"/>
      <c r="C744" s="18"/>
      <c r="D744" s="428"/>
      <c r="E744" s="449"/>
      <c r="F744" s="438"/>
      <c r="H744" s="1"/>
    </row>
    <row r="745" spans="1:8" ht="27.75" customHeight="1" thickTop="1" thickBot="1">
      <c r="A745" s="18"/>
      <c r="B745" s="18"/>
      <c r="C745" s="18"/>
      <c r="D745" s="428"/>
      <c r="E745" s="449"/>
      <c r="F745" s="438"/>
      <c r="H745" s="1"/>
    </row>
    <row r="746" spans="1:8" ht="27.75" customHeight="1" thickTop="1" thickBot="1">
      <c r="A746" s="18"/>
      <c r="B746" s="18"/>
      <c r="C746" s="18"/>
      <c r="D746" s="428"/>
      <c r="E746" s="449"/>
      <c r="F746" s="438"/>
      <c r="H746" s="1"/>
    </row>
    <row r="747" spans="1:8" ht="27.75" customHeight="1" thickTop="1" thickBot="1">
      <c r="A747" s="18"/>
      <c r="B747" s="18"/>
      <c r="C747" s="18"/>
      <c r="D747" s="428"/>
      <c r="E747" s="449"/>
      <c r="F747" s="438"/>
      <c r="H747" s="1"/>
    </row>
    <row r="748" spans="1:8" ht="27.75" customHeight="1" thickTop="1" thickBot="1">
      <c r="A748" s="18"/>
      <c r="B748" s="18"/>
      <c r="C748" s="18"/>
      <c r="D748" s="428"/>
      <c r="E748" s="449"/>
      <c r="F748" s="438"/>
      <c r="H748" s="1"/>
    </row>
    <row r="749" spans="1:8" ht="27.75" customHeight="1" thickTop="1" thickBot="1">
      <c r="A749" s="18"/>
      <c r="B749" s="18"/>
      <c r="C749" s="18"/>
      <c r="D749" s="428"/>
      <c r="E749" s="449"/>
      <c r="F749" s="438"/>
      <c r="H749" s="1"/>
    </row>
    <row r="750" spans="1:8" ht="27.75" customHeight="1" thickTop="1" thickBot="1">
      <c r="A750" s="18"/>
      <c r="B750" s="18"/>
      <c r="C750" s="18"/>
      <c r="D750" s="428"/>
      <c r="E750" s="449"/>
      <c r="H750" s="1"/>
    </row>
    <row r="751" spans="1:8" ht="27.75" customHeight="1" thickTop="1" thickBot="1">
      <c r="A751" s="18"/>
      <c r="B751" s="18"/>
      <c r="C751" s="18"/>
      <c r="D751" s="428"/>
      <c r="H751" s="1"/>
    </row>
    <row r="752" spans="1:8" ht="27.75" customHeight="1" thickTop="1" thickBot="1">
      <c r="A752" s="18"/>
      <c r="B752" s="18"/>
      <c r="C752" s="18"/>
      <c r="D752" s="428"/>
      <c r="H752" s="1"/>
    </row>
    <row r="753" spans="1:8" ht="27.75" customHeight="1" thickTop="1" thickBot="1">
      <c r="A753" s="18"/>
      <c r="B753" s="18"/>
      <c r="C753" s="18"/>
      <c r="D753" s="428"/>
      <c r="E753" s="451"/>
      <c r="H753" s="1"/>
    </row>
    <row r="754" spans="1:8" ht="27.75" customHeight="1" thickTop="1" thickBot="1">
      <c r="A754" s="18"/>
      <c r="B754" s="18"/>
      <c r="C754" s="18"/>
      <c r="D754" s="428"/>
      <c r="E754" s="451"/>
      <c r="H754" s="1"/>
    </row>
    <row r="755" spans="1:8" ht="27.75" customHeight="1" thickTop="1" thickBot="1">
      <c r="A755" s="18"/>
      <c r="B755" s="18"/>
      <c r="C755" s="18"/>
      <c r="D755" s="428"/>
      <c r="E755" s="451"/>
      <c r="H755" s="1"/>
    </row>
    <row r="756" spans="1:8" ht="27.75" customHeight="1" thickTop="1" thickBot="1">
      <c r="A756" s="18"/>
      <c r="B756" s="18"/>
      <c r="C756" s="18"/>
      <c r="D756" s="428"/>
      <c r="E756" s="451"/>
      <c r="H756" s="1"/>
    </row>
    <row r="757" spans="1:8" ht="27.75" customHeight="1" thickTop="1" thickBot="1">
      <c r="A757" s="18"/>
      <c r="B757" s="18"/>
      <c r="C757" s="18"/>
      <c r="D757" s="428"/>
      <c r="E757" s="451"/>
      <c r="H757" s="1"/>
    </row>
    <row r="758" spans="1:8" ht="27.75" customHeight="1" thickTop="1" thickBot="1">
      <c r="A758" s="18"/>
      <c r="B758" s="18"/>
      <c r="C758" s="18"/>
      <c r="D758" s="428"/>
      <c r="E758" s="451"/>
      <c r="H758" s="1"/>
    </row>
    <row r="759" spans="1:8" ht="27.75" customHeight="1" thickTop="1" thickBot="1">
      <c r="A759" s="18"/>
      <c r="B759" s="18"/>
      <c r="C759" s="18"/>
      <c r="D759" s="428"/>
      <c r="E759" s="451"/>
      <c r="H759" s="1"/>
    </row>
    <row r="760" spans="1:8" ht="27.75" customHeight="1" thickTop="1" thickBot="1">
      <c r="A760" s="18"/>
      <c r="B760" s="18"/>
      <c r="C760" s="18"/>
      <c r="D760" s="428"/>
      <c r="E760" s="451"/>
      <c r="H760" s="1"/>
    </row>
    <row r="761" spans="1:8" ht="27.75" customHeight="1" thickTop="1" thickBot="1">
      <c r="A761" s="18"/>
      <c r="B761" s="18"/>
      <c r="C761" s="18"/>
      <c r="D761" s="428"/>
      <c r="E761" s="451"/>
      <c r="H761" s="1"/>
    </row>
    <row r="762" spans="1:8" ht="27.75" customHeight="1" thickTop="1" thickBot="1">
      <c r="A762" s="18"/>
      <c r="B762" s="18"/>
      <c r="C762" s="18"/>
      <c r="D762" s="428"/>
      <c r="E762" s="451"/>
      <c r="H762" s="1"/>
    </row>
    <row r="763" spans="1:8" ht="27.75" customHeight="1" thickTop="1" thickBot="1">
      <c r="A763" s="18"/>
      <c r="B763" s="18"/>
      <c r="C763" s="18"/>
      <c r="D763" s="428"/>
      <c r="E763" s="451"/>
      <c r="H763" s="1"/>
    </row>
    <row r="764" spans="1:8" ht="27.75" customHeight="1" thickTop="1" thickBot="1">
      <c r="A764" s="18"/>
      <c r="B764" s="18"/>
      <c r="C764" s="18"/>
      <c r="D764" s="428"/>
      <c r="E764" s="451"/>
      <c r="H764" s="1"/>
    </row>
    <row r="765" spans="1:8" ht="27.75" customHeight="1" thickTop="1" thickBot="1">
      <c r="A765" s="18"/>
      <c r="B765" s="18"/>
      <c r="C765" s="18"/>
      <c r="D765" s="428"/>
      <c r="E765" s="451"/>
      <c r="H765" s="1"/>
    </row>
    <row r="766" spans="1:8" ht="27.75" customHeight="1" thickTop="1" thickBot="1">
      <c r="A766" s="18"/>
      <c r="B766" s="18"/>
      <c r="C766" s="18"/>
      <c r="D766" s="428"/>
      <c r="E766" s="451"/>
      <c r="H766" s="1"/>
    </row>
    <row r="767" spans="1:8" ht="27.75" customHeight="1" thickTop="1" thickBot="1">
      <c r="A767" s="18"/>
      <c r="B767" s="18"/>
      <c r="C767" s="18"/>
      <c r="D767" s="428"/>
      <c r="E767" s="451"/>
      <c r="H767" s="1"/>
    </row>
    <row r="768" spans="1:8" ht="27.75" customHeight="1" thickTop="1" thickBot="1">
      <c r="A768" s="18"/>
      <c r="B768" s="18"/>
      <c r="C768" s="18"/>
      <c r="D768" s="428"/>
      <c r="E768" s="451"/>
      <c r="H768" s="1"/>
    </row>
    <row r="769" spans="1:8" ht="27.75" customHeight="1" thickTop="1" thickBot="1">
      <c r="A769" s="18"/>
      <c r="B769" s="18"/>
      <c r="C769" s="18"/>
      <c r="D769" s="428"/>
      <c r="E769" s="451"/>
      <c r="H769" s="1"/>
    </row>
    <row r="770" spans="1:8" ht="27.75" customHeight="1" thickTop="1" thickBot="1">
      <c r="A770" s="18"/>
      <c r="B770" s="18"/>
      <c r="C770" s="18"/>
      <c r="D770" s="428"/>
      <c r="E770" s="451"/>
      <c r="H770" s="1"/>
    </row>
    <row r="771" spans="1:8" ht="27.75" customHeight="1" thickTop="1" thickBot="1">
      <c r="A771" s="18"/>
      <c r="B771" s="18"/>
      <c r="C771" s="18"/>
      <c r="D771" s="428"/>
      <c r="E771" s="451"/>
      <c r="H771" s="1"/>
    </row>
    <row r="772" spans="1:8" ht="27.75" customHeight="1" thickTop="1" thickBot="1">
      <c r="A772" s="18"/>
      <c r="B772" s="18"/>
      <c r="C772" s="18"/>
      <c r="D772" s="428"/>
      <c r="E772" s="451"/>
      <c r="H772" s="1"/>
    </row>
    <row r="773" spans="1:8" ht="27.75" customHeight="1" thickTop="1" thickBot="1">
      <c r="A773" s="18"/>
      <c r="B773" s="18"/>
      <c r="C773" s="18"/>
      <c r="D773" s="428"/>
      <c r="E773" s="451"/>
      <c r="H773" s="1"/>
    </row>
    <row r="774" spans="1:8" ht="27.75" customHeight="1" thickTop="1" thickBot="1">
      <c r="A774" s="18"/>
      <c r="B774" s="18"/>
      <c r="C774" s="18"/>
      <c r="D774" s="428"/>
      <c r="E774" s="451"/>
      <c r="H774" s="1"/>
    </row>
    <row r="775" spans="1:8" ht="27.75" customHeight="1" thickTop="1" thickBot="1">
      <c r="A775" s="18"/>
      <c r="B775" s="18"/>
      <c r="C775" s="18"/>
      <c r="D775" s="428"/>
      <c r="E775" s="451"/>
      <c r="H775" s="1"/>
    </row>
    <row r="776" spans="1:8" ht="27.75" customHeight="1" thickTop="1" thickBot="1">
      <c r="A776" s="18"/>
      <c r="B776" s="18"/>
      <c r="C776" s="18"/>
      <c r="D776" s="428"/>
      <c r="E776" s="451"/>
      <c r="H776" s="1"/>
    </row>
    <row r="777" spans="1:8" ht="27.75" customHeight="1" thickTop="1" thickBot="1">
      <c r="A777" s="18"/>
      <c r="B777" s="18"/>
      <c r="C777" s="18"/>
      <c r="D777" s="428"/>
      <c r="E777" s="451"/>
      <c r="H777" s="1"/>
    </row>
    <row r="778" spans="1:8" ht="27.75" customHeight="1" thickTop="1" thickBot="1">
      <c r="A778" s="18"/>
      <c r="B778" s="18"/>
      <c r="C778" s="18"/>
      <c r="D778" s="428"/>
      <c r="E778" s="451"/>
      <c r="H778" s="1"/>
    </row>
    <row r="779" spans="1:8" ht="27.75" customHeight="1" thickTop="1" thickBot="1">
      <c r="A779" s="18"/>
      <c r="B779" s="18"/>
      <c r="C779" s="18"/>
      <c r="D779" s="428"/>
      <c r="E779" s="451"/>
      <c r="H779" s="1"/>
    </row>
    <row r="780" spans="1:8" ht="27.75" customHeight="1" thickTop="1" thickBot="1">
      <c r="A780" s="18"/>
      <c r="B780" s="18"/>
      <c r="C780" s="18"/>
      <c r="D780" s="428"/>
      <c r="E780" s="451"/>
      <c r="H780" s="1"/>
    </row>
    <row r="781" spans="1:8" ht="27.75" customHeight="1" thickTop="1" thickBot="1">
      <c r="A781" s="18"/>
      <c r="B781" s="18"/>
      <c r="C781" s="18"/>
      <c r="D781" s="428"/>
      <c r="E781" s="451"/>
      <c r="H781" s="1"/>
    </row>
    <row r="782" spans="1:8" ht="27.75" customHeight="1" thickTop="1" thickBot="1">
      <c r="A782" s="18"/>
      <c r="B782" s="18"/>
      <c r="C782" s="18"/>
      <c r="D782" s="428"/>
      <c r="E782" s="451"/>
      <c r="H782" s="1"/>
    </row>
    <row r="783" spans="1:8" ht="27.75" customHeight="1" thickTop="1" thickBot="1">
      <c r="A783" s="18"/>
      <c r="B783" s="18"/>
      <c r="C783" s="18"/>
      <c r="D783" s="428"/>
      <c r="E783" s="451"/>
      <c r="H783" s="1"/>
    </row>
    <row r="784" spans="1:8" ht="27.75" customHeight="1" thickTop="1" thickBot="1">
      <c r="A784" s="18"/>
      <c r="B784" s="18"/>
      <c r="C784" s="18"/>
      <c r="D784" s="428"/>
      <c r="E784" s="451"/>
      <c r="H784" s="1"/>
    </row>
    <row r="785" spans="1:8" ht="27.75" customHeight="1" thickTop="1" thickBot="1">
      <c r="A785" s="18"/>
      <c r="B785" s="18"/>
      <c r="C785" s="18"/>
      <c r="D785" s="428"/>
      <c r="E785" s="451"/>
      <c r="H785" s="1"/>
    </row>
    <row r="786" spans="1:8" ht="27.75" customHeight="1" thickTop="1" thickBot="1">
      <c r="A786" s="18"/>
      <c r="B786" s="18"/>
      <c r="C786" s="18"/>
      <c r="D786" s="428"/>
      <c r="E786" s="451"/>
      <c r="H786" s="1"/>
    </row>
    <row r="787" spans="1:8" ht="27.75" customHeight="1" thickTop="1" thickBot="1">
      <c r="A787" s="18"/>
      <c r="B787" s="18"/>
      <c r="C787" s="18"/>
      <c r="D787" s="428"/>
      <c r="E787" s="451"/>
      <c r="H787" s="1"/>
    </row>
    <row r="788" spans="1:8" ht="27.75" customHeight="1" thickTop="1" thickBot="1">
      <c r="A788" s="18"/>
      <c r="B788" s="18"/>
      <c r="C788" s="18"/>
      <c r="D788" s="428"/>
      <c r="E788" s="451"/>
      <c r="H788" s="1"/>
    </row>
    <row r="789" spans="1:8" ht="27.75" customHeight="1" thickTop="1" thickBot="1">
      <c r="A789" s="18"/>
      <c r="B789" s="18"/>
      <c r="C789" s="18"/>
      <c r="D789" s="428"/>
      <c r="E789" s="451"/>
      <c r="H789" s="1"/>
    </row>
    <row r="790" spans="1:8" ht="27.75" customHeight="1" thickTop="1" thickBot="1">
      <c r="A790" s="18"/>
      <c r="B790" s="18"/>
      <c r="C790" s="18"/>
      <c r="D790" s="428"/>
      <c r="E790" s="451"/>
      <c r="H790" s="1"/>
    </row>
    <row r="791" spans="1:8" ht="27.75" customHeight="1" thickTop="1" thickBot="1">
      <c r="A791" s="18"/>
      <c r="B791" s="18"/>
      <c r="C791" s="18"/>
      <c r="D791" s="428"/>
      <c r="E791" s="451"/>
      <c r="H791" s="1"/>
    </row>
    <row r="792" spans="1:8" ht="27.75" customHeight="1" thickTop="1" thickBot="1">
      <c r="A792" s="18"/>
      <c r="B792" s="18"/>
      <c r="C792" s="18"/>
      <c r="D792" s="428"/>
      <c r="E792" s="451"/>
      <c r="H792" s="1"/>
    </row>
    <row r="793" spans="1:8" ht="27.75" customHeight="1" thickTop="1" thickBot="1">
      <c r="A793" s="18"/>
      <c r="B793" s="18"/>
      <c r="C793" s="18"/>
      <c r="D793" s="428"/>
      <c r="E793" s="451"/>
      <c r="H793" s="1"/>
    </row>
    <row r="794" spans="1:8" ht="27.75" customHeight="1" thickTop="1" thickBot="1">
      <c r="A794" s="18"/>
      <c r="B794" s="18"/>
      <c r="C794" s="18"/>
      <c r="D794" s="428"/>
      <c r="E794" s="451"/>
      <c r="H794" s="1"/>
    </row>
    <row r="795" spans="1:8" ht="27.75" customHeight="1" thickTop="1" thickBot="1">
      <c r="A795" s="18"/>
      <c r="B795" s="18"/>
      <c r="C795" s="18"/>
      <c r="D795" s="428"/>
      <c r="E795" s="451"/>
      <c r="H795" s="1"/>
    </row>
    <row r="796" spans="1:8" ht="27.75" customHeight="1" thickTop="1" thickBot="1">
      <c r="A796" s="18"/>
      <c r="B796" s="18"/>
      <c r="C796" s="18"/>
      <c r="D796" s="428"/>
      <c r="E796" s="451"/>
      <c r="H796" s="1"/>
    </row>
    <row r="797" spans="1:8" ht="27.75" customHeight="1" thickTop="1" thickBot="1">
      <c r="A797" s="18"/>
      <c r="B797" s="18"/>
      <c r="C797" s="18"/>
      <c r="D797" s="428"/>
      <c r="E797" s="451"/>
      <c r="H797" s="1"/>
    </row>
    <row r="798" spans="1:8" ht="27.75" customHeight="1" thickTop="1" thickBot="1">
      <c r="A798" s="18"/>
      <c r="B798" s="18"/>
      <c r="C798" s="18"/>
      <c r="D798" s="428"/>
      <c r="E798" s="451"/>
      <c r="H798" s="1"/>
    </row>
    <row r="799" spans="1:8" ht="27.75" customHeight="1" thickTop="1" thickBot="1">
      <c r="A799" s="18"/>
      <c r="B799" s="18"/>
      <c r="C799" s="18"/>
      <c r="D799" s="428"/>
      <c r="E799" s="451"/>
      <c r="H799" s="1"/>
    </row>
    <row r="800" spans="1:8" ht="27.75" customHeight="1" thickTop="1" thickBot="1">
      <c r="A800" s="18"/>
      <c r="B800" s="18"/>
      <c r="C800" s="18"/>
      <c r="D800" s="428"/>
      <c r="E800" s="451"/>
      <c r="H800" s="1"/>
    </row>
    <row r="801" spans="1:8" ht="27.75" customHeight="1" thickTop="1" thickBot="1">
      <c r="A801" s="18"/>
      <c r="B801" s="18"/>
      <c r="C801" s="18"/>
      <c r="D801" s="428"/>
      <c r="E801" s="451"/>
      <c r="H801" s="1"/>
    </row>
    <row r="802" spans="1:8" ht="27.75" customHeight="1" thickTop="1" thickBot="1">
      <c r="A802" s="18"/>
      <c r="B802" s="18"/>
      <c r="C802" s="18"/>
      <c r="D802" s="428"/>
      <c r="E802" s="451"/>
      <c r="H802" s="1"/>
    </row>
    <row r="803" spans="1:8" ht="27.75" customHeight="1" thickTop="1" thickBot="1">
      <c r="A803" s="18"/>
      <c r="B803" s="18"/>
      <c r="C803" s="18"/>
      <c r="D803" s="428"/>
      <c r="E803" s="451"/>
      <c r="H803" s="1"/>
    </row>
    <row r="804" spans="1:8" ht="27.75" customHeight="1" thickTop="1" thickBot="1">
      <c r="A804" s="18"/>
      <c r="B804" s="18"/>
      <c r="C804" s="18"/>
      <c r="D804" s="428"/>
      <c r="E804" s="451"/>
      <c r="H804" s="1"/>
    </row>
    <row r="805" spans="1:8" ht="27.75" customHeight="1" thickTop="1" thickBot="1">
      <c r="A805" s="18"/>
      <c r="B805" s="18"/>
      <c r="C805" s="18"/>
      <c r="D805" s="428"/>
      <c r="E805" s="451"/>
      <c r="H805" s="1"/>
    </row>
    <row r="806" spans="1:8" ht="27.75" customHeight="1" thickTop="1" thickBot="1">
      <c r="A806" s="18"/>
      <c r="B806" s="18"/>
      <c r="C806" s="18"/>
      <c r="D806" s="428"/>
      <c r="E806" s="451"/>
      <c r="H806" s="1"/>
    </row>
    <row r="807" spans="1:8" ht="27.75" customHeight="1" thickTop="1" thickBot="1">
      <c r="A807" s="18"/>
      <c r="B807" s="18"/>
      <c r="C807" s="18"/>
      <c r="D807" s="428"/>
      <c r="E807" s="451"/>
      <c r="H807" s="1"/>
    </row>
    <row r="808" spans="1:8" ht="27.75" customHeight="1" thickTop="1" thickBot="1">
      <c r="A808" s="18"/>
      <c r="B808" s="18"/>
      <c r="C808" s="18"/>
      <c r="D808" s="428"/>
      <c r="E808" s="451"/>
      <c r="H808" s="1"/>
    </row>
    <row r="809" spans="1:8" ht="27.75" customHeight="1" thickTop="1" thickBot="1">
      <c r="A809" s="18"/>
      <c r="B809" s="18"/>
      <c r="C809" s="18"/>
      <c r="D809" s="428"/>
      <c r="E809" s="451"/>
      <c r="H809" s="1"/>
    </row>
    <row r="810" spans="1:8" ht="27.75" customHeight="1" thickTop="1" thickBot="1">
      <c r="A810" s="18"/>
      <c r="B810" s="18"/>
      <c r="C810" s="18"/>
      <c r="D810" s="428"/>
      <c r="E810" s="451"/>
      <c r="H810" s="1"/>
    </row>
    <row r="811" spans="1:8" ht="27.75" customHeight="1" thickTop="1" thickBot="1">
      <c r="A811" s="18"/>
      <c r="B811" s="18"/>
      <c r="C811" s="18"/>
      <c r="D811" s="428"/>
      <c r="E811" s="451"/>
      <c r="H811" s="1"/>
    </row>
    <row r="812" spans="1:8" ht="27.75" customHeight="1" thickTop="1" thickBot="1">
      <c r="A812" s="18"/>
      <c r="B812" s="18"/>
      <c r="C812" s="18"/>
      <c r="D812" s="428"/>
      <c r="E812" s="451"/>
      <c r="H812" s="1"/>
    </row>
    <row r="813" spans="1:8" ht="27.75" customHeight="1" thickTop="1" thickBot="1">
      <c r="A813" s="18"/>
      <c r="B813" s="18"/>
      <c r="C813" s="18"/>
      <c r="D813" s="428"/>
      <c r="E813" s="451"/>
      <c r="H813" s="1"/>
    </row>
    <row r="814" spans="1:8" ht="27.75" customHeight="1" thickTop="1" thickBot="1">
      <c r="A814" s="18"/>
      <c r="B814" s="18"/>
      <c r="C814" s="18"/>
      <c r="D814" s="428"/>
      <c r="E814" s="451"/>
      <c r="H814" s="1"/>
    </row>
    <row r="815" spans="1:8" ht="27.75" customHeight="1" thickTop="1" thickBot="1">
      <c r="A815" s="18"/>
      <c r="B815" s="18"/>
      <c r="C815" s="18"/>
      <c r="D815" s="428"/>
      <c r="E815" s="451"/>
      <c r="H815" s="1"/>
    </row>
    <row r="816" spans="1:8" ht="27.75" customHeight="1" thickTop="1" thickBot="1">
      <c r="A816" s="18"/>
      <c r="B816" s="18"/>
      <c r="C816" s="18"/>
      <c r="D816" s="428"/>
      <c r="E816" s="451"/>
      <c r="H816" s="1"/>
    </row>
    <row r="817" spans="1:8" ht="27.75" customHeight="1" thickTop="1" thickBot="1">
      <c r="A817" s="18"/>
      <c r="B817" s="18"/>
      <c r="C817" s="18"/>
      <c r="D817" s="428"/>
      <c r="E817" s="451"/>
      <c r="H817" s="1"/>
    </row>
    <row r="818" spans="1:8" ht="27.75" customHeight="1" thickTop="1" thickBot="1">
      <c r="A818" s="18"/>
      <c r="B818" s="18"/>
      <c r="C818" s="18"/>
      <c r="D818" s="428"/>
      <c r="E818" s="451"/>
      <c r="H818" s="1"/>
    </row>
    <row r="819" spans="1:8" ht="27.75" customHeight="1" thickTop="1" thickBot="1">
      <c r="A819" s="18"/>
      <c r="B819" s="18"/>
      <c r="C819" s="18"/>
      <c r="D819" s="428"/>
      <c r="E819" s="451"/>
      <c r="H819" s="1"/>
    </row>
    <row r="820" spans="1:8" ht="27.75" customHeight="1" thickTop="1" thickBot="1">
      <c r="A820" s="18"/>
      <c r="B820" s="18"/>
      <c r="C820" s="18"/>
      <c r="D820" s="428"/>
      <c r="E820" s="451"/>
      <c r="H820" s="1"/>
    </row>
    <row r="821" spans="1:8" ht="27.75" customHeight="1" thickTop="1" thickBot="1">
      <c r="A821" s="18"/>
      <c r="B821" s="18"/>
      <c r="C821" s="18"/>
      <c r="D821" s="428"/>
      <c r="E821" s="451"/>
      <c r="H821" s="1"/>
    </row>
    <row r="822" spans="1:8" ht="27.75" customHeight="1" thickTop="1" thickBot="1">
      <c r="A822" s="18"/>
      <c r="B822" s="18"/>
      <c r="C822" s="18"/>
      <c r="D822" s="428"/>
      <c r="E822" s="451"/>
      <c r="H822" s="1"/>
    </row>
    <row r="823" spans="1:8" ht="27.75" customHeight="1" thickTop="1" thickBot="1">
      <c r="A823" s="18"/>
      <c r="B823" s="18"/>
      <c r="C823" s="18"/>
      <c r="D823" s="428"/>
      <c r="E823" s="451"/>
      <c r="H823" s="1"/>
    </row>
    <row r="824" spans="1:8" ht="27.75" customHeight="1" thickTop="1" thickBot="1">
      <c r="A824" s="18"/>
      <c r="B824" s="18"/>
      <c r="C824" s="18"/>
      <c r="D824" s="428"/>
      <c r="E824" s="451"/>
      <c r="H824" s="1"/>
    </row>
    <row r="825" spans="1:8" ht="27.75" customHeight="1" thickTop="1" thickBot="1">
      <c r="A825" s="18"/>
      <c r="B825" s="18"/>
      <c r="C825" s="18"/>
      <c r="D825" s="428"/>
      <c r="E825" s="451"/>
      <c r="H825" s="1"/>
    </row>
    <row r="826" spans="1:8" ht="27.75" customHeight="1" thickTop="1" thickBot="1">
      <c r="A826" s="18"/>
      <c r="B826" s="18"/>
      <c r="C826" s="18"/>
      <c r="D826" s="428"/>
      <c r="E826" s="451"/>
      <c r="H826" s="1"/>
    </row>
    <row r="827" spans="1:8" ht="27.75" customHeight="1" thickTop="1" thickBot="1">
      <c r="A827" s="18"/>
      <c r="B827" s="18"/>
      <c r="C827" s="18"/>
      <c r="D827" s="428"/>
      <c r="E827" s="451"/>
      <c r="H827" s="1"/>
    </row>
    <row r="828" spans="1:8" ht="27.75" customHeight="1" thickTop="1" thickBot="1">
      <c r="A828" s="18"/>
      <c r="B828" s="18"/>
      <c r="C828" s="18"/>
      <c r="D828" s="428"/>
      <c r="E828" s="451"/>
      <c r="H828" s="1"/>
    </row>
    <row r="829" spans="1:8" ht="27.75" customHeight="1" thickTop="1" thickBot="1">
      <c r="A829" s="18"/>
      <c r="B829" s="18"/>
      <c r="C829" s="18"/>
      <c r="D829" s="428"/>
      <c r="E829" s="451"/>
      <c r="H829" s="1"/>
    </row>
    <row r="830" spans="1:8" ht="27.75" customHeight="1" thickTop="1" thickBot="1">
      <c r="A830" s="18"/>
      <c r="B830" s="18"/>
      <c r="C830" s="18"/>
      <c r="D830" s="428"/>
      <c r="E830" s="451"/>
      <c r="H830" s="1"/>
    </row>
    <row r="831" spans="1:8" ht="27.75" customHeight="1" thickTop="1" thickBot="1">
      <c r="A831" s="18"/>
      <c r="B831" s="18"/>
      <c r="C831" s="18"/>
      <c r="D831" s="428"/>
      <c r="E831" s="451"/>
      <c r="H831" s="1"/>
    </row>
    <row r="832" spans="1:8" ht="27.75" customHeight="1" thickTop="1" thickBot="1">
      <c r="A832" s="18"/>
      <c r="B832" s="18"/>
      <c r="C832" s="18"/>
      <c r="D832" s="428"/>
      <c r="E832" s="451"/>
      <c r="H832" s="1"/>
    </row>
    <row r="833" spans="1:8" ht="27.75" customHeight="1" thickTop="1" thickBot="1">
      <c r="A833" s="18"/>
      <c r="B833" s="18"/>
      <c r="C833" s="18"/>
      <c r="D833" s="428"/>
      <c r="E833" s="451"/>
      <c r="H833" s="1"/>
    </row>
    <row r="834" spans="1:8" ht="27.75" customHeight="1" thickTop="1" thickBot="1">
      <c r="A834" s="18"/>
      <c r="B834" s="18"/>
      <c r="C834" s="18"/>
      <c r="D834" s="428"/>
      <c r="E834" s="451"/>
      <c r="H834" s="1"/>
    </row>
    <row r="835" spans="1:8" ht="27.75" customHeight="1" thickTop="1" thickBot="1">
      <c r="A835" s="18"/>
      <c r="B835" s="18"/>
      <c r="C835" s="18"/>
      <c r="D835" s="428"/>
      <c r="E835" s="451"/>
      <c r="H835" s="1"/>
    </row>
    <row r="836" spans="1:8" ht="27.75" customHeight="1" thickTop="1" thickBot="1">
      <c r="A836" s="18"/>
      <c r="B836" s="18"/>
      <c r="C836" s="18"/>
      <c r="D836" s="428"/>
      <c r="E836" s="451"/>
      <c r="H836" s="1"/>
    </row>
    <row r="837" spans="1:8" ht="27.75" customHeight="1" thickTop="1" thickBot="1">
      <c r="A837" s="18"/>
      <c r="B837" s="18"/>
      <c r="C837" s="18"/>
      <c r="D837" s="428"/>
      <c r="E837" s="451"/>
      <c r="H837" s="1"/>
    </row>
    <row r="838" spans="1:8" ht="27.75" customHeight="1" thickTop="1" thickBot="1">
      <c r="A838" s="18"/>
      <c r="B838" s="18"/>
      <c r="C838" s="18"/>
      <c r="D838" s="428"/>
      <c r="E838" s="451"/>
      <c r="H838" s="1"/>
    </row>
    <row r="839" spans="1:8" ht="27.75" customHeight="1" thickTop="1" thickBot="1">
      <c r="A839" s="18"/>
      <c r="B839" s="18"/>
      <c r="C839" s="18"/>
      <c r="D839" s="428"/>
      <c r="E839" s="451"/>
      <c r="H839" s="1"/>
    </row>
    <row r="840" spans="1:8" ht="27.75" customHeight="1" thickTop="1" thickBot="1">
      <c r="A840" s="18"/>
      <c r="B840" s="18"/>
      <c r="C840" s="18"/>
      <c r="D840" s="428"/>
      <c r="E840" s="451"/>
      <c r="H840" s="1"/>
    </row>
    <row r="841" spans="1:8" ht="27.75" customHeight="1" thickTop="1" thickBot="1">
      <c r="A841" s="18"/>
      <c r="B841" s="18"/>
      <c r="C841" s="18"/>
      <c r="D841" s="428"/>
      <c r="E841" s="451"/>
      <c r="H841" s="1"/>
    </row>
    <row r="842" spans="1:8" ht="27.75" customHeight="1" thickTop="1" thickBot="1">
      <c r="A842" s="18"/>
      <c r="B842" s="18"/>
      <c r="C842" s="18"/>
      <c r="D842" s="428"/>
      <c r="E842" s="451"/>
      <c r="H842" s="1"/>
    </row>
    <row r="843" spans="1:8" ht="27.75" customHeight="1" thickTop="1" thickBot="1">
      <c r="A843" s="18"/>
      <c r="B843" s="18"/>
      <c r="C843" s="18"/>
      <c r="D843" s="428"/>
      <c r="E843" s="451"/>
      <c r="H843" s="1"/>
    </row>
    <row r="844" spans="1:8" ht="27.75" customHeight="1" thickTop="1" thickBot="1">
      <c r="A844" s="18"/>
      <c r="B844" s="18"/>
      <c r="C844" s="18"/>
      <c r="D844" s="428"/>
      <c r="E844" s="451"/>
      <c r="H844" s="1"/>
    </row>
    <row r="845" spans="1:8" ht="27.75" customHeight="1" thickTop="1" thickBot="1">
      <c r="A845" s="18"/>
      <c r="B845" s="18"/>
      <c r="C845" s="18"/>
      <c r="D845" s="428"/>
      <c r="E845" s="451"/>
      <c r="H845" s="1"/>
    </row>
    <row r="846" spans="1:8" ht="27.75" customHeight="1" thickTop="1" thickBot="1">
      <c r="A846" s="18"/>
      <c r="B846" s="18"/>
      <c r="C846" s="18"/>
      <c r="D846" s="428"/>
      <c r="E846" s="451"/>
      <c r="H846" s="1"/>
    </row>
    <row r="847" spans="1:8" ht="27.75" customHeight="1" thickTop="1" thickBot="1">
      <c r="A847" s="18"/>
      <c r="B847" s="18"/>
      <c r="C847" s="18"/>
      <c r="D847" s="428"/>
      <c r="E847" s="451"/>
      <c r="H847" s="1"/>
    </row>
    <row r="848" spans="1:8" ht="27.75" customHeight="1" thickTop="1" thickBot="1">
      <c r="A848" s="18"/>
      <c r="B848" s="18"/>
      <c r="C848" s="18"/>
      <c r="D848" s="428"/>
      <c r="E848" s="451"/>
      <c r="H848" s="1"/>
    </row>
    <row r="849" spans="1:8" ht="27.75" customHeight="1" thickTop="1" thickBot="1">
      <c r="A849" s="18"/>
      <c r="B849" s="18"/>
      <c r="C849" s="18"/>
      <c r="D849" s="428"/>
      <c r="E849" s="451"/>
      <c r="H849" s="1"/>
    </row>
    <row r="850" spans="1:8" ht="27.75" customHeight="1" thickTop="1" thickBot="1">
      <c r="A850" s="18"/>
      <c r="B850" s="18"/>
      <c r="C850" s="18"/>
      <c r="D850" s="428"/>
      <c r="E850" s="451"/>
      <c r="H850" s="1"/>
    </row>
    <row r="851" spans="1:8" ht="27.75" customHeight="1" thickTop="1" thickBot="1">
      <c r="A851" s="18"/>
      <c r="B851" s="18"/>
      <c r="C851" s="18"/>
      <c r="D851" s="428"/>
      <c r="E851" s="451"/>
      <c r="H851" s="1"/>
    </row>
    <row r="852" spans="1:8" ht="27.75" customHeight="1" thickTop="1" thickBot="1">
      <c r="A852" s="18"/>
      <c r="B852" s="18"/>
      <c r="C852" s="18"/>
      <c r="D852" s="428"/>
      <c r="E852" s="451"/>
      <c r="H852" s="1"/>
    </row>
    <row r="853" spans="1:8" ht="27.75" customHeight="1" thickTop="1" thickBot="1">
      <c r="A853" s="18"/>
      <c r="B853" s="18"/>
      <c r="C853" s="18"/>
      <c r="D853" s="428"/>
      <c r="E853" s="451"/>
      <c r="H853" s="1"/>
    </row>
    <row r="854" spans="1:8" ht="27.75" customHeight="1" thickTop="1" thickBot="1">
      <c r="A854" s="18"/>
      <c r="B854" s="18"/>
      <c r="C854" s="18"/>
      <c r="D854" s="428"/>
      <c r="E854" s="451"/>
      <c r="H854" s="1"/>
    </row>
    <row r="855" spans="1:8" ht="27.75" customHeight="1" thickTop="1" thickBot="1">
      <c r="A855" s="18"/>
      <c r="B855" s="18"/>
      <c r="C855" s="18"/>
      <c r="D855" s="428"/>
      <c r="E855" s="451"/>
      <c r="H855" s="1"/>
    </row>
    <row r="856" spans="1:8" ht="27.75" customHeight="1" thickTop="1" thickBot="1">
      <c r="A856" s="18"/>
      <c r="B856" s="18"/>
      <c r="C856" s="18"/>
      <c r="D856" s="428"/>
      <c r="E856" s="451"/>
      <c r="H856" s="1"/>
    </row>
    <row r="857" spans="1:8" ht="27.75" customHeight="1" thickTop="1" thickBot="1">
      <c r="A857" s="18"/>
      <c r="B857" s="18"/>
      <c r="C857" s="18"/>
      <c r="D857" s="428"/>
      <c r="E857" s="451"/>
      <c r="H857" s="1"/>
    </row>
    <row r="858" spans="1:8" ht="27.75" customHeight="1" thickTop="1" thickBot="1">
      <c r="A858" s="18"/>
      <c r="B858" s="18"/>
      <c r="C858" s="18"/>
      <c r="D858" s="428"/>
      <c r="E858" s="451"/>
      <c r="H858" s="1"/>
    </row>
    <row r="859" spans="1:8" ht="27.75" customHeight="1" thickTop="1" thickBot="1">
      <c r="A859" s="18"/>
      <c r="B859" s="18"/>
      <c r="C859" s="18"/>
      <c r="D859" s="428"/>
      <c r="E859" s="451"/>
      <c r="H859" s="1"/>
    </row>
    <row r="860" spans="1:8" ht="27.75" customHeight="1" thickTop="1" thickBot="1">
      <c r="A860" s="18"/>
      <c r="B860" s="18"/>
      <c r="C860" s="18"/>
      <c r="D860" s="428"/>
      <c r="E860" s="451"/>
      <c r="H860" s="1"/>
    </row>
    <row r="861" spans="1:8" ht="27.75" customHeight="1" thickTop="1" thickBot="1">
      <c r="A861" s="18"/>
      <c r="B861" s="18"/>
      <c r="C861" s="18"/>
      <c r="D861" s="428"/>
      <c r="E861" s="451"/>
      <c r="H861" s="1"/>
    </row>
    <row r="862" spans="1:8" ht="27.75" customHeight="1" thickTop="1" thickBot="1">
      <c r="A862" s="18"/>
      <c r="B862" s="18"/>
      <c r="C862" s="18"/>
      <c r="D862" s="428"/>
      <c r="E862" s="451"/>
      <c r="H862" s="1"/>
    </row>
    <row r="863" spans="1:8" ht="27.75" customHeight="1" thickTop="1" thickBot="1">
      <c r="A863" s="18"/>
      <c r="B863" s="18"/>
      <c r="C863" s="18"/>
      <c r="D863" s="428"/>
      <c r="E863" s="451"/>
      <c r="H863" s="1"/>
    </row>
    <row r="864" spans="1:8" ht="27.75" customHeight="1" thickTop="1" thickBot="1">
      <c r="A864" s="18"/>
      <c r="B864" s="18"/>
      <c r="C864" s="18"/>
      <c r="D864" s="428"/>
      <c r="E864" s="451"/>
      <c r="H864" s="1"/>
    </row>
    <row r="865" spans="1:8" ht="27.75" customHeight="1" thickTop="1" thickBot="1">
      <c r="A865" s="18"/>
      <c r="B865" s="18"/>
      <c r="C865" s="18"/>
      <c r="D865" s="428"/>
      <c r="E865" s="451"/>
      <c r="H865" s="1"/>
    </row>
    <row r="866" spans="1:8" ht="27.75" customHeight="1" thickTop="1" thickBot="1">
      <c r="A866" s="18"/>
      <c r="B866" s="18"/>
      <c r="C866" s="18"/>
      <c r="D866" s="428"/>
      <c r="E866" s="451"/>
      <c r="H866" s="1"/>
    </row>
    <row r="867" spans="1:8" ht="27.75" customHeight="1" thickTop="1" thickBot="1">
      <c r="A867" s="18"/>
      <c r="B867" s="18"/>
      <c r="C867" s="18"/>
      <c r="D867" s="428"/>
      <c r="E867" s="451"/>
      <c r="H867" s="1"/>
    </row>
    <row r="868" spans="1:8" ht="27.75" customHeight="1" thickTop="1" thickBot="1">
      <c r="A868" s="18"/>
      <c r="B868" s="18"/>
      <c r="C868" s="18"/>
      <c r="D868" s="428"/>
      <c r="E868" s="451"/>
      <c r="H868" s="1"/>
    </row>
    <row r="869" spans="1:8" ht="27.75" customHeight="1" thickTop="1" thickBot="1">
      <c r="A869" s="18"/>
      <c r="B869" s="18"/>
      <c r="C869" s="18"/>
      <c r="D869" s="428"/>
      <c r="E869" s="451"/>
      <c r="H869" s="1"/>
    </row>
    <row r="870" spans="1:8" ht="27.75" customHeight="1" thickTop="1" thickBot="1">
      <c r="A870" s="18"/>
      <c r="B870" s="18"/>
      <c r="C870" s="18"/>
      <c r="D870" s="428"/>
      <c r="E870" s="451"/>
      <c r="H870" s="1"/>
    </row>
    <row r="871" spans="1:8" ht="27.75" customHeight="1" thickTop="1" thickBot="1">
      <c r="A871" s="18"/>
      <c r="B871" s="18"/>
      <c r="C871" s="18"/>
      <c r="D871" s="428"/>
      <c r="E871" s="451"/>
      <c r="H871" s="1"/>
    </row>
    <row r="872" spans="1:8" ht="27.75" customHeight="1" thickTop="1" thickBot="1">
      <c r="A872" s="18"/>
      <c r="B872" s="18"/>
      <c r="C872" s="18"/>
      <c r="D872" s="428"/>
      <c r="E872" s="451"/>
      <c r="H872" s="1"/>
    </row>
    <row r="873" spans="1:8" ht="27.75" customHeight="1" thickTop="1" thickBot="1">
      <c r="A873" s="18"/>
      <c r="B873" s="18"/>
      <c r="C873" s="18"/>
      <c r="D873" s="428"/>
      <c r="E873" s="451"/>
      <c r="H873" s="1"/>
    </row>
    <row r="874" spans="1:8" ht="27.75" customHeight="1" thickTop="1" thickBot="1">
      <c r="A874" s="18"/>
      <c r="B874" s="18"/>
      <c r="C874" s="18"/>
      <c r="D874" s="428"/>
      <c r="E874" s="451"/>
      <c r="H874" s="1"/>
    </row>
    <row r="875" spans="1:8" ht="27.75" customHeight="1" thickTop="1" thickBot="1">
      <c r="A875" s="18"/>
      <c r="B875" s="18"/>
      <c r="C875" s="18"/>
      <c r="D875" s="428"/>
      <c r="E875" s="451"/>
      <c r="H875" s="1"/>
    </row>
    <row r="876" spans="1:8" ht="27.75" customHeight="1" thickTop="1" thickBot="1">
      <c r="A876" s="18"/>
      <c r="B876" s="18"/>
      <c r="C876" s="18"/>
      <c r="D876" s="428"/>
      <c r="E876" s="451"/>
      <c r="H876" s="1"/>
    </row>
    <row r="877" spans="1:8" ht="27.75" customHeight="1" thickTop="1" thickBot="1">
      <c r="A877" s="18"/>
      <c r="B877" s="18"/>
      <c r="C877" s="18"/>
      <c r="D877" s="428"/>
      <c r="E877" s="451"/>
      <c r="H877" s="1"/>
    </row>
    <row r="878" spans="1:8" ht="27.75" customHeight="1" thickTop="1" thickBot="1">
      <c r="A878" s="18"/>
      <c r="B878" s="18"/>
      <c r="C878" s="18"/>
      <c r="D878" s="428"/>
      <c r="E878" s="451"/>
      <c r="H878" s="1"/>
    </row>
    <row r="879" spans="1:8" ht="27.75" customHeight="1" thickTop="1" thickBot="1">
      <c r="A879" s="18"/>
      <c r="B879" s="18"/>
      <c r="C879" s="18"/>
      <c r="D879" s="428"/>
      <c r="E879" s="451"/>
      <c r="H879" s="1"/>
    </row>
    <row r="880" spans="1:8" ht="27.75" customHeight="1" thickTop="1" thickBot="1">
      <c r="A880" s="18"/>
      <c r="B880" s="18"/>
      <c r="C880" s="18"/>
      <c r="D880" s="428"/>
      <c r="E880" s="451"/>
      <c r="H880" s="1"/>
    </row>
    <row r="881" spans="1:8" ht="27.75" customHeight="1" thickTop="1" thickBot="1">
      <c r="A881" s="18"/>
      <c r="B881" s="18"/>
      <c r="C881" s="18"/>
      <c r="D881" s="428"/>
      <c r="E881" s="451"/>
      <c r="H881" s="1"/>
    </row>
    <row r="882" spans="1:8" ht="27.75" customHeight="1" thickTop="1" thickBot="1">
      <c r="A882" s="18"/>
      <c r="B882" s="18"/>
      <c r="C882" s="18"/>
      <c r="D882" s="428"/>
      <c r="E882" s="451"/>
      <c r="H882" s="1"/>
    </row>
    <row r="883" spans="1:8" ht="27.75" customHeight="1" thickTop="1" thickBot="1">
      <c r="A883" s="18"/>
      <c r="B883" s="18"/>
      <c r="C883" s="18"/>
      <c r="D883" s="428"/>
      <c r="E883" s="451"/>
      <c r="H883" s="1"/>
    </row>
    <row r="884" spans="1:8" ht="27.75" customHeight="1" thickTop="1" thickBot="1">
      <c r="A884" s="18"/>
      <c r="B884" s="18"/>
      <c r="C884" s="18"/>
      <c r="D884" s="428"/>
      <c r="E884" s="451"/>
      <c r="H884" s="1"/>
    </row>
    <row r="885" spans="1:8" ht="27.75" customHeight="1" thickTop="1" thickBot="1">
      <c r="A885" s="18"/>
      <c r="B885" s="18"/>
      <c r="C885" s="18"/>
      <c r="D885" s="428"/>
      <c r="E885" s="451"/>
      <c r="H885" s="1"/>
    </row>
    <row r="886" spans="1:8" ht="27.75" customHeight="1" thickTop="1" thickBot="1">
      <c r="A886" s="18"/>
      <c r="B886" s="18"/>
      <c r="C886" s="18"/>
      <c r="D886" s="428"/>
      <c r="E886" s="451"/>
      <c r="H886" s="1"/>
    </row>
    <row r="887" spans="1:8" ht="27.75" customHeight="1" thickTop="1" thickBot="1">
      <c r="A887" s="18"/>
      <c r="B887" s="18"/>
      <c r="C887" s="18"/>
      <c r="D887" s="428"/>
      <c r="E887" s="451"/>
      <c r="H887" s="1"/>
    </row>
    <row r="888" spans="1:8" ht="27.75" customHeight="1" thickTop="1" thickBot="1">
      <c r="A888" s="18"/>
      <c r="B888" s="18"/>
      <c r="C888" s="18"/>
      <c r="D888" s="428"/>
      <c r="E888" s="451"/>
      <c r="H888" s="1"/>
    </row>
    <row r="889" spans="1:8" ht="27.75" customHeight="1" thickTop="1" thickBot="1">
      <c r="A889" s="18"/>
      <c r="B889" s="18"/>
      <c r="C889" s="18"/>
      <c r="D889" s="428"/>
      <c r="E889" s="451"/>
      <c r="H889" s="1"/>
    </row>
    <row r="890" spans="1:8" ht="27.75" customHeight="1" thickTop="1" thickBot="1">
      <c r="A890" s="18"/>
      <c r="B890" s="18"/>
      <c r="C890" s="18"/>
      <c r="D890" s="428"/>
      <c r="E890" s="451"/>
      <c r="H890" s="1"/>
    </row>
    <row r="891" spans="1:8" ht="27.75" customHeight="1" thickTop="1" thickBot="1">
      <c r="A891" s="18"/>
      <c r="B891" s="18"/>
      <c r="C891" s="18"/>
      <c r="D891" s="428"/>
      <c r="E891" s="451"/>
      <c r="H891" s="1"/>
    </row>
    <row r="892" spans="1:8" ht="27.75" customHeight="1" thickTop="1" thickBot="1">
      <c r="A892" s="18"/>
      <c r="B892" s="18"/>
      <c r="C892" s="18"/>
      <c r="D892" s="428"/>
      <c r="E892" s="451"/>
      <c r="H892" s="1"/>
    </row>
    <row r="893" spans="1:8" ht="27.75" customHeight="1" thickTop="1" thickBot="1">
      <c r="A893" s="18"/>
      <c r="B893" s="18"/>
      <c r="C893" s="18"/>
      <c r="D893" s="428"/>
      <c r="E893" s="451"/>
      <c r="H893" s="1"/>
    </row>
    <row r="894" spans="1:8" ht="27.75" customHeight="1" thickTop="1" thickBot="1">
      <c r="A894" s="18"/>
      <c r="B894" s="18"/>
      <c r="C894" s="18"/>
      <c r="D894" s="428"/>
      <c r="E894" s="451"/>
      <c r="H894" s="1"/>
    </row>
    <row r="895" spans="1:8" ht="27.75" customHeight="1" thickTop="1" thickBot="1">
      <c r="A895" s="18"/>
      <c r="B895" s="18"/>
      <c r="C895" s="18"/>
      <c r="D895" s="428"/>
      <c r="E895" s="451"/>
      <c r="H895" s="1"/>
    </row>
    <row r="896" spans="1:8" ht="27.75" customHeight="1" thickTop="1" thickBot="1">
      <c r="A896" s="18"/>
      <c r="B896" s="18"/>
      <c r="C896" s="18"/>
      <c r="D896" s="428"/>
      <c r="E896" s="451"/>
      <c r="H896" s="1"/>
    </row>
    <row r="897" spans="1:8" ht="27.75" customHeight="1" thickTop="1" thickBot="1">
      <c r="A897" s="18"/>
      <c r="B897" s="18"/>
      <c r="C897" s="18"/>
      <c r="D897" s="428"/>
      <c r="E897" s="451"/>
      <c r="H897" s="1"/>
    </row>
    <row r="898" spans="1:8" ht="27.75" customHeight="1" thickTop="1" thickBot="1">
      <c r="A898" s="18"/>
      <c r="B898" s="18"/>
      <c r="C898" s="18"/>
      <c r="D898" s="428"/>
      <c r="E898" s="451"/>
      <c r="H898" s="1"/>
    </row>
    <row r="899" spans="1:8" ht="27.75" customHeight="1" thickTop="1" thickBot="1">
      <c r="A899" s="18"/>
      <c r="B899" s="18"/>
      <c r="C899" s="18"/>
      <c r="D899" s="428"/>
      <c r="E899" s="451"/>
      <c r="H899" s="1"/>
    </row>
    <row r="900" spans="1:8" ht="27.75" customHeight="1" thickTop="1" thickBot="1">
      <c r="A900" s="18"/>
      <c r="B900" s="18"/>
      <c r="C900" s="18"/>
      <c r="D900" s="428"/>
      <c r="E900" s="451"/>
      <c r="H900" s="1"/>
    </row>
    <row r="901" spans="1:8" ht="27.75" customHeight="1" thickTop="1" thickBot="1">
      <c r="A901" s="18"/>
      <c r="B901" s="18"/>
      <c r="C901" s="18"/>
      <c r="D901" s="428"/>
      <c r="E901" s="451"/>
      <c r="H901" s="1"/>
    </row>
    <row r="902" spans="1:8" ht="27.75" customHeight="1" thickTop="1" thickBot="1">
      <c r="A902" s="18"/>
      <c r="B902" s="18"/>
      <c r="C902" s="18"/>
      <c r="D902" s="428"/>
      <c r="E902" s="451"/>
      <c r="H902" s="1"/>
    </row>
    <row r="903" spans="1:8" ht="27.75" customHeight="1" thickTop="1" thickBot="1">
      <c r="A903" s="18"/>
      <c r="B903" s="18"/>
      <c r="C903" s="18"/>
      <c r="D903" s="428"/>
      <c r="E903" s="451"/>
      <c r="H903" s="1"/>
    </row>
    <row r="904" spans="1:8" ht="27.75" customHeight="1" thickTop="1" thickBot="1">
      <c r="A904" s="18"/>
      <c r="B904" s="18"/>
      <c r="C904" s="18"/>
      <c r="D904" s="428"/>
      <c r="E904" s="451"/>
      <c r="H904" s="1"/>
    </row>
    <row r="905" spans="1:8" ht="27.75" customHeight="1" thickTop="1" thickBot="1">
      <c r="A905" s="18"/>
      <c r="B905" s="18"/>
      <c r="C905" s="18"/>
      <c r="D905" s="428"/>
      <c r="E905" s="451"/>
      <c r="H905" s="1"/>
    </row>
    <row r="906" spans="1:8" ht="27.75" customHeight="1" thickTop="1" thickBot="1">
      <c r="A906" s="18"/>
      <c r="B906" s="18"/>
      <c r="C906" s="18"/>
      <c r="D906" s="428"/>
      <c r="E906" s="451"/>
      <c r="H906" s="1"/>
    </row>
    <row r="907" spans="1:8" ht="27.75" customHeight="1" thickTop="1" thickBot="1">
      <c r="A907" s="18"/>
      <c r="B907" s="18"/>
      <c r="C907" s="18"/>
      <c r="D907" s="428"/>
      <c r="E907" s="451"/>
      <c r="H907" s="1"/>
    </row>
    <row r="908" spans="1:8" ht="27.75" customHeight="1" thickTop="1" thickBot="1">
      <c r="A908" s="18"/>
      <c r="B908" s="18"/>
      <c r="C908" s="18"/>
      <c r="D908" s="428"/>
      <c r="E908" s="451"/>
      <c r="H908" s="1"/>
    </row>
    <row r="909" spans="1:8" ht="27.75" customHeight="1" thickTop="1" thickBot="1">
      <c r="A909" s="18"/>
      <c r="B909" s="18"/>
      <c r="C909" s="18"/>
      <c r="D909" s="428"/>
      <c r="E909" s="451"/>
      <c r="H909" s="1"/>
    </row>
    <row r="910" spans="1:8" ht="27.75" customHeight="1" thickTop="1" thickBot="1">
      <c r="A910" s="18"/>
      <c r="B910" s="18"/>
      <c r="C910" s="18"/>
      <c r="D910" s="428"/>
      <c r="E910" s="451"/>
      <c r="H910" s="1"/>
    </row>
    <row r="911" spans="1:8" ht="27.75" customHeight="1" thickTop="1" thickBot="1">
      <c r="A911" s="18"/>
      <c r="B911" s="18"/>
      <c r="C911" s="18"/>
      <c r="D911" s="428"/>
      <c r="E911" s="451"/>
      <c r="H911" s="1"/>
    </row>
    <row r="912" spans="1:8" ht="27.75" customHeight="1" thickTop="1" thickBot="1">
      <c r="A912" s="18"/>
      <c r="B912" s="18"/>
      <c r="C912" s="18"/>
      <c r="D912" s="428"/>
      <c r="E912" s="451"/>
      <c r="H912" s="1"/>
    </row>
    <row r="913" spans="1:8" ht="27.75" customHeight="1" thickTop="1" thickBot="1">
      <c r="A913" s="18"/>
      <c r="B913" s="18"/>
      <c r="C913" s="18"/>
      <c r="D913" s="428"/>
      <c r="E913" s="451"/>
      <c r="H913" s="1"/>
    </row>
    <row r="914" spans="1:8" ht="27.75" customHeight="1" thickTop="1" thickBot="1">
      <c r="A914" s="18"/>
      <c r="B914" s="18"/>
      <c r="C914" s="18"/>
      <c r="D914" s="428"/>
      <c r="E914" s="451"/>
      <c r="H914" s="1"/>
    </row>
    <row r="915" spans="1:8" ht="27.75" customHeight="1" thickTop="1" thickBot="1">
      <c r="A915" s="18"/>
      <c r="B915" s="18"/>
      <c r="C915" s="18"/>
      <c r="D915" s="428"/>
      <c r="E915" s="451"/>
      <c r="H915" s="1"/>
    </row>
    <row r="916" spans="1:8" ht="27.75" customHeight="1" thickTop="1" thickBot="1">
      <c r="A916" s="18"/>
      <c r="B916" s="18"/>
      <c r="C916" s="18"/>
      <c r="D916" s="428"/>
      <c r="E916" s="451"/>
      <c r="H916" s="1"/>
    </row>
    <row r="917" spans="1:8" ht="27.75" customHeight="1" thickTop="1" thickBot="1">
      <c r="A917" s="18"/>
      <c r="B917" s="18"/>
      <c r="C917" s="18"/>
      <c r="D917" s="428"/>
      <c r="E917" s="451"/>
      <c r="H917" s="1"/>
    </row>
    <row r="918" spans="1:8" ht="27.75" customHeight="1" thickTop="1" thickBot="1">
      <c r="A918" s="18"/>
      <c r="B918" s="18"/>
      <c r="C918" s="18"/>
      <c r="D918" s="428"/>
      <c r="E918" s="451"/>
      <c r="H918" s="1"/>
    </row>
    <row r="919" spans="1:8" ht="27.75" customHeight="1" thickTop="1" thickBot="1">
      <c r="A919" s="18"/>
      <c r="B919" s="18"/>
      <c r="C919" s="18"/>
      <c r="D919" s="428"/>
      <c r="E919" s="451"/>
      <c r="H919" s="1"/>
    </row>
    <row r="920" spans="1:8" ht="27.75" customHeight="1" thickTop="1" thickBot="1">
      <c r="A920" s="18"/>
      <c r="B920" s="18"/>
      <c r="C920" s="18"/>
      <c r="D920" s="428"/>
      <c r="E920" s="451"/>
      <c r="H920" s="1"/>
    </row>
    <row r="921" spans="1:8" ht="27.75" customHeight="1" thickTop="1" thickBot="1">
      <c r="A921" s="18"/>
      <c r="B921" s="18"/>
      <c r="C921" s="18"/>
      <c r="D921" s="428"/>
      <c r="E921" s="451"/>
      <c r="H921" s="1"/>
    </row>
    <row r="922" spans="1:8" ht="27.75" customHeight="1" thickTop="1" thickBot="1">
      <c r="A922" s="18"/>
      <c r="B922" s="18"/>
      <c r="C922" s="18"/>
      <c r="D922" s="428"/>
      <c r="E922" s="451"/>
      <c r="H922" s="1"/>
    </row>
    <row r="923" spans="1:8" ht="27.75" customHeight="1" thickTop="1" thickBot="1">
      <c r="A923" s="18"/>
      <c r="B923" s="18"/>
      <c r="C923" s="18"/>
      <c r="D923" s="428"/>
      <c r="E923" s="451"/>
      <c r="H923" s="1"/>
    </row>
    <row r="924" spans="1:8" ht="27.75" customHeight="1" thickTop="1" thickBot="1">
      <c r="A924" s="18"/>
      <c r="B924" s="18"/>
      <c r="C924" s="18"/>
      <c r="D924" s="428"/>
      <c r="E924" s="451"/>
      <c r="H924" s="1"/>
    </row>
    <row r="925" spans="1:8" ht="27.75" customHeight="1" thickTop="1" thickBot="1">
      <c r="A925" s="18"/>
      <c r="B925" s="18"/>
      <c r="C925" s="18"/>
      <c r="D925" s="428"/>
      <c r="E925" s="451"/>
      <c r="H925" s="1"/>
    </row>
    <row r="926" spans="1:8" ht="27.75" customHeight="1" thickTop="1" thickBot="1">
      <c r="A926" s="18"/>
      <c r="B926" s="18"/>
      <c r="C926" s="18"/>
      <c r="D926" s="428"/>
      <c r="E926" s="451"/>
      <c r="H926" s="1"/>
    </row>
    <row r="927" spans="1:8" ht="27.75" customHeight="1" thickTop="1" thickBot="1">
      <c r="A927" s="18"/>
      <c r="B927" s="18"/>
      <c r="C927" s="18"/>
      <c r="D927" s="428"/>
      <c r="E927" s="451"/>
      <c r="H927" s="1"/>
    </row>
    <row r="928" spans="1:8" ht="27.75" customHeight="1" thickTop="1" thickBot="1">
      <c r="A928" s="18"/>
      <c r="B928" s="18"/>
      <c r="C928" s="18"/>
      <c r="D928" s="428"/>
      <c r="E928" s="451"/>
      <c r="H928" s="1"/>
    </row>
    <row r="929" spans="1:8" ht="27.75" customHeight="1" thickTop="1" thickBot="1">
      <c r="A929" s="18"/>
      <c r="B929" s="18"/>
      <c r="C929" s="18"/>
      <c r="D929" s="428"/>
      <c r="E929" s="451"/>
      <c r="H929" s="1"/>
    </row>
    <row r="930" spans="1:8" ht="27.75" customHeight="1" thickTop="1" thickBot="1">
      <c r="A930" s="18"/>
      <c r="B930" s="18"/>
      <c r="C930" s="18"/>
      <c r="D930" s="428"/>
      <c r="E930" s="451"/>
      <c r="H930" s="1"/>
    </row>
    <row r="931" spans="1:8" ht="27.75" customHeight="1" thickTop="1" thickBot="1">
      <c r="A931" s="18"/>
      <c r="B931" s="18"/>
      <c r="C931" s="18"/>
      <c r="D931" s="428"/>
      <c r="E931" s="451"/>
      <c r="H931" s="1"/>
    </row>
    <row r="932" spans="1:8" ht="27.75" customHeight="1" thickTop="1" thickBot="1">
      <c r="A932" s="18"/>
      <c r="B932" s="18"/>
      <c r="C932" s="18"/>
      <c r="D932" s="428"/>
      <c r="E932" s="451"/>
      <c r="H932" s="1"/>
    </row>
    <row r="933" spans="1:8" ht="27.75" customHeight="1" thickTop="1" thickBot="1">
      <c r="A933" s="18"/>
      <c r="B933" s="18"/>
      <c r="C933" s="18"/>
      <c r="D933" s="428"/>
      <c r="E933" s="451"/>
      <c r="H933" s="1"/>
    </row>
    <row r="934" spans="1:8" ht="27.75" customHeight="1" thickTop="1" thickBot="1">
      <c r="A934" s="18"/>
      <c r="B934" s="18"/>
      <c r="C934" s="18"/>
      <c r="D934" s="428"/>
      <c r="E934" s="451"/>
      <c r="H934" s="1"/>
    </row>
    <row r="935" spans="1:8" ht="27.75" customHeight="1" thickTop="1" thickBot="1">
      <c r="A935" s="18"/>
      <c r="B935" s="18"/>
      <c r="C935" s="18"/>
      <c r="D935" s="428"/>
      <c r="E935" s="451"/>
      <c r="H935" s="1"/>
    </row>
    <row r="936" spans="1:8" ht="27.75" customHeight="1" thickTop="1" thickBot="1">
      <c r="A936" s="18"/>
      <c r="B936" s="18"/>
      <c r="C936" s="18"/>
      <c r="D936" s="428"/>
      <c r="E936" s="451"/>
      <c r="H936" s="1"/>
    </row>
    <row r="937" spans="1:8" ht="27.75" customHeight="1" thickTop="1" thickBot="1">
      <c r="A937" s="18"/>
      <c r="B937" s="18"/>
      <c r="C937" s="18"/>
      <c r="D937" s="428"/>
      <c r="E937" s="451"/>
      <c r="H937" s="1"/>
    </row>
    <row r="938" spans="1:8" ht="27.75" customHeight="1" thickTop="1" thickBot="1">
      <c r="A938" s="18"/>
      <c r="B938" s="18"/>
      <c r="C938" s="18"/>
      <c r="D938" s="428"/>
      <c r="E938" s="451"/>
      <c r="H938" s="1"/>
    </row>
    <row r="939" spans="1:8" ht="27.75" customHeight="1" thickTop="1" thickBot="1">
      <c r="A939" s="18"/>
      <c r="B939" s="18"/>
      <c r="C939" s="18"/>
      <c r="D939" s="428"/>
      <c r="E939" s="451"/>
      <c r="H939" s="1"/>
    </row>
    <row r="940" spans="1:8" ht="27.75" customHeight="1" thickTop="1" thickBot="1">
      <c r="A940" s="18"/>
      <c r="B940" s="18"/>
      <c r="C940" s="18"/>
      <c r="D940" s="428"/>
      <c r="E940" s="451"/>
      <c r="H940" s="1"/>
    </row>
    <row r="941" spans="1:8" ht="27.75" customHeight="1" thickTop="1" thickBot="1">
      <c r="A941" s="18"/>
      <c r="B941" s="18"/>
      <c r="C941" s="18"/>
      <c r="D941" s="428"/>
      <c r="E941" s="451"/>
      <c r="H941" s="1"/>
    </row>
    <row r="942" spans="1:8" ht="27.75" customHeight="1" thickTop="1" thickBot="1">
      <c r="A942" s="18"/>
      <c r="B942" s="18"/>
      <c r="C942" s="18"/>
      <c r="D942" s="428"/>
      <c r="E942" s="451"/>
      <c r="H942" s="1"/>
    </row>
    <row r="943" spans="1:8" ht="27.75" customHeight="1" thickTop="1" thickBot="1">
      <c r="A943" s="18"/>
      <c r="B943" s="18"/>
      <c r="C943" s="18"/>
      <c r="D943" s="428"/>
      <c r="E943" s="451"/>
      <c r="H943" s="1"/>
    </row>
    <row r="944" spans="1:8" ht="27.75" customHeight="1" thickTop="1" thickBot="1">
      <c r="A944" s="18"/>
      <c r="B944" s="18"/>
      <c r="C944" s="18"/>
      <c r="D944" s="428"/>
      <c r="E944" s="451"/>
      <c r="H944" s="1"/>
    </row>
    <row r="945" spans="1:8" ht="27.75" customHeight="1" thickTop="1" thickBot="1">
      <c r="A945" s="18"/>
      <c r="B945" s="18"/>
      <c r="C945" s="18"/>
      <c r="D945" s="428"/>
      <c r="E945" s="451"/>
      <c r="H945" s="1"/>
    </row>
    <row r="946" spans="1:8" ht="27.75" customHeight="1" thickTop="1" thickBot="1">
      <c r="A946" s="18"/>
      <c r="B946" s="18"/>
      <c r="C946" s="18"/>
      <c r="D946" s="428"/>
      <c r="E946" s="451"/>
      <c r="H946" s="1"/>
    </row>
    <row r="947" spans="1:8" ht="27.75" customHeight="1" thickTop="1" thickBot="1">
      <c r="A947" s="18"/>
      <c r="B947" s="18"/>
      <c r="C947" s="18"/>
      <c r="D947" s="428"/>
      <c r="E947" s="451"/>
      <c r="H947" s="1"/>
    </row>
    <row r="948" spans="1:8" ht="27.75" customHeight="1" thickTop="1" thickBot="1">
      <c r="A948" s="18"/>
      <c r="B948" s="18"/>
      <c r="C948" s="18"/>
      <c r="D948" s="428"/>
      <c r="E948" s="451"/>
      <c r="H948" s="1"/>
    </row>
    <row r="949" spans="1:8" ht="27.75" customHeight="1" thickTop="1" thickBot="1">
      <c r="A949" s="18"/>
      <c r="B949" s="18"/>
      <c r="C949" s="18"/>
      <c r="D949" s="428"/>
      <c r="E949" s="451"/>
      <c r="H949" s="1"/>
    </row>
    <row r="950" spans="1:8" ht="27.75" customHeight="1" thickTop="1" thickBot="1">
      <c r="A950" s="18"/>
      <c r="B950" s="18"/>
      <c r="C950" s="18"/>
      <c r="D950" s="428"/>
      <c r="E950" s="451"/>
      <c r="H950" s="1"/>
    </row>
    <row r="951" spans="1:8" ht="27.75" customHeight="1" thickTop="1" thickBot="1">
      <c r="A951" s="18"/>
      <c r="B951" s="18"/>
      <c r="C951" s="18"/>
      <c r="D951" s="428"/>
      <c r="E951" s="451"/>
      <c r="H951" s="1"/>
    </row>
    <row r="952" spans="1:8" ht="27.75" customHeight="1" thickTop="1" thickBot="1">
      <c r="A952" s="18"/>
      <c r="B952" s="18"/>
      <c r="C952" s="18"/>
      <c r="D952" s="428"/>
      <c r="E952" s="451"/>
      <c r="H952" s="1"/>
    </row>
    <row r="953" spans="1:8" ht="27.75" customHeight="1" thickTop="1" thickBot="1">
      <c r="A953" s="18"/>
      <c r="B953" s="18"/>
      <c r="C953" s="18"/>
      <c r="D953" s="428"/>
      <c r="E953" s="451"/>
      <c r="H953" s="1"/>
    </row>
    <row r="954" spans="1:8" ht="27.75" customHeight="1" thickTop="1" thickBot="1">
      <c r="A954" s="18"/>
      <c r="B954" s="18"/>
      <c r="C954" s="18"/>
      <c r="D954" s="428"/>
      <c r="E954" s="451"/>
      <c r="H954" s="1"/>
    </row>
    <row r="955" spans="1:8" ht="27.75" customHeight="1" thickTop="1" thickBot="1">
      <c r="A955" s="18"/>
      <c r="B955" s="18"/>
      <c r="C955" s="18"/>
      <c r="D955" s="428"/>
      <c r="E955" s="451"/>
      <c r="H955" s="1"/>
    </row>
    <row r="956" spans="1:8" ht="27.75" customHeight="1" thickTop="1" thickBot="1">
      <c r="A956" s="18"/>
      <c r="B956" s="18"/>
      <c r="C956" s="18"/>
      <c r="D956" s="428"/>
      <c r="E956" s="451"/>
      <c r="H956" s="1"/>
    </row>
    <row r="957" spans="1:8" ht="27.75" customHeight="1" thickTop="1" thickBot="1">
      <c r="A957" s="18"/>
      <c r="B957" s="18"/>
      <c r="C957" s="18"/>
      <c r="D957" s="428"/>
      <c r="E957" s="451"/>
      <c r="H957" s="1"/>
    </row>
    <row r="958" spans="1:8" ht="27.75" customHeight="1" thickTop="1" thickBot="1">
      <c r="A958" s="18"/>
      <c r="B958" s="18"/>
      <c r="C958" s="18"/>
      <c r="D958" s="428"/>
      <c r="E958" s="451"/>
      <c r="H958" s="1"/>
    </row>
    <row r="959" spans="1:8" ht="27.75" customHeight="1" thickTop="1" thickBot="1">
      <c r="A959" s="18"/>
      <c r="B959" s="18"/>
      <c r="C959" s="18"/>
      <c r="D959" s="428"/>
      <c r="E959" s="451"/>
      <c r="H959" s="1"/>
    </row>
    <row r="960" spans="1:8" ht="27.75" customHeight="1" thickTop="1" thickBot="1">
      <c r="A960" s="18"/>
      <c r="B960" s="18"/>
      <c r="C960" s="18"/>
      <c r="D960" s="428"/>
      <c r="E960" s="451"/>
      <c r="H960" s="1"/>
    </row>
    <row r="961" spans="1:8" ht="27.75" customHeight="1" thickTop="1" thickBot="1">
      <c r="A961" s="18"/>
      <c r="B961" s="18"/>
      <c r="C961" s="18"/>
      <c r="D961" s="428"/>
      <c r="E961" s="451"/>
      <c r="H961" s="1"/>
    </row>
    <row r="962" spans="1:8" ht="27.75" customHeight="1" thickTop="1" thickBot="1">
      <c r="A962" s="18"/>
      <c r="B962" s="18"/>
      <c r="C962" s="18"/>
      <c r="D962" s="428"/>
      <c r="E962" s="451"/>
      <c r="H962" s="1"/>
    </row>
    <row r="963" spans="1:8" ht="27.75" customHeight="1" thickTop="1" thickBot="1">
      <c r="A963" s="18"/>
      <c r="B963" s="18"/>
      <c r="C963" s="18"/>
      <c r="D963" s="428"/>
      <c r="E963" s="451"/>
      <c r="H963" s="1"/>
    </row>
    <row r="964" spans="1:8" ht="27.75" customHeight="1" thickTop="1" thickBot="1">
      <c r="A964" s="18"/>
      <c r="B964" s="18"/>
      <c r="C964" s="18"/>
      <c r="D964" s="428"/>
      <c r="E964" s="451"/>
      <c r="H964" s="1"/>
    </row>
    <row r="965" spans="1:8" ht="27.75" customHeight="1" thickTop="1" thickBot="1">
      <c r="A965" s="18"/>
      <c r="B965" s="18"/>
      <c r="C965" s="18"/>
      <c r="D965" s="428"/>
      <c r="E965" s="451"/>
      <c r="H965" s="1"/>
    </row>
    <row r="966" spans="1:8" ht="27.75" customHeight="1" thickTop="1" thickBot="1">
      <c r="A966" s="18"/>
      <c r="B966" s="18"/>
      <c r="C966" s="18"/>
      <c r="D966" s="428"/>
      <c r="E966" s="451"/>
      <c r="H966" s="1"/>
    </row>
    <row r="967" spans="1:8" ht="27.75" customHeight="1" thickTop="1" thickBot="1">
      <c r="A967" s="18"/>
      <c r="B967" s="18"/>
      <c r="C967" s="18"/>
      <c r="D967" s="428"/>
      <c r="E967" s="451"/>
      <c r="H967" s="1"/>
    </row>
    <row r="968" spans="1:8" ht="27.75" customHeight="1" thickTop="1" thickBot="1">
      <c r="A968" s="18"/>
      <c r="B968" s="18"/>
      <c r="C968" s="18"/>
      <c r="D968" s="428"/>
      <c r="E968" s="451"/>
      <c r="H968" s="1"/>
    </row>
    <row r="969" spans="1:8" ht="27.75" customHeight="1" thickTop="1" thickBot="1">
      <c r="A969" s="18"/>
      <c r="B969" s="18"/>
      <c r="C969" s="18"/>
      <c r="D969" s="428"/>
      <c r="E969" s="451"/>
      <c r="H969" s="1"/>
    </row>
    <row r="970" spans="1:8" ht="27.75" customHeight="1" thickTop="1" thickBot="1">
      <c r="A970" s="18"/>
      <c r="B970" s="18"/>
      <c r="C970" s="18"/>
      <c r="D970" s="428"/>
      <c r="E970" s="451"/>
      <c r="H970" s="1"/>
    </row>
    <row r="971" spans="1:8" ht="27.75" customHeight="1" thickTop="1" thickBot="1">
      <c r="A971" s="18"/>
      <c r="B971" s="18"/>
      <c r="C971" s="18"/>
      <c r="D971" s="428"/>
      <c r="E971" s="451"/>
      <c r="H971" s="1"/>
    </row>
    <row r="972" spans="1:8" ht="27.75" customHeight="1" thickTop="1" thickBot="1">
      <c r="A972" s="18"/>
      <c r="B972" s="18"/>
      <c r="C972" s="18"/>
      <c r="D972" s="428"/>
      <c r="E972" s="451"/>
      <c r="H972" s="1"/>
    </row>
    <row r="973" spans="1:8" ht="27.75" customHeight="1" thickTop="1" thickBot="1">
      <c r="A973" s="18"/>
      <c r="B973" s="18"/>
      <c r="C973" s="18"/>
      <c r="D973" s="428"/>
      <c r="E973" s="451"/>
      <c r="H973" s="1"/>
    </row>
    <row r="974" spans="1:8" ht="27.75" customHeight="1" thickTop="1" thickBot="1">
      <c r="A974" s="18"/>
      <c r="B974" s="18"/>
      <c r="C974" s="18"/>
      <c r="D974" s="428"/>
      <c r="E974" s="451"/>
      <c r="H974" s="1"/>
    </row>
    <row r="975" spans="1:8" ht="27.75" customHeight="1" thickTop="1" thickBot="1">
      <c r="A975" s="18"/>
      <c r="B975" s="18"/>
      <c r="C975" s="18"/>
      <c r="D975" s="428"/>
      <c r="E975" s="451"/>
      <c r="H975" s="1"/>
    </row>
    <row r="976" spans="1:8" ht="27.75" customHeight="1" thickTop="1" thickBot="1">
      <c r="A976" s="18"/>
      <c r="B976" s="18"/>
      <c r="C976" s="18"/>
      <c r="D976" s="428"/>
      <c r="E976" s="451"/>
      <c r="H976" s="1"/>
    </row>
    <row r="977" spans="1:8" ht="27.75" customHeight="1" thickTop="1" thickBot="1">
      <c r="A977" s="18"/>
      <c r="B977" s="18"/>
      <c r="C977" s="18"/>
      <c r="D977" s="428"/>
      <c r="E977" s="451"/>
      <c r="H977" s="1"/>
    </row>
    <row r="978" spans="1:8" ht="27.75" customHeight="1" thickTop="1" thickBot="1">
      <c r="A978" s="18"/>
      <c r="B978" s="18"/>
      <c r="C978" s="18"/>
      <c r="D978" s="428"/>
      <c r="E978" s="451"/>
      <c r="H978" s="1"/>
    </row>
    <row r="979" spans="1:8" ht="27.75" customHeight="1" thickTop="1" thickBot="1">
      <c r="A979" s="18"/>
      <c r="B979" s="18"/>
      <c r="C979" s="18"/>
      <c r="D979" s="428"/>
      <c r="E979" s="451"/>
      <c r="H979" s="1"/>
    </row>
    <row r="980" spans="1:8" ht="27.75" customHeight="1" thickTop="1" thickBot="1">
      <c r="A980" s="18"/>
      <c r="B980" s="18"/>
      <c r="C980" s="18"/>
      <c r="D980" s="428"/>
      <c r="E980" s="451"/>
      <c r="H980" s="1"/>
    </row>
    <row r="981" spans="1:8" ht="27.75" customHeight="1" thickTop="1" thickBot="1">
      <c r="A981" s="18"/>
      <c r="B981" s="18"/>
      <c r="C981" s="18"/>
      <c r="D981" s="428"/>
      <c r="E981" s="451"/>
      <c r="H981" s="1"/>
    </row>
    <row r="982" spans="1:8" ht="27.75" customHeight="1" thickTop="1" thickBot="1">
      <c r="A982" s="18"/>
      <c r="B982" s="18"/>
      <c r="C982" s="18"/>
      <c r="D982" s="428"/>
      <c r="E982" s="451"/>
      <c r="H982" s="1"/>
    </row>
    <row r="983" spans="1:8" ht="27.75" customHeight="1" thickTop="1" thickBot="1">
      <c r="A983" s="18"/>
      <c r="B983" s="18"/>
      <c r="C983" s="18"/>
      <c r="D983" s="428"/>
      <c r="E983" s="451"/>
      <c r="H983" s="1"/>
    </row>
    <row r="984" spans="1:8" ht="27.75" customHeight="1" thickTop="1" thickBot="1">
      <c r="A984" s="18"/>
      <c r="B984" s="18"/>
      <c r="C984" s="18"/>
      <c r="D984" s="428"/>
      <c r="E984" s="451"/>
      <c r="H984" s="1"/>
    </row>
    <row r="985" spans="1:8" ht="27.75" customHeight="1" thickTop="1" thickBot="1">
      <c r="A985" s="18"/>
      <c r="B985" s="18"/>
      <c r="C985" s="18"/>
      <c r="D985" s="428"/>
      <c r="E985" s="451"/>
      <c r="H985" s="1"/>
    </row>
    <row r="986" spans="1:8" ht="27.75" customHeight="1" thickTop="1" thickBot="1">
      <c r="A986" s="18"/>
      <c r="B986" s="18"/>
      <c r="C986" s="18"/>
      <c r="D986" s="428"/>
      <c r="E986" s="451"/>
      <c r="H986" s="1"/>
    </row>
    <row r="987" spans="1:8" ht="27.75" customHeight="1" thickTop="1" thickBot="1">
      <c r="A987" s="18"/>
      <c r="B987" s="18"/>
      <c r="C987" s="18"/>
      <c r="D987" s="428"/>
      <c r="E987" s="451"/>
      <c r="H987" s="1"/>
    </row>
    <row r="988" spans="1:8" ht="27.75" customHeight="1" thickTop="1" thickBot="1">
      <c r="A988" s="18"/>
      <c r="B988" s="18"/>
      <c r="C988" s="18"/>
      <c r="D988" s="428"/>
      <c r="E988" s="451"/>
      <c r="H988" s="1"/>
    </row>
    <row r="989" spans="1:8" ht="27.75" customHeight="1" thickTop="1" thickBot="1">
      <c r="A989" s="18"/>
      <c r="B989" s="18"/>
      <c r="C989" s="18"/>
      <c r="D989" s="428"/>
      <c r="E989" s="451"/>
      <c r="H989" s="1"/>
    </row>
    <row r="990" spans="1:8" ht="27.75" customHeight="1" thickTop="1" thickBot="1">
      <c r="A990" s="18"/>
      <c r="B990" s="18"/>
      <c r="C990" s="18"/>
      <c r="D990" s="428"/>
      <c r="E990" s="451"/>
      <c r="H990" s="1"/>
    </row>
    <row r="991" spans="1:8" ht="27.75" customHeight="1" thickTop="1" thickBot="1">
      <c r="A991" s="18"/>
      <c r="B991" s="18"/>
      <c r="C991" s="18"/>
      <c r="D991" s="428"/>
      <c r="E991" s="451"/>
      <c r="H991" s="1"/>
    </row>
    <row r="992" spans="1:8" ht="27.75" customHeight="1" thickTop="1" thickBot="1">
      <c r="A992" s="18"/>
      <c r="B992" s="18"/>
      <c r="C992" s="18"/>
      <c r="D992" s="428"/>
      <c r="E992" s="451"/>
      <c r="H992" s="1"/>
    </row>
    <row r="993" spans="1:8" ht="27.75" customHeight="1" thickTop="1" thickBot="1">
      <c r="A993" s="18"/>
      <c r="B993" s="18"/>
      <c r="C993" s="18"/>
      <c r="D993" s="428"/>
      <c r="E993" s="451"/>
      <c r="H993" s="1"/>
    </row>
    <row r="994" spans="1:8" ht="27.75" customHeight="1" thickTop="1" thickBot="1">
      <c r="A994" s="18"/>
      <c r="B994" s="18"/>
      <c r="C994" s="18"/>
      <c r="D994" s="428"/>
      <c r="E994" s="451"/>
      <c r="H994" s="1"/>
    </row>
    <row r="995" spans="1:8" ht="27.75" customHeight="1" thickTop="1" thickBot="1">
      <c r="A995" s="18"/>
      <c r="B995" s="18"/>
      <c r="C995" s="18"/>
      <c r="D995" s="428"/>
      <c r="E995" s="451"/>
      <c r="H995" s="1"/>
    </row>
    <row r="996" spans="1:8" ht="27.75" customHeight="1" thickTop="1" thickBot="1">
      <c r="A996" s="18"/>
      <c r="B996" s="18"/>
      <c r="C996" s="18"/>
      <c r="D996" s="428"/>
      <c r="E996" s="451"/>
      <c r="H996" s="1"/>
    </row>
    <row r="997" spans="1:8" ht="27.75" customHeight="1" thickTop="1" thickBot="1">
      <c r="A997" s="18"/>
      <c r="B997" s="18"/>
      <c r="C997" s="18"/>
      <c r="D997" s="428"/>
      <c r="E997" s="451"/>
      <c r="H997" s="1"/>
    </row>
    <row r="998" spans="1:8" ht="27.75" customHeight="1" thickTop="1" thickBot="1">
      <c r="A998" s="18"/>
      <c r="B998" s="18"/>
      <c r="C998" s="18"/>
      <c r="D998" s="428"/>
      <c r="E998" s="451"/>
      <c r="H998" s="1"/>
    </row>
    <row r="999" spans="1:8" ht="27.75" customHeight="1" thickTop="1" thickBot="1">
      <c r="A999" s="18"/>
      <c r="B999" s="18"/>
      <c r="C999" s="18"/>
      <c r="D999" s="428"/>
      <c r="E999" s="451"/>
      <c r="H999" s="1"/>
    </row>
    <row r="1000" spans="1:8" ht="27.75" customHeight="1" thickTop="1" thickBot="1">
      <c r="A1000" s="18"/>
      <c r="B1000" s="18"/>
      <c r="C1000" s="18"/>
      <c r="D1000" s="428"/>
      <c r="E1000" s="451"/>
      <c r="H1000" s="1"/>
    </row>
    <row r="1001" spans="1:8" ht="27.75" customHeight="1" thickTop="1" thickBot="1">
      <c r="A1001" s="18"/>
      <c r="B1001" s="18"/>
      <c r="C1001" s="18"/>
      <c r="D1001" s="428"/>
      <c r="E1001" s="451"/>
      <c r="H1001" s="1"/>
    </row>
    <row r="1002" spans="1:8" ht="27.75" customHeight="1" thickTop="1" thickBot="1">
      <c r="A1002" s="18"/>
      <c r="B1002" s="18"/>
      <c r="C1002" s="18"/>
      <c r="D1002" s="428"/>
      <c r="E1002" s="451"/>
      <c r="H1002" s="1"/>
    </row>
    <row r="1003" spans="1:8" ht="27.75" customHeight="1" thickTop="1" thickBot="1">
      <c r="A1003" s="18"/>
      <c r="B1003" s="18"/>
      <c r="C1003" s="18"/>
      <c r="D1003" s="428"/>
      <c r="E1003" s="451"/>
      <c r="H1003" s="1"/>
    </row>
    <row r="1004" spans="1:8" ht="27.75" customHeight="1" thickTop="1" thickBot="1">
      <c r="A1004" s="18"/>
      <c r="B1004" s="18"/>
      <c r="C1004" s="18"/>
      <c r="D1004" s="428"/>
      <c r="E1004" s="451"/>
      <c r="H1004" s="1"/>
    </row>
    <row r="1005" spans="1:8" ht="27.75" customHeight="1" thickTop="1" thickBot="1">
      <c r="A1005" s="18"/>
      <c r="B1005" s="18"/>
      <c r="C1005" s="18"/>
      <c r="D1005" s="428"/>
      <c r="E1005" s="451"/>
      <c r="H1005" s="1"/>
    </row>
    <row r="1006" spans="1:8" ht="27.75" customHeight="1" thickTop="1" thickBot="1">
      <c r="A1006" s="18"/>
      <c r="B1006" s="18"/>
      <c r="C1006" s="18"/>
      <c r="D1006" s="428"/>
      <c r="E1006" s="451"/>
      <c r="H1006" s="1"/>
    </row>
    <row r="1007" spans="1:8" ht="27.75" customHeight="1" thickTop="1" thickBot="1">
      <c r="A1007" s="18"/>
      <c r="B1007" s="18"/>
      <c r="C1007" s="18"/>
      <c r="D1007" s="428"/>
      <c r="E1007" s="451"/>
      <c r="H1007" s="1"/>
    </row>
    <row r="1008" spans="1:8" ht="27.75" customHeight="1" thickTop="1" thickBot="1">
      <c r="A1008" s="18"/>
      <c r="B1008" s="18"/>
      <c r="C1008" s="18"/>
      <c r="D1008" s="428"/>
      <c r="E1008" s="451"/>
      <c r="H1008" s="1"/>
    </row>
    <row r="1009" spans="1:8" ht="27.75" customHeight="1" thickTop="1" thickBot="1">
      <c r="A1009" s="18"/>
      <c r="B1009" s="18"/>
      <c r="C1009" s="18"/>
      <c r="D1009" s="428"/>
      <c r="E1009" s="451"/>
      <c r="H1009" s="1"/>
    </row>
    <row r="1010" spans="1:8" ht="27.75" customHeight="1" thickTop="1" thickBot="1">
      <c r="A1010" s="18"/>
      <c r="B1010" s="18"/>
      <c r="C1010" s="18"/>
      <c r="D1010" s="428"/>
      <c r="E1010" s="451"/>
      <c r="H1010" s="1"/>
    </row>
    <row r="1011" spans="1:8" ht="27.75" customHeight="1" thickTop="1" thickBot="1">
      <c r="A1011" s="18"/>
      <c r="B1011" s="18"/>
      <c r="C1011" s="18"/>
      <c r="D1011" s="428"/>
      <c r="E1011" s="451"/>
      <c r="H1011" s="1"/>
    </row>
    <row r="1012" spans="1:8" ht="27.75" customHeight="1" thickTop="1" thickBot="1">
      <c r="A1012" s="18"/>
      <c r="B1012" s="18"/>
      <c r="C1012" s="18"/>
      <c r="D1012" s="428"/>
      <c r="E1012" s="451"/>
      <c r="H1012" s="1"/>
    </row>
    <row r="1013" spans="1:8" ht="27.75" customHeight="1" thickTop="1" thickBot="1">
      <c r="A1013" s="18"/>
      <c r="B1013" s="18"/>
      <c r="C1013" s="18"/>
      <c r="D1013" s="428"/>
      <c r="E1013" s="451"/>
      <c r="H1013" s="1"/>
    </row>
    <row r="1014" spans="1:8" ht="27.75" customHeight="1" thickTop="1" thickBot="1">
      <c r="A1014" s="18"/>
      <c r="B1014" s="18"/>
      <c r="C1014" s="18"/>
      <c r="D1014" s="428"/>
      <c r="E1014" s="451"/>
      <c r="H1014" s="1"/>
    </row>
    <row r="1015" spans="1:8" ht="27.75" customHeight="1" thickTop="1" thickBot="1">
      <c r="A1015" s="18"/>
      <c r="B1015" s="18"/>
      <c r="C1015" s="18"/>
      <c r="D1015" s="428"/>
      <c r="E1015" s="451"/>
      <c r="H1015" s="1"/>
    </row>
    <row r="1016" spans="1:8" ht="27.75" customHeight="1" thickTop="1" thickBot="1">
      <c r="A1016" s="18"/>
      <c r="B1016" s="18"/>
      <c r="C1016" s="18"/>
      <c r="D1016" s="428"/>
      <c r="E1016" s="451"/>
      <c r="H1016" s="1"/>
    </row>
    <row r="1017" spans="1:8" ht="27.75" customHeight="1" thickTop="1" thickBot="1">
      <c r="A1017" s="18"/>
      <c r="B1017" s="18"/>
      <c r="C1017" s="18"/>
      <c r="D1017" s="428"/>
      <c r="E1017" s="451"/>
      <c r="H1017" s="1"/>
    </row>
    <row r="1018" spans="1:8" ht="27.75" customHeight="1" thickTop="1" thickBot="1">
      <c r="A1018" s="18"/>
      <c r="B1018" s="18"/>
      <c r="C1018" s="18"/>
      <c r="D1018" s="428"/>
      <c r="E1018" s="451"/>
      <c r="H1018" s="1"/>
    </row>
    <row r="1019" spans="1:8" ht="27.75" customHeight="1" thickTop="1" thickBot="1">
      <c r="A1019" s="18"/>
      <c r="B1019" s="18"/>
      <c r="C1019" s="18"/>
      <c r="D1019" s="428"/>
      <c r="E1019" s="451"/>
      <c r="H1019" s="1"/>
    </row>
    <row r="1020" spans="1:8" ht="27.75" customHeight="1" thickTop="1" thickBot="1">
      <c r="A1020" s="18"/>
      <c r="B1020" s="18"/>
      <c r="C1020" s="18"/>
      <c r="D1020" s="428"/>
      <c r="E1020" s="451"/>
      <c r="H1020" s="1"/>
    </row>
    <row r="1021" spans="1:8" ht="27.75" customHeight="1" thickTop="1" thickBot="1">
      <c r="A1021" s="18"/>
      <c r="B1021" s="18"/>
      <c r="C1021" s="18"/>
      <c r="D1021" s="428"/>
      <c r="E1021" s="451"/>
      <c r="H1021" s="1"/>
    </row>
    <row r="1022" spans="1:8" ht="27.75" customHeight="1" thickTop="1" thickBot="1">
      <c r="A1022" s="18"/>
      <c r="B1022" s="18"/>
      <c r="C1022" s="18"/>
      <c r="D1022" s="428"/>
      <c r="E1022" s="451"/>
      <c r="H1022" s="1"/>
    </row>
    <row r="1023" spans="1:8" ht="27.75" customHeight="1" thickTop="1" thickBot="1">
      <c r="A1023" s="18"/>
      <c r="B1023" s="18"/>
      <c r="C1023" s="18"/>
      <c r="D1023" s="428"/>
      <c r="E1023" s="451"/>
      <c r="H1023" s="1"/>
    </row>
    <row r="1024" spans="1:8" ht="27.75" customHeight="1" thickTop="1" thickBot="1">
      <c r="A1024" s="18"/>
      <c r="B1024" s="18"/>
      <c r="C1024" s="18"/>
      <c r="D1024" s="428"/>
      <c r="E1024" s="451"/>
      <c r="H1024" s="1"/>
    </row>
    <row r="1025" spans="1:8" ht="27.75" customHeight="1" thickTop="1" thickBot="1">
      <c r="A1025" s="18"/>
      <c r="B1025" s="18"/>
      <c r="C1025" s="18"/>
      <c r="D1025" s="428"/>
      <c r="E1025" s="451"/>
      <c r="H1025" s="1"/>
    </row>
    <row r="1026" spans="1:8" ht="27.75" customHeight="1" thickTop="1" thickBot="1">
      <c r="A1026" s="18"/>
      <c r="B1026" s="18"/>
      <c r="C1026" s="18"/>
      <c r="D1026" s="428"/>
      <c r="E1026" s="451"/>
      <c r="H1026" s="1"/>
    </row>
    <row r="1027" spans="1:8" ht="27.75" customHeight="1" thickTop="1" thickBot="1">
      <c r="A1027" s="18"/>
      <c r="B1027" s="18"/>
      <c r="C1027" s="18"/>
      <c r="D1027" s="428"/>
      <c r="E1027" s="451"/>
      <c r="H1027" s="1"/>
    </row>
    <row r="1028" spans="1:8" ht="27.75" customHeight="1" thickTop="1" thickBot="1">
      <c r="A1028" s="18"/>
      <c r="B1028" s="18"/>
      <c r="C1028" s="18"/>
      <c r="D1028" s="428"/>
      <c r="E1028" s="451"/>
      <c r="H1028" s="1"/>
    </row>
    <row r="1029" spans="1:8" ht="27.75" customHeight="1" thickTop="1" thickBot="1">
      <c r="A1029" s="18"/>
      <c r="B1029" s="18"/>
      <c r="C1029" s="18"/>
      <c r="D1029" s="428"/>
      <c r="E1029" s="451"/>
      <c r="H1029" s="1"/>
    </row>
    <row r="1030" spans="1:8" ht="27.75" customHeight="1" thickTop="1" thickBot="1">
      <c r="A1030" s="18"/>
      <c r="B1030" s="18"/>
      <c r="C1030" s="18"/>
      <c r="D1030" s="428"/>
      <c r="E1030" s="451"/>
      <c r="H1030" s="1"/>
    </row>
    <row r="1031" spans="1:8" ht="27.75" customHeight="1" thickTop="1" thickBot="1">
      <c r="A1031" s="18"/>
      <c r="B1031" s="18"/>
      <c r="C1031" s="18"/>
      <c r="D1031" s="428"/>
      <c r="E1031" s="451"/>
      <c r="H1031" s="1"/>
    </row>
    <row r="1032" spans="1:8" ht="27.75" customHeight="1" thickTop="1" thickBot="1">
      <c r="A1032" s="18"/>
      <c r="B1032" s="18"/>
      <c r="C1032" s="18"/>
      <c r="D1032" s="428"/>
      <c r="E1032" s="451"/>
      <c r="H1032" s="1"/>
    </row>
    <row r="1033" spans="1:8" ht="27.75" customHeight="1" thickTop="1" thickBot="1">
      <c r="A1033" s="18"/>
      <c r="B1033" s="18"/>
      <c r="C1033" s="18"/>
      <c r="D1033" s="428"/>
      <c r="E1033" s="451"/>
      <c r="H1033" s="1"/>
    </row>
    <row r="1034" spans="1:8" ht="27.75" customHeight="1" thickTop="1" thickBot="1">
      <c r="A1034" s="18"/>
      <c r="B1034" s="18"/>
      <c r="C1034" s="18"/>
      <c r="D1034" s="428"/>
      <c r="E1034" s="451"/>
      <c r="H1034" s="1"/>
    </row>
    <row r="1035" spans="1:8" ht="27.75" customHeight="1" thickTop="1" thickBot="1">
      <c r="A1035" s="18"/>
      <c r="B1035" s="18"/>
      <c r="C1035" s="18"/>
      <c r="D1035" s="428"/>
      <c r="E1035" s="451"/>
      <c r="H1035" s="1"/>
    </row>
    <row r="1036" spans="1:8" ht="27.75" customHeight="1" thickTop="1" thickBot="1">
      <c r="A1036" s="18"/>
      <c r="B1036" s="18"/>
      <c r="C1036" s="18"/>
      <c r="D1036" s="428"/>
      <c r="E1036" s="451"/>
      <c r="H1036" s="1"/>
    </row>
    <row r="1037" spans="1:8" ht="27.75" customHeight="1" thickTop="1" thickBot="1">
      <c r="A1037" s="18"/>
      <c r="B1037" s="18"/>
      <c r="C1037" s="18"/>
      <c r="D1037" s="428"/>
      <c r="E1037" s="451"/>
      <c r="H1037" s="1"/>
    </row>
    <row r="1038" spans="1:8" ht="27.75" customHeight="1" thickTop="1" thickBot="1">
      <c r="A1038" s="18"/>
      <c r="B1038" s="18"/>
      <c r="C1038" s="18"/>
      <c r="D1038" s="428"/>
      <c r="E1038" s="451"/>
      <c r="H1038" s="1"/>
    </row>
    <row r="1039" spans="1:8" ht="27.75" customHeight="1" thickTop="1" thickBot="1">
      <c r="A1039" s="18"/>
      <c r="B1039" s="18"/>
      <c r="C1039" s="18"/>
      <c r="D1039" s="428"/>
      <c r="E1039" s="451"/>
      <c r="H1039" s="1"/>
    </row>
    <row r="1040" spans="1:8" ht="27.75" customHeight="1" thickTop="1" thickBot="1">
      <c r="A1040" s="18"/>
      <c r="B1040" s="18"/>
      <c r="C1040" s="18"/>
      <c r="D1040" s="428"/>
      <c r="E1040" s="451"/>
      <c r="H1040" s="1"/>
    </row>
    <row r="1041" spans="1:8" ht="27.75" customHeight="1" thickTop="1" thickBot="1">
      <c r="A1041" s="18"/>
      <c r="B1041" s="18"/>
      <c r="C1041" s="18"/>
      <c r="D1041" s="428"/>
      <c r="E1041" s="451"/>
      <c r="H1041" s="1"/>
    </row>
    <row r="1042" spans="1:8" ht="27.75" customHeight="1" thickTop="1" thickBot="1">
      <c r="A1042" s="18"/>
      <c r="B1042" s="18"/>
      <c r="C1042" s="18"/>
      <c r="D1042" s="428"/>
      <c r="E1042" s="451"/>
      <c r="H1042" s="1"/>
    </row>
    <row r="1043" spans="1:8" ht="27.75" customHeight="1" thickTop="1" thickBot="1">
      <c r="A1043" s="18"/>
      <c r="B1043" s="18"/>
      <c r="C1043" s="18"/>
      <c r="D1043" s="428"/>
      <c r="E1043" s="451"/>
      <c r="H1043" s="1"/>
    </row>
    <row r="1044" spans="1:8" ht="27.75" customHeight="1" thickTop="1" thickBot="1">
      <c r="A1044" s="18"/>
      <c r="B1044" s="18"/>
      <c r="C1044" s="18"/>
      <c r="D1044" s="428"/>
      <c r="E1044" s="451"/>
      <c r="H1044" s="1"/>
    </row>
    <row r="1045" spans="1:8" ht="27.75" customHeight="1" thickTop="1" thickBot="1">
      <c r="A1045" s="18"/>
      <c r="B1045" s="18"/>
      <c r="C1045" s="18"/>
      <c r="D1045" s="428"/>
      <c r="E1045" s="451"/>
      <c r="H1045" s="1"/>
    </row>
    <row r="1046" spans="1:8" ht="27.75" customHeight="1" thickTop="1" thickBot="1">
      <c r="A1046" s="18"/>
      <c r="B1046" s="18"/>
      <c r="C1046" s="18"/>
      <c r="D1046" s="428"/>
      <c r="E1046" s="451"/>
      <c r="H1046" s="1"/>
    </row>
    <row r="1047" spans="1:8" ht="27.75" customHeight="1" thickTop="1" thickBot="1">
      <c r="A1047" s="18"/>
      <c r="B1047" s="18"/>
      <c r="C1047" s="18"/>
      <c r="D1047" s="428"/>
      <c r="E1047" s="451"/>
      <c r="H1047" s="1"/>
    </row>
    <row r="1048" spans="1:8" ht="27.75" customHeight="1" thickTop="1" thickBot="1">
      <c r="A1048" s="18"/>
      <c r="B1048" s="18"/>
      <c r="C1048" s="18"/>
      <c r="D1048" s="428"/>
      <c r="E1048" s="451"/>
      <c r="H1048" s="1"/>
    </row>
    <row r="1049" spans="1:8" ht="27.75" customHeight="1" thickTop="1" thickBot="1">
      <c r="A1049" s="18"/>
      <c r="B1049" s="18"/>
      <c r="C1049" s="18"/>
      <c r="D1049" s="428"/>
      <c r="E1049" s="451"/>
      <c r="H1049" s="1"/>
    </row>
    <row r="1050" spans="1:8" ht="27.75" customHeight="1" thickTop="1" thickBot="1">
      <c r="A1050" s="18"/>
      <c r="B1050" s="18"/>
      <c r="C1050" s="18"/>
      <c r="D1050" s="428"/>
      <c r="E1050" s="451"/>
      <c r="H1050" s="1"/>
    </row>
    <row r="1051" spans="1:8" ht="27.75" customHeight="1" thickTop="1" thickBot="1">
      <c r="A1051" s="18"/>
      <c r="B1051" s="18"/>
      <c r="C1051" s="18"/>
      <c r="D1051" s="428"/>
      <c r="E1051" s="451"/>
      <c r="H1051" s="1"/>
    </row>
    <row r="1052" spans="1:8" ht="27.75" customHeight="1" thickTop="1" thickBot="1">
      <c r="A1052" s="18"/>
      <c r="B1052" s="18"/>
      <c r="C1052" s="18"/>
      <c r="D1052" s="428"/>
      <c r="E1052" s="451"/>
      <c r="H1052" s="1"/>
    </row>
    <row r="1053" spans="1:8" ht="27.75" customHeight="1" thickTop="1" thickBot="1">
      <c r="A1053" s="18"/>
      <c r="B1053" s="18"/>
      <c r="C1053" s="18"/>
      <c r="D1053" s="428"/>
      <c r="E1053" s="451"/>
      <c r="H1053" s="1"/>
    </row>
    <row r="1054" spans="1:8" ht="27.75" customHeight="1" thickTop="1" thickBot="1">
      <c r="A1054" s="18"/>
      <c r="B1054" s="18"/>
      <c r="C1054" s="18"/>
      <c r="D1054" s="428"/>
      <c r="E1054" s="451"/>
      <c r="H1054" s="1"/>
    </row>
    <row r="1055" spans="1:8" ht="27.75" customHeight="1" thickTop="1" thickBot="1">
      <c r="A1055" s="18"/>
      <c r="B1055" s="18"/>
      <c r="C1055" s="18"/>
      <c r="D1055" s="428"/>
      <c r="E1055" s="451"/>
      <c r="H1055" s="1"/>
    </row>
    <row r="1056" spans="1:8" ht="27.75" customHeight="1" thickTop="1" thickBot="1">
      <c r="A1056" s="18"/>
      <c r="B1056" s="18"/>
      <c r="C1056" s="18"/>
      <c r="D1056" s="428"/>
      <c r="E1056" s="451"/>
      <c r="H1056" s="1"/>
    </row>
    <row r="1057" spans="1:8" ht="27.75" customHeight="1" thickTop="1" thickBot="1">
      <c r="A1057" s="18"/>
      <c r="B1057" s="18"/>
      <c r="C1057" s="18"/>
      <c r="D1057" s="428"/>
      <c r="E1057" s="451"/>
      <c r="H1057" s="1"/>
    </row>
    <row r="1058" spans="1:8" ht="27.75" customHeight="1" thickTop="1" thickBot="1">
      <c r="A1058" s="18"/>
      <c r="B1058" s="18"/>
      <c r="C1058" s="18"/>
      <c r="D1058" s="428"/>
      <c r="E1058" s="451"/>
      <c r="H1058" s="1"/>
    </row>
    <row r="1059" spans="1:8" ht="27.75" customHeight="1" thickTop="1" thickBot="1">
      <c r="A1059" s="18"/>
      <c r="B1059" s="18"/>
      <c r="C1059" s="18"/>
      <c r="D1059" s="428"/>
      <c r="E1059" s="451"/>
      <c r="H1059" s="1"/>
    </row>
    <row r="1060" spans="1:8" ht="27.75" customHeight="1" thickTop="1" thickBot="1">
      <c r="A1060" s="18"/>
      <c r="B1060" s="18"/>
      <c r="C1060" s="18"/>
      <c r="D1060" s="428"/>
      <c r="E1060" s="451"/>
      <c r="H1060" s="1"/>
    </row>
    <row r="1061" spans="1:8" ht="27.75" customHeight="1" thickTop="1" thickBot="1">
      <c r="A1061" s="18"/>
      <c r="B1061" s="18"/>
      <c r="C1061" s="18"/>
      <c r="D1061" s="428"/>
      <c r="E1061" s="451"/>
      <c r="H1061" s="1"/>
    </row>
    <row r="1062" spans="1:8" ht="27.75" customHeight="1" thickTop="1" thickBot="1">
      <c r="A1062" s="18"/>
      <c r="B1062" s="18"/>
      <c r="C1062" s="18"/>
      <c r="D1062" s="428"/>
      <c r="E1062" s="451"/>
      <c r="H1062" s="1"/>
    </row>
    <row r="1063" spans="1:8" ht="27.75" customHeight="1" thickTop="1" thickBot="1">
      <c r="A1063" s="18"/>
      <c r="B1063" s="18"/>
      <c r="C1063" s="18"/>
      <c r="D1063" s="428"/>
      <c r="E1063" s="451"/>
      <c r="H1063" s="1"/>
    </row>
    <row r="1064" spans="1:8" ht="27.75" customHeight="1" thickTop="1" thickBot="1">
      <c r="A1064" s="18"/>
      <c r="B1064" s="18"/>
      <c r="C1064" s="18"/>
      <c r="D1064" s="428"/>
      <c r="E1064" s="451"/>
      <c r="H1064" s="1"/>
    </row>
    <row r="1065" spans="1:8" ht="27.75" customHeight="1" thickTop="1" thickBot="1">
      <c r="A1065" s="18"/>
      <c r="B1065" s="18"/>
      <c r="C1065" s="18"/>
      <c r="D1065" s="428"/>
      <c r="E1065" s="451"/>
      <c r="H1065" s="1"/>
    </row>
    <row r="1066" spans="1:8" ht="27.75" customHeight="1" thickTop="1" thickBot="1">
      <c r="A1066" s="18"/>
      <c r="B1066" s="18"/>
      <c r="C1066" s="18"/>
      <c r="D1066" s="428"/>
      <c r="E1066" s="451"/>
      <c r="H1066" s="1"/>
    </row>
    <row r="1067" spans="1:8" ht="27.75" customHeight="1" thickTop="1" thickBot="1">
      <c r="A1067" s="18"/>
      <c r="B1067" s="18"/>
      <c r="C1067" s="18"/>
      <c r="D1067" s="428"/>
      <c r="E1067" s="451"/>
      <c r="H1067" s="1"/>
    </row>
    <row r="1068" spans="1:8" ht="27.75" customHeight="1" thickTop="1" thickBot="1">
      <c r="A1068" s="18"/>
      <c r="B1068" s="18"/>
      <c r="C1068" s="18"/>
      <c r="D1068" s="428"/>
      <c r="E1068" s="451"/>
      <c r="H1068" s="1"/>
    </row>
    <row r="1069" spans="1:8" ht="27.75" customHeight="1" thickTop="1" thickBot="1">
      <c r="A1069" s="18"/>
      <c r="B1069" s="18"/>
      <c r="C1069" s="18"/>
      <c r="D1069" s="428"/>
      <c r="E1069" s="451"/>
      <c r="H1069" s="1"/>
    </row>
    <row r="1070" spans="1:8" ht="27.75" customHeight="1" thickTop="1" thickBot="1">
      <c r="A1070" s="18"/>
      <c r="B1070" s="18"/>
      <c r="C1070" s="18"/>
      <c r="D1070" s="428"/>
      <c r="E1070" s="451"/>
      <c r="H1070" s="1"/>
    </row>
    <row r="1071" spans="1:8" ht="27.75" customHeight="1" thickTop="1" thickBot="1">
      <c r="A1071" s="18"/>
      <c r="B1071" s="18"/>
      <c r="C1071" s="18"/>
      <c r="D1071" s="428"/>
      <c r="E1071" s="451"/>
      <c r="H1071" s="1"/>
    </row>
    <row r="1072" spans="1:8" ht="27.75" customHeight="1" thickTop="1" thickBot="1">
      <c r="A1072" s="18"/>
      <c r="B1072" s="18"/>
      <c r="C1072" s="18"/>
      <c r="D1072" s="428"/>
      <c r="E1072" s="451"/>
      <c r="H1072" s="1"/>
    </row>
    <row r="1073" spans="1:8" ht="27.75" customHeight="1" thickTop="1" thickBot="1">
      <c r="A1073" s="18"/>
      <c r="B1073" s="18"/>
      <c r="C1073" s="18"/>
      <c r="D1073" s="428"/>
      <c r="E1073" s="451"/>
      <c r="H1073" s="1"/>
    </row>
    <row r="1074" spans="1:8" ht="27.75" customHeight="1" thickTop="1" thickBot="1">
      <c r="A1074" s="18"/>
      <c r="B1074" s="18"/>
      <c r="C1074" s="18"/>
      <c r="D1074" s="428"/>
      <c r="E1074" s="451"/>
      <c r="H1074" s="1"/>
    </row>
    <row r="1075" spans="1:8" ht="27.75" customHeight="1" thickTop="1" thickBot="1">
      <c r="A1075" s="18"/>
      <c r="B1075" s="18"/>
      <c r="C1075" s="18"/>
      <c r="D1075" s="428"/>
      <c r="E1075" s="451"/>
      <c r="H1075" s="1"/>
    </row>
    <row r="1076" spans="1:8" ht="27.75" customHeight="1" thickTop="1" thickBot="1">
      <c r="A1076" s="18"/>
      <c r="B1076" s="18"/>
      <c r="C1076" s="18"/>
      <c r="D1076" s="428"/>
      <c r="E1076" s="451"/>
      <c r="H1076" s="1"/>
    </row>
    <row r="1077" spans="1:8" ht="27.75" customHeight="1" thickTop="1" thickBot="1">
      <c r="A1077" s="18"/>
      <c r="B1077" s="18"/>
      <c r="C1077" s="18"/>
      <c r="D1077" s="428"/>
      <c r="E1077" s="451"/>
      <c r="H1077" s="1"/>
    </row>
    <row r="1078" spans="1:8" ht="27.75" customHeight="1" thickTop="1" thickBot="1">
      <c r="A1078" s="18"/>
      <c r="B1078" s="18"/>
      <c r="C1078" s="18"/>
      <c r="D1078" s="428"/>
      <c r="E1078" s="451"/>
      <c r="H1078" s="1"/>
    </row>
    <row r="1079" spans="1:8" ht="27.75" customHeight="1" thickTop="1" thickBot="1">
      <c r="A1079" s="18"/>
      <c r="B1079" s="18"/>
      <c r="C1079" s="18"/>
      <c r="D1079" s="428"/>
      <c r="E1079" s="451"/>
      <c r="H1079" s="1"/>
    </row>
    <row r="1080" spans="1:8" ht="27.75" customHeight="1" thickTop="1" thickBot="1">
      <c r="A1080" s="18"/>
      <c r="B1080" s="18"/>
      <c r="C1080" s="18"/>
      <c r="D1080" s="428"/>
      <c r="E1080" s="451"/>
      <c r="H1080" s="1"/>
    </row>
    <row r="1081" spans="1:8" ht="27.75" customHeight="1" thickTop="1" thickBot="1">
      <c r="A1081" s="18"/>
      <c r="B1081" s="18"/>
      <c r="C1081" s="18"/>
      <c r="D1081" s="428"/>
      <c r="E1081" s="451"/>
      <c r="H1081" s="1"/>
    </row>
    <row r="1082" spans="1:8" ht="27.75" customHeight="1" thickTop="1" thickBot="1">
      <c r="A1082" s="18"/>
      <c r="B1082" s="18"/>
      <c r="C1082" s="18"/>
      <c r="D1082" s="428"/>
      <c r="E1082" s="451"/>
      <c r="H1082" s="1"/>
    </row>
    <row r="1083" spans="1:8" ht="27.75" customHeight="1" thickTop="1" thickBot="1">
      <c r="A1083" s="18"/>
      <c r="B1083" s="18"/>
      <c r="C1083" s="18"/>
      <c r="D1083" s="428"/>
      <c r="E1083" s="451"/>
      <c r="H1083" s="1"/>
    </row>
    <row r="1084" spans="1:8" ht="27.75" customHeight="1" thickTop="1" thickBot="1">
      <c r="A1084" s="18"/>
      <c r="B1084" s="18"/>
      <c r="C1084" s="18"/>
      <c r="D1084" s="428"/>
      <c r="E1084" s="451"/>
      <c r="H1084" s="1"/>
    </row>
    <row r="1085" spans="1:8" ht="27.75" customHeight="1" thickTop="1" thickBot="1">
      <c r="A1085" s="18"/>
      <c r="B1085" s="18"/>
      <c r="C1085" s="18"/>
      <c r="D1085" s="428"/>
      <c r="E1085" s="451"/>
      <c r="H1085" s="1"/>
    </row>
    <row r="1086" spans="1:8" ht="27.75" customHeight="1" thickTop="1" thickBot="1">
      <c r="A1086" s="18"/>
      <c r="B1086" s="18"/>
      <c r="C1086" s="18"/>
      <c r="D1086" s="428"/>
      <c r="E1086" s="451"/>
      <c r="H1086" s="1"/>
    </row>
    <row r="1087" spans="1:8" ht="27.75" customHeight="1" thickTop="1" thickBot="1">
      <c r="A1087" s="18"/>
      <c r="B1087" s="18"/>
      <c r="C1087" s="18"/>
      <c r="D1087" s="428"/>
      <c r="E1087" s="451"/>
      <c r="H1087" s="1"/>
    </row>
    <row r="1088" spans="1:8" ht="27.75" customHeight="1" thickTop="1" thickBot="1">
      <c r="A1088" s="18"/>
      <c r="B1088" s="18"/>
      <c r="C1088" s="18"/>
      <c r="D1088" s="428"/>
      <c r="E1088" s="451"/>
      <c r="H1088" s="1"/>
    </row>
    <row r="1089" spans="1:8" ht="27.75" customHeight="1" thickTop="1" thickBot="1">
      <c r="A1089" s="18"/>
      <c r="B1089" s="18"/>
      <c r="C1089" s="18"/>
      <c r="D1089" s="428"/>
      <c r="E1089" s="451"/>
      <c r="H1089" s="1"/>
    </row>
    <row r="1090" spans="1:8" ht="27.75" customHeight="1" thickTop="1" thickBot="1">
      <c r="A1090" s="18"/>
      <c r="B1090" s="18"/>
      <c r="C1090" s="18"/>
      <c r="D1090" s="428"/>
      <c r="E1090" s="451"/>
      <c r="H1090" s="1"/>
    </row>
    <row r="1091" spans="1:8" ht="27.75" customHeight="1" thickTop="1" thickBot="1">
      <c r="A1091" s="18"/>
      <c r="B1091" s="18"/>
      <c r="C1091" s="18"/>
      <c r="D1091" s="428"/>
      <c r="E1091" s="451"/>
      <c r="H1091" s="1"/>
    </row>
    <row r="1092" spans="1:8" ht="27.75" customHeight="1" thickTop="1" thickBot="1">
      <c r="A1092" s="18"/>
      <c r="B1092" s="18"/>
      <c r="C1092" s="18"/>
      <c r="D1092" s="428"/>
      <c r="E1092" s="451"/>
      <c r="H1092" s="1"/>
    </row>
    <row r="1093" spans="1:8" ht="27.75" customHeight="1" thickTop="1" thickBot="1">
      <c r="A1093" s="18"/>
      <c r="B1093" s="18"/>
      <c r="C1093" s="18"/>
      <c r="D1093" s="428"/>
      <c r="E1093" s="451"/>
      <c r="H1093" s="1"/>
    </row>
    <row r="1094" spans="1:8" ht="27.75" customHeight="1" thickTop="1" thickBot="1">
      <c r="A1094" s="18"/>
      <c r="B1094" s="18"/>
      <c r="C1094" s="18"/>
      <c r="D1094" s="428"/>
      <c r="E1094" s="451"/>
      <c r="H1094" s="1"/>
    </row>
    <row r="1095" spans="1:8" ht="27.75" customHeight="1" thickTop="1" thickBot="1">
      <c r="A1095" s="18"/>
      <c r="B1095" s="18"/>
      <c r="C1095" s="18"/>
      <c r="D1095" s="428"/>
      <c r="E1095" s="451"/>
      <c r="H1095" s="1"/>
    </row>
    <row r="1096" spans="1:8" ht="27.75" customHeight="1" thickTop="1" thickBot="1">
      <c r="A1096" s="18"/>
      <c r="B1096" s="18"/>
      <c r="C1096" s="18"/>
      <c r="D1096" s="428"/>
      <c r="E1096" s="451"/>
      <c r="H1096" s="1"/>
    </row>
    <row r="1097" spans="1:8" ht="27.75" customHeight="1" thickTop="1" thickBot="1">
      <c r="A1097" s="18"/>
      <c r="B1097" s="18"/>
      <c r="C1097" s="18"/>
      <c r="D1097" s="428"/>
      <c r="E1097" s="451"/>
      <c r="H1097" s="1"/>
    </row>
    <row r="1098" spans="1:8" ht="27.75" customHeight="1" thickTop="1" thickBot="1">
      <c r="A1098" s="18"/>
      <c r="B1098" s="18"/>
      <c r="C1098" s="18"/>
      <c r="D1098" s="428"/>
      <c r="E1098" s="451"/>
      <c r="H1098" s="1"/>
    </row>
    <row r="1099" spans="1:8" ht="27.75" customHeight="1" thickTop="1" thickBot="1">
      <c r="A1099" s="18"/>
      <c r="B1099" s="18"/>
      <c r="C1099" s="18"/>
      <c r="D1099" s="428"/>
      <c r="E1099" s="451"/>
      <c r="H1099" s="1"/>
    </row>
    <row r="1100" spans="1:8" ht="27.75" customHeight="1" thickTop="1" thickBot="1">
      <c r="A1100" s="18"/>
      <c r="B1100" s="18"/>
      <c r="C1100" s="18"/>
      <c r="D1100" s="428"/>
      <c r="E1100" s="451"/>
      <c r="H1100" s="1"/>
    </row>
    <row r="1101" spans="1:8" ht="27.75" customHeight="1" thickTop="1" thickBot="1">
      <c r="A1101" s="18"/>
      <c r="B1101" s="18"/>
      <c r="C1101" s="18"/>
      <c r="D1101" s="428"/>
      <c r="E1101" s="451"/>
      <c r="H1101" s="1"/>
    </row>
    <row r="1102" spans="1:8" ht="27.75" customHeight="1" thickTop="1" thickBot="1">
      <c r="A1102" s="18"/>
      <c r="B1102" s="18"/>
      <c r="C1102" s="18"/>
      <c r="D1102" s="428"/>
      <c r="E1102" s="451"/>
      <c r="H1102" s="1"/>
    </row>
    <row r="1103" spans="1:8" ht="27.75" customHeight="1" thickTop="1" thickBot="1">
      <c r="A1103" s="18"/>
      <c r="B1103" s="18"/>
      <c r="C1103" s="18"/>
      <c r="D1103" s="428"/>
      <c r="E1103" s="451"/>
      <c r="H1103" s="1"/>
    </row>
    <row r="1104" spans="1:8" ht="27.75" customHeight="1" thickTop="1" thickBot="1">
      <c r="A1104" s="18"/>
      <c r="B1104" s="18"/>
      <c r="C1104" s="18"/>
      <c r="D1104" s="428"/>
      <c r="E1104" s="451"/>
      <c r="H1104" s="1"/>
    </row>
    <row r="1105" spans="1:8" ht="27.75" customHeight="1" thickTop="1" thickBot="1">
      <c r="A1105" s="18"/>
      <c r="B1105" s="18"/>
      <c r="C1105" s="18"/>
      <c r="D1105" s="428"/>
      <c r="E1105" s="451"/>
      <c r="H1105" s="1"/>
    </row>
    <row r="1106" spans="1:8" ht="27.75" customHeight="1" thickTop="1" thickBot="1">
      <c r="A1106" s="18"/>
      <c r="B1106" s="18"/>
      <c r="C1106" s="18"/>
      <c r="D1106" s="428"/>
      <c r="E1106" s="451"/>
      <c r="H1106" s="1"/>
    </row>
    <row r="1107" spans="1:8" ht="27.75" customHeight="1" thickTop="1" thickBot="1">
      <c r="A1107" s="18"/>
      <c r="B1107" s="18"/>
      <c r="C1107" s="18"/>
      <c r="D1107" s="428"/>
      <c r="E1107" s="451"/>
      <c r="H1107" s="1"/>
    </row>
    <row r="1108" spans="1:8" ht="27.75" customHeight="1" thickTop="1" thickBot="1">
      <c r="A1108" s="18"/>
      <c r="B1108" s="18"/>
      <c r="C1108" s="18"/>
      <c r="D1108" s="428"/>
      <c r="E1108" s="451"/>
      <c r="H1108" s="1"/>
    </row>
    <row r="1109" spans="1:8" ht="27.75" customHeight="1" thickTop="1" thickBot="1">
      <c r="A1109" s="18"/>
      <c r="B1109" s="18"/>
      <c r="C1109" s="18"/>
      <c r="D1109" s="428"/>
      <c r="E1109" s="451"/>
      <c r="H1109" s="1"/>
    </row>
    <row r="1110" spans="1:8" ht="27.75" customHeight="1" thickTop="1" thickBot="1">
      <c r="A1110" s="18"/>
      <c r="B1110" s="18"/>
      <c r="C1110" s="18"/>
      <c r="D1110" s="428"/>
      <c r="E1110" s="451"/>
      <c r="H1110" s="1"/>
    </row>
    <row r="1111" spans="1:8" ht="27.75" customHeight="1" thickTop="1" thickBot="1">
      <c r="A1111" s="18"/>
      <c r="B1111" s="18"/>
      <c r="C1111" s="18"/>
      <c r="D1111" s="428"/>
      <c r="E1111" s="451"/>
      <c r="H1111" s="1"/>
    </row>
    <row r="1112" spans="1:8" ht="27.75" customHeight="1" thickTop="1" thickBot="1">
      <c r="A1112" s="18"/>
      <c r="B1112" s="18"/>
      <c r="C1112" s="18"/>
      <c r="D1112" s="428"/>
      <c r="E1112" s="451"/>
      <c r="H1112" s="1"/>
    </row>
    <row r="1113" spans="1:8" ht="27.75" customHeight="1" thickTop="1" thickBot="1">
      <c r="A1113" s="18"/>
      <c r="B1113" s="18"/>
      <c r="C1113" s="18"/>
      <c r="D1113" s="428"/>
      <c r="E1113" s="451"/>
      <c r="H1113" s="1"/>
    </row>
    <row r="1114" spans="1:8" ht="27.75" customHeight="1" thickTop="1" thickBot="1">
      <c r="A1114" s="18"/>
      <c r="B1114" s="18"/>
      <c r="C1114" s="18"/>
      <c r="D1114" s="428"/>
      <c r="E1114" s="451"/>
      <c r="H1114" s="1"/>
    </row>
    <row r="1115" spans="1:8" ht="27.75" customHeight="1" thickTop="1" thickBot="1">
      <c r="A1115" s="18"/>
      <c r="B1115" s="18"/>
      <c r="C1115" s="18"/>
      <c r="D1115" s="428"/>
      <c r="E1115" s="451"/>
      <c r="H1115" s="1"/>
    </row>
    <row r="1116" spans="1:8" ht="27.75" customHeight="1" thickTop="1" thickBot="1">
      <c r="A1116" s="18"/>
      <c r="B1116" s="18"/>
      <c r="C1116" s="18"/>
      <c r="D1116" s="428"/>
      <c r="E1116" s="451"/>
      <c r="H1116" s="1"/>
    </row>
    <row r="1117" spans="1:8" ht="27.75" customHeight="1" thickTop="1" thickBot="1">
      <c r="A1117" s="18"/>
      <c r="B1117" s="18"/>
      <c r="C1117" s="18"/>
      <c r="D1117" s="428"/>
      <c r="E1117" s="451"/>
      <c r="H1117" s="1"/>
    </row>
    <row r="1118" spans="1:8" ht="27.75" customHeight="1" thickTop="1" thickBot="1">
      <c r="A1118" s="18"/>
      <c r="B1118" s="18"/>
      <c r="C1118" s="18"/>
      <c r="D1118" s="428"/>
      <c r="E1118" s="451"/>
      <c r="H1118" s="1"/>
    </row>
    <row r="1119" spans="1:8" ht="27.75" customHeight="1" thickTop="1" thickBot="1">
      <c r="A1119" s="18"/>
      <c r="B1119" s="18"/>
      <c r="C1119" s="18"/>
      <c r="D1119" s="428"/>
      <c r="E1119" s="451"/>
      <c r="H1119" s="1"/>
    </row>
    <row r="1120" spans="1:8" ht="27.75" customHeight="1" thickTop="1" thickBot="1">
      <c r="A1120" s="18"/>
      <c r="B1120" s="18"/>
      <c r="C1120" s="18"/>
      <c r="D1120" s="428"/>
      <c r="E1120" s="451"/>
      <c r="H1120" s="1"/>
    </row>
    <row r="1121" spans="1:8" ht="27.75" customHeight="1" thickTop="1" thickBot="1">
      <c r="A1121" s="18"/>
      <c r="B1121" s="18"/>
      <c r="C1121" s="18"/>
      <c r="D1121" s="428"/>
      <c r="E1121" s="451"/>
      <c r="H1121" s="1"/>
    </row>
    <row r="1122" spans="1:8" ht="27.75" customHeight="1" thickTop="1" thickBot="1">
      <c r="A1122" s="18"/>
      <c r="B1122" s="18"/>
      <c r="C1122" s="18"/>
      <c r="D1122" s="428"/>
      <c r="E1122" s="451"/>
      <c r="H1122" s="1"/>
    </row>
    <row r="1123" spans="1:8" ht="27.75" customHeight="1" thickTop="1" thickBot="1">
      <c r="A1123" s="18"/>
      <c r="B1123" s="18"/>
      <c r="C1123" s="18"/>
      <c r="D1123" s="428"/>
      <c r="E1123" s="451"/>
      <c r="H1123" s="1"/>
    </row>
    <row r="1124" spans="1:8" ht="27.75" customHeight="1" thickTop="1" thickBot="1">
      <c r="A1124" s="18"/>
      <c r="B1124" s="18"/>
      <c r="C1124" s="18"/>
      <c r="D1124" s="428"/>
      <c r="E1124" s="451"/>
      <c r="H1124" s="1"/>
    </row>
    <row r="1125" spans="1:8" ht="27.75" customHeight="1" thickTop="1" thickBot="1">
      <c r="A1125" s="18"/>
      <c r="B1125" s="18"/>
      <c r="C1125" s="18"/>
      <c r="D1125" s="428"/>
      <c r="E1125" s="451"/>
      <c r="H1125" s="1"/>
    </row>
    <row r="1126" spans="1:8" ht="27.75" customHeight="1" thickTop="1" thickBot="1">
      <c r="A1126" s="18"/>
      <c r="B1126" s="18"/>
      <c r="C1126" s="18"/>
      <c r="D1126" s="428"/>
      <c r="E1126" s="451"/>
      <c r="H1126" s="1"/>
    </row>
    <row r="1127" spans="1:8" ht="27.75" customHeight="1" thickTop="1" thickBot="1">
      <c r="A1127" s="18"/>
      <c r="B1127" s="18"/>
      <c r="C1127" s="18"/>
      <c r="D1127" s="428"/>
      <c r="E1127" s="451"/>
      <c r="H1127" s="1"/>
    </row>
    <row r="1128" spans="1:8" ht="27.75" customHeight="1" thickTop="1" thickBot="1">
      <c r="A1128" s="18"/>
      <c r="B1128" s="18"/>
      <c r="C1128" s="18"/>
      <c r="D1128" s="428"/>
      <c r="E1128" s="451"/>
      <c r="H1128" s="1"/>
    </row>
    <row r="1129" spans="1:8" ht="27.75" customHeight="1" thickTop="1" thickBot="1">
      <c r="A1129" s="18"/>
      <c r="B1129" s="18"/>
      <c r="C1129" s="18"/>
      <c r="D1129" s="428"/>
      <c r="E1129" s="451"/>
      <c r="H1129" s="1"/>
    </row>
    <row r="1130" spans="1:8" ht="27.75" customHeight="1" thickTop="1" thickBot="1">
      <c r="A1130" s="18"/>
      <c r="B1130" s="18"/>
      <c r="C1130" s="18"/>
      <c r="D1130" s="428"/>
      <c r="E1130" s="451"/>
      <c r="H1130" s="1"/>
    </row>
    <row r="1131" spans="1:8" ht="27.75" customHeight="1" thickTop="1" thickBot="1">
      <c r="A1131" s="18"/>
      <c r="B1131" s="18"/>
      <c r="C1131" s="18"/>
      <c r="D1131" s="428"/>
      <c r="E1131" s="451"/>
      <c r="H1131" s="1"/>
    </row>
    <row r="1132" spans="1:8" ht="27.75" customHeight="1" thickTop="1" thickBot="1">
      <c r="A1132" s="18"/>
      <c r="B1132" s="18"/>
      <c r="C1132" s="18"/>
      <c r="D1132" s="428"/>
      <c r="E1132" s="451"/>
      <c r="H1132" s="1"/>
    </row>
    <row r="1133" spans="1:8" ht="27.75" customHeight="1" thickTop="1" thickBot="1">
      <c r="A1133" s="18"/>
      <c r="B1133" s="18"/>
      <c r="C1133" s="18"/>
      <c r="D1133" s="428"/>
      <c r="E1133" s="451"/>
      <c r="H1133" s="1"/>
    </row>
    <row r="1134" spans="1:8" ht="27.75" customHeight="1" thickTop="1" thickBot="1">
      <c r="A1134" s="18"/>
      <c r="B1134" s="18"/>
      <c r="C1134" s="18"/>
      <c r="D1134" s="428"/>
      <c r="E1134" s="451"/>
      <c r="H1134" s="1"/>
    </row>
    <row r="1135" spans="1:8" ht="27.75" customHeight="1" thickTop="1" thickBot="1">
      <c r="A1135" s="18"/>
      <c r="B1135" s="18"/>
      <c r="C1135" s="18"/>
      <c r="D1135" s="428"/>
      <c r="E1135" s="451"/>
      <c r="H1135" s="1"/>
    </row>
    <row r="1136" spans="1:8" ht="27.75" customHeight="1" thickTop="1" thickBot="1">
      <c r="A1136" s="18"/>
      <c r="B1136" s="18"/>
      <c r="C1136" s="18"/>
      <c r="D1136" s="428"/>
      <c r="E1136" s="451"/>
      <c r="H1136" s="1"/>
    </row>
    <row r="1137" spans="1:8" ht="27.75" customHeight="1" thickTop="1" thickBot="1">
      <c r="A1137" s="18"/>
      <c r="B1137" s="18"/>
      <c r="C1137" s="18"/>
      <c r="D1137" s="428"/>
      <c r="E1137" s="451"/>
      <c r="H1137" s="1"/>
    </row>
    <row r="1138" spans="1:8" ht="27.75" customHeight="1" thickTop="1" thickBot="1">
      <c r="A1138" s="18"/>
      <c r="B1138" s="18"/>
      <c r="C1138" s="18"/>
      <c r="D1138" s="428"/>
      <c r="E1138" s="451"/>
      <c r="H1138" s="1"/>
    </row>
    <row r="1139" spans="1:8" ht="27.75" customHeight="1" thickTop="1" thickBot="1">
      <c r="A1139" s="18"/>
      <c r="B1139" s="18"/>
      <c r="C1139" s="18"/>
      <c r="D1139" s="428"/>
      <c r="E1139" s="451"/>
      <c r="H1139" s="1"/>
    </row>
    <row r="1140" spans="1:8" ht="27.75" customHeight="1" thickTop="1" thickBot="1">
      <c r="A1140" s="18"/>
      <c r="B1140" s="18"/>
      <c r="C1140" s="18"/>
      <c r="D1140" s="428"/>
      <c r="E1140" s="451"/>
      <c r="H1140" s="1"/>
    </row>
    <row r="1141" spans="1:8" ht="27.75" customHeight="1" thickTop="1" thickBot="1">
      <c r="A1141" s="18"/>
      <c r="B1141" s="18"/>
      <c r="C1141" s="18"/>
      <c r="D1141" s="428"/>
      <c r="E1141" s="451"/>
      <c r="H1141" s="1"/>
    </row>
    <row r="1142" spans="1:8" ht="27.75" customHeight="1" thickTop="1" thickBot="1">
      <c r="A1142" s="18"/>
      <c r="B1142" s="18"/>
      <c r="C1142" s="18"/>
      <c r="D1142" s="428"/>
      <c r="E1142" s="451"/>
      <c r="H1142" s="1"/>
    </row>
    <row r="1143" spans="1:8" ht="27.75" customHeight="1" thickTop="1" thickBot="1">
      <c r="A1143" s="18"/>
      <c r="B1143" s="18"/>
      <c r="C1143" s="18"/>
      <c r="D1143" s="428"/>
      <c r="E1143" s="451"/>
      <c r="H1143" s="1"/>
    </row>
    <row r="1144" spans="1:8" ht="27.75" customHeight="1" thickTop="1" thickBot="1">
      <c r="A1144" s="18"/>
      <c r="B1144" s="18"/>
      <c r="C1144" s="18"/>
      <c r="D1144" s="428"/>
      <c r="E1144" s="451"/>
      <c r="H1144" s="1"/>
    </row>
    <row r="1145" spans="1:8" ht="27.75" customHeight="1" thickTop="1" thickBot="1">
      <c r="A1145" s="18"/>
      <c r="B1145" s="18"/>
      <c r="C1145" s="18"/>
      <c r="D1145" s="428"/>
      <c r="E1145" s="451"/>
      <c r="H1145" s="1"/>
    </row>
    <row r="1146" spans="1:8" ht="27.75" customHeight="1" thickTop="1" thickBot="1">
      <c r="A1146" s="18"/>
      <c r="B1146" s="18"/>
      <c r="C1146" s="18"/>
      <c r="D1146" s="428"/>
      <c r="E1146" s="451"/>
      <c r="H1146" s="1"/>
    </row>
    <row r="1147" spans="1:8" ht="27.75" customHeight="1" thickTop="1" thickBot="1">
      <c r="A1147" s="18"/>
      <c r="B1147" s="18"/>
      <c r="C1147" s="18"/>
      <c r="D1147" s="428"/>
      <c r="E1147" s="451"/>
      <c r="H1147" s="1"/>
    </row>
    <row r="1148" spans="1:8" ht="27.75" customHeight="1" thickTop="1" thickBot="1">
      <c r="A1148" s="18"/>
      <c r="B1148" s="18"/>
      <c r="C1148" s="18"/>
      <c r="D1148" s="428"/>
      <c r="E1148" s="451"/>
      <c r="H1148" s="1"/>
    </row>
    <row r="1149" spans="1:8" ht="27.75" customHeight="1" thickTop="1" thickBot="1">
      <c r="A1149" s="18"/>
      <c r="B1149" s="18"/>
      <c r="C1149" s="18"/>
      <c r="D1149" s="428"/>
      <c r="E1149" s="451"/>
      <c r="H1149" s="1"/>
    </row>
    <row r="1150" spans="1:8" ht="27.75" customHeight="1" thickTop="1" thickBot="1">
      <c r="A1150" s="18"/>
      <c r="B1150" s="18"/>
      <c r="C1150" s="18"/>
      <c r="D1150" s="428"/>
      <c r="E1150" s="451"/>
      <c r="H1150" s="1"/>
    </row>
    <row r="1151" spans="1:8" ht="27.75" customHeight="1" thickTop="1" thickBot="1">
      <c r="A1151" s="18"/>
      <c r="B1151" s="18"/>
      <c r="C1151" s="18"/>
      <c r="D1151" s="428"/>
      <c r="E1151" s="451"/>
      <c r="H1151" s="1"/>
    </row>
    <row r="1152" spans="1:8" ht="27.75" customHeight="1" thickTop="1" thickBot="1">
      <c r="A1152" s="18"/>
      <c r="B1152" s="18"/>
      <c r="C1152" s="18"/>
      <c r="D1152" s="428"/>
      <c r="E1152" s="451"/>
      <c r="H1152" s="1"/>
    </row>
    <row r="1153" spans="1:8" ht="27.75" customHeight="1" thickTop="1" thickBot="1">
      <c r="A1153" s="18"/>
      <c r="B1153" s="18"/>
      <c r="C1153" s="18"/>
      <c r="D1153" s="428"/>
      <c r="E1153" s="451"/>
      <c r="H1153" s="1"/>
    </row>
    <row r="1154" spans="1:8" ht="27.75" customHeight="1" thickTop="1" thickBot="1">
      <c r="A1154" s="18"/>
      <c r="B1154" s="18"/>
      <c r="C1154" s="18"/>
      <c r="D1154" s="428"/>
      <c r="E1154" s="451"/>
      <c r="H1154" s="1"/>
    </row>
    <row r="1155" spans="1:8" ht="27.75" customHeight="1" thickTop="1" thickBot="1">
      <c r="A1155" s="18"/>
      <c r="B1155" s="18"/>
      <c r="C1155" s="18"/>
      <c r="D1155" s="428"/>
      <c r="E1155" s="451"/>
      <c r="H1155" s="1"/>
    </row>
    <row r="1156" spans="1:8" ht="27.75" customHeight="1" thickTop="1" thickBot="1">
      <c r="A1156" s="18"/>
      <c r="B1156" s="18"/>
      <c r="C1156" s="18"/>
      <c r="D1156" s="428"/>
      <c r="E1156" s="451"/>
      <c r="H1156" s="1"/>
    </row>
    <row r="1157" spans="1:8" ht="27.75" customHeight="1" thickTop="1" thickBot="1">
      <c r="A1157" s="18"/>
      <c r="B1157" s="18"/>
      <c r="C1157" s="18"/>
      <c r="D1157" s="428"/>
      <c r="E1157" s="451"/>
      <c r="H1157" s="1"/>
    </row>
    <row r="1158" spans="1:8" ht="27.75" customHeight="1" thickTop="1" thickBot="1">
      <c r="A1158" s="18"/>
      <c r="B1158" s="18"/>
      <c r="C1158" s="18"/>
      <c r="D1158" s="428"/>
      <c r="E1158" s="451"/>
      <c r="H1158" s="1"/>
    </row>
    <row r="1159" spans="1:8" ht="27.75" customHeight="1" thickTop="1" thickBot="1">
      <c r="A1159" s="18"/>
      <c r="B1159" s="18"/>
      <c r="C1159" s="18"/>
      <c r="D1159" s="428"/>
      <c r="E1159" s="451"/>
      <c r="H1159" s="1"/>
    </row>
    <row r="1160" spans="1:8" ht="27.75" customHeight="1" thickTop="1" thickBot="1">
      <c r="A1160" s="18"/>
      <c r="B1160" s="18"/>
      <c r="C1160" s="18"/>
      <c r="D1160" s="428"/>
      <c r="E1160" s="451"/>
      <c r="H1160" s="1"/>
    </row>
    <row r="1161" spans="1:8" ht="27.75" customHeight="1" thickTop="1" thickBot="1">
      <c r="A1161" s="18"/>
      <c r="B1161" s="18"/>
      <c r="C1161" s="18"/>
      <c r="D1161" s="428"/>
      <c r="E1161" s="451"/>
      <c r="H1161" s="1"/>
    </row>
    <row r="1162" spans="1:8" ht="27.75" customHeight="1" thickTop="1" thickBot="1">
      <c r="A1162" s="18"/>
      <c r="B1162" s="18"/>
      <c r="C1162" s="18"/>
      <c r="D1162" s="428"/>
      <c r="E1162" s="451"/>
      <c r="H1162" s="1"/>
    </row>
    <row r="1163" spans="1:8" ht="27.75" customHeight="1" thickTop="1" thickBot="1">
      <c r="A1163" s="18"/>
      <c r="B1163" s="18"/>
      <c r="C1163" s="18"/>
      <c r="D1163" s="428"/>
      <c r="E1163" s="451"/>
      <c r="H1163" s="1"/>
    </row>
    <row r="1164" spans="1:8" ht="27.75" customHeight="1" thickTop="1" thickBot="1">
      <c r="A1164" s="18"/>
      <c r="B1164" s="18"/>
      <c r="C1164" s="18"/>
      <c r="D1164" s="428"/>
      <c r="E1164" s="451"/>
      <c r="H1164" s="1"/>
    </row>
    <row r="1165" spans="1:8" ht="27.75" customHeight="1" thickTop="1" thickBot="1">
      <c r="A1165" s="18"/>
      <c r="B1165" s="18"/>
      <c r="C1165" s="18"/>
      <c r="D1165" s="428"/>
      <c r="E1165" s="451"/>
      <c r="H1165" s="1"/>
    </row>
    <row r="1166" spans="1:8" ht="27.75" customHeight="1" thickTop="1" thickBot="1">
      <c r="A1166" s="18"/>
      <c r="B1166" s="18"/>
      <c r="C1166" s="18"/>
      <c r="D1166" s="428"/>
      <c r="E1166" s="451"/>
      <c r="H1166" s="1"/>
    </row>
    <row r="1167" spans="1:8" ht="27.75" customHeight="1" thickTop="1" thickBot="1">
      <c r="A1167" s="18"/>
      <c r="B1167" s="18"/>
      <c r="C1167" s="18"/>
      <c r="D1167" s="428"/>
      <c r="E1167" s="451"/>
      <c r="H1167" s="1"/>
    </row>
    <row r="1168" spans="1:8" ht="27.75" customHeight="1" thickTop="1" thickBot="1">
      <c r="A1168" s="18"/>
      <c r="B1168" s="18"/>
      <c r="C1168" s="18"/>
      <c r="D1168" s="428"/>
      <c r="E1168" s="451"/>
      <c r="H1168" s="1"/>
    </row>
    <row r="1169" spans="1:8" ht="27.75" customHeight="1" thickTop="1" thickBot="1">
      <c r="A1169" s="18"/>
      <c r="B1169" s="18"/>
      <c r="C1169" s="18"/>
      <c r="D1169" s="428"/>
      <c r="E1169" s="451"/>
      <c r="H1169" s="1"/>
    </row>
    <row r="1170" spans="1:8" ht="27.75" customHeight="1" thickTop="1" thickBot="1">
      <c r="A1170" s="18"/>
      <c r="B1170" s="18"/>
      <c r="C1170" s="18"/>
      <c r="D1170" s="428"/>
      <c r="E1170" s="451"/>
      <c r="H1170" s="1"/>
    </row>
    <row r="1171" spans="1:8" ht="27.75" customHeight="1" thickTop="1" thickBot="1">
      <c r="A1171" s="18"/>
      <c r="B1171" s="18"/>
      <c r="C1171" s="18"/>
      <c r="D1171" s="428"/>
      <c r="E1171" s="451"/>
      <c r="H1171" s="1"/>
    </row>
    <row r="1172" spans="1:8" ht="27.75" customHeight="1" thickTop="1" thickBot="1">
      <c r="A1172" s="18"/>
      <c r="B1172" s="18"/>
      <c r="C1172" s="18"/>
      <c r="D1172" s="428"/>
      <c r="E1172" s="451"/>
      <c r="H1172" s="1"/>
    </row>
    <row r="1173" spans="1:8" ht="27.75" customHeight="1" thickTop="1" thickBot="1">
      <c r="A1173" s="18"/>
      <c r="B1173" s="18"/>
      <c r="C1173" s="18"/>
      <c r="D1173" s="428"/>
      <c r="E1173" s="451"/>
      <c r="H1173" s="1"/>
    </row>
    <row r="1174" spans="1:8" ht="27.75" customHeight="1" thickTop="1" thickBot="1">
      <c r="A1174" s="18"/>
      <c r="B1174" s="18"/>
      <c r="C1174" s="18"/>
      <c r="D1174" s="428"/>
      <c r="E1174" s="451"/>
      <c r="H1174" s="1"/>
    </row>
    <row r="1175" spans="1:8" ht="27.75" customHeight="1" thickTop="1" thickBot="1">
      <c r="A1175" s="18"/>
      <c r="B1175" s="18"/>
      <c r="C1175" s="18"/>
      <c r="D1175" s="428"/>
      <c r="E1175" s="451"/>
      <c r="H1175" s="1"/>
    </row>
    <row r="1176" spans="1:8" ht="27.75" customHeight="1" thickTop="1" thickBot="1">
      <c r="A1176" s="18"/>
      <c r="B1176" s="18"/>
      <c r="C1176" s="18"/>
      <c r="D1176" s="428"/>
      <c r="E1176" s="451"/>
      <c r="H1176" s="1"/>
    </row>
    <row r="1177" spans="1:8" ht="27.75" customHeight="1" thickTop="1" thickBot="1">
      <c r="A1177" s="18"/>
      <c r="B1177" s="18"/>
      <c r="C1177" s="18"/>
      <c r="D1177" s="428"/>
      <c r="E1177" s="451"/>
      <c r="H1177" s="1"/>
    </row>
    <row r="1178" spans="1:8" ht="27.75" customHeight="1" thickTop="1" thickBot="1">
      <c r="A1178" s="18"/>
      <c r="B1178" s="18"/>
      <c r="C1178" s="18"/>
      <c r="D1178" s="428"/>
      <c r="E1178" s="451"/>
      <c r="H1178" s="1"/>
    </row>
    <row r="1179" spans="1:8" ht="27.75" customHeight="1" thickTop="1" thickBot="1">
      <c r="A1179" s="18"/>
      <c r="B1179" s="18"/>
      <c r="C1179" s="18"/>
      <c r="D1179" s="428"/>
      <c r="E1179" s="451"/>
      <c r="H1179" s="1"/>
    </row>
    <row r="1180" spans="1:8" ht="27.75" customHeight="1" thickTop="1" thickBot="1">
      <c r="A1180" s="18"/>
      <c r="B1180" s="18"/>
      <c r="C1180" s="18"/>
      <c r="D1180" s="428"/>
      <c r="E1180" s="451"/>
      <c r="H1180" s="1"/>
    </row>
    <row r="1181" spans="1:8" ht="27.75" customHeight="1" thickTop="1" thickBot="1">
      <c r="A1181" s="18"/>
      <c r="B1181" s="18"/>
      <c r="C1181" s="18"/>
      <c r="D1181" s="428"/>
      <c r="E1181" s="451"/>
      <c r="H1181" s="1"/>
    </row>
    <row r="1182" spans="1:8" ht="27.75" customHeight="1" thickTop="1" thickBot="1">
      <c r="A1182" s="18"/>
      <c r="B1182" s="18"/>
      <c r="C1182" s="18"/>
      <c r="D1182" s="428"/>
      <c r="E1182" s="451"/>
      <c r="H1182" s="1"/>
    </row>
    <row r="1183" spans="1:8" ht="27.75" customHeight="1" thickTop="1" thickBot="1">
      <c r="A1183" s="18"/>
      <c r="B1183" s="18"/>
      <c r="C1183" s="18"/>
      <c r="D1183" s="428"/>
      <c r="E1183" s="451"/>
      <c r="H1183" s="1"/>
    </row>
    <row r="1184" spans="1:8" ht="27.75" customHeight="1" thickTop="1" thickBot="1">
      <c r="A1184" s="18"/>
      <c r="B1184" s="18"/>
      <c r="C1184" s="18"/>
      <c r="D1184" s="428"/>
      <c r="E1184" s="451"/>
      <c r="H1184" s="1"/>
    </row>
    <row r="1185" spans="1:8" ht="27.75" customHeight="1" thickTop="1" thickBot="1">
      <c r="A1185" s="18"/>
      <c r="B1185" s="18"/>
      <c r="C1185" s="18"/>
      <c r="D1185" s="428"/>
      <c r="E1185" s="451"/>
      <c r="H1185" s="1"/>
    </row>
    <row r="1186" spans="1:8" ht="27.75" customHeight="1" thickTop="1" thickBot="1">
      <c r="A1186" s="18"/>
      <c r="B1186" s="18"/>
      <c r="C1186" s="18"/>
      <c r="D1186" s="428"/>
      <c r="E1186" s="451"/>
      <c r="H1186" s="1"/>
    </row>
    <row r="1187" spans="1:8" ht="27.75" customHeight="1" thickTop="1" thickBot="1">
      <c r="A1187" s="18"/>
      <c r="B1187" s="18"/>
      <c r="C1187" s="18"/>
      <c r="D1187" s="428"/>
      <c r="E1187" s="451"/>
      <c r="H1187" s="1"/>
    </row>
    <row r="1188" spans="1:8" ht="27.75" customHeight="1" thickTop="1" thickBot="1">
      <c r="A1188" s="18"/>
      <c r="B1188" s="18"/>
      <c r="C1188" s="18"/>
      <c r="D1188" s="428"/>
      <c r="E1188" s="451"/>
      <c r="H1188" s="1"/>
    </row>
    <row r="1189" spans="1:8" ht="27.75" customHeight="1" thickTop="1" thickBot="1">
      <c r="A1189" s="18"/>
      <c r="B1189" s="18"/>
      <c r="C1189" s="18"/>
      <c r="D1189" s="428"/>
      <c r="E1189" s="451"/>
      <c r="H1189" s="1"/>
    </row>
    <row r="1190" spans="1:8" ht="27.75" customHeight="1" thickTop="1" thickBot="1">
      <c r="A1190" s="18"/>
      <c r="B1190" s="18"/>
      <c r="C1190" s="18"/>
      <c r="D1190" s="428"/>
      <c r="E1190" s="451"/>
      <c r="H1190" s="1"/>
    </row>
    <row r="1191" spans="1:8" ht="27.75" customHeight="1" thickTop="1" thickBot="1">
      <c r="A1191" s="18"/>
      <c r="B1191" s="18"/>
      <c r="C1191" s="18"/>
      <c r="D1191" s="428"/>
      <c r="E1191" s="451"/>
      <c r="H1191" s="1"/>
    </row>
    <row r="1192" spans="1:8" ht="27.75" customHeight="1" thickTop="1" thickBot="1">
      <c r="A1192" s="18"/>
      <c r="B1192" s="18"/>
      <c r="C1192" s="18"/>
      <c r="D1192" s="428"/>
      <c r="E1192" s="451"/>
      <c r="H1192" s="1"/>
    </row>
    <row r="1193" spans="1:8" ht="27.75" customHeight="1" thickTop="1" thickBot="1">
      <c r="A1193" s="18"/>
      <c r="B1193" s="18"/>
      <c r="C1193" s="18"/>
      <c r="D1193" s="428"/>
      <c r="E1193" s="451"/>
      <c r="H1193" s="1"/>
    </row>
    <row r="1194" spans="1:8" ht="27.75" customHeight="1" thickTop="1" thickBot="1">
      <c r="A1194" s="18"/>
      <c r="B1194" s="18"/>
      <c r="C1194" s="18"/>
      <c r="D1194" s="428"/>
      <c r="E1194" s="451"/>
      <c r="H1194" s="1"/>
    </row>
    <row r="1195" spans="1:8" ht="27.75" customHeight="1" thickTop="1" thickBot="1">
      <c r="A1195" s="18"/>
      <c r="B1195" s="18"/>
      <c r="C1195" s="18"/>
      <c r="D1195" s="428"/>
      <c r="E1195" s="451"/>
      <c r="H1195" s="1"/>
    </row>
    <row r="1196" spans="1:8" ht="27.75" customHeight="1" thickTop="1" thickBot="1">
      <c r="A1196" s="18"/>
      <c r="B1196" s="18"/>
      <c r="C1196" s="18"/>
      <c r="D1196" s="428"/>
      <c r="E1196" s="451"/>
      <c r="H1196" s="1"/>
    </row>
    <row r="1197" spans="1:8" ht="27.75" customHeight="1" thickTop="1" thickBot="1">
      <c r="A1197" s="18"/>
      <c r="B1197" s="18"/>
      <c r="C1197" s="18"/>
      <c r="D1197" s="428"/>
      <c r="E1197" s="451"/>
      <c r="H1197" s="1"/>
    </row>
    <row r="1198" spans="1:8" ht="27.75" customHeight="1" thickTop="1" thickBot="1">
      <c r="A1198" s="18"/>
      <c r="B1198" s="18"/>
      <c r="C1198" s="18"/>
      <c r="D1198" s="428"/>
      <c r="E1198" s="451"/>
      <c r="H1198" s="1"/>
    </row>
    <row r="1199" spans="1:8" ht="27.75" customHeight="1" thickTop="1" thickBot="1">
      <c r="A1199" s="18"/>
      <c r="B1199" s="18"/>
      <c r="C1199" s="18"/>
      <c r="D1199" s="428"/>
      <c r="E1199" s="451"/>
      <c r="H1199" s="1"/>
    </row>
    <row r="1200" spans="1:8" ht="27.75" customHeight="1" thickTop="1" thickBot="1">
      <c r="A1200" s="18"/>
      <c r="B1200" s="18"/>
      <c r="C1200" s="18"/>
      <c r="D1200" s="428"/>
      <c r="E1200" s="451"/>
      <c r="H1200" s="1"/>
    </row>
    <row r="1201" spans="1:8" ht="27.75" customHeight="1" thickTop="1" thickBot="1">
      <c r="A1201" s="18"/>
      <c r="B1201" s="18"/>
      <c r="C1201" s="18"/>
      <c r="D1201" s="428"/>
      <c r="E1201" s="451"/>
      <c r="H1201" s="1"/>
    </row>
    <row r="1202" spans="1:8" ht="27.75" customHeight="1" thickTop="1" thickBot="1">
      <c r="A1202" s="18"/>
      <c r="B1202" s="18"/>
      <c r="C1202" s="18"/>
      <c r="D1202" s="428"/>
      <c r="E1202" s="451"/>
      <c r="H1202" s="1"/>
    </row>
    <row r="1203" spans="1:8" ht="27.75" customHeight="1" thickTop="1" thickBot="1">
      <c r="A1203" s="18"/>
      <c r="B1203" s="18"/>
      <c r="C1203" s="18"/>
      <c r="D1203" s="428"/>
      <c r="E1203" s="451"/>
      <c r="H1203" s="1"/>
    </row>
    <row r="1204" spans="1:8" ht="27.75" customHeight="1" thickTop="1" thickBot="1">
      <c r="A1204" s="18"/>
      <c r="B1204" s="18"/>
      <c r="C1204" s="18"/>
      <c r="D1204" s="428"/>
      <c r="E1204" s="451"/>
      <c r="H1204" s="1"/>
    </row>
    <row r="1205" spans="1:8" ht="27.75" customHeight="1" thickTop="1" thickBot="1">
      <c r="A1205" s="18"/>
      <c r="B1205" s="18"/>
      <c r="C1205" s="18"/>
      <c r="D1205" s="428"/>
      <c r="E1205" s="451"/>
      <c r="H1205" s="1"/>
    </row>
    <row r="1206" spans="1:8" ht="27.75" customHeight="1" thickTop="1" thickBot="1">
      <c r="A1206" s="18"/>
      <c r="B1206" s="18"/>
      <c r="C1206" s="18"/>
      <c r="D1206" s="428"/>
      <c r="E1206" s="451"/>
      <c r="H1206" s="1"/>
    </row>
    <row r="1207" spans="1:8" ht="27.75" customHeight="1" thickTop="1" thickBot="1">
      <c r="A1207" s="18"/>
      <c r="B1207" s="18"/>
      <c r="C1207" s="18"/>
      <c r="D1207" s="428"/>
      <c r="E1207" s="451"/>
      <c r="H1207" s="1"/>
    </row>
    <row r="1208" spans="1:8" ht="27.75" customHeight="1" thickTop="1" thickBot="1">
      <c r="A1208" s="18"/>
      <c r="B1208" s="18"/>
      <c r="C1208" s="18"/>
      <c r="D1208" s="428"/>
      <c r="E1208" s="451"/>
      <c r="H1208" s="1"/>
    </row>
    <row r="1209" spans="1:8" ht="27.75" customHeight="1" thickTop="1" thickBot="1">
      <c r="A1209" s="18"/>
      <c r="B1209" s="18"/>
      <c r="C1209" s="18"/>
      <c r="D1209" s="428"/>
      <c r="E1209" s="451"/>
      <c r="H1209" s="1"/>
    </row>
    <row r="1210" spans="1:8" ht="27.75" customHeight="1" thickTop="1" thickBot="1">
      <c r="A1210" s="18"/>
      <c r="B1210" s="18"/>
      <c r="C1210" s="18"/>
      <c r="D1210" s="428"/>
      <c r="E1210" s="451"/>
      <c r="H1210" s="1"/>
    </row>
    <row r="1211" spans="1:8" ht="27.75" customHeight="1" thickTop="1" thickBot="1">
      <c r="A1211" s="18"/>
      <c r="B1211" s="18"/>
      <c r="C1211" s="18"/>
      <c r="D1211" s="428"/>
      <c r="E1211" s="451"/>
      <c r="H1211" s="1"/>
    </row>
    <row r="1212" spans="1:8" ht="27.75" customHeight="1" thickTop="1" thickBot="1">
      <c r="A1212" s="18"/>
      <c r="B1212" s="18"/>
      <c r="C1212" s="18"/>
      <c r="D1212" s="428"/>
      <c r="E1212" s="451"/>
      <c r="H1212" s="1"/>
    </row>
    <row r="1213" spans="1:8" ht="27.75" customHeight="1" thickTop="1" thickBot="1">
      <c r="A1213" s="18"/>
      <c r="B1213" s="18"/>
      <c r="C1213" s="18"/>
      <c r="D1213" s="428"/>
      <c r="E1213" s="451"/>
      <c r="H1213" s="1"/>
    </row>
    <row r="1214" spans="1:8" ht="27.75" customHeight="1" thickTop="1" thickBot="1">
      <c r="A1214" s="18"/>
      <c r="B1214" s="18"/>
      <c r="C1214" s="18"/>
      <c r="D1214" s="428"/>
      <c r="E1214" s="451"/>
      <c r="H1214" s="1"/>
    </row>
    <row r="1215" spans="1:8" ht="27.75" customHeight="1" thickTop="1" thickBot="1">
      <c r="A1215" s="18"/>
      <c r="B1215" s="18"/>
      <c r="C1215" s="18"/>
      <c r="D1215" s="428"/>
      <c r="E1215" s="451"/>
      <c r="H1215" s="1"/>
    </row>
    <row r="1216" spans="1:8" ht="27.75" customHeight="1" thickTop="1" thickBot="1">
      <c r="A1216" s="18"/>
      <c r="B1216" s="18"/>
      <c r="C1216" s="18"/>
      <c r="D1216" s="428"/>
      <c r="E1216" s="451"/>
      <c r="H1216" s="1"/>
    </row>
    <row r="1217" spans="1:8" ht="27.75" customHeight="1" thickTop="1" thickBot="1">
      <c r="A1217" s="18"/>
      <c r="B1217" s="18"/>
      <c r="C1217" s="18"/>
      <c r="D1217" s="428"/>
      <c r="E1217" s="451"/>
      <c r="H1217" s="1"/>
    </row>
    <row r="1218" spans="1:8" ht="27.75" customHeight="1" thickTop="1" thickBot="1">
      <c r="A1218" s="18"/>
      <c r="B1218" s="18"/>
      <c r="C1218" s="18"/>
      <c r="D1218" s="428"/>
      <c r="E1218" s="451"/>
      <c r="H1218" s="1"/>
    </row>
    <row r="1219" spans="1:8" ht="27.75" customHeight="1" thickTop="1" thickBot="1">
      <c r="A1219" s="18"/>
      <c r="B1219" s="18"/>
      <c r="C1219" s="18"/>
      <c r="D1219" s="428"/>
      <c r="E1219" s="451"/>
      <c r="H1219" s="1"/>
    </row>
    <row r="1220" spans="1:8" ht="27.75" customHeight="1" thickTop="1" thickBot="1">
      <c r="A1220" s="18"/>
      <c r="B1220" s="18"/>
      <c r="C1220" s="18"/>
      <c r="D1220" s="428"/>
      <c r="E1220" s="451"/>
      <c r="H1220" s="1"/>
    </row>
    <row r="1221" spans="1:8" ht="27.75" customHeight="1" thickTop="1" thickBot="1">
      <c r="A1221" s="18"/>
      <c r="B1221" s="18"/>
      <c r="C1221" s="18"/>
      <c r="D1221" s="428"/>
      <c r="E1221" s="451"/>
      <c r="H1221" s="1"/>
    </row>
    <row r="1222" spans="1:8" ht="27.75" customHeight="1" thickTop="1" thickBot="1">
      <c r="A1222" s="18"/>
      <c r="B1222" s="18"/>
      <c r="C1222" s="18"/>
      <c r="D1222" s="428"/>
      <c r="E1222" s="451"/>
      <c r="H1222" s="1"/>
    </row>
    <row r="1223" spans="1:8" ht="27.75" customHeight="1" thickTop="1" thickBot="1">
      <c r="A1223" s="18"/>
      <c r="B1223" s="18"/>
      <c r="C1223" s="18"/>
      <c r="D1223" s="428"/>
      <c r="E1223" s="451"/>
      <c r="H1223" s="1"/>
    </row>
    <row r="1224" spans="1:8" ht="27.75" customHeight="1" thickTop="1" thickBot="1">
      <c r="A1224" s="18"/>
      <c r="B1224" s="18"/>
      <c r="C1224" s="18"/>
      <c r="D1224" s="428"/>
      <c r="E1224" s="451"/>
      <c r="H1224" s="1"/>
    </row>
    <row r="1225" spans="1:8" ht="27.75" customHeight="1" thickTop="1" thickBot="1">
      <c r="A1225" s="18"/>
      <c r="B1225" s="18"/>
      <c r="C1225" s="18"/>
      <c r="D1225" s="428"/>
      <c r="E1225" s="451"/>
      <c r="H1225" s="1"/>
    </row>
    <row r="1226" spans="1:8" ht="27.75" customHeight="1" thickTop="1" thickBot="1">
      <c r="A1226" s="18"/>
      <c r="B1226" s="18"/>
      <c r="C1226" s="18"/>
      <c r="D1226" s="428"/>
      <c r="E1226" s="451"/>
      <c r="H1226" s="1"/>
    </row>
    <row r="1227" spans="1:8" ht="27.75" customHeight="1" thickTop="1" thickBot="1">
      <c r="A1227" s="18"/>
      <c r="B1227" s="18"/>
      <c r="C1227" s="18"/>
      <c r="D1227" s="428"/>
      <c r="E1227" s="451"/>
      <c r="H1227" s="1"/>
    </row>
    <row r="1228" spans="1:8" ht="27.75" customHeight="1" thickTop="1" thickBot="1">
      <c r="A1228" s="18"/>
      <c r="B1228" s="18"/>
      <c r="C1228" s="18"/>
      <c r="D1228" s="428"/>
      <c r="E1228" s="451"/>
      <c r="H1228" s="1"/>
    </row>
    <row r="1229" spans="1:8" ht="27.75" customHeight="1" thickTop="1" thickBot="1">
      <c r="A1229" s="18"/>
      <c r="B1229" s="18"/>
      <c r="C1229" s="18"/>
      <c r="D1229" s="428"/>
      <c r="E1229" s="451"/>
      <c r="H1229" s="1"/>
    </row>
    <row r="1230" spans="1:8" ht="27.75" customHeight="1" thickTop="1" thickBot="1">
      <c r="A1230" s="18"/>
      <c r="B1230" s="18"/>
      <c r="C1230" s="18"/>
      <c r="D1230" s="428"/>
      <c r="E1230" s="451"/>
      <c r="H1230" s="1"/>
    </row>
    <row r="1231" spans="1:8" ht="27.75" customHeight="1" thickTop="1" thickBot="1">
      <c r="A1231" s="18"/>
      <c r="B1231" s="18"/>
      <c r="C1231" s="18"/>
      <c r="D1231" s="428"/>
      <c r="E1231" s="451"/>
      <c r="H1231" s="1"/>
    </row>
    <row r="1232" spans="1:8" ht="27.75" customHeight="1" thickTop="1" thickBot="1">
      <c r="A1232" s="18"/>
      <c r="B1232" s="18"/>
      <c r="C1232" s="18"/>
      <c r="D1232" s="428"/>
      <c r="E1232" s="451"/>
      <c r="H1232" s="1"/>
    </row>
    <row r="1233" spans="1:8" ht="27.75" customHeight="1" thickTop="1" thickBot="1">
      <c r="A1233" s="18"/>
      <c r="B1233" s="18"/>
      <c r="C1233" s="18"/>
      <c r="D1233" s="428"/>
      <c r="E1233" s="451"/>
      <c r="H1233" s="1"/>
    </row>
    <row r="1234" spans="1:8" ht="27.75" customHeight="1" thickTop="1" thickBot="1">
      <c r="A1234" s="18"/>
      <c r="B1234" s="18"/>
      <c r="C1234" s="18"/>
      <c r="D1234" s="428"/>
      <c r="E1234" s="451"/>
      <c r="H1234" s="1"/>
    </row>
    <row r="1235" spans="1:8" ht="27.75" customHeight="1" thickTop="1" thickBot="1">
      <c r="A1235" s="18"/>
      <c r="B1235" s="18"/>
      <c r="C1235" s="18"/>
      <c r="D1235" s="428"/>
      <c r="E1235" s="451"/>
      <c r="H1235" s="1"/>
    </row>
    <row r="1236" spans="1:8" ht="27.75" customHeight="1" thickTop="1" thickBot="1">
      <c r="A1236" s="18"/>
      <c r="B1236" s="18"/>
      <c r="C1236" s="18"/>
      <c r="D1236" s="428"/>
      <c r="E1236" s="451"/>
      <c r="H1236" s="1"/>
    </row>
    <row r="1237" spans="1:8" ht="27.75" customHeight="1" thickTop="1" thickBot="1">
      <c r="A1237" s="18"/>
      <c r="B1237" s="18"/>
      <c r="C1237" s="18"/>
      <c r="D1237" s="428"/>
      <c r="E1237" s="451"/>
      <c r="H1237" s="1"/>
    </row>
    <row r="1238" spans="1:8" ht="27.75" customHeight="1" thickTop="1" thickBot="1">
      <c r="A1238" s="18"/>
      <c r="B1238" s="18"/>
      <c r="C1238" s="18"/>
      <c r="D1238" s="428"/>
      <c r="E1238" s="451"/>
      <c r="H1238" s="1"/>
    </row>
    <row r="1239" spans="1:8" ht="27.75" customHeight="1" thickTop="1" thickBot="1">
      <c r="A1239" s="18"/>
      <c r="B1239" s="18"/>
      <c r="C1239" s="18"/>
      <c r="D1239" s="428"/>
      <c r="E1239" s="451"/>
      <c r="H1239" s="1"/>
    </row>
    <row r="1240" spans="1:8" ht="27.75" customHeight="1" thickTop="1" thickBot="1">
      <c r="A1240" s="18"/>
      <c r="B1240" s="18"/>
      <c r="C1240" s="18"/>
      <c r="D1240" s="428"/>
      <c r="E1240" s="451"/>
      <c r="H1240" s="1"/>
    </row>
    <row r="1241" spans="1:8" ht="27.75" customHeight="1" thickTop="1" thickBot="1">
      <c r="A1241" s="18"/>
      <c r="B1241" s="18"/>
      <c r="C1241" s="18"/>
      <c r="D1241" s="428"/>
      <c r="E1241" s="451"/>
      <c r="H1241" s="1"/>
    </row>
    <row r="1242" spans="1:8" ht="27.75" customHeight="1" thickTop="1" thickBot="1">
      <c r="A1242" s="18"/>
      <c r="B1242" s="18"/>
      <c r="C1242" s="18"/>
      <c r="D1242" s="428"/>
      <c r="E1242" s="451"/>
      <c r="H1242" s="1"/>
    </row>
    <row r="1243" spans="1:8" ht="27.75" customHeight="1" thickTop="1" thickBot="1">
      <c r="A1243" s="18"/>
      <c r="B1243" s="18"/>
      <c r="C1243" s="18"/>
      <c r="D1243" s="428"/>
      <c r="E1243" s="451"/>
      <c r="H1243" s="1"/>
    </row>
    <row r="1244" spans="1:8" ht="27.75" customHeight="1" thickTop="1" thickBot="1">
      <c r="A1244" s="18"/>
      <c r="B1244" s="18"/>
      <c r="C1244" s="18"/>
      <c r="D1244" s="428"/>
      <c r="E1244" s="451"/>
      <c r="H1244" s="1"/>
    </row>
    <row r="1245" spans="1:8" ht="27.75" customHeight="1" thickTop="1" thickBot="1">
      <c r="A1245" s="18"/>
      <c r="B1245" s="18"/>
      <c r="C1245" s="18"/>
      <c r="D1245" s="428"/>
      <c r="E1245" s="451"/>
      <c r="H1245" s="1"/>
    </row>
    <row r="1246" spans="1:8" ht="27.75" customHeight="1" thickTop="1" thickBot="1">
      <c r="A1246" s="18"/>
      <c r="B1246" s="18"/>
      <c r="C1246" s="18"/>
      <c r="D1246" s="428"/>
      <c r="E1246" s="451"/>
      <c r="H1246" s="1"/>
    </row>
    <row r="1247" spans="1:8" ht="27.75" customHeight="1" thickTop="1" thickBot="1">
      <c r="A1247" s="18"/>
      <c r="B1247" s="18"/>
      <c r="C1247" s="18"/>
      <c r="D1247" s="428"/>
      <c r="E1247" s="451"/>
      <c r="H1247" s="1"/>
    </row>
    <row r="1248" spans="1:8" ht="27.75" customHeight="1" thickTop="1" thickBot="1">
      <c r="A1248" s="18"/>
      <c r="B1248" s="18"/>
      <c r="C1248" s="18"/>
      <c r="D1248" s="428"/>
      <c r="E1248" s="451"/>
      <c r="H1248" s="1"/>
    </row>
    <row r="1249" spans="1:8" ht="27.75" customHeight="1" thickTop="1" thickBot="1">
      <c r="A1249" s="18"/>
      <c r="B1249" s="18"/>
      <c r="C1249" s="18"/>
      <c r="D1249" s="428"/>
      <c r="E1249" s="451"/>
      <c r="H1249" s="1"/>
    </row>
    <row r="1250" spans="1:8" ht="27.75" customHeight="1" thickTop="1" thickBot="1">
      <c r="A1250" s="18"/>
      <c r="B1250" s="18"/>
      <c r="C1250" s="18"/>
      <c r="D1250" s="428"/>
      <c r="E1250" s="451"/>
      <c r="H1250" s="1"/>
    </row>
    <row r="1251" spans="1:8" ht="27.75" customHeight="1" thickTop="1" thickBot="1">
      <c r="A1251" s="18"/>
      <c r="B1251" s="18"/>
      <c r="C1251" s="18"/>
      <c r="D1251" s="428"/>
      <c r="E1251" s="451"/>
      <c r="H1251" s="1"/>
    </row>
    <row r="1252" spans="1:8" ht="27.75" customHeight="1" thickTop="1" thickBot="1">
      <c r="A1252" s="18"/>
      <c r="B1252" s="18"/>
      <c r="C1252" s="18"/>
      <c r="D1252" s="428"/>
      <c r="E1252" s="451"/>
      <c r="H1252" s="1"/>
    </row>
    <row r="1253" spans="1:8" ht="27.75" customHeight="1" thickTop="1" thickBot="1">
      <c r="A1253" s="18"/>
      <c r="B1253" s="18"/>
      <c r="C1253" s="18"/>
      <c r="D1253" s="428"/>
      <c r="E1253" s="451"/>
      <c r="H1253" s="1"/>
    </row>
    <row r="1254" spans="1:8" ht="27.75" customHeight="1" thickTop="1" thickBot="1">
      <c r="A1254" s="18"/>
      <c r="B1254" s="18"/>
      <c r="C1254" s="18"/>
      <c r="D1254" s="428"/>
      <c r="E1254" s="451"/>
      <c r="H1254" s="1"/>
    </row>
    <row r="1255" spans="1:8" ht="27.75" customHeight="1" thickTop="1" thickBot="1">
      <c r="A1255" s="18"/>
      <c r="B1255" s="18"/>
      <c r="C1255" s="18"/>
      <c r="D1255" s="428"/>
      <c r="E1255" s="451"/>
      <c r="H1255" s="1"/>
    </row>
    <row r="1256" spans="1:8" ht="27.75" customHeight="1" thickTop="1" thickBot="1">
      <c r="A1256" s="18"/>
      <c r="B1256" s="18"/>
      <c r="C1256" s="18"/>
      <c r="D1256" s="428"/>
      <c r="E1256" s="451"/>
      <c r="H1256" s="1"/>
    </row>
    <row r="1257" spans="1:8" ht="27.75" customHeight="1" thickTop="1" thickBot="1">
      <c r="A1257" s="18"/>
      <c r="B1257" s="18"/>
      <c r="C1257" s="18"/>
      <c r="D1257" s="428"/>
      <c r="E1257" s="451"/>
      <c r="H1257" s="1"/>
    </row>
    <row r="1258" spans="1:8" ht="27.75" customHeight="1" thickTop="1" thickBot="1">
      <c r="A1258" s="18"/>
      <c r="B1258" s="18"/>
      <c r="C1258" s="18"/>
      <c r="D1258" s="428"/>
      <c r="E1258" s="451"/>
      <c r="H1258" s="1"/>
    </row>
    <row r="1259" spans="1:8" ht="27.75" customHeight="1" thickTop="1" thickBot="1">
      <c r="A1259" s="18"/>
      <c r="B1259" s="18"/>
      <c r="C1259" s="18"/>
      <c r="D1259" s="428"/>
      <c r="E1259" s="451"/>
      <c r="H1259" s="1"/>
    </row>
    <row r="1260" spans="1:8" ht="27.75" customHeight="1" thickTop="1" thickBot="1">
      <c r="A1260" s="18"/>
      <c r="B1260" s="18"/>
      <c r="C1260" s="18"/>
      <c r="D1260" s="428"/>
      <c r="E1260" s="451"/>
      <c r="H1260" s="1"/>
    </row>
    <row r="1261" spans="1:8" ht="27.75" customHeight="1" thickTop="1" thickBot="1">
      <c r="A1261" s="18"/>
      <c r="B1261" s="18"/>
      <c r="C1261" s="18"/>
      <c r="D1261" s="428"/>
      <c r="E1261" s="451"/>
      <c r="H1261" s="1"/>
    </row>
    <row r="1262" spans="1:8" ht="27.75" customHeight="1" thickTop="1" thickBot="1">
      <c r="A1262" s="18"/>
      <c r="B1262" s="18"/>
      <c r="C1262" s="18"/>
      <c r="D1262" s="428"/>
      <c r="E1262" s="451"/>
      <c r="H1262" s="1"/>
    </row>
    <row r="1263" spans="1:8" ht="27.75" customHeight="1" thickTop="1" thickBot="1">
      <c r="A1263" s="18"/>
      <c r="B1263" s="18"/>
      <c r="C1263" s="18"/>
      <c r="D1263" s="428"/>
      <c r="E1263" s="451"/>
      <c r="H1263" s="1"/>
    </row>
    <row r="1264" spans="1:8" ht="27.75" customHeight="1" thickTop="1" thickBot="1">
      <c r="A1264" s="18"/>
      <c r="B1264" s="18"/>
      <c r="C1264" s="18"/>
      <c r="D1264" s="428"/>
      <c r="E1264" s="451"/>
      <c r="H1264" s="1"/>
    </row>
    <row r="1265" spans="1:8" ht="27.75" customHeight="1" thickTop="1" thickBot="1">
      <c r="A1265" s="18"/>
      <c r="B1265" s="18"/>
      <c r="C1265" s="18"/>
      <c r="D1265" s="428"/>
      <c r="E1265" s="451"/>
      <c r="H1265" s="1"/>
    </row>
    <row r="1266" spans="1:8" ht="27.75" customHeight="1" thickTop="1" thickBot="1">
      <c r="A1266" s="18"/>
      <c r="B1266" s="18"/>
      <c r="C1266" s="18"/>
      <c r="D1266" s="428"/>
      <c r="E1266" s="451"/>
      <c r="H1266" s="1"/>
    </row>
    <row r="1267" spans="1:8" ht="27.75" customHeight="1" thickTop="1" thickBot="1">
      <c r="A1267" s="18"/>
      <c r="B1267" s="18"/>
      <c r="C1267" s="18"/>
      <c r="D1267" s="428"/>
      <c r="E1267" s="451"/>
      <c r="H1267" s="1"/>
    </row>
    <row r="1268" spans="1:8" ht="27.75" customHeight="1" thickTop="1" thickBot="1">
      <c r="A1268" s="18"/>
      <c r="B1268" s="18"/>
      <c r="C1268" s="18"/>
      <c r="D1268" s="428"/>
      <c r="E1268" s="451"/>
      <c r="H1268" s="1"/>
    </row>
    <row r="1269" spans="1:8" ht="27.75" customHeight="1" thickTop="1" thickBot="1">
      <c r="A1269" s="18"/>
      <c r="B1269" s="18"/>
      <c r="C1269" s="18"/>
      <c r="D1269" s="428"/>
      <c r="E1269" s="451"/>
      <c r="H1269" s="1"/>
    </row>
    <row r="1270" spans="1:8" ht="27.75" customHeight="1" thickTop="1" thickBot="1">
      <c r="A1270" s="18"/>
      <c r="B1270" s="18"/>
      <c r="C1270" s="18"/>
      <c r="D1270" s="428"/>
      <c r="E1270" s="451"/>
      <c r="H1270" s="1"/>
    </row>
    <row r="1271" spans="1:8" ht="27.75" customHeight="1" thickTop="1" thickBot="1">
      <c r="A1271" s="18"/>
      <c r="B1271" s="18"/>
      <c r="C1271" s="18"/>
      <c r="D1271" s="428"/>
      <c r="E1271" s="451"/>
      <c r="H1271" s="1"/>
    </row>
    <row r="1272" spans="1:8" ht="27.75" customHeight="1" thickTop="1" thickBot="1">
      <c r="A1272" s="18"/>
      <c r="B1272" s="18"/>
      <c r="C1272" s="18"/>
      <c r="D1272" s="428"/>
      <c r="E1272" s="451"/>
      <c r="H1272" s="1"/>
    </row>
    <row r="1273" spans="1:8" ht="27.75" customHeight="1" thickTop="1" thickBot="1">
      <c r="A1273" s="18"/>
      <c r="B1273" s="18"/>
      <c r="C1273" s="18"/>
      <c r="D1273" s="428"/>
      <c r="E1273" s="451"/>
      <c r="H1273" s="1"/>
    </row>
    <row r="1274" spans="1:8" ht="27.75" customHeight="1" thickTop="1" thickBot="1">
      <c r="A1274" s="18"/>
      <c r="B1274" s="18"/>
      <c r="C1274" s="18"/>
      <c r="D1274" s="428"/>
      <c r="E1274" s="451"/>
      <c r="H1274" s="1"/>
    </row>
    <row r="1275" spans="1:8" ht="27.75" customHeight="1" thickTop="1" thickBot="1">
      <c r="A1275" s="18"/>
      <c r="B1275" s="18"/>
      <c r="C1275" s="18"/>
      <c r="D1275" s="428"/>
      <c r="E1275" s="451"/>
      <c r="H1275" s="1"/>
    </row>
    <row r="1276" spans="1:8" ht="27.75" customHeight="1" thickTop="1" thickBot="1">
      <c r="A1276" s="18"/>
      <c r="B1276" s="18"/>
      <c r="C1276" s="18"/>
      <c r="D1276" s="428"/>
      <c r="E1276" s="451"/>
      <c r="H1276" s="1"/>
    </row>
    <row r="1277" spans="1:8" ht="27.75" customHeight="1" thickTop="1" thickBot="1">
      <c r="A1277" s="18"/>
      <c r="B1277" s="18"/>
      <c r="C1277" s="18"/>
      <c r="D1277" s="428"/>
      <c r="E1277" s="451"/>
      <c r="H1277" s="1"/>
    </row>
    <row r="1278" spans="1:8" ht="27.75" customHeight="1" thickTop="1" thickBot="1">
      <c r="A1278" s="18"/>
      <c r="B1278" s="18"/>
      <c r="C1278" s="18"/>
      <c r="D1278" s="428"/>
      <c r="E1278" s="451"/>
      <c r="H1278" s="1"/>
    </row>
    <row r="1279" spans="1:8" ht="27.75" customHeight="1" thickTop="1" thickBot="1">
      <c r="A1279" s="18"/>
      <c r="B1279" s="18"/>
      <c r="C1279" s="18"/>
      <c r="D1279" s="428"/>
      <c r="E1279" s="451"/>
      <c r="H1279" s="1"/>
    </row>
    <row r="1280" spans="1:8" ht="27.75" customHeight="1" thickTop="1" thickBot="1">
      <c r="A1280" s="18"/>
      <c r="B1280" s="18"/>
      <c r="C1280" s="18"/>
      <c r="D1280" s="428"/>
      <c r="E1280" s="451"/>
      <c r="H1280" s="1"/>
    </row>
    <row r="1281" spans="1:8" ht="27.75" customHeight="1" thickTop="1" thickBot="1">
      <c r="A1281" s="18"/>
      <c r="B1281" s="18"/>
      <c r="C1281" s="18"/>
      <c r="D1281" s="428"/>
      <c r="E1281" s="451"/>
      <c r="H1281" s="1"/>
    </row>
    <row r="1282" spans="1:8" ht="27.75" customHeight="1" thickTop="1" thickBot="1">
      <c r="A1282" s="18"/>
      <c r="B1282" s="18"/>
      <c r="C1282" s="18"/>
      <c r="D1282" s="428"/>
      <c r="E1282" s="451"/>
      <c r="H1282" s="1"/>
    </row>
    <row r="1283" spans="1:8" ht="27.75" customHeight="1" thickTop="1" thickBot="1">
      <c r="A1283" s="18"/>
      <c r="B1283" s="18"/>
      <c r="C1283" s="18"/>
      <c r="D1283" s="428"/>
      <c r="E1283" s="451"/>
      <c r="H1283" s="1"/>
    </row>
    <row r="1284" spans="1:8" ht="27.75" customHeight="1" thickTop="1" thickBot="1">
      <c r="A1284" s="18"/>
      <c r="B1284" s="18"/>
      <c r="C1284" s="18"/>
      <c r="D1284" s="428"/>
      <c r="E1284" s="451"/>
      <c r="H1284" s="1"/>
    </row>
    <row r="1285" spans="1:8" ht="27.75" customHeight="1" thickTop="1" thickBot="1">
      <c r="A1285" s="18"/>
      <c r="B1285" s="18"/>
      <c r="C1285" s="18"/>
      <c r="D1285" s="428"/>
      <c r="E1285" s="451"/>
      <c r="H1285" s="1"/>
    </row>
    <row r="1286" spans="1:8" ht="27.75" customHeight="1" thickTop="1" thickBot="1">
      <c r="A1286" s="18"/>
      <c r="B1286" s="18"/>
      <c r="C1286" s="18"/>
      <c r="D1286" s="428"/>
      <c r="E1286" s="451"/>
      <c r="H1286" s="1"/>
    </row>
    <row r="1287" spans="1:8" ht="27.75" customHeight="1" thickTop="1" thickBot="1">
      <c r="A1287" s="18"/>
      <c r="B1287" s="18"/>
      <c r="C1287" s="18"/>
      <c r="D1287" s="428"/>
      <c r="E1287" s="451"/>
      <c r="H1287" s="1"/>
    </row>
    <row r="1288" spans="1:8" ht="27.75" customHeight="1" thickTop="1" thickBot="1">
      <c r="A1288" s="18"/>
      <c r="B1288" s="18"/>
      <c r="C1288" s="18"/>
      <c r="D1288" s="428"/>
      <c r="E1288" s="451"/>
      <c r="H1288" s="1"/>
    </row>
    <row r="1289" spans="1:8" ht="27.75" customHeight="1" thickTop="1" thickBot="1">
      <c r="A1289" s="18"/>
      <c r="B1289" s="18"/>
      <c r="C1289" s="18"/>
      <c r="D1289" s="428"/>
      <c r="E1289" s="451"/>
      <c r="H1289" s="1"/>
    </row>
    <row r="1290" spans="1:8" ht="27.75" customHeight="1" thickTop="1" thickBot="1">
      <c r="A1290" s="18"/>
      <c r="B1290" s="18"/>
      <c r="C1290" s="18"/>
      <c r="D1290" s="428"/>
      <c r="E1290" s="451"/>
      <c r="H1290" s="1"/>
    </row>
    <row r="1291" spans="1:8" ht="27.75" customHeight="1" thickTop="1" thickBot="1">
      <c r="A1291" s="18"/>
      <c r="B1291" s="18"/>
      <c r="C1291" s="18"/>
      <c r="D1291" s="428"/>
      <c r="E1291" s="451"/>
      <c r="H1291" s="1"/>
    </row>
    <row r="1292" spans="1:8" ht="27.75" customHeight="1" thickTop="1" thickBot="1">
      <c r="A1292" s="18"/>
      <c r="B1292" s="18"/>
      <c r="C1292" s="18"/>
      <c r="D1292" s="428"/>
      <c r="E1292" s="451"/>
      <c r="H1292" s="1"/>
    </row>
    <row r="1293" spans="1:8" ht="27.75" customHeight="1" thickTop="1" thickBot="1">
      <c r="A1293" s="18"/>
      <c r="B1293" s="18"/>
      <c r="C1293" s="18"/>
      <c r="D1293" s="428"/>
      <c r="E1293" s="451"/>
      <c r="H1293" s="1"/>
    </row>
    <row r="1294" spans="1:8" ht="27.75" customHeight="1" thickTop="1" thickBot="1">
      <c r="A1294" s="18"/>
      <c r="B1294" s="18"/>
      <c r="C1294" s="18"/>
      <c r="D1294" s="428"/>
      <c r="E1294" s="451"/>
      <c r="H1294" s="1"/>
    </row>
    <row r="1295" spans="1:8" ht="27.75" customHeight="1" thickTop="1" thickBot="1">
      <c r="A1295" s="18"/>
      <c r="B1295" s="18"/>
      <c r="C1295" s="18"/>
      <c r="D1295" s="428"/>
      <c r="E1295" s="451"/>
      <c r="H1295" s="1"/>
    </row>
    <row r="1296" spans="1:8" ht="27.75" customHeight="1" thickTop="1" thickBot="1">
      <c r="A1296" s="18"/>
      <c r="B1296" s="18"/>
      <c r="C1296" s="18"/>
      <c r="D1296" s="428"/>
      <c r="E1296" s="451"/>
      <c r="H1296" s="1"/>
    </row>
    <row r="1297" spans="1:8" ht="27.75" customHeight="1" thickTop="1" thickBot="1">
      <c r="A1297" s="18"/>
      <c r="B1297" s="18"/>
      <c r="C1297" s="18"/>
      <c r="D1297" s="428"/>
      <c r="E1297" s="451"/>
      <c r="H1297" s="1"/>
    </row>
    <row r="1298" spans="1:8" ht="27.75" customHeight="1" thickTop="1" thickBot="1">
      <c r="A1298" s="18"/>
      <c r="B1298" s="18"/>
      <c r="C1298" s="18"/>
      <c r="D1298" s="428"/>
      <c r="E1298" s="451"/>
      <c r="H1298" s="1"/>
    </row>
    <row r="1299" spans="1:8" ht="27.75" customHeight="1" thickTop="1" thickBot="1">
      <c r="A1299" s="18"/>
      <c r="B1299" s="18"/>
      <c r="C1299" s="18"/>
      <c r="D1299" s="428"/>
      <c r="E1299" s="451"/>
      <c r="H1299" s="1"/>
    </row>
    <row r="1300" spans="1:8" ht="27.75" customHeight="1" thickTop="1" thickBot="1">
      <c r="A1300" s="18"/>
      <c r="B1300" s="18"/>
      <c r="C1300" s="18"/>
      <c r="D1300" s="428"/>
      <c r="E1300" s="451"/>
      <c r="H1300" s="1"/>
    </row>
    <row r="1301" spans="1:8" ht="27.75" customHeight="1" thickTop="1" thickBot="1">
      <c r="A1301" s="18"/>
      <c r="B1301" s="18"/>
      <c r="C1301" s="18"/>
      <c r="D1301" s="428"/>
      <c r="E1301" s="451"/>
      <c r="H1301" s="1"/>
    </row>
    <row r="1302" spans="1:8" ht="27.75" customHeight="1" thickTop="1" thickBot="1">
      <c r="A1302" s="18"/>
      <c r="B1302" s="18"/>
      <c r="C1302" s="18"/>
      <c r="D1302" s="428"/>
      <c r="E1302" s="451"/>
      <c r="H1302" s="1"/>
    </row>
    <row r="1303" spans="1:8" ht="27.75" customHeight="1" thickTop="1" thickBot="1">
      <c r="A1303" s="18"/>
      <c r="B1303" s="18"/>
      <c r="C1303" s="18"/>
      <c r="D1303" s="428"/>
      <c r="E1303" s="451"/>
      <c r="H1303" s="1"/>
    </row>
    <row r="1304" spans="1:8" ht="27.75" customHeight="1" thickTop="1" thickBot="1">
      <c r="A1304" s="18"/>
      <c r="B1304" s="18"/>
      <c r="C1304" s="18"/>
      <c r="D1304" s="428"/>
      <c r="E1304" s="451"/>
      <c r="H1304" s="1"/>
    </row>
    <row r="1305" spans="1:8" ht="27.75" customHeight="1" thickTop="1" thickBot="1">
      <c r="A1305" s="18"/>
      <c r="B1305" s="18"/>
      <c r="C1305" s="18"/>
      <c r="D1305" s="428"/>
      <c r="E1305" s="451"/>
      <c r="H1305" s="1"/>
    </row>
    <row r="1306" spans="1:8" ht="27.75" customHeight="1" thickTop="1" thickBot="1">
      <c r="A1306" s="18"/>
      <c r="B1306" s="18"/>
      <c r="C1306" s="18"/>
      <c r="D1306" s="428"/>
      <c r="E1306" s="451"/>
      <c r="H1306" s="1"/>
    </row>
    <row r="1307" spans="1:8" ht="27.75" customHeight="1" thickTop="1" thickBot="1">
      <c r="A1307" s="18"/>
      <c r="B1307" s="18"/>
      <c r="C1307" s="18"/>
      <c r="D1307" s="428"/>
      <c r="E1307" s="451"/>
      <c r="H1307" s="1"/>
    </row>
    <row r="1308" spans="1:8" ht="27.75" customHeight="1" thickTop="1" thickBot="1">
      <c r="A1308" s="18"/>
      <c r="B1308" s="18"/>
      <c r="C1308" s="18"/>
      <c r="D1308" s="428"/>
      <c r="E1308" s="451"/>
      <c r="H1308" s="1"/>
    </row>
    <row r="1309" spans="1:8" ht="27.75" customHeight="1" thickTop="1" thickBot="1">
      <c r="A1309" s="18"/>
      <c r="B1309" s="18"/>
      <c r="C1309" s="18"/>
      <c r="D1309" s="428"/>
      <c r="E1309" s="451"/>
      <c r="H1309" s="1"/>
    </row>
    <row r="1310" spans="1:8" ht="27.75" customHeight="1" thickTop="1" thickBot="1">
      <c r="A1310" s="18"/>
      <c r="B1310" s="18"/>
      <c r="C1310" s="18"/>
      <c r="D1310" s="428"/>
      <c r="E1310" s="451"/>
      <c r="H1310" s="1"/>
    </row>
    <row r="1311" spans="1:8" ht="27.75" customHeight="1" thickTop="1" thickBot="1">
      <c r="A1311" s="18"/>
      <c r="B1311" s="18"/>
      <c r="C1311" s="18"/>
      <c r="D1311" s="428"/>
      <c r="E1311" s="451"/>
      <c r="H1311" s="1"/>
    </row>
    <row r="1312" spans="1:8" ht="27.75" customHeight="1" thickTop="1" thickBot="1">
      <c r="A1312" s="18"/>
      <c r="B1312" s="18"/>
      <c r="C1312" s="18"/>
      <c r="D1312" s="428"/>
      <c r="E1312" s="451"/>
      <c r="H1312" s="1"/>
    </row>
    <row r="1313" spans="1:8" ht="27.75" customHeight="1" thickTop="1" thickBot="1">
      <c r="A1313" s="18"/>
      <c r="B1313" s="18"/>
      <c r="C1313" s="18"/>
      <c r="D1313" s="428"/>
      <c r="E1313" s="451"/>
      <c r="H1313" s="1"/>
    </row>
    <row r="1314" spans="1:8" ht="27.75" customHeight="1" thickTop="1" thickBot="1">
      <c r="A1314" s="18"/>
      <c r="B1314" s="18"/>
      <c r="C1314" s="18"/>
      <c r="D1314" s="428"/>
      <c r="E1314" s="451"/>
      <c r="H1314" s="1"/>
    </row>
    <row r="1315" spans="1:8" ht="27.75" customHeight="1" thickTop="1" thickBot="1">
      <c r="A1315" s="18"/>
      <c r="B1315" s="18"/>
      <c r="C1315" s="18"/>
      <c r="D1315" s="428"/>
      <c r="E1315" s="451"/>
      <c r="H1315" s="1"/>
    </row>
    <row r="1316" spans="1:8" ht="27.75" customHeight="1" thickTop="1" thickBot="1">
      <c r="A1316" s="18"/>
      <c r="B1316" s="18"/>
      <c r="C1316" s="18"/>
      <c r="D1316" s="428"/>
      <c r="E1316" s="451"/>
      <c r="H1316" s="1"/>
    </row>
    <row r="1317" spans="1:8" ht="27.75" customHeight="1" thickTop="1" thickBot="1">
      <c r="A1317" s="18"/>
      <c r="B1317" s="18"/>
      <c r="C1317" s="18"/>
      <c r="D1317" s="428"/>
      <c r="E1317" s="451"/>
      <c r="H1317" s="1"/>
    </row>
    <row r="1318" spans="1:8" ht="27.75" customHeight="1" thickTop="1" thickBot="1">
      <c r="A1318" s="18"/>
      <c r="B1318" s="18"/>
      <c r="C1318" s="18"/>
      <c r="D1318" s="428"/>
      <c r="E1318" s="451"/>
      <c r="H1318" s="1"/>
    </row>
    <row r="1319" spans="1:8" ht="27.75" customHeight="1" thickTop="1" thickBot="1">
      <c r="A1319" s="18"/>
      <c r="B1319" s="18"/>
      <c r="C1319" s="18"/>
      <c r="D1319" s="428"/>
      <c r="E1319" s="451"/>
      <c r="H1319" s="1"/>
    </row>
    <row r="1320" spans="1:8" ht="27.75" customHeight="1" thickTop="1" thickBot="1">
      <c r="A1320" s="18"/>
      <c r="B1320" s="18"/>
      <c r="C1320" s="18"/>
      <c r="D1320" s="428"/>
      <c r="E1320" s="451"/>
      <c r="H1320" s="1"/>
    </row>
    <row r="1321" spans="1:8" ht="27.75" customHeight="1" thickTop="1" thickBot="1">
      <c r="A1321" s="18"/>
      <c r="B1321" s="18"/>
      <c r="C1321" s="18"/>
      <c r="D1321" s="428"/>
      <c r="E1321" s="451"/>
      <c r="H1321" s="1"/>
    </row>
    <row r="1322" spans="1:8" ht="27.75" customHeight="1" thickTop="1" thickBot="1">
      <c r="A1322" s="18"/>
      <c r="B1322" s="18"/>
      <c r="C1322" s="18"/>
      <c r="D1322" s="428"/>
      <c r="E1322" s="451"/>
      <c r="H1322" s="1"/>
    </row>
    <row r="1323" spans="1:8" ht="27.75" customHeight="1" thickTop="1" thickBot="1">
      <c r="A1323" s="18"/>
      <c r="B1323" s="18"/>
      <c r="C1323" s="18"/>
      <c r="D1323" s="428"/>
      <c r="E1323" s="451"/>
      <c r="H1323" s="1"/>
    </row>
    <row r="1324" spans="1:8" ht="27.75" customHeight="1" thickTop="1" thickBot="1">
      <c r="A1324" s="18"/>
      <c r="B1324" s="18"/>
      <c r="C1324" s="18"/>
      <c r="D1324" s="428"/>
      <c r="E1324" s="451"/>
      <c r="H1324" s="1"/>
    </row>
    <row r="1325" spans="1:8" ht="27.75" customHeight="1" thickTop="1" thickBot="1">
      <c r="A1325" s="18"/>
      <c r="B1325" s="18"/>
      <c r="C1325" s="18"/>
      <c r="D1325" s="428"/>
      <c r="E1325" s="451"/>
      <c r="H1325" s="1"/>
    </row>
    <row r="1326" spans="1:8" ht="27.75" customHeight="1" thickTop="1" thickBot="1">
      <c r="A1326" s="18"/>
      <c r="B1326" s="18"/>
      <c r="C1326" s="18"/>
      <c r="D1326" s="428"/>
      <c r="E1326" s="451"/>
      <c r="H1326" s="1"/>
    </row>
    <row r="1327" spans="1:8" ht="27.75" customHeight="1" thickTop="1" thickBot="1">
      <c r="A1327" s="18"/>
      <c r="B1327" s="18"/>
      <c r="C1327" s="18"/>
      <c r="D1327" s="428"/>
      <c r="E1327" s="451"/>
      <c r="H1327" s="1"/>
    </row>
    <row r="1328" spans="1:8" ht="27.75" customHeight="1" thickTop="1" thickBot="1">
      <c r="A1328" s="18"/>
      <c r="B1328" s="18"/>
      <c r="C1328" s="18"/>
      <c r="D1328" s="428"/>
      <c r="E1328" s="451"/>
      <c r="H1328" s="1"/>
    </row>
    <row r="1329" spans="1:8" ht="27.75" customHeight="1" thickTop="1" thickBot="1">
      <c r="A1329" s="18"/>
      <c r="B1329" s="18"/>
      <c r="C1329" s="18"/>
      <c r="D1329" s="428"/>
      <c r="E1329" s="451"/>
      <c r="H1329" s="1"/>
    </row>
    <row r="1330" spans="1:8" ht="27.75" customHeight="1" thickTop="1" thickBot="1">
      <c r="A1330" s="18"/>
      <c r="B1330" s="18"/>
      <c r="C1330" s="18"/>
      <c r="D1330" s="428"/>
      <c r="E1330" s="451"/>
      <c r="H1330" s="1"/>
    </row>
    <row r="1331" spans="1:8" ht="27.75" customHeight="1" thickTop="1" thickBot="1">
      <c r="A1331" s="18"/>
      <c r="B1331" s="18"/>
      <c r="C1331" s="18"/>
      <c r="D1331" s="428"/>
      <c r="E1331" s="451"/>
      <c r="H1331" s="1"/>
    </row>
    <row r="1332" spans="1:8" ht="27.75" customHeight="1" thickTop="1" thickBot="1">
      <c r="A1332" s="18"/>
      <c r="B1332" s="18"/>
      <c r="C1332" s="18"/>
      <c r="D1332" s="428"/>
      <c r="E1332" s="451"/>
      <c r="H1332" s="1"/>
    </row>
    <row r="1333" spans="1:8" ht="27.75" customHeight="1" thickTop="1" thickBot="1">
      <c r="A1333" s="18"/>
      <c r="B1333" s="18"/>
      <c r="C1333" s="18"/>
      <c r="D1333" s="428"/>
      <c r="E1333" s="451"/>
      <c r="H1333" s="1"/>
    </row>
    <row r="1334" spans="1:8" ht="27.75" customHeight="1" thickTop="1" thickBot="1">
      <c r="A1334" s="18"/>
      <c r="B1334" s="18"/>
      <c r="C1334" s="18"/>
      <c r="D1334" s="428"/>
      <c r="E1334" s="451"/>
      <c r="H1334" s="1"/>
    </row>
    <row r="1335" spans="1:8" ht="27.75" customHeight="1" thickTop="1" thickBot="1">
      <c r="A1335" s="18"/>
      <c r="B1335" s="18"/>
      <c r="C1335" s="18"/>
      <c r="D1335" s="428"/>
      <c r="E1335" s="451"/>
      <c r="H1335" s="1"/>
    </row>
    <row r="1336" spans="1:8" ht="27.75" customHeight="1" thickTop="1" thickBot="1">
      <c r="A1336" s="18"/>
      <c r="B1336" s="18"/>
      <c r="C1336" s="18"/>
      <c r="D1336" s="428"/>
      <c r="E1336" s="451"/>
      <c r="H1336" s="1"/>
    </row>
    <row r="1337" spans="1:8" ht="27.75" customHeight="1" thickTop="1" thickBot="1">
      <c r="A1337" s="18"/>
      <c r="B1337" s="18"/>
      <c r="C1337" s="18"/>
      <c r="D1337" s="428"/>
      <c r="E1337" s="451"/>
      <c r="H1337" s="1"/>
    </row>
    <row r="1338" spans="1:8" ht="27.75" customHeight="1" thickTop="1" thickBot="1">
      <c r="A1338" s="18"/>
      <c r="B1338" s="18"/>
      <c r="C1338" s="18"/>
      <c r="D1338" s="428"/>
      <c r="E1338" s="451"/>
      <c r="H1338" s="1"/>
    </row>
    <row r="1339" spans="1:8" ht="27.75" customHeight="1" thickTop="1" thickBot="1">
      <c r="A1339" s="18"/>
      <c r="B1339" s="18"/>
      <c r="C1339" s="18"/>
      <c r="D1339" s="428"/>
      <c r="E1339" s="451"/>
      <c r="H1339" s="1"/>
    </row>
    <row r="1340" spans="1:8" ht="27.75" customHeight="1" thickTop="1" thickBot="1">
      <c r="A1340" s="18"/>
      <c r="B1340" s="18"/>
      <c r="C1340" s="18"/>
      <c r="D1340" s="428"/>
      <c r="E1340" s="451"/>
      <c r="H1340" s="1"/>
    </row>
    <row r="1341" spans="1:8" ht="27.75" customHeight="1" thickTop="1" thickBot="1">
      <c r="A1341" s="18"/>
      <c r="B1341" s="18"/>
      <c r="C1341" s="18"/>
      <c r="D1341" s="428"/>
      <c r="E1341" s="451"/>
      <c r="H1341" s="1"/>
    </row>
    <row r="1342" spans="1:8" ht="27.75" customHeight="1" thickTop="1" thickBot="1">
      <c r="A1342" s="18"/>
      <c r="B1342" s="18"/>
      <c r="C1342" s="18"/>
      <c r="D1342" s="428"/>
      <c r="E1342" s="451"/>
      <c r="H1342" s="1"/>
    </row>
    <row r="1343" spans="1:8" ht="27.75" customHeight="1" thickTop="1" thickBot="1">
      <c r="A1343" s="18"/>
      <c r="B1343" s="18"/>
      <c r="C1343" s="18"/>
      <c r="D1343" s="428"/>
      <c r="E1343" s="451"/>
      <c r="H1343" s="1"/>
    </row>
    <row r="1344" spans="1:8" ht="27.75" customHeight="1" thickTop="1" thickBot="1">
      <c r="A1344" s="18"/>
      <c r="B1344" s="18"/>
      <c r="C1344" s="18"/>
      <c r="D1344" s="428"/>
      <c r="E1344" s="451"/>
      <c r="H1344" s="1"/>
    </row>
    <row r="1345" spans="1:8" ht="27.75" customHeight="1" thickTop="1" thickBot="1">
      <c r="A1345" s="18"/>
      <c r="B1345" s="18"/>
      <c r="C1345" s="18"/>
      <c r="D1345" s="428"/>
      <c r="E1345" s="451"/>
      <c r="H1345" s="1"/>
    </row>
    <row r="1346" spans="1:8" ht="27.75" customHeight="1" thickTop="1" thickBot="1">
      <c r="A1346" s="18"/>
      <c r="B1346" s="18"/>
      <c r="C1346" s="18"/>
      <c r="D1346" s="428"/>
      <c r="E1346" s="451"/>
      <c r="H1346" s="1"/>
    </row>
    <row r="1347" spans="1:8" ht="27.75" customHeight="1" thickTop="1" thickBot="1">
      <c r="A1347" s="18"/>
      <c r="B1347" s="18"/>
      <c r="C1347" s="18"/>
      <c r="D1347" s="428"/>
      <c r="E1347" s="451"/>
      <c r="H1347" s="1"/>
    </row>
    <row r="1348" spans="1:8" ht="27.75" customHeight="1" thickTop="1" thickBot="1">
      <c r="A1348" s="18"/>
      <c r="B1348" s="18"/>
      <c r="C1348" s="18"/>
      <c r="D1348" s="428"/>
      <c r="E1348" s="451"/>
      <c r="H1348" s="1"/>
    </row>
    <row r="1349" spans="1:8" ht="27.75" customHeight="1" thickTop="1" thickBot="1">
      <c r="A1349" s="18"/>
      <c r="B1349" s="18"/>
      <c r="C1349" s="18"/>
      <c r="D1349" s="428"/>
      <c r="E1349" s="451"/>
      <c r="H1349" s="1"/>
    </row>
    <row r="1350" spans="1:8" ht="27.75" customHeight="1" thickTop="1" thickBot="1">
      <c r="A1350" s="18"/>
      <c r="B1350" s="18"/>
      <c r="C1350" s="18"/>
      <c r="D1350" s="428"/>
      <c r="E1350" s="451"/>
      <c r="H1350" s="1"/>
    </row>
    <row r="1351" spans="1:8" ht="27.75" customHeight="1" thickTop="1" thickBot="1">
      <c r="A1351" s="18"/>
      <c r="B1351" s="18"/>
      <c r="C1351" s="18"/>
      <c r="D1351" s="428"/>
      <c r="E1351" s="451"/>
      <c r="H1351" s="1"/>
    </row>
    <row r="1352" spans="1:8" ht="27.75" customHeight="1" thickTop="1" thickBot="1">
      <c r="A1352" s="18"/>
      <c r="B1352" s="18"/>
      <c r="C1352" s="18"/>
      <c r="D1352" s="428"/>
      <c r="E1352" s="451"/>
      <c r="H1352" s="1"/>
    </row>
    <row r="1353" spans="1:8" ht="27.75" customHeight="1" thickTop="1" thickBot="1">
      <c r="A1353" s="18"/>
      <c r="B1353" s="18"/>
      <c r="C1353" s="18"/>
      <c r="D1353" s="428"/>
      <c r="E1353" s="451"/>
      <c r="H1353" s="1"/>
    </row>
    <row r="1354" spans="1:8" ht="27.75" customHeight="1" thickTop="1" thickBot="1">
      <c r="A1354" s="18"/>
      <c r="B1354" s="18"/>
      <c r="C1354" s="18"/>
      <c r="D1354" s="428"/>
      <c r="E1354" s="451"/>
      <c r="H1354" s="1"/>
    </row>
    <row r="1355" spans="1:8" ht="27.75" customHeight="1" thickTop="1" thickBot="1">
      <c r="A1355" s="18"/>
      <c r="B1355" s="18"/>
      <c r="C1355" s="18"/>
      <c r="D1355" s="428"/>
      <c r="E1355" s="451"/>
      <c r="H1355" s="1"/>
    </row>
    <row r="1356" spans="1:8" ht="27.75" customHeight="1" thickTop="1" thickBot="1">
      <c r="A1356" s="18"/>
      <c r="B1356" s="18"/>
      <c r="C1356" s="18"/>
      <c r="D1356" s="428"/>
      <c r="E1356" s="451"/>
      <c r="H1356" s="1"/>
    </row>
    <row r="1357" spans="1:8" ht="27.75" customHeight="1" thickTop="1" thickBot="1">
      <c r="A1357" s="18"/>
      <c r="B1357" s="18"/>
      <c r="C1357" s="18"/>
      <c r="D1357" s="428"/>
      <c r="E1357" s="451"/>
      <c r="H1357" s="1"/>
    </row>
    <row r="1358" spans="1:8" ht="27.75" customHeight="1" thickTop="1" thickBot="1">
      <c r="A1358" s="18"/>
      <c r="B1358" s="18"/>
      <c r="C1358" s="18"/>
      <c r="D1358" s="428"/>
      <c r="E1358" s="451"/>
      <c r="H1358" s="1"/>
    </row>
    <row r="1359" spans="1:8" ht="27.75" customHeight="1" thickTop="1" thickBot="1">
      <c r="A1359" s="18"/>
      <c r="B1359" s="18"/>
      <c r="C1359" s="18"/>
      <c r="D1359" s="428"/>
      <c r="E1359" s="451"/>
      <c r="H1359" s="1"/>
    </row>
    <row r="1360" spans="1:8" ht="27.75" customHeight="1" thickTop="1" thickBot="1">
      <c r="A1360" s="18"/>
      <c r="B1360" s="18"/>
      <c r="C1360" s="18"/>
      <c r="D1360" s="428"/>
      <c r="E1360" s="451"/>
      <c r="H1360" s="1"/>
    </row>
    <row r="1361" spans="1:8" ht="27.75" customHeight="1" thickTop="1" thickBot="1">
      <c r="A1361" s="18"/>
      <c r="B1361" s="18"/>
      <c r="C1361" s="18"/>
      <c r="D1361" s="428"/>
      <c r="E1361" s="451"/>
      <c r="H1361" s="1"/>
    </row>
    <row r="1362" spans="1:8" ht="27.75" customHeight="1" thickTop="1" thickBot="1">
      <c r="A1362" s="18"/>
      <c r="B1362" s="18"/>
      <c r="C1362" s="18"/>
      <c r="D1362" s="428"/>
      <c r="E1362" s="451"/>
      <c r="H1362" s="1"/>
    </row>
    <row r="1363" spans="1:8" ht="27.75" customHeight="1" thickTop="1" thickBot="1">
      <c r="A1363" s="18"/>
      <c r="B1363" s="18"/>
      <c r="C1363" s="18"/>
      <c r="D1363" s="428"/>
      <c r="E1363" s="451"/>
      <c r="H1363" s="1"/>
    </row>
    <row r="1364" spans="1:8" ht="27.75" customHeight="1" thickTop="1" thickBot="1">
      <c r="A1364" s="18"/>
      <c r="B1364" s="18"/>
      <c r="C1364" s="18"/>
      <c r="D1364" s="428"/>
      <c r="E1364" s="451"/>
      <c r="H1364" s="1"/>
    </row>
    <row r="1365" spans="1:8" ht="27.75" customHeight="1" thickTop="1" thickBot="1">
      <c r="A1365" s="18"/>
      <c r="B1365" s="18"/>
      <c r="C1365" s="18"/>
      <c r="D1365" s="428"/>
      <c r="E1365" s="451"/>
      <c r="H1365" s="1"/>
    </row>
    <row r="1366" spans="1:8" ht="27.75" customHeight="1" thickTop="1" thickBot="1">
      <c r="A1366" s="18"/>
      <c r="B1366" s="18"/>
      <c r="C1366" s="18"/>
      <c r="D1366" s="428"/>
      <c r="E1366" s="451"/>
      <c r="H1366" s="1"/>
    </row>
    <row r="1367" spans="1:8" ht="27.75" customHeight="1" thickTop="1" thickBot="1">
      <c r="A1367" s="18"/>
      <c r="B1367" s="18"/>
      <c r="C1367" s="18"/>
      <c r="D1367" s="428"/>
      <c r="E1367" s="451"/>
      <c r="H1367" s="1"/>
    </row>
    <row r="1368" spans="1:8" ht="27.75" customHeight="1" thickTop="1" thickBot="1">
      <c r="A1368" s="18"/>
      <c r="B1368" s="18"/>
      <c r="C1368" s="18"/>
      <c r="D1368" s="428"/>
      <c r="E1368" s="451"/>
      <c r="H1368" s="1"/>
    </row>
    <row r="1369" spans="1:8" ht="27.75" customHeight="1" thickTop="1" thickBot="1">
      <c r="A1369" s="18"/>
      <c r="B1369" s="18"/>
      <c r="C1369" s="18"/>
      <c r="D1369" s="428"/>
      <c r="E1369" s="451"/>
      <c r="H1369" s="1"/>
    </row>
    <row r="1370" spans="1:8" ht="27.75" customHeight="1" thickTop="1" thickBot="1">
      <c r="A1370" s="18"/>
      <c r="B1370" s="18"/>
      <c r="C1370" s="18"/>
      <c r="D1370" s="428"/>
      <c r="E1370" s="451"/>
      <c r="H1370" s="1"/>
    </row>
    <row r="1371" spans="1:8" ht="27.75" customHeight="1" thickTop="1" thickBot="1">
      <c r="A1371" s="18"/>
      <c r="B1371" s="18"/>
      <c r="C1371" s="18"/>
      <c r="D1371" s="428"/>
      <c r="E1371" s="451"/>
      <c r="H1371" s="1"/>
    </row>
    <row r="1372" spans="1:8" ht="27.75" customHeight="1" thickTop="1" thickBot="1">
      <c r="A1372" s="18"/>
      <c r="B1372" s="18"/>
      <c r="C1372" s="18"/>
      <c r="D1372" s="428"/>
      <c r="E1372" s="451"/>
      <c r="H1372" s="1"/>
    </row>
    <row r="1373" spans="1:8" ht="27.75" customHeight="1" thickTop="1" thickBot="1">
      <c r="A1373" s="18"/>
      <c r="B1373" s="18"/>
      <c r="C1373" s="18"/>
      <c r="D1373" s="428"/>
      <c r="E1373" s="451"/>
      <c r="H1373" s="1"/>
    </row>
    <row r="1374" spans="1:8" ht="27.75" customHeight="1" thickTop="1" thickBot="1">
      <c r="A1374" s="18"/>
      <c r="B1374" s="18"/>
      <c r="C1374" s="18"/>
      <c r="D1374" s="428"/>
      <c r="E1374" s="451"/>
      <c r="H1374" s="1"/>
    </row>
    <row r="1375" spans="1:8" ht="27.75" customHeight="1" thickTop="1" thickBot="1">
      <c r="A1375" s="18"/>
      <c r="B1375" s="18"/>
      <c r="C1375" s="18"/>
      <c r="D1375" s="428"/>
      <c r="E1375" s="451"/>
      <c r="H1375" s="1"/>
    </row>
    <row r="1376" spans="1:8" ht="27.75" customHeight="1" thickTop="1" thickBot="1">
      <c r="A1376" s="18"/>
      <c r="B1376" s="18"/>
      <c r="C1376" s="18"/>
      <c r="D1376" s="428"/>
      <c r="E1376" s="451"/>
      <c r="H1376" s="1"/>
    </row>
    <row r="1377" spans="1:8" ht="27.75" customHeight="1" thickTop="1" thickBot="1">
      <c r="A1377" s="18"/>
      <c r="B1377" s="18"/>
      <c r="C1377" s="18"/>
      <c r="D1377" s="428"/>
      <c r="E1377" s="451"/>
      <c r="H1377" s="1"/>
    </row>
    <row r="1378" spans="1:8" ht="27.75" customHeight="1" thickTop="1" thickBot="1">
      <c r="A1378" s="18"/>
      <c r="B1378" s="18"/>
      <c r="C1378" s="18"/>
      <c r="D1378" s="428"/>
      <c r="E1378" s="451"/>
      <c r="H1378" s="1"/>
    </row>
    <row r="1379" spans="1:8" ht="27.75" customHeight="1" thickTop="1" thickBot="1">
      <c r="A1379" s="18"/>
      <c r="B1379" s="18"/>
      <c r="C1379" s="18"/>
      <c r="D1379" s="428"/>
      <c r="E1379" s="451"/>
      <c r="H1379" s="1"/>
    </row>
    <row r="1380" spans="1:8" ht="27.75" customHeight="1" thickTop="1" thickBot="1">
      <c r="A1380" s="18"/>
      <c r="B1380" s="18"/>
      <c r="C1380" s="18"/>
      <c r="D1380" s="428"/>
      <c r="E1380" s="451"/>
      <c r="H1380" s="1"/>
    </row>
    <row r="1381" spans="1:8" ht="27.75" customHeight="1" thickTop="1" thickBot="1">
      <c r="A1381" s="18"/>
      <c r="B1381" s="18"/>
      <c r="C1381" s="18"/>
      <c r="D1381" s="428"/>
      <c r="E1381" s="451"/>
      <c r="H1381" s="1"/>
    </row>
    <row r="1382" spans="1:8" ht="27.75" customHeight="1" thickTop="1" thickBot="1">
      <c r="A1382" s="18"/>
      <c r="B1382" s="18"/>
      <c r="C1382" s="18"/>
      <c r="D1382" s="428"/>
      <c r="E1382" s="451"/>
      <c r="H1382" s="1"/>
    </row>
    <row r="1383" spans="1:8" ht="27.75" customHeight="1" thickTop="1" thickBot="1">
      <c r="A1383" s="18"/>
      <c r="B1383" s="18"/>
      <c r="C1383" s="18"/>
      <c r="D1383" s="428"/>
      <c r="E1383" s="451"/>
      <c r="H1383" s="1"/>
    </row>
    <row r="1384" spans="1:8" ht="27.75" customHeight="1" thickTop="1" thickBot="1">
      <c r="A1384" s="18"/>
      <c r="B1384" s="18"/>
      <c r="C1384" s="18"/>
      <c r="D1384" s="428"/>
      <c r="E1384" s="451"/>
      <c r="H1384" s="1"/>
    </row>
    <row r="1385" spans="1:8" ht="27.75" customHeight="1" thickTop="1" thickBot="1">
      <c r="A1385" s="18"/>
      <c r="B1385" s="18"/>
      <c r="C1385" s="18"/>
      <c r="D1385" s="428"/>
      <c r="E1385" s="451"/>
      <c r="H1385" s="1"/>
    </row>
    <row r="1386" spans="1:8" ht="27.75" customHeight="1" thickTop="1" thickBot="1">
      <c r="A1386" s="18"/>
      <c r="B1386" s="18"/>
      <c r="C1386" s="18"/>
      <c r="D1386" s="428"/>
      <c r="E1386" s="451"/>
      <c r="H1386" s="1"/>
    </row>
    <row r="1387" spans="1:8" ht="27.75" customHeight="1" thickTop="1" thickBot="1">
      <c r="A1387" s="18"/>
      <c r="B1387" s="18"/>
      <c r="C1387" s="18"/>
      <c r="D1387" s="428"/>
      <c r="E1387" s="451"/>
      <c r="H1387" s="1"/>
    </row>
    <row r="1388" spans="1:8" ht="27.75" customHeight="1" thickTop="1" thickBot="1">
      <c r="A1388" s="18"/>
      <c r="B1388" s="18"/>
      <c r="C1388" s="18"/>
      <c r="D1388" s="428"/>
      <c r="E1388" s="451"/>
      <c r="H1388" s="1"/>
    </row>
    <row r="1389" spans="1:8" ht="27.75" customHeight="1" thickTop="1" thickBot="1">
      <c r="A1389" s="18"/>
      <c r="B1389" s="18"/>
      <c r="C1389" s="18"/>
      <c r="D1389" s="428"/>
      <c r="E1389" s="451"/>
      <c r="H1389" s="1"/>
    </row>
    <row r="1390" spans="1:8" ht="27.75" customHeight="1" thickTop="1" thickBot="1">
      <c r="A1390" s="18"/>
      <c r="B1390" s="18"/>
      <c r="C1390" s="18"/>
      <c r="D1390" s="428"/>
      <c r="E1390" s="451"/>
      <c r="H1390" s="1"/>
    </row>
    <row r="1391" spans="1:8" ht="27.75" customHeight="1" thickTop="1" thickBot="1">
      <c r="A1391" s="18"/>
      <c r="B1391" s="18"/>
      <c r="C1391" s="18"/>
      <c r="D1391" s="428"/>
      <c r="E1391" s="451"/>
      <c r="H1391" s="1"/>
    </row>
    <row r="1392" spans="1:8" ht="27.75" customHeight="1" thickTop="1" thickBot="1">
      <c r="A1392" s="18"/>
      <c r="B1392" s="18"/>
      <c r="C1392" s="18"/>
      <c r="D1392" s="428"/>
      <c r="E1392" s="451"/>
      <c r="H1392" s="1"/>
    </row>
    <row r="1393" spans="1:8" ht="27.75" customHeight="1" thickTop="1" thickBot="1">
      <c r="A1393" s="18"/>
      <c r="B1393" s="18"/>
      <c r="C1393" s="18"/>
      <c r="D1393" s="428"/>
      <c r="E1393" s="451"/>
      <c r="H1393" s="1"/>
    </row>
    <row r="1394" spans="1:8" ht="27.75" customHeight="1" thickTop="1" thickBot="1">
      <c r="A1394" s="18"/>
      <c r="B1394" s="18"/>
      <c r="C1394" s="18"/>
      <c r="D1394" s="428"/>
      <c r="E1394" s="451"/>
      <c r="H1394" s="1"/>
    </row>
    <row r="1395" spans="1:8" ht="27.75" customHeight="1" thickTop="1" thickBot="1">
      <c r="A1395" s="18"/>
      <c r="B1395" s="18"/>
      <c r="C1395" s="18"/>
      <c r="D1395" s="428"/>
      <c r="E1395" s="451"/>
      <c r="H1395" s="1"/>
    </row>
    <row r="1396" spans="1:8" ht="27.75" customHeight="1" thickTop="1" thickBot="1">
      <c r="A1396" s="18"/>
      <c r="B1396" s="18"/>
      <c r="C1396" s="18"/>
      <c r="D1396" s="428"/>
      <c r="E1396" s="451"/>
      <c r="H1396" s="1"/>
    </row>
    <row r="1397" spans="1:8" ht="27.75" customHeight="1" thickTop="1" thickBot="1">
      <c r="A1397" s="18"/>
      <c r="B1397" s="18"/>
      <c r="C1397" s="18"/>
      <c r="D1397" s="428"/>
      <c r="E1397" s="451"/>
      <c r="H1397" s="1"/>
    </row>
    <row r="1398" spans="1:8" ht="27.75" customHeight="1" thickTop="1" thickBot="1">
      <c r="A1398" s="18"/>
      <c r="B1398" s="18"/>
      <c r="C1398" s="18"/>
      <c r="D1398" s="428"/>
      <c r="E1398" s="451"/>
      <c r="H1398" s="1"/>
    </row>
    <row r="1399" spans="1:8" ht="27.75" customHeight="1" thickTop="1" thickBot="1">
      <c r="A1399" s="18"/>
      <c r="B1399" s="18"/>
      <c r="C1399" s="18"/>
      <c r="D1399" s="428"/>
      <c r="E1399" s="451"/>
      <c r="H1399" s="1"/>
    </row>
    <row r="1400" spans="1:8" ht="27.75" customHeight="1" thickTop="1" thickBot="1">
      <c r="A1400" s="18"/>
      <c r="B1400" s="18"/>
      <c r="C1400" s="18"/>
      <c r="D1400" s="428"/>
      <c r="E1400" s="451"/>
      <c r="H1400" s="1"/>
    </row>
    <row r="1401" spans="1:8" ht="27.75" customHeight="1" thickTop="1" thickBot="1">
      <c r="A1401" s="18"/>
      <c r="B1401" s="18"/>
      <c r="C1401" s="18"/>
      <c r="D1401" s="428"/>
      <c r="E1401" s="451"/>
      <c r="H1401" s="1"/>
    </row>
    <row r="1402" spans="1:8" ht="27.75" customHeight="1" thickTop="1" thickBot="1">
      <c r="A1402" s="18"/>
      <c r="B1402" s="18"/>
      <c r="C1402" s="18"/>
      <c r="D1402" s="428"/>
      <c r="E1402" s="451"/>
      <c r="H1402" s="1"/>
    </row>
    <row r="1403" spans="1:8" ht="27.75" customHeight="1" thickTop="1" thickBot="1">
      <c r="A1403" s="18"/>
      <c r="B1403" s="18"/>
      <c r="C1403" s="18"/>
      <c r="D1403" s="428"/>
      <c r="E1403" s="451"/>
      <c r="H1403" s="1"/>
    </row>
    <row r="1404" spans="1:8" ht="27.75" customHeight="1" thickTop="1" thickBot="1">
      <c r="A1404" s="18"/>
      <c r="B1404" s="18"/>
      <c r="C1404" s="18"/>
      <c r="D1404" s="428"/>
      <c r="E1404" s="451"/>
      <c r="H1404" s="1"/>
    </row>
    <row r="1405" spans="1:8" ht="27.75" customHeight="1" thickTop="1" thickBot="1">
      <c r="A1405" s="18"/>
      <c r="B1405" s="18"/>
      <c r="C1405" s="18"/>
      <c r="D1405" s="428"/>
      <c r="E1405" s="451"/>
      <c r="H1405" s="1"/>
    </row>
    <row r="1406" spans="1:8" ht="27.75" customHeight="1" thickTop="1" thickBot="1">
      <c r="A1406" s="18"/>
      <c r="B1406" s="18"/>
      <c r="C1406" s="18"/>
      <c r="D1406" s="428"/>
      <c r="E1406" s="451"/>
      <c r="H1406" s="1"/>
    </row>
    <row r="1407" spans="1:8" ht="27.75" customHeight="1" thickTop="1" thickBot="1">
      <c r="A1407" s="18"/>
      <c r="B1407" s="18"/>
      <c r="C1407" s="18"/>
      <c r="D1407" s="428"/>
      <c r="E1407" s="451"/>
      <c r="H1407" s="1"/>
    </row>
    <row r="1408" spans="1:8" ht="27.75" customHeight="1" thickTop="1" thickBot="1">
      <c r="A1408" s="18"/>
      <c r="B1408" s="18"/>
      <c r="C1408" s="18"/>
      <c r="D1408" s="428"/>
      <c r="E1408" s="451"/>
      <c r="H1408" s="1"/>
    </row>
    <row r="1409" spans="1:8" ht="27.75" customHeight="1" thickTop="1" thickBot="1">
      <c r="A1409" s="18"/>
      <c r="B1409" s="18"/>
      <c r="C1409" s="18"/>
      <c r="D1409" s="428"/>
      <c r="E1409" s="451"/>
      <c r="H1409" s="1"/>
    </row>
    <row r="1410" spans="1:8" ht="27.75" customHeight="1" thickTop="1" thickBot="1">
      <c r="A1410" s="18"/>
      <c r="B1410" s="18"/>
      <c r="C1410" s="18"/>
      <c r="D1410" s="428"/>
      <c r="E1410" s="451"/>
      <c r="H1410" s="1"/>
    </row>
    <row r="1411" spans="1:8" ht="27.75" customHeight="1" thickTop="1" thickBot="1">
      <c r="A1411" s="18"/>
      <c r="B1411" s="18"/>
      <c r="C1411" s="18"/>
      <c r="D1411" s="428"/>
      <c r="E1411" s="451"/>
      <c r="H1411" s="1"/>
    </row>
    <row r="1412" spans="1:8" ht="27.75" customHeight="1" thickTop="1" thickBot="1">
      <c r="A1412" s="18"/>
      <c r="B1412" s="18"/>
      <c r="C1412" s="18"/>
      <c r="D1412" s="428"/>
      <c r="E1412" s="451"/>
      <c r="H1412" s="1"/>
    </row>
    <row r="1413" spans="1:8" ht="27.75" customHeight="1" thickTop="1" thickBot="1">
      <c r="A1413" s="18"/>
      <c r="B1413" s="18"/>
      <c r="C1413" s="18"/>
      <c r="D1413" s="428"/>
      <c r="E1413" s="451"/>
      <c r="H1413" s="1"/>
    </row>
    <row r="1414" spans="1:8" ht="27.75" customHeight="1" thickTop="1" thickBot="1">
      <c r="A1414" s="18"/>
      <c r="B1414" s="18"/>
      <c r="C1414" s="18"/>
      <c r="D1414" s="428"/>
      <c r="E1414" s="451"/>
      <c r="H1414" s="1"/>
    </row>
    <row r="1415" spans="1:8" ht="27.75" customHeight="1" thickTop="1" thickBot="1">
      <c r="A1415" s="18"/>
      <c r="B1415" s="18"/>
      <c r="C1415" s="18"/>
      <c r="D1415" s="428"/>
      <c r="E1415" s="451"/>
      <c r="H1415" s="1"/>
    </row>
    <row r="1416" spans="1:8" ht="27.75" customHeight="1" thickTop="1" thickBot="1">
      <c r="A1416" s="18"/>
      <c r="B1416" s="18"/>
      <c r="C1416" s="18"/>
      <c r="D1416" s="428"/>
      <c r="E1416" s="451"/>
      <c r="H1416" s="1"/>
    </row>
    <row r="1417" spans="1:8" ht="27.75" customHeight="1" thickTop="1" thickBot="1">
      <c r="A1417" s="18"/>
      <c r="B1417" s="18"/>
      <c r="C1417" s="18"/>
      <c r="D1417" s="428"/>
      <c r="E1417" s="451"/>
      <c r="H1417" s="1"/>
    </row>
    <row r="1418" spans="1:8" ht="27.75" customHeight="1" thickTop="1" thickBot="1">
      <c r="A1418" s="18"/>
      <c r="B1418" s="18"/>
      <c r="C1418" s="18"/>
      <c r="D1418" s="428"/>
      <c r="E1418" s="451"/>
      <c r="H1418" s="1"/>
    </row>
    <row r="1419" spans="1:8" ht="27.75" customHeight="1" thickTop="1" thickBot="1">
      <c r="A1419" s="18"/>
      <c r="B1419" s="18"/>
      <c r="C1419" s="18"/>
      <c r="D1419" s="428"/>
      <c r="E1419" s="451"/>
      <c r="H1419" s="1"/>
    </row>
    <row r="1420" spans="1:8" ht="27.75" customHeight="1" thickTop="1" thickBot="1">
      <c r="A1420" s="18"/>
      <c r="B1420" s="18"/>
      <c r="C1420" s="18"/>
      <c r="D1420" s="428"/>
      <c r="E1420" s="451"/>
      <c r="H1420" s="1"/>
    </row>
    <row r="1421" spans="1:8" ht="27.75" customHeight="1" thickTop="1" thickBot="1">
      <c r="A1421" s="18"/>
      <c r="B1421" s="18"/>
      <c r="C1421" s="18"/>
      <c r="D1421" s="428"/>
      <c r="E1421" s="451"/>
      <c r="H1421" s="1"/>
    </row>
    <row r="1422" spans="1:8" ht="27.75" customHeight="1" thickTop="1" thickBot="1">
      <c r="A1422" s="18"/>
      <c r="B1422" s="18"/>
      <c r="C1422" s="18"/>
      <c r="D1422" s="428"/>
      <c r="E1422" s="451"/>
      <c r="H1422" s="1"/>
    </row>
    <row r="1423" spans="1:8" ht="27.75" customHeight="1" thickTop="1" thickBot="1">
      <c r="A1423" s="18"/>
      <c r="B1423" s="18"/>
      <c r="C1423" s="18"/>
      <c r="D1423" s="428"/>
      <c r="E1423" s="451"/>
      <c r="H1423" s="1"/>
    </row>
    <row r="1424" spans="1:8" ht="27.75" customHeight="1" thickTop="1" thickBot="1">
      <c r="A1424" s="18"/>
      <c r="B1424" s="18"/>
      <c r="C1424" s="18"/>
      <c r="D1424" s="428"/>
      <c r="E1424" s="451"/>
      <c r="H1424" s="1"/>
    </row>
    <row r="1425" spans="1:8" ht="27.75" customHeight="1" thickTop="1" thickBot="1">
      <c r="A1425" s="18"/>
      <c r="B1425" s="18"/>
      <c r="C1425" s="18"/>
      <c r="D1425" s="428"/>
      <c r="E1425" s="451"/>
      <c r="H1425" s="1"/>
    </row>
    <row r="1426" spans="1:8" ht="27.75" customHeight="1" thickTop="1" thickBot="1">
      <c r="A1426" s="18"/>
      <c r="B1426" s="18"/>
      <c r="C1426" s="18"/>
      <c r="D1426" s="428"/>
      <c r="E1426" s="451"/>
      <c r="H1426" s="1"/>
    </row>
    <row r="1427" spans="1:8" ht="27.75" customHeight="1" thickTop="1" thickBot="1">
      <c r="A1427" s="18"/>
      <c r="B1427" s="18"/>
      <c r="C1427" s="18"/>
      <c r="D1427" s="428"/>
      <c r="E1427" s="451"/>
      <c r="H1427" s="1"/>
    </row>
    <row r="1428" spans="1:8" ht="27.75" customHeight="1" thickTop="1" thickBot="1">
      <c r="A1428" s="18"/>
      <c r="B1428" s="18"/>
      <c r="C1428" s="18"/>
      <c r="D1428" s="428"/>
      <c r="E1428" s="451"/>
      <c r="H1428" s="1"/>
    </row>
    <row r="1429" spans="1:8" ht="27.75" customHeight="1" thickTop="1" thickBot="1">
      <c r="A1429" s="18"/>
      <c r="B1429" s="18"/>
      <c r="C1429" s="18"/>
      <c r="D1429" s="428"/>
      <c r="E1429" s="451"/>
      <c r="H1429" s="1"/>
    </row>
    <row r="1430" spans="1:8" ht="27.75" customHeight="1" thickTop="1" thickBot="1">
      <c r="A1430" s="18"/>
      <c r="B1430" s="18"/>
      <c r="C1430" s="18"/>
      <c r="D1430" s="428"/>
      <c r="E1430" s="451"/>
      <c r="H1430" s="1"/>
    </row>
    <row r="1431" spans="1:8" ht="27.75" customHeight="1" thickTop="1" thickBot="1">
      <c r="A1431" s="18"/>
      <c r="B1431" s="18"/>
      <c r="C1431" s="18"/>
      <c r="D1431" s="428"/>
      <c r="E1431" s="451"/>
      <c r="H1431" s="1"/>
    </row>
    <row r="1432" spans="1:8" ht="27.75" customHeight="1" thickTop="1" thickBot="1">
      <c r="A1432" s="18"/>
      <c r="B1432" s="18"/>
      <c r="C1432" s="18"/>
      <c r="D1432" s="428"/>
      <c r="E1432" s="451"/>
      <c r="H1432" s="1"/>
    </row>
    <row r="1433" spans="1:8" ht="27.75" customHeight="1" thickTop="1" thickBot="1">
      <c r="A1433" s="18"/>
      <c r="B1433" s="18"/>
      <c r="C1433" s="18"/>
      <c r="D1433" s="428"/>
      <c r="E1433" s="451"/>
      <c r="H1433" s="1"/>
    </row>
    <row r="1434" spans="1:8" ht="27.75" customHeight="1" thickTop="1" thickBot="1">
      <c r="A1434" s="18"/>
      <c r="B1434" s="18"/>
      <c r="C1434" s="18"/>
      <c r="D1434" s="428"/>
      <c r="E1434" s="451"/>
      <c r="H1434" s="1"/>
    </row>
    <row r="1435" spans="1:8" ht="27.75" customHeight="1" thickTop="1" thickBot="1">
      <c r="A1435" s="18"/>
      <c r="B1435" s="18"/>
      <c r="C1435" s="18"/>
      <c r="D1435" s="428"/>
      <c r="E1435" s="451"/>
      <c r="H1435" s="1"/>
    </row>
    <row r="1436" spans="1:8" ht="27.75" customHeight="1" thickTop="1" thickBot="1">
      <c r="A1436" s="18"/>
      <c r="B1436" s="18"/>
      <c r="C1436" s="18"/>
      <c r="D1436" s="428"/>
      <c r="E1436" s="451"/>
      <c r="H1436" s="1"/>
    </row>
    <row r="1437" spans="1:8" ht="27.75" customHeight="1" thickTop="1" thickBot="1">
      <c r="A1437" s="18"/>
      <c r="B1437" s="18"/>
      <c r="C1437" s="18"/>
      <c r="D1437" s="428"/>
      <c r="E1437" s="451"/>
      <c r="H1437" s="1"/>
    </row>
    <row r="1438" spans="1:8" ht="27.75" customHeight="1" thickTop="1" thickBot="1">
      <c r="A1438" s="18"/>
      <c r="B1438" s="18"/>
      <c r="C1438" s="18"/>
      <c r="D1438" s="428"/>
      <c r="E1438" s="451"/>
      <c r="H1438" s="1"/>
    </row>
    <row r="1439" spans="1:8" ht="27.75" customHeight="1" thickTop="1" thickBot="1">
      <c r="A1439" s="18"/>
      <c r="B1439" s="18"/>
      <c r="C1439" s="18"/>
      <c r="D1439" s="428"/>
      <c r="E1439" s="451"/>
      <c r="H1439" s="1"/>
    </row>
    <row r="1440" spans="1:8" ht="27.75" customHeight="1" thickTop="1" thickBot="1">
      <c r="A1440" s="18"/>
      <c r="B1440" s="18"/>
      <c r="C1440" s="18"/>
      <c r="D1440" s="428"/>
      <c r="E1440" s="451"/>
      <c r="H1440" s="1"/>
    </row>
    <row r="1441" spans="1:8" ht="27.75" customHeight="1" thickTop="1" thickBot="1">
      <c r="A1441" s="18"/>
      <c r="B1441" s="18"/>
      <c r="C1441" s="18"/>
      <c r="D1441" s="428"/>
      <c r="E1441" s="451"/>
      <c r="H1441" s="1"/>
    </row>
    <row r="1442" spans="1:8" ht="27.75" customHeight="1" thickTop="1" thickBot="1">
      <c r="A1442" s="18"/>
      <c r="B1442" s="18"/>
      <c r="C1442" s="18"/>
      <c r="D1442" s="428"/>
      <c r="E1442" s="451"/>
      <c r="H1442" s="1"/>
    </row>
    <row r="1443" spans="1:8" ht="27.75" customHeight="1" thickTop="1" thickBot="1">
      <c r="A1443" s="18"/>
      <c r="B1443" s="18"/>
      <c r="C1443" s="18"/>
      <c r="D1443" s="428"/>
      <c r="E1443" s="451"/>
      <c r="H1443" s="1"/>
    </row>
    <row r="1444" spans="1:8" ht="27.75" customHeight="1" thickTop="1" thickBot="1">
      <c r="A1444" s="18"/>
      <c r="B1444" s="18"/>
      <c r="C1444" s="18"/>
      <c r="D1444" s="428"/>
      <c r="E1444" s="451"/>
      <c r="H1444" s="1"/>
    </row>
    <row r="1445" spans="1:8" ht="27.75" customHeight="1" thickTop="1" thickBot="1">
      <c r="A1445" s="18"/>
      <c r="B1445" s="18"/>
      <c r="C1445" s="18"/>
      <c r="D1445" s="428"/>
      <c r="E1445" s="451"/>
      <c r="H1445" s="1"/>
    </row>
    <row r="1446" spans="1:8" ht="27.75" customHeight="1" thickTop="1" thickBot="1">
      <c r="A1446" s="18"/>
      <c r="B1446" s="18"/>
      <c r="C1446" s="18"/>
      <c r="D1446" s="428"/>
      <c r="E1446" s="451"/>
      <c r="H1446" s="1"/>
    </row>
    <row r="1447" spans="1:8" ht="27.75" customHeight="1" thickTop="1" thickBot="1">
      <c r="A1447" s="18"/>
      <c r="B1447" s="18"/>
      <c r="C1447" s="18"/>
      <c r="D1447" s="428"/>
      <c r="E1447" s="451"/>
      <c r="H1447" s="1"/>
    </row>
    <row r="1448" spans="1:8" ht="27.75" customHeight="1" thickTop="1" thickBot="1">
      <c r="A1448" s="18"/>
      <c r="B1448" s="18"/>
      <c r="C1448" s="18"/>
      <c r="D1448" s="428"/>
      <c r="E1448" s="451"/>
      <c r="H1448" s="1"/>
    </row>
    <row r="1449" spans="1:8" ht="27.75" customHeight="1" thickTop="1" thickBot="1">
      <c r="A1449" s="18"/>
      <c r="B1449" s="18"/>
      <c r="C1449" s="18"/>
      <c r="D1449" s="428"/>
      <c r="E1449" s="451"/>
      <c r="H1449" s="1"/>
    </row>
    <row r="1450" spans="1:8" ht="27.75" customHeight="1" thickTop="1" thickBot="1">
      <c r="A1450" s="18"/>
      <c r="B1450" s="18"/>
      <c r="C1450" s="18"/>
      <c r="D1450" s="428"/>
      <c r="E1450" s="451"/>
      <c r="H1450" s="1"/>
    </row>
    <row r="1451" spans="1:8" ht="27.75" customHeight="1" thickTop="1" thickBot="1">
      <c r="A1451" s="18"/>
      <c r="B1451" s="18"/>
      <c r="C1451" s="18"/>
      <c r="D1451" s="428"/>
      <c r="E1451" s="451"/>
      <c r="H1451" s="1"/>
    </row>
    <row r="1452" spans="1:8" ht="27.75" customHeight="1" thickTop="1" thickBot="1">
      <c r="A1452" s="18"/>
      <c r="B1452" s="18"/>
      <c r="C1452" s="18"/>
      <c r="D1452" s="428"/>
      <c r="E1452" s="451"/>
      <c r="H1452" s="1"/>
    </row>
    <row r="1453" spans="1:8" ht="27.75" customHeight="1" thickTop="1" thickBot="1">
      <c r="A1453" s="18"/>
      <c r="B1453" s="18"/>
      <c r="C1453" s="18"/>
      <c r="D1453" s="428"/>
      <c r="E1453" s="451"/>
      <c r="H1453" s="1"/>
    </row>
    <row r="1454" spans="1:8" ht="27.75" customHeight="1" thickTop="1" thickBot="1">
      <c r="A1454" s="18"/>
      <c r="B1454" s="18"/>
      <c r="C1454" s="18"/>
      <c r="D1454" s="428"/>
      <c r="E1454" s="451"/>
      <c r="H1454" s="1"/>
    </row>
    <row r="1455" spans="1:8" ht="27.75" customHeight="1" thickTop="1" thickBot="1">
      <c r="A1455" s="18"/>
      <c r="B1455" s="18"/>
      <c r="C1455" s="18"/>
      <c r="D1455" s="428"/>
      <c r="E1455" s="451"/>
      <c r="H1455" s="1"/>
    </row>
    <row r="1456" spans="1:8" ht="27.75" customHeight="1" thickTop="1" thickBot="1">
      <c r="A1456" s="18"/>
      <c r="B1456" s="18"/>
      <c r="C1456" s="18"/>
      <c r="D1456" s="428"/>
      <c r="E1456" s="451"/>
      <c r="H1456" s="1"/>
    </row>
    <row r="1457" spans="1:8" ht="27.75" customHeight="1" thickTop="1" thickBot="1">
      <c r="A1457" s="18"/>
      <c r="B1457" s="18"/>
      <c r="C1457" s="18"/>
      <c r="D1457" s="428"/>
      <c r="E1457" s="451"/>
      <c r="H1457" s="1"/>
    </row>
    <row r="1458" spans="1:8" ht="27.75" customHeight="1" thickTop="1" thickBot="1">
      <c r="A1458" s="18"/>
      <c r="B1458" s="18"/>
      <c r="C1458" s="18"/>
      <c r="D1458" s="428"/>
      <c r="E1458" s="451"/>
      <c r="H1458" s="1"/>
    </row>
    <row r="1459" spans="1:8" ht="27.75" customHeight="1" thickTop="1" thickBot="1">
      <c r="A1459" s="18"/>
      <c r="B1459" s="18"/>
      <c r="C1459" s="18"/>
      <c r="D1459" s="428"/>
      <c r="E1459" s="451"/>
      <c r="H1459" s="1"/>
    </row>
    <row r="1460" spans="1:8" ht="27.75" customHeight="1" thickTop="1" thickBot="1">
      <c r="A1460" s="18"/>
      <c r="B1460" s="18"/>
      <c r="C1460" s="18"/>
      <c r="D1460" s="428"/>
      <c r="E1460" s="451"/>
      <c r="H1460" s="1"/>
    </row>
    <row r="1461" spans="1:8" ht="27.75" customHeight="1" thickTop="1" thickBot="1">
      <c r="A1461" s="18"/>
      <c r="B1461" s="18"/>
      <c r="C1461" s="18"/>
      <c r="D1461" s="428"/>
      <c r="E1461" s="451"/>
      <c r="H1461" s="1"/>
    </row>
    <row r="1462" spans="1:8" ht="27.75" customHeight="1" thickTop="1" thickBot="1">
      <c r="A1462" s="18"/>
      <c r="B1462" s="18"/>
      <c r="C1462" s="18"/>
      <c r="D1462" s="428"/>
      <c r="E1462" s="451"/>
      <c r="H1462" s="1"/>
    </row>
    <row r="1463" spans="1:8" ht="27.75" customHeight="1" thickTop="1" thickBot="1">
      <c r="A1463" s="18"/>
      <c r="B1463" s="18"/>
      <c r="C1463" s="18"/>
      <c r="D1463" s="428"/>
      <c r="E1463" s="451"/>
      <c r="H1463" s="1"/>
    </row>
    <row r="1464" spans="1:8" ht="27.75" customHeight="1" thickTop="1" thickBot="1">
      <c r="A1464" s="18"/>
      <c r="B1464" s="18"/>
      <c r="C1464" s="18"/>
      <c r="D1464" s="428"/>
      <c r="E1464" s="451"/>
      <c r="H1464" s="1"/>
    </row>
    <row r="1465" spans="1:8" ht="27.75" customHeight="1" thickTop="1" thickBot="1">
      <c r="A1465" s="18"/>
      <c r="B1465" s="18"/>
      <c r="C1465" s="18"/>
      <c r="D1465" s="428"/>
      <c r="E1465" s="451"/>
      <c r="H1465" s="1"/>
    </row>
    <row r="1466" spans="1:8" ht="27.75" customHeight="1" thickTop="1" thickBot="1">
      <c r="A1466" s="18"/>
      <c r="B1466" s="18"/>
      <c r="C1466" s="18"/>
      <c r="D1466" s="428"/>
      <c r="E1466" s="451"/>
      <c r="H1466" s="1"/>
    </row>
    <row r="1467" spans="1:8" ht="27.75" customHeight="1" thickTop="1" thickBot="1">
      <c r="A1467" s="18"/>
      <c r="B1467" s="18"/>
      <c r="C1467" s="18"/>
      <c r="D1467" s="428"/>
      <c r="E1467" s="451"/>
      <c r="H1467" s="1"/>
    </row>
    <row r="1468" spans="1:8" ht="27.75" customHeight="1" thickTop="1" thickBot="1">
      <c r="A1468" s="18"/>
      <c r="B1468" s="18"/>
      <c r="C1468" s="18"/>
      <c r="D1468" s="428"/>
      <c r="E1468" s="451"/>
      <c r="H1468" s="1"/>
    </row>
    <row r="1469" spans="1:8" ht="27.75" customHeight="1" thickTop="1" thickBot="1">
      <c r="A1469" s="18"/>
      <c r="B1469" s="18"/>
      <c r="C1469" s="18"/>
      <c r="D1469" s="428"/>
      <c r="E1469" s="451"/>
      <c r="H1469" s="1"/>
    </row>
    <row r="1470" spans="1:8" ht="27.75" customHeight="1" thickTop="1" thickBot="1">
      <c r="A1470" s="18"/>
      <c r="B1470" s="18"/>
      <c r="C1470" s="18"/>
      <c r="D1470" s="428"/>
      <c r="E1470" s="451"/>
      <c r="H1470" s="1"/>
    </row>
    <row r="1471" spans="1:8" ht="27.75" customHeight="1" thickTop="1" thickBot="1">
      <c r="A1471" s="18"/>
      <c r="B1471" s="18"/>
      <c r="C1471" s="18"/>
      <c r="D1471" s="428"/>
      <c r="E1471" s="451"/>
      <c r="H1471" s="1"/>
    </row>
    <row r="1472" spans="1:8" ht="27.75" customHeight="1" thickTop="1" thickBot="1">
      <c r="A1472" s="18"/>
      <c r="B1472" s="18"/>
      <c r="C1472" s="18"/>
      <c r="D1472" s="428"/>
      <c r="E1472" s="451"/>
      <c r="H1472" s="1"/>
    </row>
    <row r="1473" spans="1:8" ht="27.75" customHeight="1" thickTop="1" thickBot="1">
      <c r="A1473" s="18"/>
      <c r="B1473" s="18"/>
      <c r="C1473" s="18"/>
      <c r="D1473" s="428"/>
      <c r="E1473" s="451"/>
      <c r="H1473" s="1"/>
    </row>
    <row r="1474" spans="1:8" ht="27.75" customHeight="1" thickTop="1" thickBot="1">
      <c r="A1474" s="18"/>
      <c r="B1474" s="18"/>
      <c r="C1474" s="18"/>
      <c r="D1474" s="428"/>
      <c r="E1474" s="451"/>
      <c r="H1474" s="1"/>
    </row>
    <row r="1475" spans="1:8" ht="27.75" customHeight="1" thickTop="1" thickBot="1">
      <c r="A1475" s="18"/>
      <c r="B1475" s="18"/>
      <c r="C1475" s="18"/>
      <c r="D1475" s="428"/>
      <c r="E1475" s="451"/>
      <c r="H1475" s="1"/>
    </row>
    <row r="1476" spans="1:8" ht="27.75" customHeight="1" thickTop="1" thickBot="1">
      <c r="A1476" s="18"/>
      <c r="B1476" s="18"/>
      <c r="C1476" s="18"/>
      <c r="D1476" s="428"/>
      <c r="E1476" s="451"/>
      <c r="H1476" s="1"/>
    </row>
    <row r="1477" spans="1:8" ht="27.75" customHeight="1" thickTop="1" thickBot="1">
      <c r="A1477" s="18"/>
      <c r="B1477" s="18"/>
      <c r="C1477" s="18"/>
      <c r="D1477" s="428"/>
      <c r="E1477" s="451"/>
      <c r="H1477" s="1"/>
    </row>
    <row r="1478" spans="1:8" ht="27.75" customHeight="1" thickTop="1" thickBot="1">
      <c r="A1478" s="18"/>
      <c r="B1478" s="18"/>
      <c r="C1478" s="18"/>
      <c r="D1478" s="428"/>
      <c r="E1478" s="451"/>
      <c r="H1478" s="1"/>
    </row>
    <row r="1479" spans="1:8" ht="27.75" customHeight="1" thickTop="1" thickBot="1">
      <c r="A1479" s="18"/>
      <c r="B1479" s="18"/>
      <c r="C1479" s="18"/>
      <c r="D1479" s="428"/>
      <c r="E1479" s="451"/>
      <c r="H1479" s="1"/>
    </row>
    <row r="1480" spans="1:8" ht="27.75" customHeight="1" thickTop="1" thickBot="1">
      <c r="A1480" s="18"/>
      <c r="B1480" s="18"/>
      <c r="C1480" s="18"/>
      <c r="D1480" s="428"/>
      <c r="E1480" s="451"/>
      <c r="H1480" s="1"/>
    </row>
    <row r="1481" spans="1:8" ht="27.75" customHeight="1" thickTop="1" thickBot="1">
      <c r="A1481" s="18"/>
      <c r="B1481" s="18"/>
      <c r="C1481" s="18"/>
      <c r="D1481" s="428"/>
      <c r="E1481" s="451"/>
      <c r="H1481" s="1"/>
    </row>
    <row r="1482" spans="1:8" ht="27.75" customHeight="1" thickTop="1" thickBot="1">
      <c r="A1482" s="18"/>
      <c r="B1482" s="18"/>
      <c r="C1482" s="18"/>
      <c r="D1482" s="428"/>
      <c r="E1482" s="451"/>
      <c r="H1482" s="1"/>
    </row>
    <row r="1483" spans="1:8" ht="27.75" customHeight="1" thickTop="1" thickBot="1">
      <c r="A1483" s="18"/>
      <c r="B1483" s="18"/>
      <c r="C1483" s="18"/>
      <c r="D1483" s="428"/>
      <c r="E1483" s="451"/>
      <c r="H1483" s="1"/>
    </row>
    <row r="1484" spans="1:8" ht="27.75" customHeight="1" thickTop="1" thickBot="1">
      <c r="A1484" s="18"/>
      <c r="B1484" s="18"/>
      <c r="C1484" s="18"/>
      <c r="D1484" s="428"/>
      <c r="E1484" s="451"/>
      <c r="H1484" s="1"/>
    </row>
    <row r="1485" spans="1:8" ht="27.75" customHeight="1" thickTop="1" thickBot="1">
      <c r="A1485" s="18"/>
      <c r="B1485" s="18"/>
      <c r="C1485" s="18"/>
      <c r="D1485" s="428"/>
      <c r="E1485" s="451"/>
      <c r="H1485" s="1"/>
    </row>
    <row r="1486" spans="1:8" ht="27.75" customHeight="1" thickTop="1" thickBot="1">
      <c r="A1486" s="18"/>
      <c r="B1486" s="18"/>
      <c r="C1486" s="18"/>
      <c r="D1486" s="428"/>
      <c r="E1486" s="451"/>
      <c r="H1486" s="1"/>
    </row>
    <row r="1487" spans="1:8" ht="27.75" customHeight="1" thickTop="1" thickBot="1">
      <c r="A1487" s="18"/>
      <c r="B1487" s="18"/>
      <c r="C1487" s="18"/>
      <c r="D1487" s="428"/>
      <c r="E1487" s="451"/>
      <c r="H1487" s="1"/>
    </row>
    <row r="1488" spans="1:8" ht="27.75" customHeight="1" thickTop="1" thickBot="1">
      <c r="A1488" s="18"/>
      <c r="B1488" s="18"/>
      <c r="C1488" s="18"/>
      <c r="D1488" s="428"/>
      <c r="E1488" s="451"/>
      <c r="H1488" s="1"/>
    </row>
    <row r="1489" spans="1:8" ht="27.75" customHeight="1" thickTop="1" thickBot="1">
      <c r="A1489" s="18"/>
      <c r="B1489" s="18"/>
      <c r="C1489" s="18"/>
      <c r="D1489" s="428"/>
      <c r="E1489" s="451"/>
      <c r="H1489" s="1"/>
    </row>
    <row r="1490" spans="1:8" ht="27.75" customHeight="1" thickTop="1" thickBot="1">
      <c r="A1490" s="18"/>
      <c r="B1490" s="18"/>
      <c r="C1490" s="18"/>
      <c r="D1490" s="428"/>
      <c r="E1490" s="451"/>
      <c r="H1490" s="1"/>
    </row>
    <row r="1491" spans="1:8" ht="27.75" customHeight="1" thickTop="1" thickBot="1">
      <c r="A1491" s="18"/>
      <c r="B1491" s="18"/>
      <c r="C1491" s="18"/>
      <c r="D1491" s="428"/>
      <c r="E1491" s="451"/>
      <c r="H1491" s="1"/>
    </row>
    <row r="1492" spans="1:8" ht="27.75" customHeight="1" thickTop="1" thickBot="1">
      <c r="A1492" s="18"/>
      <c r="B1492" s="18"/>
      <c r="C1492" s="18"/>
      <c r="D1492" s="428"/>
      <c r="E1492" s="451"/>
      <c r="H1492" s="1"/>
    </row>
    <row r="1493" spans="1:8" ht="27.75" customHeight="1" thickTop="1" thickBot="1">
      <c r="A1493" s="18"/>
      <c r="B1493" s="18"/>
      <c r="C1493" s="18"/>
      <c r="D1493" s="428"/>
      <c r="E1493" s="451"/>
      <c r="H1493" s="1"/>
    </row>
    <row r="1494" spans="1:8" ht="27.75" customHeight="1" thickTop="1" thickBot="1">
      <c r="A1494" s="18"/>
      <c r="B1494" s="18"/>
      <c r="C1494" s="18"/>
      <c r="D1494" s="428"/>
      <c r="E1494" s="451"/>
      <c r="H1494" s="1"/>
    </row>
    <row r="1495" spans="1:8" ht="27.75" customHeight="1" thickTop="1" thickBot="1">
      <c r="A1495" s="18"/>
      <c r="B1495" s="18"/>
      <c r="C1495" s="18"/>
      <c r="D1495" s="428"/>
      <c r="E1495" s="451"/>
      <c r="H1495" s="1"/>
    </row>
    <row r="1496" spans="1:8" ht="27.75" customHeight="1" thickTop="1" thickBot="1">
      <c r="A1496" s="18"/>
      <c r="B1496" s="18"/>
      <c r="C1496" s="18"/>
      <c r="D1496" s="428"/>
      <c r="E1496" s="451"/>
      <c r="H1496" s="1"/>
    </row>
    <row r="1497" spans="1:8" ht="27.75" customHeight="1" thickTop="1" thickBot="1">
      <c r="A1497" s="18"/>
      <c r="B1497" s="18"/>
      <c r="C1497" s="18"/>
      <c r="D1497" s="428"/>
      <c r="E1497" s="451"/>
      <c r="H1497" s="1"/>
    </row>
    <row r="1498" spans="1:8" ht="27.75" customHeight="1" thickTop="1" thickBot="1">
      <c r="A1498" s="18"/>
      <c r="B1498" s="18"/>
      <c r="C1498" s="18"/>
      <c r="D1498" s="428"/>
      <c r="E1498" s="451"/>
      <c r="H1498" s="1"/>
    </row>
    <row r="1499" spans="1:8" ht="27.75" customHeight="1" thickTop="1" thickBot="1">
      <c r="A1499" s="18"/>
      <c r="B1499" s="18"/>
      <c r="C1499" s="18"/>
      <c r="D1499" s="428"/>
      <c r="E1499" s="451"/>
      <c r="H1499" s="1"/>
    </row>
    <row r="1500" spans="1:8" ht="27.75" customHeight="1" thickTop="1" thickBot="1">
      <c r="A1500" s="18"/>
      <c r="B1500" s="18"/>
      <c r="C1500" s="18"/>
      <c r="D1500" s="428"/>
      <c r="E1500" s="451"/>
      <c r="H1500" s="1"/>
    </row>
    <row r="1501" spans="1:8" ht="27.75" customHeight="1" thickTop="1" thickBot="1">
      <c r="A1501" s="18"/>
      <c r="B1501" s="18"/>
      <c r="C1501" s="18"/>
      <c r="D1501" s="428"/>
      <c r="E1501" s="451"/>
      <c r="H1501" s="1"/>
    </row>
    <row r="1502" spans="1:8" ht="27.75" customHeight="1" thickTop="1" thickBot="1">
      <c r="A1502" s="18"/>
      <c r="B1502" s="18"/>
      <c r="C1502" s="18"/>
      <c r="D1502" s="428"/>
      <c r="E1502" s="451"/>
      <c r="H1502" s="1"/>
    </row>
    <row r="1503" spans="1:8" ht="27.75" customHeight="1" thickTop="1" thickBot="1">
      <c r="A1503" s="18"/>
      <c r="B1503" s="18"/>
      <c r="C1503" s="18"/>
      <c r="D1503" s="428"/>
      <c r="E1503" s="451"/>
      <c r="H1503" s="1"/>
    </row>
    <row r="1504" spans="1:8" ht="27.75" customHeight="1" thickTop="1" thickBot="1">
      <c r="A1504" s="18"/>
      <c r="B1504" s="18"/>
      <c r="C1504" s="18"/>
      <c r="D1504" s="428"/>
      <c r="E1504" s="451"/>
      <c r="H1504" s="1"/>
    </row>
    <row r="1505" spans="1:8" ht="27.75" customHeight="1" thickTop="1" thickBot="1">
      <c r="A1505" s="18"/>
      <c r="B1505" s="18"/>
      <c r="C1505" s="18"/>
      <c r="D1505" s="428"/>
      <c r="E1505" s="451"/>
      <c r="H1505" s="1"/>
    </row>
    <row r="1506" spans="1:8" ht="27.75" customHeight="1" thickTop="1" thickBot="1">
      <c r="A1506" s="18"/>
      <c r="B1506" s="18"/>
      <c r="C1506" s="18"/>
      <c r="D1506" s="428"/>
      <c r="E1506" s="451"/>
      <c r="H1506" s="1"/>
    </row>
    <row r="1507" spans="1:8" ht="27.75" customHeight="1" thickTop="1" thickBot="1">
      <c r="A1507" s="18"/>
      <c r="B1507" s="18"/>
      <c r="C1507" s="18"/>
      <c r="D1507" s="428"/>
      <c r="E1507" s="451"/>
      <c r="H1507" s="1"/>
    </row>
    <row r="1508" spans="1:8" ht="27.75" customHeight="1" thickTop="1" thickBot="1">
      <c r="A1508" s="18"/>
      <c r="B1508" s="18"/>
      <c r="C1508" s="18"/>
      <c r="D1508" s="428"/>
      <c r="E1508" s="451"/>
      <c r="H1508" s="1"/>
    </row>
    <row r="1509" spans="1:8" ht="27.75" customHeight="1" thickTop="1" thickBot="1">
      <c r="A1509" s="18"/>
      <c r="B1509" s="18"/>
      <c r="C1509" s="18"/>
      <c r="D1509" s="428"/>
      <c r="E1509" s="451"/>
      <c r="H1509" s="1"/>
    </row>
    <row r="1510" spans="1:8" ht="27.75" customHeight="1" thickTop="1" thickBot="1">
      <c r="A1510" s="18"/>
      <c r="B1510" s="18"/>
      <c r="C1510" s="18"/>
      <c r="D1510" s="428"/>
      <c r="E1510" s="451"/>
      <c r="H1510" s="1"/>
    </row>
    <row r="1511" spans="1:8" ht="27.75" customHeight="1" thickTop="1" thickBot="1">
      <c r="A1511" s="18"/>
      <c r="B1511" s="18"/>
      <c r="C1511" s="18"/>
      <c r="D1511" s="428"/>
      <c r="E1511" s="451"/>
      <c r="H1511" s="1"/>
    </row>
    <row r="1512" spans="1:8" ht="27.75" customHeight="1" thickTop="1" thickBot="1">
      <c r="A1512" s="18"/>
      <c r="B1512" s="18"/>
      <c r="C1512" s="18"/>
      <c r="D1512" s="428"/>
      <c r="E1512" s="451"/>
      <c r="H1512" s="1"/>
    </row>
    <row r="1513" spans="1:8" ht="27.75" customHeight="1" thickTop="1" thickBot="1">
      <c r="A1513" s="18"/>
      <c r="B1513" s="18"/>
      <c r="C1513" s="18"/>
      <c r="D1513" s="428"/>
      <c r="E1513" s="451"/>
      <c r="H1513" s="1"/>
    </row>
    <row r="1514" spans="1:8" ht="27.75" customHeight="1" thickTop="1" thickBot="1">
      <c r="A1514" s="18"/>
      <c r="B1514" s="18"/>
      <c r="C1514" s="18"/>
      <c r="D1514" s="428"/>
      <c r="E1514" s="451"/>
      <c r="H1514" s="1"/>
    </row>
    <row r="1515" spans="1:8" ht="27.75" customHeight="1" thickTop="1" thickBot="1">
      <c r="A1515" s="18"/>
      <c r="B1515" s="18"/>
      <c r="C1515" s="18"/>
      <c r="D1515" s="428"/>
      <c r="E1515" s="451"/>
      <c r="H1515" s="1"/>
    </row>
    <row r="1516" spans="1:8" ht="27.75" customHeight="1" thickTop="1" thickBot="1">
      <c r="A1516" s="18"/>
      <c r="B1516" s="18"/>
      <c r="C1516" s="18"/>
      <c r="D1516" s="428"/>
      <c r="E1516" s="451"/>
      <c r="H1516" s="1"/>
    </row>
    <row r="1517" spans="1:8" ht="27.75" customHeight="1" thickTop="1" thickBot="1">
      <c r="A1517" s="18"/>
      <c r="B1517" s="18"/>
      <c r="C1517" s="18"/>
      <c r="D1517" s="428"/>
      <c r="E1517" s="451"/>
      <c r="H1517" s="1"/>
    </row>
    <row r="1518" spans="1:8" ht="27.75" customHeight="1" thickTop="1" thickBot="1">
      <c r="A1518" s="18"/>
      <c r="B1518" s="18"/>
      <c r="C1518" s="18"/>
      <c r="D1518" s="428"/>
      <c r="E1518" s="451"/>
      <c r="H1518" s="1"/>
    </row>
    <row r="1519" spans="1:8" ht="27.75" customHeight="1" thickTop="1" thickBot="1">
      <c r="A1519" s="18"/>
      <c r="B1519" s="18"/>
      <c r="C1519" s="18"/>
      <c r="D1519" s="428"/>
      <c r="E1519" s="451"/>
      <c r="H1519" s="1"/>
    </row>
    <row r="1520" spans="1:8" ht="27.75" customHeight="1" thickTop="1" thickBot="1">
      <c r="A1520" s="18"/>
      <c r="B1520" s="18"/>
      <c r="C1520" s="18"/>
      <c r="D1520" s="428"/>
      <c r="E1520" s="451"/>
      <c r="H1520" s="1"/>
    </row>
    <row r="1521" spans="1:8" ht="27.75" customHeight="1" thickTop="1" thickBot="1">
      <c r="A1521" s="18"/>
      <c r="B1521" s="18"/>
      <c r="C1521" s="18"/>
      <c r="D1521" s="428"/>
      <c r="E1521" s="451"/>
      <c r="H1521" s="1"/>
    </row>
    <row r="1522" spans="1:8" ht="27.75" customHeight="1" thickTop="1" thickBot="1">
      <c r="A1522" s="18"/>
      <c r="B1522" s="18"/>
      <c r="C1522" s="18"/>
      <c r="D1522" s="428"/>
      <c r="E1522" s="451"/>
      <c r="H1522" s="1"/>
    </row>
    <row r="1523" spans="1:8" ht="27.75" customHeight="1" thickTop="1" thickBot="1">
      <c r="A1523" s="18"/>
      <c r="B1523" s="18"/>
      <c r="C1523" s="18"/>
      <c r="D1523" s="428"/>
      <c r="E1523" s="451"/>
      <c r="H1523" s="1"/>
    </row>
    <row r="1524" spans="1:8" ht="27.75" customHeight="1" thickTop="1" thickBot="1">
      <c r="A1524" s="18"/>
      <c r="B1524" s="18"/>
      <c r="C1524" s="18"/>
      <c r="D1524" s="428"/>
      <c r="E1524" s="451"/>
      <c r="H1524" s="1"/>
    </row>
    <row r="1525" spans="1:8" ht="27.75" customHeight="1" thickTop="1" thickBot="1">
      <c r="A1525" s="18"/>
      <c r="B1525" s="18"/>
      <c r="C1525" s="18"/>
      <c r="D1525" s="428"/>
      <c r="E1525" s="451"/>
      <c r="H1525" s="1"/>
    </row>
    <row r="1526" spans="1:8" ht="27.75" customHeight="1" thickTop="1" thickBot="1">
      <c r="A1526" s="18"/>
      <c r="B1526" s="18"/>
      <c r="C1526" s="18"/>
      <c r="D1526" s="428"/>
      <c r="E1526" s="451"/>
      <c r="H1526" s="1"/>
    </row>
    <row r="1527" spans="1:8" ht="27.75" customHeight="1" thickTop="1" thickBot="1">
      <c r="A1527" s="18"/>
      <c r="B1527" s="18"/>
      <c r="C1527" s="18"/>
      <c r="D1527" s="428"/>
      <c r="E1527" s="451"/>
      <c r="H1527" s="1"/>
    </row>
    <row r="1528" spans="1:8" ht="27.75" customHeight="1" thickTop="1" thickBot="1">
      <c r="A1528" s="18"/>
      <c r="B1528" s="18"/>
      <c r="C1528" s="18"/>
      <c r="D1528" s="428"/>
      <c r="E1528" s="451"/>
      <c r="H1528" s="1"/>
    </row>
    <row r="1529" spans="1:8" ht="27.75" customHeight="1" thickTop="1" thickBot="1">
      <c r="A1529" s="18"/>
      <c r="B1529" s="18"/>
      <c r="C1529" s="18"/>
      <c r="D1529" s="428"/>
      <c r="E1529" s="451"/>
      <c r="H1529" s="1"/>
    </row>
    <row r="1530" spans="1:8" ht="27.75" customHeight="1" thickTop="1" thickBot="1">
      <c r="A1530" s="18"/>
      <c r="B1530" s="18"/>
      <c r="C1530" s="18"/>
      <c r="D1530" s="428"/>
      <c r="E1530" s="451"/>
      <c r="H1530" s="1"/>
    </row>
    <row r="1531" spans="1:8" ht="27.75" customHeight="1" thickTop="1" thickBot="1">
      <c r="A1531" s="18"/>
      <c r="B1531" s="18"/>
      <c r="C1531" s="18"/>
      <c r="D1531" s="428"/>
      <c r="E1531" s="451"/>
      <c r="H1531" s="1"/>
    </row>
    <row r="1532" spans="1:8" ht="27.75" customHeight="1" thickTop="1" thickBot="1">
      <c r="A1532" s="18"/>
      <c r="B1532" s="18"/>
      <c r="C1532" s="18"/>
      <c r="D1532" s="428"/>
      <c r="E1532" s="451"/>
      <c r="H1532" s="1"/>
    </row>
    <row r="1533" spans="1:8" ht="27.75" customHeight="1" thickTop="1" thickBot="1">
      <c r="A1533" s="18"/>
      <c r="B1533" s="18"/>
      <c r="C1533" s="18"/>
      <c r="D1533" s="428"/>
      <c r="E1533" s="451"/>
      <c r="H1533" s="1"/>
    </row>
    <row r="1534" spans="1:8" ht="27.75" customHeight="1" thickTop="1" thickBot="1">
      <c r="A1534" s="18"/>
      <c r="B1534" s="18"/>
      <c r="C1534" s="18"/>
      <c r="D1534" s="428"/>
      <c r="E1534" s="451"/>
      <c r="H1534" s="1"/>
    </row>
    <row r="1535" spans="1:8" ht="27.75" customHeight="1" thickTop="1" thickBot="1">
      <c r="A1535" s="18"/>
      <c r="B1535" s="18"/>
      <c r="C1535" s="18"/>
      <c r="D1535" s="428"/>
      <c r="E1535" s="451"/>
      <c r="H1535" s="1"/>
    </row>
    <row r="1536" spans="1:8" ht="27.75" customHeight="1" thickTop="1" thickBot="1">
      <c r="A1536" s="18"/>
      <c r="B1536" s="18"/>
      <c r="C1536" s="18"/>
      <c r="D1536" s="428"/>
      <c r="E1536" s="451"/>
      <c r="H1536" s="1"/>
    </row>
    <row r="1537" spans="1:8" ht="27.75" customHeight="1" thickTop="1" thickBot="1">
      <c r="A1537" s="18"/>
      <c r="B1537" s="18"/>
      <c r="C1537" s="18"/>
      <c r="D1537" s="428"/>
      <c r="E1537" s="451"/>
      <c r="H1537" s="1"/>
    </row>
    <row r="1538" spans="1:8" ht="27.75" customHeight="1" thickTop="1" thickBot="1">
      <c r="A1538" s="18"/>
      <c r="B1538" s="18"/>
      <c r="C1538" s="18"/>
      <c r="D1538" s="428"/>
      <c r="E1538" s="451"/>
      <c r="H1538" s="1"/>
    </row>
    <row r="1539" spans="1:8" ht="27.75" customHeight="1" thickTop="1" thickBot="1">
      <c r="A1539" s="18"/>
      <c r="B1539" s="18"/>
      <c r="C1539" s="18"/>
      <c r="D1539" s="428"/>
      <c r="E1539" s="451"/>
      <c r="H1539" s="1"/>
    </row>
    <row r="1540" spans="1:8" ht="27.75" customHeight="1" thickTop="1" thickBot="1">
      <c r="A1540" s="18"/>
      <c r="B1540" s="18"/>
      <c r="C1540" s="18"/>
      <c r="D1540" s="428"/>
      <c r="E1540" s="451"/>
      <c r="H1540" s="1"/>
    </row>
    <row r="1541" spans="1:8" ht="27.75" customHeight="1" thickTop="1" thickBot="1">
      <c r="A1541" s="18"/>
      <c r="B1541" s="18"/>
      <c r="C1541" s="18"/>
      <c r="D1541" s="428"/>
      <c r="E1541" s="451"/>
      <c r="H1541" s="1"/>
    </row>
    <row r="1542" spans="1:8" ht="27.75" customHeight="1" thickTop="1" thickBot="1">
      <c r="A1542" s="18"/>
      <c r="B1542" s="18"/>
      <c r="C1542" s="18"/>
      <c r="D1542" s="428"/>
      <c r="E1542" s="451"/>
      <c r="H1542" s="1"/>
    </row>
    <row r="1543" spans="1:8" ht="27.75" customHeight="1" thickTop="1" thickBot="1">
      <c r="A1543" s="18"/>
      <c r="B1543" s="18"/>
      <c r="C1543" s="18"/>
      <c r="D1543" s="428"/>
      <c r="E1543" s="451"/>
      <c r="H1543" s="1"/>
    </row>
    <row r="1544" spans="1:8" ht="27.75" customHeight="1" thickTop="1" thickBot="1">
      <c r="A1544" s="18"/>
      <c r="B1544" s="18"/>
      <c r="C1544" s="18"/>
      <c r="D1544" s="428"/>
      <c r="E1544" s="451"/>
      <c r="H1544" s="1"/>
    </row>
    <row r="1545" spans="1:8" ht="27.75" customHeight="1" thickTop="1" thickBot="1">
      <c r="A1545" s="18"/>
      <c r="B1545" s="18"/>
      <c r="C1545" s="18"/>
      <c r="D1545" s="428"/>
      <c r="E1545" s="451"/>
      <c r="H1545" s="1"/>
    </row>
    <row r="1546" spans="1:8" ht="27.75" customHeight="1" thickTop="1" thickBot="1">
      <c r="A1546" s="18"/>
      <c r="B1546" s="18"/>
      <c r="C1546" s="18"/>
      <c r="D1546" s="428"/>
      <c r="E1546" s="451"/>
      <c r="H1546" s="1"/>
    </row>
    <row r="1547" spans="1:8" ht="27.75" customHeight="1" thickTop="1" thickBot="1">
      <c r="A1547" s="18"/>
      <c r="B1547" s="18"/>
      <c r="C1547" s="18"/>
      <c r="D1547" s="428"/>
      <c r="E1547" s="451"/>
      <c r="H1547" s="1"/>
    </row>
    <row r="1548" spans="1:8" ht="27.75" customHeight="1" thickTop="1" thickBot="1">
      <c r="A1548" s="18"/>
      <c r="B1548" s="18"/>
      <c r="C1548" s="18"/>
      <c r="D1548" s="428"/>
      <c r="E1548" s="451"/>
      <c r="H1548" s="1"/>
    </row>
    <row r="1549" spans="1:8" ht="27.75" customHeight="1" thickTop="1" thickBot="1">
      <c r="A1549" s="18"/>
      <c r="B1549" s="18"/>
      <c r="C1549" s="18"/>
      <c r="D1549" s="428"/>
      <c r="E1549" s="451"/>
      <c r="H1549" s="1"/>
    </row>
    <row r="1550" spans="1:8" ht="27.75" customHeight="1" thickTop="1" thickBot="1">
      <c r="A1550" s="18"/>
      <c r="B1550" s="18"/>
      <c r="C1550" s="18"/>
      <c r="D1550" s="428"/>
      <c r="E1550" s="451"/>
      <c r="H1550" s="1"/>
    </row>
    <row r="1551" spans="1:8" ht="27.75" customHeight="1" thickTop="1" thickBot="1">
      <c r="A1551" s="18"/>
      <c r="B1551" s="18"/>
      <c r="C1551" s="18"/>
      <c r="D1551" s="428"/>
      <c r="E1551" s="451"/>
      <c r="H1551" s="1"/>
    </row>
    <row r="1552" spans="1:8" ht="27.75" customHeight="1" thickTop="1" thickBot="1">
      <c r="A1552" s="18"/>
      <c r="B1552" s="18"/>
      <c r="C1552" s="18"/>
      <c r="D1552" s="428"/>
      <c r="E1552" s="451"/>
      <c r="H1552" s="1"/>
    </row>
    <row r="1553" spans="1:8" ht="27.75" customHeight="1" thickTop="1" thickBot="1">
      <c r="A1553" s="18"/>
      <c r="B1553" s="18"/>
      <c r="C1553" s="18"/>
      <c r="D1553" s="428"/>
      <c r="E1553" s="451"/>
      <c r="H1553" s="1"/>
    </row>
    <row r="1554" spans="1:8" ht="27.75" customHeight="1" thickTop="1" thickBot="1">
      <c r="A1554" s="18"/>
      <c r="B1554" s="18"/>
      <c r="C1554" s="18"/>
      <c r="D1554" s="428"/>
      <c r="E1554" s="451"/>
      <c r="H1554" s="1"/>
    </row>
    <row r="1555" spans="1:8" ht="27.75" customHeight="1" thickTop="1" thickBot="1">
      <c r="A1555" s="18"/>
      <c r="B1555" s="18"/>
      <c r="C1555" s="18"/>
      <c r="D1555" s="428"/>
      <c r="E1555" s="451"/>
      <c r="H1555" s="1"/>
    </row>
    <row r="1556" spans="1:8" ht="27.75" customHeight="1" thickTop="1" thickBot="1">
      <c r="A1556" s="18"/>
      <c r="B1556" s="18"/>
      <c r="C1556" s="18"/>
      <c r="D1556" s="428"/>
      <c r="E1556" s="451"/>
      <c r="H1556" s="1"/>
    </row>
    <row r="1557" spans="1:8" ht="27.75" customHeight="1" thickTop="1" thickBot="1">
      <c r="A1557" s="18"/>
      <c r="B1557" s="18"/>
      <c r="C1557" s="18"/>
      <c r="D1557" s="428"/>
      <c r="E1557" s="451"/>
      <c r="H1557" s="1"/>
    </row>
    <row r="1558" spans="1:8" ht="27.75" customHeight="1" thickTop="1" thickBot="1">
      <c r="A1558" s="18"/>
      <c r="B1558" s="18"/>
      <c r="C1558" s="18"/>
      <c r="D1558" s="428"/>
      <c r="E1558" s="451"/>
      <c r="H1558" s="1"/>
    </row>
    <row r="1559" spans="1:8" ht="27.75" customHeight="1" thickTop="1" thickBot="1">
      <c r="A1559" s="18"/>
      <c r="B1559" s="18"/>
      <c r="C1559" s="18"/>
      <c r="D1559" s="428"/>
      <c r="E1559" s="451"/>
      <c r="H1559" s="1"/>
    </row>
    <row r="1560" spans="1:8" ht="27.75" customHeight="1" thickTop="1" thickBot="1">
      <c r="A1560" s="18"/>
      <c r="B1560" s="18"/>
      <c r="C1560" s="18"/>
      <c r="D1560" s="428"/>
      <c r="E1560" s="451"/>
      <c r="H1560" s="1"/>
    </row>
    <row r="1561" spans="1:8" ht="27.75" customHeight="1" thickTop="1" thickBot="1">
      <c r="A1561" s="18"/>
      <c r="B1561" s="18"/>
      <c r="C1561" s="18"/>
      <c r="D1561" s="428"/>
      <c r="E1561" s="451"/>
      <c r="H1561" s="1"/>
    </row>
    <row r="1562" spans="1:8" ht="27.75" customHeight="1" thickTop="1" thickBot="1">
      <c r="A1562" s="18"/>
      <c r="B1562" s="18"/>
      <c r="C1562" s="18"/>
      <c r="D1562" s="428"/>
      <c r="E1562" s="451"/>
      <c r="H1562" s="1"/>
    </row>
    <row r="1563" spans="1:8" ht="27.75" customHeight="1" thickTop="1" thickBot="1">
      <c r="A1563" s="18"/>
      <c r="B1563" s="18"/>
      <c r="C1563" s="18"/>
      <c r="D1563" s="428"/>
      <c r="E1563" s="451"/>
      <c r="H1563" s="1"/>
    </row>
    <row r="1564" spans="1:8" ht="27.75" customHeight="1" thickTop="1" thickBot="1">
      <c r="A1564" s="18"/>
      <c r="B1564" s="18"/>
      <c r="C1564" s="18"/>
      <c r="D1564" s="428"/>
      <c r="E1564" s="451"/>
      <c r="H1564" s="1"/>
    </row>
    <row r="1565" spans="1:8" ht="27.75" customHeight="1" thickTop="1" thickBot="1">
      <c r="A1565" s="18"/>
      <c r="B1565" s="18"/>
      <c r="C1565" s="18"/>
      <c r="D1565" s="428"/>
      <c r="E1565" s="451"/>
      <c r="H1565" s="1"/>
    </row>
    <row r="1566" spans="1:8" ht="27.75" customHeight="1" thickTop="1" thickBot="1">
      <c r="A1566" s="18"/>
      <c r="B1566" s="18"/>
      <c r="C1566" s="18"/>
      <c r="D1566" s="428"/>
      <c r="E1566" s="451"/>
      <c r="H1566" s="1"/>
    </row>
    <row r="1567" spans="1:8" ht="27.75" customHeight="1" thickTop="1" thickBot="1">
      <c r="A1567" s="18"/>
      <c r="B1567" s="18"/>
      <c r="C1567" s="18"/>
      <c r="D1567" s="428"/>
      <c r="E1567" s="451"/>
      <c r="H1567" s="1"/>
    </row>
    <row r="1568" spans="1:8" ht="27.75" customHeight="1" thickTop="1" thickBot="1">
      <c r="A1568" s="18"/>
      <c r="B1568" s="18"/>
      <c r="C1568" s="18"/>
      <c r="D1568" s="428"/>
      <c r="E1568" s="451"/>
      <c r="H1568" s="1"/>
    </row>
    <row r="1569" spans="1:8" ht="27.75" customHeight="1" thickTop="1" thickBot="1">
      <c r="A1569" s="18"/>
      <c r="B1569" s="18"/>
      <c r="C1569" s="18"/>
      <c r="D1569" s="428"/>
      <c r="E1569" s="451"/>
      <c r="H1569" s="1"/>
    </row>
    <row r="1570" spans="1:8" ht="27.75" customHeight="1" thickTop="1" thickBot="1">
      <c r="A1570" s="18"/>
      <c r="B1570" s="18"/>
      <c r="C1570" s="18"/>
      <c r="D1570" s="428"/>
      <c r="E1570" s="451"/>
      <c r="H1570" s="1"/>
    </row>
    <row r="1571" spans="1:8" ht="27.75" customHeight="1" thickTop="1" thickBot="1">
      <c r="A1571" s="18"/>
      <c r="B1571" s="18"/>
      <c r="C1571" s="18"/>
      <c r="D1571" s="428"/>
      <c r="E1571" s="451"/>
      <c r="H1571" s="1"/>
    </row>
    <row r="1572" spans="1:8" ht="27.75" customHeight="1" thickTop="1" thickBot="1">
      <c r="A1572" s="18"/>
      <c r="B1572" s="18"/>
      <c r="C1572" s="18"/>
      <c r="D1572" s="428"/>
      <c r="E1572" s="451"/>
      <c r="H1572" s="1"/>
    </row>
    <row r="1573" spans="1:8" ht="27.75" customHeight="1" thickTop="1" thickBot="1">
      <c r="A1573" s="18"/>
      <c r="B1573" s="18"/>
      <c r="C1573" s="18"/>
      <c r="D1573" s="428"/>
      <c r="E1573" s="451"/>
      <c r="H1573" s="1"/>
    </row>
    <row r="1574" spans="1:8" ht="27.75" customHeight="1" thickTop="1" thickBot="1">
      <c r="A1574" s="18"/>
      <c r="B1574" s="18"/>
      <c r="C1574" s="18"/>
      <c r="D1574" s="428"/>
      <c r="E1574" s="451"/>
      <c r="H1574" s="1"/>
    </row>
    <row r="1575" spans="1:8" ht="27.75" customHeight="1" thickTop="1" thickBot="1">
      <c r="A1575" s="18"/>
      <c r="B1575" s="18"/>
      <c r="C1575" s="18"/>
      <c r="D1575" s="428"/>
      <c r="E1575" s="451"/>
      <c r="H1575" s="1"/>
    </row>
    <row r="1576" spans="1:8" ht="27.75" customHeight="1" thickTop="1" thickBot="1">
      <c r="A1576" s="18"/>
      <c r="B1576" s="18"/>
      <c r="C1576" s="18"/>
      <c r="D1576" s="428"/>
      <c r="E1576" s="451"/>
      <c r="H1576" s="1"/>
    </row>
    <row r="1577" spans="1:8" ht="27.75" customHeight="1" thickTop="1" thickBot="1">
      <c r="A1577" s="18"/>
      <c r="B1577" s="18"/>
      <c r="C1577" s="18"/>
      <c r="D1577" s="428"/>
      <c r="E1577" s="451"/>
      <c r="H1577" s="1"/>
    </row>
    <row r="1578" spans="1:8" ht="27.75" customHeight="1" thickTop="1" thickBot="1">
      <c r="A1578" s="18"/>
      <c r="B1578" s="18"/>
      <c r="C1578" s="18"/>
      <c r="D1578" s="428"/>
      <c r="E1578" s="451"/>
      <c r="H1578" s="1"/>
    </row>
    <row r="1579" spans="1:8" ht="27.75" customHeight="1" thickTop="1" thickBot="1">
      <c r="A1579" s="18"/>
      <c r="B1579" s="18"/>
      <c r="C1579" s="18"/>
      <c r="D1579" s="428"/>
      <c r="E1579" s="451"/>
      <c r="H1579" s="1"/>
    </row>
    <row r="1580" spans="1:8" ht="27.75" customHeight="1" thickTop="1" thickBot="1">
      <c r="A1580" s="18"/>
      <c r="B1580" s="18"/>
      <c r="C1580" s="18"/>
      <c r="D1580" s="428"/>
      <c r="E1580" s="451"/>
      <c r="H1580" s="1"/>
    </row>
    <row r="1581" spans="1:8" ht="27.75" customHeight="1" thickTop="1" thickBot="1">
      <c r="A1581" s="18"/>
      <c r="B1581" s="18"/>
      <c r="C1581" s="18"/>
      <c r="D1581" s="428"/>
      <c r="E1581" s="451"/>
      <c r="H1581" s="1"/>
    </row>
    <row r="1582" spans="1:8" ht="27.75" customHeight="1" thickTop="1" thickBot="1">
      <c r="A1582" s="18"/>
      <c r="B1582" s="18"/>
      <c r="C1582" s="18"/>
      <c r="D1582" s="428"/>
      <c r="E1582" s="451"/>
      <c r="H1582" s="1"/>
    </row>
    <row r="1583" spans="1:8" ht="27.75" customHeight="1" thickTop="1" thickBot="1">
      <c r="A1583" s="18"/>
      <c r="B1583" s="18"/>
      <c r="C1583" s="18"/>
      <c r="D1583" s="428"/>
      <c r="E1583" s="451"/>
      <c r="H1583" s="1"/>
    </row>
    <row r="1584" spans="1:8" ht="27.75" customHeight="1" thickTop="1" thickBot="1">
      <c r="A1584" s="18"/>
      <c r="B1584" s="18"/>
      <c r="C1584" s="18"/>
      <c r="D1584" s="428"/>
      <c r="E1584" s="451"/>
      <c r="H1584" s="1"/>
    </row>
    <row r="1585" spans="1:8" ht="27.75" customHeight="1" thickTop="1" thickBot="1">
      <c r="A1585" s="18"/>
      <c r="B1585" s="18"/>
      <c r="C1585" s="18"/>
      <c r="D1585" s="428"/>
      <c r="E1585" s="451"/>
      <c r="H1585" s="1"/>
    </row>
    <row r="1586" spans="1:8" ht="27.75" customHeight="1" thickTop="1" thickBot="1">
      <c r="A1586" s="18"/>
      <c r="B1586" s="18"/>
      <c r="C1586" s="18"/>
      <c r="D1586" s="428"/>
      <c r="E1586" s="451"/>
      <c r="H1586" s="1"/>
    </row>
    <row r="1587" spans="1:8" ht="27.75" customHeight="1" thickTop="1" thickBot="1">
      <c r="A1587" s="18"/>
      <c r="B1587" s="18"/>
      <c r="C1587" s="18"/>
      <c r="D1587" s="428"/>
      <c r="E1587" s="451"/>
      <c r="H1587" s="1"/>
    </row>
    <row r="1588" spans="1:8" ht="27.75" customHeight="1" thickTop="1" thickBot="1">
      <c r="A1588" s="18"/>
      <c r="B1588" s="18"/>
      <c r="C1588" s="18"/>
      <c r="D1588" s="428"/>
      <c r="E1588" s="451"/>
      <c r="H1588" s="1"/>
    </row>
    <row r="1589" spans="1:8" ht="27.75" customHeight="1" thickTop="1" thickBot="1">
      <c r="A1589" s="18"/>
      <c r="B1589" s="18"/>
      <c r="C1589" s="18"/>
      <c r="D1589" s="428"/>
      <c r="E1589" s="451"/>
      <c r="H1589" s="1"/>
    </row>
    <row r="1590" spans="1:8" ht="27.75" customHeight="1" thickTop="1" thickBot="1">
      <c r="A1590" s="18"/>
      <c r="B1590" s="18"/>
      <c r="C1590" s="18"/>
      <c r="D1590" s="428"/>
      <c r="E1590" s="451"/>
      <c r="H1590" s="1"/>
    </row>
    <row r="1591" spans="1:8" ht="27.75" customHeight="1" thickTop="1" thickBot="1">
      <c r="A1591" s="18"/>
      <c r="B1591" s="18"/>
      <c r="C1591" s="18"/>
      <c r="D1591" s="428"/>
      <c r="E1591" s="451"/>
      <c r="H1591" s="1"/>
    </row>
    <row r="1592" spans="1:8" ht="27.75" customHeight="1" thickTop="1" thickBot="1">
      <c r="A1592" s="18"/>
      <c r="B1592" s="18"/>
      <c r="C1592" s="18"/>
      <c r="D1592" s="428"/>
      <c r="E1592" s="451"/>
      <c r="H1592" s="1"/>
    </row>
    <row r="1593" spans="1:8" ht="27.75" customHeight="1" thickTop="1" thickBot="1">
      <c r="A1593" s="18"/>
      <c r="B1593" s="18"/>
      <c r="C1593" s="18"/>
      <c r="D1593" s="428"/>
      <c r="E1593" s="451"/>
      <c r="H1593" s="1"/>
    </row>
    <row r="1594" spans="1:8" ht="27.75" customHeight="1" thickTop="1" thickBot="1">
      <c r="A1594" s="18"/>
      <c r="B1594" s="18"/>
      <c r="C1594" s="18"/>
      <c r="D1594" s="428"/>
      <c r="E1594" s="451"/>
      <c r="H1594" s="1"/>
    </row>
    <row r="1595" spans="1:8" ht="27.75" customHeight="1" thickTop="1" thickBot="1">
      <c r="A1595" s="18"/>
      <c r="B1595" s="18"/>
      <c r="C1595" s="18"/>
      <c r="D1595" s="428"/>
      <c r="E1595" s="451"/>
      <c r="H1595" s="1"/>
    </row>
    <row r="1596" spans="1:8" ht="27.75" customHeight="1" thickTop="1" thickBot="1">
      <c r="A1596" s="18"/>
      <c r="B1596" s="18"/>
      <c r="C1596" s="18"/>
      <c r="D1596" s="428"/>
      <c r="E1596" s="451"/>
      <c r="H1596" s="1"/>
    </row>
    <row r="1597" spans="1:8" ht="27.75" customHeight="1" thickTop="1" thickBot="1">
      <c r="A1597" s="18"/>
      <c r="B1597" s="18"/>
      <c r="C1597" s="18"/>
      <c r="E1597" s="451"/>
      <c r="H1597" s="1"/>
    </row>
    <row r="1598" spans="1:8" ht="27.75" customHeight="1" thickTop="1" thickBot="1">
      <c r="E1598" s="451"/>
      <c r="H1598" s="1"/>
    </row>
    <row r="1599" spans="1:8" ht="27.75" customHeight="1" thickTop="1" thickBot="1">
      <c r="E1599" s="451"/>
      <c r="H1599" s="1"/>
    </row>
    <row r="1600" spans="1:8" ht="27.75" customHeight="1" thickTop="1" thickBot="1">
      <c r="E1600" s="451"/>
      <c r="H1600" s="1"/>
    </row>
    <row r="1601" spans="4:8" ht="27.75" customHeight="1" thickTop="1" thickBot="1">
      <c r="E1601" s="451"/>
      <c r="H1601" s="1"/>
    </row>
    <row r="1602" spans="4:8" ht="27.75" customHeight="1" thickTop="1" thickBot="1">
      <c r="E1602" s="451"/>
      <c r="H1602" s="1"/>
    </row>
    <row r="1603" spans="4:8" ht="27.75" customHeight="1" thickTop="1" thickBot="1">
      <c r="E1603" s="451"/>
      <c r="H1603" s="1"/>
    </row>
    <row r="1604" spans="4:8" ht="27.75" customHeight="1" thickTop="1" thickBot="1">
      <c r="E1604" s="451"/>
      <c r="H1604" s="1"/>
    </row>
    <row r="1605" spans="4:8" ht="27.75" customHeight="1" thickTop="1" thickBot="1">
      <c r="E1605" s="451"/>
      <c r="H1605" s="1"/>
    </row>
    <row r="1606" spans="4:8" ht="27.75" customHeight="1" thickTop="1" thickBot="1">
      <c r="E1606" s="451"/>
      <c r="H1606" s="1"/>
    </row>
    <row r="1607" spans="4:8" ht="27.75" customHeight="1" thickTop="1" thickBot="1">
      <c r="D1607" s="1"/>
      <c r="E1607" s="451"/>
      <c r="H1607" s="1"/>
    </row>
    <row r="1608" spans="4:8" ht="27.75" customHeight="1" thickTop="1" thickBot="1">
      <c r="D1608" s="1"/>
      <c r="E1608" s="451"/>
      <c r="H1608" s="1"/>
    </row>
    <row r="1609" spans="4:8" ht="27.75" customHeight="1" thickTop="1" thickBot="1">
      <c r="D1609" s="1"/>
      <c r="E1609" s="451"/>
      <c r="H1609" s="1"/>
    </row>
    <row r="1610" spans="4:8" ht="27.75" customHeight="1" thickTop="1" thickBot="1">
      <c r="D1610" s="1"/>
      <c r="E1610" s="451"/>
      <c r="H1610" s="1"/>
    </row>
    <row r="1611" spans="4:8" ht="27.75" customHeight="1" thickTop="1" thickBot="1">
      <c r="D1611" s="1"/>
      <c r="E1611" s="451"/>
      <c r="H1611" s="1"/>
    </row>
    <row r="1612" spans="4:8" ht="27.75" customHeight="1" thickTop="1" thickBot="1">
      <c r="D1612" s="1"/>
      <c r="E1612" s="451"/>
      <c r="H1612" s="1"/>
    </row>
    <row r="1613" spans="4:8" ht="27.75" customHeight="1" thickTop="1" thickBot="1">
      <c r="D1613" s="1"/>
      <c r="E1613" s="451"/>
      <c r="H1613" s="1"/>
    </row>
    <row r="1614" spans="4:8" ht="27.75" customHeight="1" thickTop="1" thickBot="1">
      <c r="D1614" s="1"/>
      <c r="E1614" s="451"/>
      <c r="H1614" s="1"/>
    </row>
    <row r="1615" spans="4:8" ht="27.75" customHeight="1" thickTop="1" thickBot="1">
      <c r="D1615" s="1"/>
      <c r="E1615" s="451"/>
      <c r="H1615" s="1"/>
    </row>
    <row r="1616" spans="4:8" ht="27.75" customHeight="1" thickTop="1" thickBot="1">
      <c r="D1616" s="1"/>
      <c r="E1616" s="451"/>
      <c r="H1616" s="1"/>
    </row>
    <row r="1617" spans="4:8" ht="27.75" customHeight="1" thickTop="1" thickBot="1">
      <c r="D1617" s="1"/>
      <c r="E1617" s="451"/>
      <c r="H1617" s="1"/>
    </row>
    <row r="1618" spans="4:8" ht="27.75" customHeight="1" thickTop="1" thickBot="1">
      <c r="D1618" s="1"/>
      <c r="E1618" s="451"/>
      <c r="H1618" s="1"/>
    </row>
    <row r="1619" spans="4:8" ht="27.75" customHeight="1" thickTop="1" thickBot="1">
      <c r="D1619" s="1"/>
      <c r="E1619" s="451"/>
      <c r="H1619" s="1"/>
    </row>
    <row r="1620" spans="4:8" ht="27.75" customHeight="1" thickTop="1" thickBot="1">
      <c r="D1620" s="1"/>
      <c r="E1620" s="451"/>
      <c r="H1620" s="1"/>
    </row>
    <row r="1621" spans="4:8" ht="27.75" customHeight="1" thickTop="1" thickBot="1">
      <c r="D1621" s="1"/>
      <c r="E1621" s="451"/>
      <c r="H1621" s="1"/>
    </row>
    <row r="1622" spans="4:8" ht="27.75" customHeight="1" thickTop="1" thickBot="1">
      <c r="D1622" s="1"/>
      <c r="E1622" s="451"/>
      <c r="H1622" s="1"/>
    </row>
    <row r="1623" spans="4:8" ht="27.75" customHeight="1" thickTop="1" thickBot="1">
      <c r="D1623" s="1"/>
      <c r="E1623" s="451"/>
      <c r="H1623" s="1"/>
    </row>
    <row r="1624" spans="4:8" ht="27.75" customHeight="1" thickTop="1" thickBot="1">
      <c r="D1624" s="1"/>
      <c r="E1624" s="451"/>
      <c r="H1624" s="1"/>
    </row>
    <row r="1625" spans="4:8" ht="27.75" customHeight="1" thickTop="1" thickBot="1">
      <c r="D1625" s="1"/>
      <c r="E1625" s="451"/>
      <c r="H1625" s="1"/>
    </row>
    <row r="1626" spans="4:8" ht="27.75" customHeight="1" thickTop="1" thickBot="1">
      <c r="D1626" s="1"/>
      <c r="E1626" s="451"/>
      <c r="H1626" s="1"/>
    </row>
    <row r="1627" spans="4:8" ht="27.75" customHeight="1" thickTop="1" thickBot="1">
      <c r="D1627" s="1"/>
      <c r="E1627" s="451"/>
      <c r="H1627" s="1"/>
    </row>
    <row r="1628" spans="4:8" ht="27.75" customHeight="1" thickTop="1" thickBot="1">
      <c r="D1628" s="1"/>
      <c r="E1628" s="451"/>
      <c r="H1628" s="1"/>
    </row>
    <row r="1629" spans="4:8" ht="27.75" customHeight="1" thickTop="1" thickBot="1">
      <c r="D1629" s="1"/>
      <c r="E1629" s="451"/>
      <c r="H1629" s="1"/>
    </row>
    <row r="1630" spans="4:8" ht="27.75" customHeight="1" thickTop="1" thickBot="1">
      <c r="D1630" s="1"/>
      <c r="E1630" s="451"/>
      <c r="H1630" s="1"/>
    </row>
    <row r="1631" spans="4:8" ht="27.75" customHeight="1" thickTop="1" thickBot="1">
      <c r="D1631" s="1"/>
      <c r="E1631" s="451"/>
      <c r="H1631" s="1"/>
    </row>
    <row r="1632" spans="4:8" ht="27.75" customHeight="1" thickTop="1" thickBot="1">
      <c r="D1632" s="1"/>
      <c r="E1632" s="451"/>
      <c r="H1632" s="1"/>
    </row>
    <row r="1633" spans="4:8" ht="27.75" customHeight="1" thickTop="1" thickBot="1">
      <c r="D1633" s="1"/>
      <c r="E1633" s="451"/>
      <c r="H1633" s="1"/>
    </row>
    <row r="1634" spans="4:8" ht="27.75" customHeight="1" thickTop="1" thickBot="1">
      <c r="D1634" s="1"/>
      <c r="E1634" s="451"/>
      <c r="H1634" s="1"/>
    </row>
    <row r="1635" spans="4:8" ht="27.75" customHeight="1" thickTop="1" thickBot="1">
      <c r="D1635" s="1"/>
      <c r="E1635" s="451"/>
      <c r="H1635" s="1"/>
    </row>
    <row r="1636" spans="4:8" ht="27.75" customHeight="1" thickTop="1" thickBot="1">
      <c r="D1636" s="1"/>
      <c r="E1636" s="451"/>
      <c r="H1636" s="1"/>
    </row>
    <row r="1637" spans="4:8" ht="27.75" customHeight="1" thickTop="1" thickBot="1">
      <c r="D1637" s="1"/>
      <c r="E1637" s="451"/>
      <c r="H1637" s="1"/>
    </row>
    <row r="1638" spans="4:8" ht="27.75" customHeight="1" thickTop="1" thickBot="1">
      <c r="D1638" s="1"/>
      <c r="E1638" s="451"/>
      <c r="H1638" s="1"/>
    </row>
    <row r="1639" spans="4:8" ht="27.75" customHeight="1" thickTop="1" thickBot="1">
      <c r="D1639" s="1"/>
      <c r="E1639" s="451"/>
      <c r="H1639" s="1"/>
    </row>
    <row r="1640" spans="4:8" ht="27.75" customHeight="1" thickTop="1" thickBot="1">
      <c r="D1640" s="1"/>
      <c r="E1640" s="451"/>
      <c r="H1640" s="1"/>
    </row>
    <row r="1641" spans="4:8" ht="27.75" customHeight="1" thickTop="1" thickBot="1">
      <c r="D1641" s="1"/>
      <c r="E1641" s="451"/>
      <c r="H1641" s="1"/>
    </row>
    <row r="1642" spans="4:8" ht="27.75" customHeight="1" thickTop="1" thickBot="1">
      <c r="D1642" s="1"/>
      <c r="E1642" s="451"/>
      <c r="H1642" s="1"/>
    </row>
    <row r="1643" spans="4:8" ht="27.75" customHeight="1" thickTop="1" thickBot="1">
      <c r="D1643" s="1"/>
      <c r="E1643" s="451"/>
      <c r="H1643" s="1"/>
    </row>
    <row r="1644" spans="4:8" ht="27.75" customHeight="1" thickTop="1" thickBot="1">
      <c r="D1644" s="1"/>
      <c r="E1644" s="451"/>
      <c r="H1644" s="1"/>
    </row>
    <row r="1645" spans="4:8" ht="27.75" customHeight="1" thickTop="1" thickBot="1">
      <c r="D1645" s="1"/>
      <c r="E1645" s="451"/>
      <c r="H1645" s="1"/>
    </row>
    <row r="1646" spans="4:8" ht="27.75" customHeight="1" thickTop="1" thickBot="1">
      <c r="D1646" s="1"/>
      <c r="E1646" s="451"/>
      <c r="H1646" s="1"/>
    </row>
    <row r="1647" spans="4:8" ht="27.75" customHeight="1" thickTop="1" thickBot="1">
      <c r="D1647" s="1"/>
      <c r="E1647" s="451"/>
      <c r="H1647" s="1"/>
    </row>
    <row r="1648" spans="4:8" ht="27.75" customHeight="1" thickTop="1" thickBot="1">
      <c r="D1648" s="1"/>
      <c r="E1648" s="451"/>
      <c r="H1648" s="1"/>
    </row>
    <row r="1649" spans="4:8" ht="27.75" customHeight="1" thickTop="1" thickBot="1">
      <c r="D1649" s="1"/>
      <c r="E1649" s="451"/>
      <c r="H1649" s="1"/>
    </row>
    <row r="1650" spans="4:8" ht="27.75" customHeight="1" thickTop="1" thickBot="1">
      <c r="D1650" s="1"/>
      <c r="E1650" s="451"/>
      <c r="H1650" s="1"/>
    </row>
    <row r="1651" spans="4:8" ht="27.75" customHeight="1" thickTop="1" thickBot="1">
      <c r="D1651" s="1"/>
      <c r="E1651" s="451"/>
      <c r="H1651" s="1"/>
    </row>
    <row r="1652" spans="4:8" ht="27.75" customHeight="1" thickTop="1" thickBot="1">
      <c r="D1652" s="1"/>
      <c r="E1652" s="451"/>
      <c r="H1652" s="1"/>
    </row>
    <row r="1653" spans="4:8" ht="27.75" customHeight="1" thickTop="1" thickBot="1">
      <c r="D1653" s="1"/>
      <c r="E1653" s="451"/>
      <c r="H1653" s="1"/>
    </row>
    <row r="1654" spans="4:8" ht="27.75" customHeight="1" thickTop="1" thickBot="1">
      <c r="D1654" s="1"/>
      <c r="E1654" s="451"/>
      <c r="H1654" s="1"/>
    </row>
    <row r="1655" spans="4:8" ht="27.75" customHeight="1" thickTop="1" thickBot="1">
      <c r="D1655" s="1"/>
      <c r="E1655" s="451"/>
      <c r="H1655" s="1"/>
    </row>
    <row r="1656" spans="4:8" ht="27.75" customHeight="1" thickTop="1" thickBot="1">
      <c r="D1656" s="1"/>
      <c r="E1656" s="451"/>
      <c r="H1656" s="1"/>
    </row>
    <row r="1657" spans="4:8" ht="27.75" customHeight="1" thickTop="1" thickBot="1">
      <c r="D1657" s="1"/>
      <c r="E1657" s="451"/>
      <c r="H1657" s="1"/>
    </row>
    <row r="1658" spans="4:8" ht="27.75" customHeight="1" thickTop="1" thickBot="1">
      <c r="D1658" s="1"/>
      <c r="E1658" s="451"/>
      <c r="H1658" s="1"/>
    </row>
    <row r="1659" spans="4:8" ht="27.75" customHeight="1" thickTop="1" thickBot="1">
      <c r="D1659" s="1"/>
      <c r="E1659" s="451"/>
      <c r="H1659" s="1"/>
    </row>
    <row r="1660" spans="4:8" ht="27.75" customHeight="1" thickTop="1" thickBot="1">
      <c r="D1660" s="1"/>
      <c r="E1660" s="451"/>
      <c r="H1660" s="1"/>
    </row>
    <row r="1661" spans="4:8" ht="27.75" customHeight="1" thickTop="1" thickBot="1">
      <c r="D1661" s="1"/>
      <c r="E1661" s="451"/>
      <c r="H1661" s="1"/>
    </row>
    <row r="1662" spans="4:8" ht="27.75" customHeight="1" thickTop="1" thickBot="1">
      <c r="D1662" s="1"/>
      <c r="E1662" s="451"/>
      <c r="H1662" s="1"/>
    </row>
    <row r="1663" spans="4:8" ht="27.75" customHeight="1" thickTop="1" thickBot="1">
      <c r="D1663" s="1"/>
      <c r="E1663" s="451"/>
      <c r="H1663" s="1"/>
    </row>
    <row r="1664" spans="4:8" ht="27.75" customHeight="1" thickTop="1" thickBot="1">
      <c r="D1664" s="1"/>
      <c r="E1664" s="451"/>
      <c r="H1664" s="1"/>
    </row>
    <row r="1665" spans="4:8" ht="27.75" customHeight="1" thickTop="1" thickBot="1">
      <c r="D1665" s="1"/>
      <c r="E1665" s="451"/>
      <c r="H1665" s="1"/>
    </row>
    <row r="1666" spans="4:8" ht="27.75" customHeight="1" thickTop="1" thickBot="1">
      <c r="D1666" s="1"/>
      <c r="E1666" s="451"/>
      <c r="H1666" s="1"/>
    </row>
    <row r="1667" spans="4:8" ht="27.75" customHeight="1" thickTop="1" thickBot="1">
      <c r="D1667" s="1"/>
      <c r="E1667" s="451"/>
      <c r="H1667" s="1"/>
    </row>
    <row r="1668" spans="4:8" ht="27.75" customHeight="1" thickTop="1" thickBot="1">
      <c r="D1668" s="1"/>
      <c r="E1668" s="451"/>
      <c r="H1668" s="1"/>
    </row>
    <row r="1669" spans="4:8" ht="27.75" customHeight="1" thickTop="1" thickBot="1">
      <c r="D1669" s="1"/>
      <c r="E1669" s="451"/>
      <c r="H1669" s="1"/>
    </row>
    <row r="1670" spans="4:8" ht="27.75" customHeight="1" thickTop="1" thickBot="1">
      <c r="D1670" s="1"/>
      <c r="E1670" s="451"/>
      <c r="H1670" s="1"/>
    </row>
    <row r="1671" spans="4:8" ht="27.75" customHeight="1" thickTop="1" thickBot="1">
      <c r="D1671" s="1"/>
      <c r="E1671" s="451"/>
      <c r="H1671" s="1"/>
    </row>
    <row r="1672" spans="4:8" ht="27.75" customHeight="1" thickTop="1" thickBot="1">
      <c r="D1672" s="1"/>
      <c r="E1672" s="451"/>
      <c r="H1672" s="1"/>
    </row>
    <row r="1673" spans="4:8" ht="27.75" customHeight="1" thickTop="1" thickBot="1">
      <c r="D1673" s="1"/>
      <c r="E1673" s="451"/>
      <c r="H1673" s="1"/>
    </row>
    <row r="1674" spans="4:8" ht="27.75" customHeight="1" thickTop="1" thickBot="1">
      <c r="D1674" s="1"/>
      <c r="E1674" s="451"/>
      <c r="H1674" s="1"/>
    </row>
    <row r="1675" spans="4:8" ht="27.75" customHeight="1" thickTop="1" thickBot="1">
      <c r="D1675" s="1"/>
      <c r="E1675" s="451"/>
      <c r="H1675" s="1"/>
    </row>
    <row r="1676" spans="4:8" ht="27.75" customHeight="1" thickTop="1" thickBot="1">
      <c r="D1676" s="1"/>
      <c r="E1676" s="451"/>
      <c r="H1676" s="1"/>
    </row>
    <row r="1677" spans="4:8" ht="27.75" customHeight="1" thickTop="1" thickBot="1">
      <c r="D1677" s="1"/>
      <c r="E1677" s="451"/>
      <c r="H1677" s="1"/>
    </row>
    <row r="1678" spans="4:8" ht="27.75" customHeight="1" thickTop="1" thickBot="1">
      <c r="D1678" s="1"/>
      <c r="E1678" s="451"/>
      <c r="H1678" s="1"/>
    </row>
    <row r="1679" spans="4:8" ht="27.75" customHeight="1" thickTop="1" thickBot="1">
      <c r="D1679" s="1"/>
      <c r="E1679" s="451"/>
      <c r="H1679" s="1"/>
    </row>
    <row r="1680" spans="4:8" ht="27.75" customHeight="1" thickTop="1" thickBot="1">
      <c r="D1680" s="1"/>
      <c r="E1680" s="451"/>
      <c r="H1680" s="1"/>
    </row>
    <row r="1681" spans="4:8" ht="27.75" customHeight="1" thickTop="1" thickBot="1">
      <c r="D1681" s="1"/>
      <c r="E1681" s="451"/>
      <c r="H1681" s="1"/>
    </row>
    <row r="1682" spans="4:8" ht="27.75" customHeight="1" thickTop="1" thickBot="1">
      <c r="D1682" s="1"/>
      <c r="E1682" s="451"/>
      <c r="H1682" s="1"/>
    </row>
    <row r="1683" spans="4:8" ht="27.75" customHeight="1" thickTop="1" thickBot="1">
      <c r="D1683" s="1"/>
      <c r="E1683" s="451"/>
      <c r="H1683" s="1"/>
    </row>
    <row r="1684" spans="4:8" ht="27.75" customHeight="1" thickTop="1" thickBot="1">
      <c r="D1684" s="1"/>
      <c r="E1684" s="451"/>
      <c r="H1684" s="1"/>
    </row>
    <row r="1685" spans="4:8" ht="27.75" customHeight="1" thickTop="1" thickBot="1">
      <c r="D1685" s="1"/>
      <c r="E1685" s="451"/>
      <c r="H1685" s="1"/>
    </row>
    <row r="1686" spans="4:8" ht="27.75" customHeight="1" thickTop="1" thickBot="1">
      <c r="D1686" s="1"/>
      <c r="E1686" s="451"/>
      <c r="H1686" s="1"/>
    </row>
    <row r="1687" spans="4:8" ht="27.75" customHeight="1" thickTop="1" thickBot="1">
      <c r="D1687" s="1"/>
      <c r="E1687" s="451"/>
      <c r="H1687" s="1"/>
    </row>
    <row r="1688" spans="4:8" ht="27.75" customHeight="1" thickTop="1" thickBot="1">
      <c r="D1688" s="1"/>
      <c r="E1688" s="451"/>
      <c r="H1688" s="1"/>
    </row>
    <row r="1689" spans="4:8" ht="27.75" customHeight="1" thickTop="1" thickBot="1">
      <c r="D1689" s="1"/>
      <c r="E1689" s="451"/>
      <c r="H1689" s="1"/>
    </row>
    <row r="1690" spans="4:8" ht="27.75" customHeight="1" thickTop="1" thickBot="1">
      <c r="D1690" s="1"/>
      <c r="E1690" s="451"/>
      <c r="H1690" s="1"/>
    </row>
    <row r="1691" spans="4:8" ht="27.75" customHeight="1" thickTop="1" thickBot="1">
      <c r="D1691" s="1"/>
      <c r="E1691" s="451"/>
      <c r="H1691" s="1"/>
    </row>
    <row r="1692" spans="4:8" ht="27.75" customHeight="1" thickTop="1" thickBot="1">
      <c r="D1692" s="1"/>
      <c r="E1692" s="451"/>
      <c r="H1692" s="1"/>
    </row>
    <row r="1693" spans="4:8" ht="27.75" customHeight="1" thickTop="1" thickBot="1">
      <c r="D1693" s="1"/>
      <c r="E1693" s="451"/>
      <c r="H1693" s="1"/>
    </row>
    <row r="1694" spans="4:8" ht="27.75" customHeight="1" thickTop="1" thickBot="1">
      <c r="D1694" s="1"/>
      <c r="E1694" s="451"/>
      <c r="H1694" s="1"/>
    </row>
    <row r="1695" spans="4:8" ht="27.75" customHeight="1" thickTop="1" thickBot="1">
      <c r="D1695" s="1"/>
      <c r="E1695" s="451"/>
      <c r="H1695" s="1"/>
    </row>
    <row r="1696" spans="4:8" ht="27.75" customHeight="1" thickTop="1" thickBot="1">
      <c r="D1696" s="1"/>
      <c r="E1696" s="451"/>
      <c r="H1696" s="1"/>
    </row>
    <row r="1697" spans="4:8" ht="27.75" customHeight="1" thickTop="1" thickBot="1">
      <c r="D1697" s="1"/>
      <c r="E1697" s="451"/>
      <c r="H1697" s="1"/>
    </row>
    <row r="1698" spans="4:8" ht="27.75" customHeight="1" thickTop="1" thickBot="1">
      <c r="D1698" s="1"/>
      <c r="E1698" s="451"/>
      <c r="H1698" s="1"/>
    </row>
    <row r="1699" spans="4:8" ht="27.75" customHeight="1" thickTop="1" thickBot="1">
      <c r="D1699" s="1"/>
      <c r="E1699" s="451"/>
      <c r="H1699" s="1"/>
    </row>
    <row r="1700" spans="4:8" ht="27.75" customHeight="1" thickTop="1" thickBot="1">
      <c r="D1700" s="1"/>
      <c r="E1700" s="451"/>
      <c r="H1700" s="1"/>
    </row>
    <row r="1701" spans="4:8" ht="27.75" customHeight="1" thickTop="1" thickBot="1">
      <c r="D1701" s="1"/>
      <c r="E1701" s="451"/>
      <c r="H1701" s="1"/>
    </row>
    <row r="1702" spans="4:8" ht="27.75" customHeight="1" thickTop="1" thickBot="1">
      <c r="D1702" s="1"/>
      <c r="E1702" s="451"/>
      <c r="H1702" s="1"/>
    </row>
    <row r="1703" spans="4:8" ht="27.75" customHeight="1" thickTop="1" thickBot="1">
      <c r="D1703" s="1"/>
      <c r="E1703" s="451"/>
      <c r="H1703" s="1"/>
    </row>
    <row r="1704" spans="4:8" ht="27.75" customHeight="1" thickTop="1" thickBot="1">
      <c r="D1704" s="1"/>
      <c r="E1704" s="451"/>
      <c r="H1704" s="1"/>
    </row>
    <row r="1705" spans="4:8" ht="27.75" customHeight="1" thickTop="1" thickBot="1">
      <c r="D1705" s="1"/>
      <c r="E1705" s="451"/>
      <c r="H1705" s="1"/>
    </row>
    <row r="1706" spans="4:8" ht="27.75" customHeight="1" thickTop="1" thickBot="1">
      <c r="D1706" s="1"/>
      <c r="E1706" s="451"/>
      <c r="H1706" s="1"/>
    </row>
    <row r="1707" spans="4:8" ht="27.75" customHeight="1" thickTop="1" thickBot="1">
      <c r="D1707" s="1"/>
      <c r="E1707" s="451"/>
      <c r="H1707" s="1"/>
    </row>
    <row r="1708" spans="4:8" ht="27.75" customHeight="1" thickTop="1" thickBot="1">
      <c r="D1708" s="1"/>
      <c r="E1708" s="451"/>
      <c r="H1708" s="1"/>
    </row>
    <row r="1709" spans="4:8" ht="27.75" customHeight="1" thickTop="1" thickBot="1">
      <c r="D1709" s="1"/>
      <c r="E1709" s="451"/>
      <c r="H1709" s="1"/>
    </row>
    <row r="1710" spans="4:8" ht="27.75" customHeight="1" thickTop="1" thickBot="1">
      <c r="D1710" s="1"/>
      <c r="E1710" s="451"/>
      <c r="H1710" s="1"/>
    </row>
    <row r="1711" spans="4:8" ht="27.75" customHeight="1" thickTop="1" thickBot="1">
      <c r="D1711" s="1"/>
      <c r="E1711" s="451"/>
      <c r="H1711" s="1"/>
    </row>
    <row r="1712" spans="4:8" ht="27.75" customHeight="1" thickTop="1" thickBot="1">
      <c r="D1712" s="1"/>
      <c r="E1712" s="451"/>
      <c r="H1712" s="1"/>
    </row>
    <row r="1713" spans="4:8" ht="27.75" customHeight="1" thickTop="1" thickBot="1">
      <c r="D1713" s="1"/>
      <c r="E1713" s="451"/>
      <c r="H1713" s="1"/>
    </row>
    <row r="1714" spans="4:8" ht="27.75" customHeight="1" thickTop="1" thickBot="1">
      <c r="D1714" s="1"/>
      <c r="E1714" s="451"/>
      <c r="H1714" s="1"/>
    </row>
    <row r="1715" spans="4:8" ht="27.75" customHeight="1" thickTop="1" thickBot="1">
      <c r="D1715" s="1"/>
      <c r="E1715" s="451"/>
      <c r="H1715" s="1"/>
    </row>
    <row r="1716" spans="4:8" ht="27.75" customHeight="1" thickTop="1" thickBot="1">
      <c r="D1716" s="1"/>
      <c r="E1716" s="451"/>
      <c r="H1716" s="1"/>
    </row>
    <row r="1717" spans="4:8" ht="27.75" customHeight="1" thickTop="1" thickBot="1">
      <c r="D1717" s="1"/>
      <c r="E1717" s="451"/>
      <c r="H1717" s="1"/>
    </row>
    <row r="1718" spans="4:8" ht="27.75" customHeight="1" thickTop="1" thickBot="1">
      <c r="D1718" s="1"/>
      <c r="E1718" s="451"/>
      <c r="H1718" s="1"/>
    </row>
    <row r="1719" spans="4:8" ht="27.75" customHeight="1" thickTop="1" thickBot="1">
      <c r="D1719" s="1"/>
      <c r="E1719" s="451"/>
      <c r="H1719" s="1"/>
    </row>
    <row r="1720" spans="4:8" ht="27.75" customHeight="1" thickTop="1" thickBot="1">
      <c r="D1720" s="1"/>
      <c r="E1720" s="451"/>
      <c r="H1720" s="1"/>
    </row>
    <row r="1721" spans="4:8" ht="27.75" customHeight="1" thickTop="1" thickBot="1">
      <c r="D1721" s="1"/>
      <c r="E1721" s="451"/>
      <c r="H1721" s="1"/>
    </row>
    <row r="1722" spans="4:8" ht="27.75" customHeight="1" thickTop="1" thickBot="1">
      <c r="D1722" s="1"/>
      <c r="E1722" s="451"/>
      <c r="H1722" s="1"/>
    </row>
    <row r="1723" spans="4:8" ht="27.75" customHeight="1" thickTop="1" thickBot="1">
      <c r="D1723" s="1"/>
      <c r="E1723" s="451"/>
      <c r="H1723" s="1"/>
    </row>
    <row r="1724" spans="4:8" ht="27.75" customHeight="1" thickTop="1" thickBot="1">
      <c r="D1724" s="1"/>
      <c r="E1724" s="451"/>
      <c r="H1724" s="1"/>
    </row>
    <row r="1725" spans="4:8" ht="27.75" customHeight="1" thickTop="1" thickBot="1">
      <c r="D1725" s="1"/>
      <c r="E1725" s="451"/>
      <c r="H1725" s="1"/>
    </row>
    <row r="1726" spans="4:8" ht="27.75" customHeight="1" thickTop="1" thickBot="1">
      <c r="D1726" s="1"/>
      <c r="E1726" s="451"/>
      <c r="H1726" s="1"/>
    </row>
    <row r="1727" spans="4:8" ht="27.75" customHeight="1" thickTop="1" thickBot="1">
      <c r="D1727" s="1"/>
      <c r="E1727" s="451"/>
      <c r="H1727" s="1"/>
    </row>
    <row r="1728" spans="4:8" ht="27.75" customHeight="1" thickTop="1" thickBot="1">
      <c r="D1728" s="1"/>
      <c r="E1728" s="451"/>
      <c r="H1728" s="1"/>
    </row>
    <row r="1729" spans="4:8" ht="27.75" customHeight="1" thickTop="1" thickBot="1">
      <c r="D1729" s="1"/>
      <c r="E1729" s="451"/>
      <c r="H1729" s="1"/>
    </row>
    <row r="1730" spans="4:8" ht="27.75" customHeight="1" thickTop="1" thickBot="1">
      <c r="D1730" s="1"/>
      <c r="E1730" s="451"/>
      <c r="H1730" s="1"/>
    </row>
    <row r="1731" spans="4:8" ht="27.75" customHeight="1" thickTop="1" thickBot="1">
      <c r="D1731" s="1"/>
      <c r="E1731" s="451"/>
      <c r="H1731" s="1"/>
    </row>
    <row r="1732" spans="4:8" ht="27.75" customHeight="1" thickTop="1" thickBot="1">
      <c r="D1732" s="1"/>
      <c r="E1732" s="451"/>
      <c r="H1732" s="1"/>
    </row>
    <row r="1733" spans="4:8" ht="27.75" customHeight="1" thickTop="1" thickBot="1">
      <c r="D1733" s="1"/>
      <c r="E1733" s="451"/>
      <c r="H1733" s="1"/>
    </row>
    <row r="1734" spans="4:8" ht="27.75" customHeight="1" thickTop="1" thickBot="1">
      <c r="D1734" s="1"/>
      <c r="E1734" s="451"/>
      <c r="H1734" s="1"/>
    </row>
    <row r="1735" spans="4:8" ht="27.75" customHeight="1" thickTop="1" thickBot="1">
      <c r="D1735" s="1"/>
      <c r="E1735" s="451"/>
      <c r="H1735" s="1"/>
    </row>
    <row r="1736" spans="4:8" ht="27.75" customHeight="1" thickTop="1" thickBot="1">
      <c r="D1736" s="1"/>
      <c r="E1736" s="451"/>
      <c r="H1736" s="1"/>
    </row>
    <row r="1737" spans="4:8" ht="27.75" customHeight="1" thickTop="1" thickBot="1">
      <c r="D1737" s="1"/>
      <c r="E1737" s="451"/>
      <c r="H1737" s="1"/>
    </row>
    <row r="1738" spans="4:8" ht="27.75" customHeight="1" thickTop="1" thickBot="1">
      <c r="D1738" s="1"/>
      <c r="E1738" s="451"/>
      <c r="H1738" s="1"/>
    </row>
    <row r="1739" spans="4:8" ht="27.75" customHeight="1" thickTop="1" thickBot="1">
      <c r="D1739" s="1"/>
      <c r="E1739" s="451"/>
      <c r="H1739" s="1"/>
    </row>
    <row r="1740" spans="4:8" ht="27.75" customHeight="1" thickTop="1" thickBot="1">
      <c r="D1740" s="1"/>
      <c r="E1740" s="451"/>
      <c r="H1740" s="1"/>
    </row>
    <row r="1741" spans="4:8" ht="27.75" customHeight="1" thickTop="1" thickBot="1">
      <c r="D1741" s="1"/>
      <c r="E1741" s="451"/>
      <c r="H1741" s="1"/>
    </row>
    <row r="1742" spans="4:8" ht="27.75" customHeight="1" thickTop="1" thickBot="1">
      <c r="D1742" s="1"/>
      <c r="E1742" s="451"/>
      <c r="H1742" s="1"/>
    </row>
    <row r="1747" spans="4:8" ht="27.75" customHeight="1" thickTop="1" thickBot="1">
      <c r="D1747" s="1"/>
      <c r="E1747" s="451"/>
      <c r="H1747" s="1"/>
    </row>
    <row r="1748" spans="4:8" ht="27.75" customHeight="1" thickTop="1" thickBot="1">
      <c r="D1748" s="1"/>
      <c r="E1748" s="451"/>
      <c r="H1748" s="1"/>
    </row>
    <row r="1749" spans="4:8" ht="27.75" customHeight="1" thickTop="1" thickBot="1">
      <c r="D1749" s="1"/>
      <c r="E1749" s="451"/>
      <c r="H1749" s="1"/>
    </row>
    <row r="1750" spans="4:8" ht="27.75" customHeight="1" thickTop="1" thickBot="1">
      <c r="D1750" s="1"/>
      <c r="E1750" s="451"/>
      <c r="H1750" s="1"/>
    </row>
    <row r="1751" spans="4:8" ht="27.75" customHeight="1" thickTop="1" thickBot="1">
      <c r="D1751" s="1"/>
      <c r="E1751" s="451"/>
      <c r="H1751" s="1"/>
    </row>
    <row r="1752" spans="4:8" ht="27.75" customHeight="1" thickTop="1" thickBot="1">
      <c r="D1752" s="1"/>
      <c r="E1752" s="451"/>
      <c r="H1752" s="1"/>
    </row>
    <row r="1753" spans="4:8" ht="27.75" customHeight="1" thickTop="1" thickBot="1">
      <c r="D1753" s="1"/>
      <c r="E1753" s="451"/>
      <c r="H1753" s="1"/>
    </row>
    <row r="1754" spans="4:8" ht="27.75" customHeight="1" thickTop="1" thickBot="1">
      <c r="D1754" s="1"/>
      <c r="E1754" s="451"/>
      <c r="H1754" s="1"/>
    </row>
    <row r="1755" spans="4:8" ht="27.75" customHeight="1" thickTop="1" thickBot="1">
      <c r="D1755" s="1"/>
      <c r="E1755" s="451"/>
      <c r="H1755" s="1"/>
    </row>
    <row r="1756" spans="4:8" ht="27.75" customHeight="1" thickTop="1" thickBot="1">
      <c r="D1756" s="1"/>
      <c r="E1756" s="451"/>
      <c r="H1756" s="1"/>
    </row>
    <row r="1757" spans="4:8" ht="27.75" customHeight="1" thickTop="1" thickBot="1">
      <c r="D1757" s="1"/>
      <c r="E1757" s="451"/>
      <c r="H1757" s="1"/>
    </row>
    <row r="1758" spans="4:8" ht="27.75" customHeight="1" thickTop="1" thickBot="1">
      <c r="D1758" s="1"/>
      <c r="E1758" s="451"/>
      <c r="H1758" s="1"/>
    </row>
    <row r="1772" spans="4:8" ht="27.75" customHeight="1" thickTop="1" thickBot="1">
      <c r="D1772" s="1"/>
      <c r="E1772" s="451"/>
      <c r="H1772" s="1"/>
    </row>
    <row r="1773" spans="4:8" ht="27.75" customHeight="1" thickTop="1" thickBot="1">
      <c r="D1773" s="1"/>
      <c r="E1773" s="451"/>
      <c r="H1773" s="1"/>
    </row>
    <row r="1774" spans="4:8" ht="27.75" customHeight="1" thickTop="1" thickBot="1">
      <c r="D1774" s="1"/>
      <c r="E1774" s="451"/>
      <c r="H1774" s="1"/>
    </row>
    <row r="1775" spans="4:8" ht="27.75" customHeight="1" thickTop="1" thickBot="1">
      <c r="D1775" s="1"/>
      <c r="E1775" s="451"/>
      <c r="H1775" s="1"/>
    </row>
    <row r="1776" spans="4:8" ht="27.75" customHeight="1" thickTop="1" thickBot="1">
      <c r="D1776" s="1"/>
      <c r="E1776" s="451"/>
      <c r="H1776" s="1"/>
    </row>
    <row r="1777" spans="4:8" ht="27.75" customHeight="1" thickTop="1" thickBot="1">
      <c r="D1777" s="1"/>
      <c r="E1777" s="451"/>
      <c r="H1777" s="1"/>
    </row>
    <row r="1778" spans="4:8" ht="27.75" customHeight="1" thickTop="1" thickBot="1">
      <c r="D1778" s="1"/>
      <c r="E1778" s="451"/>
      <c r="H1778" s="1"/>
    </row>
    <row r="1779" spans="4:8" ht="27.75" customHeight="1" thickTop="1" thickBot="1">
      <c r="D1779" s="1"/>
      <c r="E1779" s="451"/>
      <c r="H1779" s="1"/>
    </row>
    <row r="1780" spans="4:8" ht="27.75" customHeight="1" thickTop="1" thickBot="1">
      <c r="D1780" s="1"/>
      <c r="E1780" s="451"/>
      <c r="H1780" s="1"/>
    </row>
    <row r="1781" spans="4:8" ht="27.75" customHeight="1" thickTop="1" thickBot="1">
      <c r="D1781" s="1"/>
      <c r="E1781" s="451"/>
      <c r="H1781" s="1"/>
    </row>
    <row r="1782" spans="4:8" ht="27.75" customHeight="1" thickTop="1" thickBot="1">
      <c r="D1782" s="1"/>
      <c r="E1782" s="451"/>
      <c r="H1782" s="1"/>
    </row>
    <row r="1783" spans="4:8" ht="27.75" customHeight="1" thickTop="1" thickBot="1">
      <c r="D1783" s="1"/>
      <c r="E1783" s="451"/>
      <c r="H1783" s="1"/>
    </row>
    <row r="1784" spans="4:8" ht="27.75" customHeight="1" thickTop="1" thickBot="1">
      <c r="D1784" s="1"/>
      <c r="E1784" s="451"/>
      <c r="H1784" s="1"/>
    </row>
    <row r="1785" spans="4:8" ht="27.75" customHeight="1" thickTop="1" thickBot="1">
      <c r="D1785" s="1"/>
      <c r="E1785" s="451"/>
      <c r="H1785" s="1"/>
    </row>
    <row r="1786" spans="4:8" ht="27.75" customHeight="1" thickTop="1" thickBot="1">
      <c r="D1786" s="1"/>
      <c r="E1786" s="451"/>
      <c r="H1786" s="1"/>
    </row>
    <row r="1787" spans="4:8" ht="27.75" customHeight="1" thickTop="1" thickBot="1">
      <c r="D1787" s="1"/>
      <c r="E1787" s="451"/>
      <c r="H1787" s="1"/>
    </row>
    <row r="1788" spans="4:8" ht="27.75" customHeight="1" thickTop="1" thickBot="1">
      <c r="D1788" s="1"/>
      <c r="E1788" s="451"/>
      <c r="H1788" s="1"/>
    </row>
    <row r="1803" spans="4:8" ht="27.75" customHeight="1" thickTop="1" thickBot="1">
      <c r="D1803" s="1"/>
      <c r="E1803" s="451"/>
      <c r="H1803" s="1"/>
    </row>
    <row r="1804" spans="4:8" ht="27.75" customHeight="1" thickTop="1" thickBot="1">
      <c r="D1804" s="1"/>
      <c r="E1804" s="451"/>
      <c r="H1804" s="1"/>
    </row>
    <row r="1805" spans="4:8" ht="27.75" customHeight="1" thickTop="1" thickBot="1">
      <c r="D1805" s="1"/>
      <c r="E1805" s="451"/>
      <c r="H1805" s="1"/>
    </row>
    <row r="1820" spans="4:8" ht="27.75" customHeight="1" thickTop="1" thickBot="1">
      <c r="D1820" s="1"/>
      <c r="E1820" s="451"/>
      <c r="H1820" s="1"/>
    </row>
    <row r="1821" spans="4:8" ht="27.75" customHeight="1" thickTop="1" thickBot="1">
      <c r="D1821" s="1"/>
      <c r="E1821" s="451"/>
      <c r="H1821" s="1"/>
    </row>
    <row r="1822" spans="4:8" ht="27.75" customHeight="1" thickTop="1" thickBot="1">
      <c r="D1822" s="1"/>
      <c r="E1822" s="451"/>
      <c r="H1822" s="1"/>
    </row>
    <row r="1829" spans="4:8" ht="27.75" customHeight="1" thickTop="1" thickBot="1">
      <c r="D1829" s="1"/>
      <c r="E1829" s="451"/>
      <c r="H1829" s="1"/>
    </row>
    <row r="1830" spans="4:8" ht="27.75" customHeight="1" thickTop="1" thickBot="1">
      <c r="D1830" s="1"/>
      <c r="E1830" s="451"/>
      <c r="H1830" s="1"/>
    </row>
    <row r="1831" spans="4:8" ht="27.75" customHeight="1" thickTop="1" thickBot="1">
      <c r="D1831" s="1"/>
      <c r="E1831" s="451"/>
      <c r="H1831" s="1"/>
    </row>
    <row r="1832" spans="4:8" ht="27.75" customHeight="1" thickTop="1" thickBot="1">
      <c r="D1832" s="1"/>
      <c r="E1832" s="451"/>
      <c r="H1832" s="1"/>
    </row>
    <row r="1833" spans="4:8" ht="27.75" customHeight="1" thickTop="1" thickBot="1">
      <c r="D1833" s="1"/>
      <c r="E1833" s="451"/>
      <c r="H1833" s="1"/>
    </row>
    <row r="1834" spans="4:8" ht="27.75" customHeight="1" thickTop="1" thickBot="1">
      <c r="D1834" s="1"/>
      <c r="E1834" s="451"/>
      <c r="H1834" s="1"/>
    </row>
    <row r="1835" spans="4:8" ht="27.75" customHeight="1" thickTop="1" thickBot="1">
      <c r="D1835" s="1"/>
      <c r="E1835" s="451"/>
      <c r="H1835" s="1"/>
    </row>
    <row r="1836" spans="4:8" ht="27.75" customHeight="1" thickTop="1" thickBot="1">
      <c r="D1836" s="1"/>
      <c r="E1836" s="451"/>
      <c r="H1836" s="1"/>
    </row>
    <row r="1837" spans="4:8" ht="27.75" customHeight="1" thickTop="1" thickBot="1">
      <c r="D1837" s="1"/>
      <c r="E1837" s="451"/>
      <c r="H1837" s="1"/>
    </row>
    <row r="1838" spans="4:8" ht="27.75" customHeight="1" thickTop="1" thickBot="1">
      <c r="D1838" s="1"/>
      <c r="E1838" s="451"/>
      <c r="H1838" s="1"/>
    </row>
    <row r="1839" spans="4:8" ht="27.75" customHeight="1" thickTop="1" thickBot="1">
      <c r="D1839" s="1"/>
      <c r="E1839" s="451"/>
      <c r="H1839" s="1"/>
    </row>
    <row r="1840" spans="4:8" ht="27.75" customHeight="1" thickTop="1" thickBot="1">
      <c r="D1840" s="1"/>
      <c r="E1840" s="451"/>
      <c r="H1840" s="1"/>
    </row>
    <row r="1848" spans="4:8" ht="27.75" customHeight="1" thickTop="1" thickBot="1">
      <c r="D1848" s="1"/>
      <c r="E1848" s="451"/>
      <c r="H1848" s="1"/>
    </row>
    <row r="1849" spans="4:8" ht="27.75" customHeight="1" thickTop="1" thickBot="1">
      <c r="D1849" s="1"/>
      <c r="E1849" s="451"/>
      <c r="H1849" s="1"/>
    </row>
    <row r="1850" spans="4:8" ht="27.75" customHeight="1" thickTop="1" thickBot="1">
      <c r="D1850" s="1"/>
      <c r="E1850" s="451"/>
      <c r="H1850" s="1"/>
    </row>
    <row r="1851" spans="4:8" ht="27.75" customHeight="1" thickTop="1" thickBot="1">
      <c r="D1851" s="1"/>
      <c r="E1851" s="451"/>
      <c r="H1851" s="1"/>
    </row>
    <row r="1852" spans="4:8" ht="27.75" customHeight="1" thickTop="1" thickBot="1">
      <c r="D1852" s="1"/>
      <c r="E1852" s="451"/>
      <c r="H1852" s="1"/>
    </row>
    <row r="1853" spans="4:8" ht="27.75" customHeight="1" thickTop="1" thickBot="1">
      <c r="D1853" s="1"/>
      <c r="E1853" s="451"/>
      <c r="H1853" s="1"/>
    </row>
    <row r="1854" spans="4:8" ht="27.75" customHeight="1" thickTop="1" thickBot="1">
      <c r="D1854" s="1"/>
      <c r="E1854" s="451"/>
      <c r="H1854" s="1"/>
    </row>
    <row r="1855" spans="4:8" ht="27.75" customHeight="1" thickTop="1" thickBot="1">
      <c r="D1855" s="1"/>
      <c r="E1855" s="451"/>
      <c r="H1855" s="1"/>
    </row>
    <row r="1856" spans="4:8" ht="27.75" customHeight="1" thickTop="1" thickBot="1">
      <c r="D1856" s="1"/>
      <c r="E1856" s="451"/>
      <c r="H1856" s="1"/>
    </row>
    <row r="1857" spans="4:8" ht="27.75" customHeight="1" thickTop="1" thickBot="1">
      <c r="D1857" s="1"/>
      <c r="E1857" s="451"/>
      <c r="H1857" s="1"/>
    </row>
    <row r="1858" spans="4:8" ht="27.75" customHeight="1" thickTop="1" thickBot="1">
      <c r="D1858" s="1"/>
      <c r="E1858" s="451"/>
      <c r="H1858" s="1"/>
    </row>
    <row r="1859" spans="4:8" ht="27.75" customHeight="1" thickTop="1" thickBot="1">
      <c r="D1859" s="1"/>
      <c r="E1859" s="451"/>
      <c r="H1859" s="1"/>
    </row>
    <row r="1860" spans="4:8" ht="27.75" customHeight="1" thickTop="1" thickBot="1">
      <c r="D1860" s="1"/>
      <c r="H1860" s="1"/>
    </row>
    <row r="1861" spans="4:8" ht="27.75" customHeight="1" thickTop="1" thickBot="1">
      <c r="D1861" s="1"/>
      <c r="H1861" s="1"/>
    </row>
    <row r="1862" spans="4:8" ht="27.75" customHeight="1" thickTop="1" thickBot="1">
      <c r="D1862" s="1"/>
      <c r="H1862" s="1"/>
    </row>
    <row r="1863" spans="4:8" ht="27.75" customHeight="1" thickTop="1" thickBot="1">
      <c r="D1863" s="1"/>
      <c r="H1863" s="1"/>
    </row>
    <row r="1864" spans="4:8" ht="27.75" customHeight="1" thickTop="1" thickBot="1">
      <c r="D1864" s="1"/>
      <c r="H1864" s="1"/>
    </row>
    <row r="1865" spans="4:8" ht="27.75" customHeight="1" thickTop="1" thickBot="1">
      <c r="D1865" s="1"/>
      <c r="E1865" s="451"/>
      <c r="H1865" s="1"/>
    </row>
    <row r="1866" spans="4:8" ht="27.75" customHeight="1" thickTop="1" thickBot="1">
      <c r="D1866" s="1"/>
      <c r="E1866" s="451"/>
      <c r="H1866" s="1"/>
    </row>
    <row r="1867" spans="4:8" ht="27.75" customHeight="1" thickTop="1" thickBot="1">
      <c r="D1867" s="1"/>
      <c r="E1867" s="451"/>
      <c r="H1867" s="1"/>
    </row>
    <row r="1868" spans="4:8" ht="27.75" customHeight="1" thickTop="1" thickBot="1">
      <c r="D1868" s="1"/>
      <c r="E1868" s="451"/>
      <c r="H1868" s="1"/>
    </row>
    <row r="1869" spans="4:8" ht="27.75" customHeight="1" thickTop="1" thickBot="1">
      <c r="D1869" s="1"/>
      <c r="E1869" s="451"/>
      <c r="H1869" s="1"/>
    </row>
    <row r="1870" spans="4:8" ht="27.75" customHeight="1" thickTop="1" thickBot="1">
      <c r="D1870" s="1"/>
      <c r="E1870" s="451"/>
      <c r="H1870" s="1"/>
    </row>
    <row r="1871" spans="4:8" ht="27.75" customHeight="1" thickTop="1" thickBot="1">
      <c r="D1871" s="1"/>
      <c r="E1871" s="451"/>
      <c r="H1871" s="1"/>
    </row>
    <row r="1872" spans="4:8" ht="27.75" customHeight="1" thickTop="1" thickBot="1">
      <c r="D1872" s="1"/>
      <c r="E1872" s="451"/>
      <c r="H1872" s="1"/>
    </row>
    <row r="1873" spans="4:8" ht="27.75" customHeight="1" thickTop="1" thickBot="1">
      <c r="D1873" s="1"/>
      <c r="E1873" s="451"/>
      <c r="H1873" s="1"/>
    </row>
    <row r="1874" spans="4:8" ht="27.75" customHeight="1" thickTop="1" thickBot="1">
      <c r="D1874" s="1"/>
      <c r="E1874" s="451"/>
      <c r="H1874" s="1"/>
    </row>
    <row r="1875" spans="4:8" ht="27.75" customHeight="1" thickTop="1" thickBot="1">
      <c r="D1875" s="1"/>
      <c r="E1875" s="451"/>
      <c r="H1875" s="1"/>
    </row>
    <row r="1876" spans="4:8" ht="27.75" customHeight="1" thickTop="1" thickBot="1">
      <c r="D1876" s="1"/>
      <c r="E1876" s="451"/>
      <c r="H1876" s="1"/>
    </row>
    <row r="1877" spans="4:8" ht="27.75" customHeight="1" thickTop="1" thickBot="1">
      <c r="D1877" s="1"/>
      <c r="E1877" s="451"/>
      <c r="H1877" s="1"/>
    </row>
    <row r="1878" spans="4:8" ht="27.75" customHeight="1" thickTop="1" thickBot="1">
      <c r="D1878" s="1"/>
      <c r="E1878" s="451"/>
      <c r="H1878" s="1"/>
    </row>
    <row r="1879" spans="4:8" ht="27.75" customHeight="1" thickTop="1" thickBot="1">
      <c r="D1879" s="1"/>
      <c r="E1879" s="451"/>
      <c r="H1879" s="1"/>
    </row>
    <row r="1880" spans="4:8" ht="27.75" customHeight="1" thickTop="1" thickBot="1">
      <c r="D1880" s="1"/>
      <c r="E1880" s="451"/>
      <c r="H1880" s="1"/>
    </row>
    <row r="1881" spans="4:8" ht="27.75" customHeight="1" thickTop="1" thickBot="1">
      <c r="D1881" s="1"/>
      <c r="E1881" s="451"/>
      <c r="H1881" s="1"/>
    </row>
    <row r="1882" spans="4:8" ht="27.75" customHeight="1" thickTop="1" thickBot="1">
      <c r="D1882" s="1"/>
      <c r="E1882" s="451"/>
      <c r="H1882" s="1"/>
    </row>
    <row r="1883" spans="4:8" ht="27.75" customHeight="1" thickTop="1" thickBot="1">
      <c r="D1883" s="1"/>
      <c r="E1883" s="451"/>
      <c r="H1883" s="1"/>
    </row>
    <row r="1884" spans="4:8" ht="27.75" customHeight="1" thickTop="1" thickBot="1">
      <c r="D1884" s="1"/>
      <c r="E1884" s="451"/>
      <c r="H1884" s="1"/>
    </row>
    <row r="1885" spans="4:8" ht="27.75" customHeight="1" thickTop="1" thickBot="1">
      <c r="D1885" s="1"/>
      <c r="E1885" s="451"/>
      <c r="H1885" s="1"/>
    </row>
    <row r="1886" spans="4:8" ht="27.75" customHeight="1" thickTop="1" thickBot="1">
      <c r="D1886" s="1"/>
      <c r="E1886" s="451"/>
      <c r="H1886" s="1"/>
    </row>
    <row r="1887" spans="4:8" ht="27.75" customHeight="1" thickTop="1" thickBot="1">
      <c r="D1887" s="1"/>
      <c r="H1887" s="1"/>
    </row>
    <row r="1888" spans="4:8" ht="27.75" customHeight="1" thickTop="1" thickBot="1">
      <c r="D1888" s="1"/>
      <c r="H1888" s="1"/>
    </row>
    <row r="1889" spans="4:8" ht="27.75" customHeight="1" thickTop="1" thickBot="1">
      <c r="D1889" s="1"/>
      <c r="H1889" s="1"/>
    </row>
    <row r="1890" spans="4:8" ht="27.75" customHeight="1" thickTop="1" thickBot="1">
      <c r="D1890" s="1"/>
      <c r="H1890" s="1"/>
    </row>
    <row r="1891" spans="4:8" ht="27.75" customHeight="1" thickTop="1" thickBot="1">
      <c r="D1891" s="1"/>
      <c r="H1891" s="1"/>
    </row>
    <row r="1892" spans="4:8" ht="27.75" customHeight="1" thickTop="1" thickBot="1">
      <c r="D1892" s="1"/>
      <c r="E1892" s="451"/>
      <c r="H1892" s="1"/>
    </row>
    <row r="1893" spans="4:8" ht="27.75" customHeight="1" thickTop="1" thickBot="1">
      <c r="D1893" s="1"/>
      <c r="E1893" s="451"/>
      <c r="H1893" s="1"/>
    </row>
    <row r="1894" spans="4:8" ht="27.75" customHeight="1" thickTop="1" thickBot="1">
      <c r="D1894" s="1"/>
      <c r="E1894" s="451"/>
      <c r="H1894" s="1"/>
    </row>
    <row r="1895" spans="4:8" ht="27.75" customHeight="1" thickTop="1" thickBot="1">
      <c r="D1895" s="1"/>
      <c r="E1895" s="451"/>
      <c r="H1895" s="1"/>
    </row>
    <row r="1896" spans="4:8" ht="27.75" customHeight="1" thickTop="1" thickBot="1">
      <c r="D1896" s="1"/>
      <c r="E1896" s="451"/>
      <c r="H1896" s="1"/>
    </row>
    <row r="1897" spans="4:8" ht="27.75" customHeight="1" thickTop="1" thickBot="1">
      <c r="D1897" s="1"/>
      <c r="E1897" s="451"/>
      <c r="H1897" s="1"/>
    </row>
    <row r="1898" spans="4:8" ht="27.75" customHeight="1" thickTop="1" thickBot="1">
      <c r="D1898" s="1"/>
      <c r="E1898" s="451"/>
      <c r="H1898" s="1"/>
    </row>
    <row r="1899" spans="4:8" ht="27.75" customHeight="1" thickTop="1" thickBot="1">
      <c r="D1899" s="1"/>
      <c r="E1899" s="451"/>
      <c r="H1899" s="1"/>
    </row>
    <row r="1900" spans="4:8" ht="27.75" customHeight="1" thickTop="1" thickBot="1">
      <c r="D1900" s="1"/>
      <c r="E1900" s="451"/>
      <c r="H1900" s="1"/>
    </row>
    <row r="1901" spans="4:8" ht="27.75" customHeight="1" thickTop="1" thickBot="1">
      <c r="D1901" s="1"/>
      <c r="E1901" s="451"/>
      <c r="H1901" s="1"/>
    </row>
    <row r="1914" spans="4:8" ht="27.75" customHeight="1" thickTop="1" thickBot="1">
      <c r="D1914" s="1"/>
      <c r="E1914" s="451"/>
      <c r="H1914" s="1"/>
    </row>
    <row r="1915" spans="4:8" ht="27.75" customHeight="1" thickTop="1" thickBot="1">
      <c r="D1915" s="1"/>
      <c r="E1915" s="451"/>
      <c r="H1915" s="1"/>
    </row>
    <row r="1916" spans="4:8" ht="27.75" customHeight="1" thickTop="1" thickBot="1">
      <c r="D1916" s="1"/>
      <c r="E1916" s="451"/>
      <c r="H1916" s="1"/>
    </row>
    <row r="1917" spans="4:8" ht="27.75" customHeight="1" thickTop="1" thickBot="1">
      <c r="D1917" s="1"/>
      <c r="E1917" s="451"/>
      <c r="H1917" s="1"/>
    </row>
    <row r="1918" spans="4:8" ht="27.75" customHeight="1" thickTop="1" thickBot="1">
      <c r="D1918" s="1"/>
      <c r="E1918" s="451"/>
      <c r="H1918" s="1"/>
    </row>
    <row r="1919" spans="4:8" ht="27.75" customHeight="1" thickTop="1" thickBot="1">
      <c r="D1919" s="1"/>
      <c r="E1919" s="451"/>
      <c r="H1919" s="1"/>
    </row>
    <row r="1920" spans="4:8" ht="27.75" customHeight="1" thickTop="1" thickBot="1">
      <c r="D1920" s="1"/>
      <c r="E1920" s="451"/>
      <c r="H1920" s="1"/>
    </row>
    <row r="1921" spans="4:8" ht="27.75" customHeight="1" thickTop="1" thickBot="1">
      <c r="D1921" s="1"/>
      <c r="E1921" s="451"/>
      <c r="H1921" s="1"/>
    </row>
    <row r="1922" spans="4:8" ht="27.75" customHeight="1" thickTop="1" thickBot="1">
      <c r="D1922" s="1"/>
      <c r="E1922" s="451"/>
      <c r="H1922" s="1"/>
    </row>
    <row r="1923" spans="4:8" ht="27.75" customHeight="1" thickTop="1" thickBot="1">
      <c r="D1923" s="1"/>
      <c r="E1923" s="451"/>
      <c r="H1923" s="1"/>
    </row>
    <row r="1929" spans="4:8" ht="27.75" customHeight="1" thickTop="1" thickBot="1">
      <c r="D1929" s="1"/>
      <c r="E1929" s="451"/>
      <c r="H1929" s="1"/>
    </row>
    <row r="1930" spans="4:8" ht="27.75" customHeight="1" thickTop="1" thickBot="1">
      <c r="D1930" s="1"/>
      <c r="E1930" s="451"/>
      <c r="H1930" s="1"/>
    </row>
    <row r="1931" spans="4:8" ht="27.75" customHeight="1" thickTop="1" thickBot="1">
      <c r="D1931" s="1"/>
      <c r="E1931" s="451"/>
      <c r="H1931" s="1"/>
    </row>
    <row r="1932" spans="4:8" ht="27.75" customHeight="1" thickTop="1" thickBot="1">
      <c r="D1932" s="1"/>
      <c r="E1932" s="451"/>
      <c r="H1932" s="1"/>
    </row>
    <row r="1933" spans="4:8" ht="27.75" customHeight="1" thickTop="1" thickBot="1">
      <c r="D1933" s="1"/>
      <c r="E1933" s="451"/>
      <c r="H1933" s="1"/>
    </row>
    <row r="1934" spans="4:8" ht="27.75" customHeight="1" thickTop="1" thickBot="1">
      <c r="D1934" s="1"/>
      <c r="E1934" s="451"/>
      <c r="H1934" s="1"/>
    </row>
    <row r="1944" spans="4:8" ht="27.75" customHeight="1" thickTop="1" thickBot="1">
      <c r="D1944" s="1"/>
      <c r="E1944" s="451"/>
      <c r="H1944" s="1"/>
    </row>
    <row r="1945" spans="4:8" ht="27.75" customHeight="1" thickTop="1" thickBot="1">
      <c r="D1945" s="1"/>
      <c r="E1945" s="451"/>
      <c r="H1945" s="1"/>
    </row>
    <row r="1961" spans="4:8" ht="27.75" customHeight="1" thickTop="1" thickBot="1">
      <c r="D1961" s="1"/>
      <c r="E1961" s="451"/>
      <c r="H1961" s="1"/>
    </row>
    <row r="1962" spans="4:8" ht="27.75" customHeight="1" thickTop="1" thickBot="1">
      <c r="D1962" s="1"/>
      <c r="E1962" s="451"/>
      <c r="H1962" s="1"/>
    </row>
    <row r="1963" spans="4:8" ht="27.75" customHeight="1" thickTop="1" thickBot="1">
      <c r="D1963" s="1"/>
      <c r="E1963" s="451"/>
      <c r="H1963" s="1"/>
    </row>
    <row r="1964" spans="4:8" ht="27.75" customHeight="1" thickTop="1" thickBot="1">
      <c r="D1964" s="1"/>
      <c r="E1964" s="451"/>
      <c r="H1964" s="1"/>
    </row>
    <row r="1965" spans="4:8" ht="27.75" customHeight="1" thickTop="1" thickBot="1">
      <c r="D1965" s="1"/>
      <c r="E1965" s="451"/>
      <c r="H1965" s="1"/>
    </row>
    <row r="1966" spans="4:8" ht="27.75" customHeight="1" thickTop="1" thickBot="1">
      <c r="D1966" s="1"/>
      <c r="E1966" s="451"/>
      <c r="H1966" s="1"/>
    </row>
    <row r="1968" spans="4:8" ht="27.75" customHeight="1" thickTop="1" thickBot="1">
      <c r="D1968" s="1"/>
      <c r="E1968" s="451"/>
      <c r="H1968" s="1"/>
    </row>
    <row r="1969" spans="4:8" ht="27.75" customHeight="1" thickTop="1" thickBot="1">
      <c r="D1969" s="1"/>
      <c r="E1969" s="451"/>
      <c r="H1969" s="1"/>
    </row>
    <row r="1970" spans="4:8" ht="27.75" customHeight="1" thickTop="1" thickBot="1">
      <c r="D1970" s="1"/>
      <c r="E1970" s="451"/>
      <c r="H1970" s="1"/>
    </row>
    <row r="1971" spans="4:8" ht="27.75" customHeight="1" thickTop="1" thickBot="1">
      <c r="D1971" s="1"/>
      <c r="E1971" s="451"/>
      <c r="H1971" s="1"/>
    </row>
    <row r="1972" spans="4:8" ht="27.75" customHeight="1" thickTop="1" thickBot="1">
      <c r="D1972" s="1"/>
      <c r="E1972" s="451"/>
      <c r="H1972" s="1"/>
    </row>
    <row r="1973" spans="4:8" ht="27.75" customHeight="1" thickTop="1" thickBot="1">
      <c r="D1973" s="1"/>
      <c r="E1973" s="451"/>
      <c r="H1973" s="1"/>
    </row>
    <row r="1974" spans="4:8" ht="27.75" customHeight="1" thickTop="1" thickBot="1">
      <c r="D1974" s="1"/>
      <c r="E1974" s="451"/>
      <c r="H1974" s="1"/>
    </row>
    <row r="1975" spans="4:8" ht="27.75" customHeight="1" thickTop="1" thickBot="1">
      <c r="D1975" s="1"/>
      <c r="E1975" s="451"/>
      <c r="H1975" s="1"/>
    </row>
    <row r="1990" spans="4:8" ht="27.75" customHeight="1" thickTop="1" thickBot="1">
      <c r="D1990" s="1"/>
      <c r="E1990" s="451"/>
      <c r="F1990" s="439"/>
      <c r="H1990" s="1"/>
    </row>
    <row r="1991" spans="4:8" ht="27.75" customHeight="1" thickTop="1" thickBot="1">
      <c r="D1991" s="1"/>
      <c r="E1991" s="451"/>
      <c r="F1991" s="439"/>
      <c r="H1991" s="1"/>
    </row>
    <row r="1992" spans="4:8" ht="27.75" customHeight="1" thickTop="1" thickBot="1">
      <c r="D1992" s="1"/>
      <c r="E1992" s="451"/>
      <c r="F1992" s="439"/>
      <c r="H1992" s="1"/>
    </row>
    <row r="1993" spans="4:8" ht="27.75" customHeight="1" thickTop="1" thickBot="1">
      <c r="D1993" s="1"/>
      <c r="E1993" s="451"/>
      <c r="F1993" s="439"/>
      <c r="H1993" s="1"/>
    </row>
    <row r="1994" spans="4:8" ht="27.75" customHeight="1" thickTop="1" thickBot="1">
      <c r="D1994" s="1"/>
      <c r="E1994" s="451"/>
      <c r="F1994" s="439"/>
      <c r="H1994" s="1"/>
    </row>
    <row r="1995" spans="4:8" ht="27.75" customHeight="1" thickTop="1" thickBot="1">
      <c r="D1995" s="1"/>
      <c r="E1995" s="451"/>
      <c r="F1995" s="439"/>
      <c r="H1995" s="1"/>
    </row>
    <row r="1996" spans="4:8" ht="27.75" customHeight="1" thickTop="1" thickBot="1">
      <c r="D1996" s="1"/>
      <c r="E1996" s="451"/>
      <c r="F1996" s="439"/>
      <c r="H1996" s="1"/>
    </row>
    <row r="1997" spans="4:8" ht="27.75" customHeight="1" thickTop="1" thickBot="1">
      <c r="D1997" s="1"/>
      <c r="E1997" s="451"/>
      <c r="F1997" s="439"/>
      <c r="H1997" s="1"/>
    </row>
    <row r="1998" spans="4:8" ht="27.75" customHeight="1" thickTop="1" thickBot="1">
      <c r="D1998" s="1"/>
      <c r="E1998" s="451"/>
      <c r="F1998" s="439"/>
      <c r="H1998" s="1"/>
    </row>
    <row r="1999" spans="4:8" ht="27.75" customHeight="1" thickTop="1" thickBot="1">
      <c r="D1999" s="1"/>
      <c r="E1999" s="451"/>
      <c r="F1999" s="439"/>
      <c r="H1999" s="1"/>
    </row>
    <row r="2000" spans="4:8" ht="27.75" customHeight="1" thickTop="1" thickBot="1">
      <c r="D2000" s="1"/>
      <c r="E2000" s="451"/>
      <c r="F2000" s="439"/>
      <c r="H2000" s="1"/>
    </row>
    <row r="2001" spans="4:8" ht="27.75" customHeight="1" thickTop="1" thickBot="1">
      <c r="D2001" s="1"/>
      <c r="E2001" s="451"/>
      <c r="F2001" s="439"/>
      <c r="H2001" s="1"/>
    </row>
    <row r="2002" spans="4:8" ht="27.75" customHeight="1" thickTop="1" thickBot="1">
      <c r="D2002" s="1"/>
      <c r="E2002" s="451"/>
      <c r="F2002" s="439"/>
      <c r="H2002" s="1"/>
    </row>
    <row r="2003" spans="4:8" ht="27.75" customHeight="1" thickTop="1" thickBot="1">
      <c r="D2003" s="1"/>
      <c r="E2003" s="451"/>
      <c r="F2003" s="439"/>
      <c r="H2003" s="1"/>
    </row>
    <row r="2004" spans="4:8" ht="27.75" customHeight="1" thickTop="1" thickBot="1">
      <c r="D2004" s="1"/>
      <c r="E2004" s="451"/>
      <c r="F2004" s="439"/>
      <c r="H2004" s="1"/>
    </row>
    <row r="2005" spans="4:8" ht="27.75" customHeight="1" thickTop="1" thickBot="1">
      <c r="D2005" s="1"/>
      <c r="E2005" s="451"/>
      <c r="F2005" s="439"/>
      <c r="H2005" s="1"/>
    </row>
    <row r="2006" spans="4:8" ht="27.75" customHeight="1" thickTop="1" thickBot="1">
      <c r="D2006" s="1"/>
      <c r="E2006" s="451"/>
      <c r="F2006" s="439"/>
      <c r="H2006" s="1"/>
    </row>
    <row r="2007" spans="4:8" ht="27.75" customHeight="1" thickTop="1" thickBot="1">
      <c r="D2007" s="1"/>
      <c r="E2007" s="451"/>
      <c r="F2007" s="439"/>
      <c r="H2007" s="1"/>
    </row>
    <row r="2008" spans="4:8" ht="27.75" customHeight="1" thickTop="1" thickBot="1">
      <c r="D2008" s="1"/>
      <c r="E2008" s="451"/>
      <c r="F2008" s="439"/>
      <c r="H2008" s="1"/>
    </row>
    <row r="2009" spans="4:8" ht="27.75" customHeight="1" thickTop="1" thickBot="1">
      <c r="D2009" s="1"/>
      <c r="E2009" s="451"/>
      <c r="F2009" s="439"/>
      <c r="H2009" s="1"/>
    </row>
    <row r="2010" spans="4:8" ht="27.75" customHeight="1" thickTop="1" thickBot="1">
      <c r="D2010" s="1"/>
      <c r="E2010" s="451"/>
      <c r="F2010" s="439"/>
      <c r="H2010" s="1"/>
    </row>
    <row r="2011" spans="4:8" ht="27.75" customHeight="1" thickTop="1" thickBot="1">
      <c r="D2011" s="1"/>
      <c r="E2011" s="451"/>
      <c r="F2011" s="439"/>
      <c r="H2011" s="1"/>
    </row>
    <row r="2012" spans="4:8" ht="27.75" customHeight="1" thickTop="1" thickBot="1">
      <c r="D2012" s="1"/>
      <c r="E2012" s="451"/>
      <c r="F2012" s="439"/>
      <c r="H2012" s="1"/>
    </row>
    <row r="2013" spans="4:8" ht="27.75" customHeight="1" thickTop="1" thickBot="1">
      <c r="D2013" s="1"/>
      <c r="E2013" s="451"/>
      <c r="F2013" s="439"/>
      <c r="H2013" s="1"/>
    </row>
    <row r="2014" spans="4:8" ht="27.75" customHeight="1" thickTop="1" thickBot="1">
      <c r="D2014" s="1"/>
      <c r="E2014" s="451"/>
      <c r="F2014" s="439"/>
      <c r="H2014" s="1"/>
    </row>
    <row r="2015" spans="4:8" ht="27.75" customHeight="1" thickTop="1" thickBot="1">
      <c r="D2015" s="1"/>
      <c r="E2015" s="451"/>
      <c r="F2015" s="439"/>
      <c r="H2015" s="1"/>
    </row>
    <row r="2016" spans="4:8" ht="27.75" customHeight="1" thickTop="1" thickBot="1">
      <c r="D2016" s="1"/>
      <c r="E2016" s="451"/>
      <c r="F2016" s="439"/>
      <c r="H2016" s="1"/>
    </row>
    <row r="2021" spans="4:8" ht="27.75" customHeight="1" thickTop="1" thickBot="1">
      <c r="D2021" s="1"/>
      <c r="E2021" s="451"/>
      <c r="F2021" s="439"/>
      <c r="H2021" s="1"/>
    </row>
    <row r="2022" spans="4:8" ht="27.75" customHeight="1" thickTop="1" thickBot="1">
      <c r="D2022" s="1"/>
      <c r="E2022" s="451"/>
      <c r="F2022" s="439"/>
      <c r="H2022" s="1"/>
    </row>
    <row r="2031" spans="4:8" ht="27.75" customHeight="1" thickTop="1" thickBot="1">
      <c r="D2031" s="1"/>
      <c r="E2031" s="451"/>
      <c r="F2031" s="439"/>
      <c r="H2031" s="1"/>
    </row>
    <row r="2032" spans="4:8" ht="27.75" customHeight="1" thickTop="1" thickBot="1">
      <c r="D2032" s="1"/>
      <c r="E2032" s="451"/>
      <c r="F2032" s="439"/>
      <c r="H2032" s="1"/>
    </row>
    <row r="2033" spans="4:8" ht="27.75" customHeight="1" thickTop="1" thickBot="1">
      <c r="D2033" s="1"/>
      <c r="E2033" s="451"/>
      <c r="F2033" s="439"/>
      <c r="H2033" s="1"/>
    </row>
    <row r="2034" spans="4:8" ht="27.75" customHeight="1" thickTop="1" thickBot="1">
      <c r="D2034" s="1"/>
      <c r="E2034" s="451"/>
      <c r="F2034" s="439"/>
      <c r="H2034" s="1"/>
    </row>
    <row r="2035" spans="4:8" ht="27.75" customHeight="1" thickTop="1" thickBot="1">
      <c r="D2035" s="1"/>
      <c r="E2035" s="451"/>
      <c r="F2035" s="439"/>
      <c r="H2035" s="1"/>
    </row>
    <row r="2036" spans="4:8" ht="27.75" customHeight="1" thickTop="1" thickBot="1">
      <c r="D2036" s="1"/>
      <c r="E2036" s="451"/>
      <c r="F2036" s="439"/>
      <c r="H2036" s="1"/>
    </row>
    <row r="2037" spans="4:8" ht="27.75" customHeight="1" thickTop="1" thickBot="1">
      <c r="D2037" s="1"/>
      <c r="E2037" s="451"/>
      <c r="F2037" s="439"/>
      <c r="H2037" s="1"/>
    </row>
    <row r="2038" spans="4:8" ht="27.75" customHeight="1" thickTop="1" thickBot="1">
      <c r="D2038" s="1"/>
      <c r="E2038" s="451"/>
      <c r="F2038" s="439"/>
      <c r="H2038" s="1"/>
    </row>
    <row r="2039" spans="4:8" ht="27.75" customHeight="1" thickTop="1" thickBot="1">
      <c r="D2039" s="1"/>
      <c r="E2039" s="451"/>
      <c r="F2039" s="439"/>
      <c r="H2039" s="1"/>
    </row>
    <row r="2043" spans="4:8" ht="27.75" customHeight="1" thickTop="1" thickBot="1">
      <c r="D2043" s="1"/>
      <c r="E2043" s="451"/>
      <c r="F2043" s="439"/>
      <c r="H2043" s="1"/>
    </row>
    <row r="2044" spans="4:8" ht="27.75" customHeight="1" thickTop="1" thickBot="1">
      <c r="D2044" s="1"/>
      <c r="E2044" s="451"/>
      <c r="F2044" s="439"/>
      <c r="H2044" s="1"/>
    </row>
    <row r="2045" spans="4:8" ht="27.75" customHeight="1" thickTop="1" thickBot="1">
      <c r="D2045" s="1"/>
      <c r="E2045" s="451"/>
      <c r="F2045" s="439"/>
      <c r="H2045" s="1"/>
    </row>
    <row r="2046" spans="4:8" ht="27.75" customHeight="1" thickTop="1" thickBot="1">
      <c r="D2046" s="1"/>
      <c r="E2046" s="451"/>
      <c r="F2046" s="439"/>
      <c r="H2046" s="1"/>
    </row>
    <row r="2047" spans="4:8" ht="27.75" customHeight="1" thickTop="1" thickBot="1">
      <c r="D2047" s="1"/>
      <c r="E2047" s="451"/>
      <c r="F2047" s="439"/>
      <c r="H2047" s="1"/>
    </row>
    <row r="2048" spans="4:8" ht="27.75" customHeight="1" thickTop="1" thickBot="1">
      <c r="D2048" s="1"/>
      <c r="E2048" s="451"/>
      <c r="F2048" s="439"/>
      <c r="H2048" s="1"/>
    </row>
    <row r="2049" spans="4:8" ht="27.75" customHeight="1" thickTop="1" thickBot="1">
      <c r="D2049" s="1"/>
      <c r="E2049" s="451"/>
      <c r="F2049" s="439"/>
      <c r="H2049" s="1"/>
    </row>
    <row r="2050" spans="4:8" ht="27.75" customHeight="1" thickTop="1" thickBot="1">
      <c r="D2050" s="1"/>
      <c r="E2050" s="451"/>
      <c r="F2050" s="439"/>
      <c r="H2050" s="1"/>
    </row>
    <row r="2051" spans="4:8" ht="27.75" customHeight="1" thickTop="1" thickBot="1">
      <c r="D2051" s="1"/>
      <c r="E2051" s="451"/>
      <c r="F2051" s="439"/>
      <c r="H2051" s="1"/>
    </row>
    <row r="2052" spans="4:8" ht="27.75" customHeight="1" thickTop="1" thickBot="1">
      <c r="D2052" s="1"/>
      <c r="E2052" s="451"/>
      <c r="F2052" s="439"/>
      <c r="H2052" s="1"/>
    </row>
    <row r="2053" spans="4:8" ht="27.75" customHeight="1" thickTop="1" thickBot="1">
      <c r="D2053" s="1"/>
      <c r="E2053" s="451"/>
      <c r="F2053" s="439"/>
      <c r="H2053" s="1"/>
    </row>
    <row r="2054" spans="4:8" ht="27.75" customHeight="1" thickTop="1" thickBot="1">
      <c r="D2054" s="1"/>
      <c r="E2054" s="451"/>
      <c r="F2054" s="439"/>
      <c r="H2054" s="1"/>
    </row>
    <row r="2055" spans="4:8" ht="27.75" customHeight="1" thickTop="1" thickBot="1">
      <c r="D2055" s="1"/>
      <c r="E2055" s="451"/>
      <c r="F2055" s="439"/>
      <c r="H2055" s="1"/>
    </row>
    <row r="2056" spans="4:8" ht="27.75" customHeight="1" thickTop="1" thickBot="1">
      <c r="D2056" s="1"/>
      <c r="E2056" s="451"/>
      <c r="F2056" s="439"/>
      <c r="H2056" s="1"/>
    </row>
    <row r="2057" spans="4:8" ht="27.75" customHeight="1" thickTop="1" thickBot="1">
      <c r="D2057" s="1"/>
      <c r="E2057" s="451"/>
      <c r="F2057" s="439"/>
      <c r="H2057" s="1"/>
    </row>
    <row r="2058" spans="4:8" ht="27.75" customHeight="1" thickTop="1" thickBot="1">
      <c r="D2058" s="1"/>
      <c r="E2058" s="451"/>
      <c r="F2058" s="439"/>
      <c r="H2058" s="1"/>
    </row>
    <row r="2059" spans="4:8" ht="27.75" customHeight="1" thickTop="1" thickBot="1">
      <c r="D2059" s="1"/>
      <c r="E2059" s="451"/>
      <c r="F2059" s="439"/>
      <c r="H2059" s="1"/>
    </row>
    <row r="2060" spans="4:8" ht="27.75" customHeight="1" thickTop="1" thickBot="1">
      <c r="D2060" s="1"/>
      <c r="E2060" s="451"/>
      <c r="F2060" s="439"/>
      <c r="H2060" s="1"/>
    </row>
    <row r="2061" spans="4:8" ht="27.75" customHeight="1" thickTop="1" thickBot="1">
      <c r="D2061" s="1"/>
      <c r="E2061" s="451"/>
      <c r="F2061" s="439"/>
      <c r="H2061" s="1"/>
    </row>
    <row r="2062" spans="4:8" ht="27.75" customHeight="1" thickTop="1" thickBot="1">
      <c r="D2062" s="1"/>
      <c r="E2062" s="451"/>
      <c r="F2062" s="439"/>
      <c r="H2062" s="1"/>
    </row>
    <row r="2063" spans="4:8" ht="27.75" customHeight="1" thickTop="1" thickBot="1">
      <c r="D2063" s="1"/>
      <c r="E2063" s="451"/>
      <c r="F2063" s="439"/>
      <c r="H2063" s="1"/>
    </row>
    <row r="2064" spans="4:8" ht="27.75" customHeight="1" thickTop="1" thickBot="1">
      <c r="D2064" s="1"/>
      <c r="E2064" s="451"/>
      <c r="F2064" s="439"/>
      <c r="H2064" s="1"/>
    </row>
    <row r="2078" spans="4:8" ht="27.75" customHeight="1" thickTop="1" thickBot="1">
      <c r="D2078" s="1"/>
      <c r="E2078" s="451"/>
      <c r="F2078" s="439"/>
      <c r="H2078" s="1"/>
    </row>
    <row r="2079" spans="4:8" ht="27.75" customHeight="1" thickTop="1" thickBot="1">
      <c r="D2079" s="1"/>
      <c r="E2079" s="451"/>
      <c r="F2079" s="439"/>
      <c r="H2079" s="1"/>
    </row>
    <row r="2080" spans="4:8" ht="27.75" customHeight="1" thickTop="1" thickBot="1">
      <c r="D2080" s="1"/>
      <c r="E2080" s="451"/>
      <c r="F2080" s="439"/>
      <c r="H2080" s="1"/>
    </row>
    <row r="2081" spans="4:8" ht="27.75" customHeight="1" thickTop="1" thickBot="1">
      <c r="D2081" s="1"/>
      <c r="E2081" s="451"/>
      <c r="F2081" s="439"/>
      <c r="H2081" s="1"/>
    </row>
    <row r="2082" spans="4:8" ht="27.75" customHeight="1" thickTop="1" thickBot="1">
      <c r="D2082" s="1"/>
      <c r="E2082" s="451"/>
      <c r="F2082" s="439"/>
      <c r="H2082" s="1"/>
    </row>
    <row r="2083" spans="4:8" ht="27.75" customHeight="1" thickTop="1" thickBot="1">
      <c r="D2083" s="1"/>
      <c r="E2083" s="451"/>
      <c r="F2083" s="439"/>
      <c r="H2083" s="1"/>
    </row>
    <row r="2087" spans="4:8" ht="27.75" customHeight="1" thickTop="1" thickBot="1">
      <c r="D2087" s="1"/>
      <c r="E2087" s="451"/>
      <c r="F2087" s="439"/>
      <c r="H2087" s="1"/>
    </row>
    <row r="2088" spans="4:8" ht="27.75" customHeight="1" thickTop="1" thickBot="1">
      <c r="D2088" s="1"/>
      <c r="E2088" s="451"/>
      <c r="F2088" s="439"/>
      <c r="H2088" s="1"/>
    </row>
    <row r="2093" spans="4:8" ht="27.75" customHeight="1" thickTop="1" thickBot="1">
      <c r="D2093" s="1"/>
      <c r="E2093" s="451"/>
      <c r="F2093" s="439"/>
      <c r="H2093" s="1"/>
    </row>
    <row r="2094" spans="4:8" ht="27.75" customHeight="1" thickTop="1" thickBot="1">
      <c r="D2094" s="1"/>
      <c r="E2094" s="451"/>
      <c r="F2094" s="439"/>
      <c r="H2094" s="1"/>
    </row>
    <row r="2095" spans="4:8" ht="27.75" customHeight="1" thickTop="1" thickBot="1">
      <c r="D2095" s="1"/>
      <c r="E2095" s="451"/>
      <c r="F2095" s="439"/>
      <c r="H2095" s="1"/>
    </row>
    <row r="2098" spans="4:8" ht="27.75" customHeight="1" thickTop="1" thickBot="1">
      <c r="D2098" s="1"/>
      <c r="E2098" s="451"/>
      <c r="F2098" s="439"/>
      <c r="H2098" s="1"/>
    </row>
    <row r="2099" spans="4:8" ht="27.75" customHeight="1" thickTop="1" thickBot="1">
      <c r="D2099" s="1"/>
      <c r="E2099" s="451"/>
      <c r="F2099" s="439"/>
      <c r="H2099" s="1"/>
    </row>
    <row r="2100" spans="4:8" ht="27.75" customHeight="1" thickTop="1" thickBot="1">
      <c r="D2100" s="1"/>
      <c r="E2100" s="451"/>
      <c r="F2100" s="439"/>
      <c r="H2100" s="1"/>
    </row>
    <row r="2101" spans="4:8" ht="27.75" customHeight="1" thickTop="1" thickBot="1">
      <c r="D2101" s="1"/>
      <c r="E2101" s="451"/>
      <c r="F2101" s="439"/>
      <c r="H2101" s="1"/>
    </row>
    <row r="2102" spans="4:8" ht="27.75" customHeight="1" thickTop="1" thickBot="1">
      <c r="D2102" s="1"/>
      <c r="E2102" s="451"/>
      <c r="F2102" s="439"/>
      <c r="H2102" s="1"/>
    </row>
    <row r="2103" spans="4:8" ht="27.75" customHeight="1" thickTop="1" thickBot="1">
      <c r="D2103" s="1"/>
      <c r="E2103" s="451"/>
      <c r="F2103" s="439"/>
      <c r="H2103" s="1"/>
    </row>
    <row r="2104" spans="4:8" ht="27.75" customHeight="1" thickTop="1" thickBot="1">
      <c r="D2104" s="1"/>
      <c r="E2104" s="451"/>
      <c r="F2104" s="439"/>
      <c r="H2104" s="1"/>
    </row>
    <row r="2105" spans="4:8" ht="27.75" customHeight="1" thickTop="1" thickBot="1">
      <c r="D2105" s="1"/>
      <c r="E2105" s="451"/>
      <c r="F2105" s="439"/>
      <c r="H2105" s="1"/>
    </row>
    <row r="2106" spans="4:8" ht="27.75" customHeight="1" thickTop="1" thickBot="1">
      <c r="D2106" s="1"/>
      <c r="E2106" s="451"/>
      <c r="F2106" s="439"/>
      <c r="H2106" s="1"/>
    </row>
    <row r="2107" spans="4:8" ht="27.75" customHeight="1" thickTop="1" thickBot="1">
      <c r="D2107" s="1"/>
      <c r="E2107" s="451"/>
      <c r="F2107" s="439"/>
      <c r="H2107" s="1"/>
    </row>
    <row r="2108" spans="4:8" ht="27.75" customHeight="1" thickTop="1" thickBot="1">
      <c r="D2108" s="1"/>
      <c r="E2108" s="451"/>
      <c r="F2108" s="439"/>
      <c r="H2108" s="1"/>
    </row>
    <row r="2109" spans="4:8" ht="27.75" customHeight="1" thickTop="1" thickBot="1">
      <c r="D2109" s="1"/>
      <c r="E2109" s="451"/>
      <c r="F2109" s="439"/>
      <c r="H2109" s="1"/>
    </row>
    <row r="2110" spans="4:8" ht="27.75" customHeight="1" thickTop="1" thickBot="1">
      <c r="D2110" s="1"/>
      <c r="E2110" s="451"/>
      <c r="F2110" s="439"/>
      <c r="H2110" s="1"/>
    </row>
    <row r="2111" spans="4:8" ht="27.75" customHeight="1" thickTop="1" thickBot="1">
      <c r="D2111" s="1"/>
      <c r="E2111" s="451"/>
      <c r="F2111" s="439"/>
      <c r="H2111" s="1"/>
    </row>
    <row r="2112" spans="4:8" ht="27.75" customHeight="1" thickTop="1" thickBot="1">
      <c r="D2112" s="1"/>
      <c r="E2112" s="451"/>
      <c r="F2112" s="439"/>
      <c r="H2112" s="1"/>
    </row>
    <row r="2113" spans="4:8" ht="27.75" customHeight="1" thickTop="1" thickBot="1">
      <c r="D2113" s="1"/>
      <c r="E2113" s="451"/>
      <c r="F2113" s="439"/>
      <c r="H2113" s="1"/>
    </row>
    <row r="2114" spans="4:8" ht="27.75" customHeight="1" thickTop="1" thickBot="1">
      <c r="D2114" s="1"/>
      <c r="E2114" s="451"/>
      <c r="F2114" s="439"/>
      <c r="H2114" s="1"/>
    </row>
    <row r="2115" spans="4:8" ht="27.75" customHeight="1" thickTop="1" thickBot="1">
      <c r="D2115" s="1"/>
      <c r="E2115" s="451"/>
      <c r="F2115" s="439"/>
      <c r="H2115" s="1"/>
    </row>
    <row r="2116" spans="4:8" ht="27.75" customHeight="1" thickTop="1" thickBot="1">
      <c r="D2116" s="1"/>
      <c r="E2116" s="451"/>
      <c r="F2116" s="439"/>
      <c r="H2116" s="1"/>
    </row>
    <row r="2117" spans="4:8" ht="27.75" customHeight="1" thickTop="1" thickBot="1">
      <c r="D2117" s="1"/>
      <c r="E2117" s="451"/>
      <c r="F2117" s="439"/>
      <c r="H2117" s="1"/>
    </row>
    <row r="2122" spans="4:8" ht="27.75" customHeight="1" thickTop="1" thickBot="1">
      <c r="D2122" s="1"/>
      <c r="E2122" s="451"/>
      <c r="F2122" s="439"/>
      <c r="H2122" s="1"/>
    </row>
    <row r="2123" spans="4:8" ht="27.75" customHeight="1" thickTop="1" thickBot="1">
      <c r="D2123" s="1"/>
      <c r="E2123" s="451"/>
      <c r="F2123" s="439"/>
      <c r="H2123" s="1"/>
    </row>
    <row r="2124" spans="4:8" ht="27.75" customHeight="1" thickTop="1" thickBot="1">
      <c r="D2124" s="1"/>
      <c r="E2124" s="451"/>
      <c r="F2124" s="439"/>
      <c r="H2124" s="1"/>
    </row>
    <row r="2125" spans="4:8" ht="27.75" customHeight="1" thickTop="1" thickBot="1">
      <c r="D2125" s="1"/>
      <c r="E2125" s="451"/>
      <c r="F2125" s="439"/>
      <c r="H2125" s="1"/>
    </row>
    <row r="2126" spans="4:8" ht="27.75" customHeight="1" thickTop="1" thickBot="1">
      <c r="D2126" s="1"/>
      <c r="E2126" s="451"/>
      <c r="F2126" s="439"/>
      <c r="H2126" s="1"/>
    </row>
    <row r="2131" spans="4:8" ht="27.75" customHeight="1" thickTop="1" thickBot="1">
      <c r="D2131" s="1"/>
      <c r="E2131" s="451"/>
      <c r="F2131" s="439"/>
      <c r="H2131" s="1"/>
    </row>
    <row r="2132" spans="4:8" ht="27.75" customHeight="1" thickTop="1" thickBot="1">
      <c r="D2132" s="1"/>
      <c r="E2132" s="451"/>
      <c r="F2132" s="439"/>
      <c r="H2132" s="1"/>
    </row>
    <row r="2133" spans="4:8" ht="27.75" customHeight="1" thickTop="1" thickBot="1">
      <c r="D2133" s="1"/>
      <c r="E2133" s="451"/>
      <c r="F2133" s="439"/>
      <c r="H2133" s="1"/>
    </row>
    <row r="2134" spans="4:8" ht="27.75" customHeight="1" thickTop="1" thickBot="1">
      <c r="D2134" s="1"/>
      <c r="E2134" s="451"/>
      <c r="F2134" s="439"/>
      <c r="H2134" s="1"/>
    </row>
    <row r="2135" spans="4:8" ht="27.75" customHeight="1" thickTop="1" thickBot="1">
      <c r="D2135" s="1"/>
      <c r="E2135" s="451"/>
      <c r="F2135" s="439"/>
      <c r="H2135" s="1"/>
    </row>
    <row r="2144" spans="4:8" ht="27.75" customHeight="1" thickTop="1" thickBot="1">
      <c r="D2144" s="1"/>
      <c r="E2144" s="451"/>
      <c r="F2144" s="439"/>
      <c r="H2144" s="1"/>
    </row>
    <row r="2145" spans="4:8" ht="27.75" customHeight="1" thickTop="1" thickBot="1">
      <c r="D2145" s="1"/>
      <c r="E2145" s="451"/>
      <c r="F2145" s="439"/>
      <c r="H2145" s="1"/>
    </row>
    <row r="2146" spans="4:8" ht="27.75" customHeight="1" thickTop="1" thickBot="1">
      <c r="D2146" s="1"/>
      <c r="E2146" s="451"/>
      <c r="F2146" s="439"/>
      <c r="H2146" s="1"/>
    </row>
    <row r="2147" spans="4:8" ht="27.75" customHeight="1" thickTop="1" thickBot="1">
      <c r="D2147" s="1"/>
      <c r="E2147" s="451"/>
      <c r="F2147" s="439"/>
      <c r="H2147" s="1"/>
    </row>
    <row r="2148" spans="4:8" ht="27.75" customHeight="1" thickTop="1" thickBot="1">
      <c r="D2148" s="1"/>
      <c r="E2148" s="451"/>
      <c r="F2148" s="439"/>
      <c r="H2148" s="1"/>
    </row>
    <row r="2149" spans="4:8" ht="27.75" customHeight="1" thickTop="1" thickBot="1">
      <c r="D2149" s="1"/>
      <c r="E2149" s="451"/>
      <c r="F2149" s="439"/>
      <c r="H2149" s="1"/>
    </row>
    <row r="2150" spans="4:8" ht="27.75" customHeight="1" thickTop="1" thickBot="1">
      <c r="D2150" s="1"/>
      <c r="E2150" s="451"/>
      <c r="F2150" s="439"/>
      <c r="H2150" s="1"/>
    </row>
    <row r="2151" spans="4:8" ht="27.75" customHeight="1" thickTop="1" thickBot="1">
      <c r="D2151" s="1"/>
      <c r="E2151" s="451"/>
      <c r="F2151" s="439"/>
      <c r="H2151" s="1"/>
    </row>
    <row r="2152" spans="4:8" ht="27.75" customHeight="1" thickTop="1" thickBot="1">
      <c r="D2152" s="1"/>
      <c r="E2152" s="451"/>
      <c r="F2152" s="439"/>
      <c r="H2152" s="1"/>
    </row>
    <row r="2153" spans="4:8" ht="27.75" customHeight="1" thickTop="1" thickBot="1">
      <c r="D2153" s="1"/>
      <c r="E2153" s="451"/>
      <c r="F2153" s="439"/>
      <c r="H2153" s="1"/>
    </row>
    <row r="2154" spans="4:8" ht="27.75" customHeight="1" thickTop="1" thickBot="1">
      <c r="D2154" s="1"/>
      <c r="E2154" s="451"/>
      <c r="F2154" s="439"/>
      <c r="H2154" s="1"/>
    </row>
    <row r="2158" spans="4:8" ht="27.75" customHeight="1" thickTop="1" thickBot="1">
      <c r="D2158" s="1"/>
      <c r="E2158" s="451"/>
      <c r="F2158" s="439"/>
      <c r="H2158" s="1"/>
    </row>
    <row r="2159" spans="4:8" ht="27.75" customHeight="1" thickTop="1" thickBot="1">
      <c r="D2159" s="1"/>
      <c r="E2159" s="451"/>
      <c r="F2159" s="439"/>
      <c r="H2159" s="1"/>
    </row>
    <row r="2160" spans="4:8" ht="27.75" customHeight="1" thickTop="1" thickBot="1">
      <c r="D2160" s="1"/>
      <c r="E2160" s="451"/>
      <c r="F2160" s="439"/>
      <c r="H2160" s="1"/>
    </row>
    <row r="2161" spans="4:8" ht="27.75" customHeight="1" thickTop="1" thickBot="1">
      <c r="D2161" s="1"/>
      <c r="E2161" s="451"/>
      <c r="F2161" s="439"/>
      <c r="H2161" s="1"/>
    </row>
    <row r="2162" spans="4:8" ht="27.75" customHeight="1" thickTop="1" thickBot="1">
      <c r="D2162" s="1"/>
      <c r="E2162" s="451"/>
      <c r="F2162" s="439"/>
      <c r="H2162" s="1"/>
    </row>
    <row r="2163" spans="4:8" ht="27.75" customHeight="1" thickTop="1" thickBot="1">
      <c r="D2163" s="1"/>
      <c r="E2163" s="451"/>
      <c r="F2163" s="439"/>
      <c r="H2163" s="1"/>
    </row>
    <row r="2164" spans="4:8" ht="27.75" customHeight="1" thickTop="1" thickBot="1">
      <c r="D2164" s="1"/>
      <c r="E2164" s="451"/>
      <c r="F2164" s="439"/>
      <c r="H2164" s="1"/>
    </row>
    <row r="2165" spans="4:8" ht="27.75" customHeight="1" thickTop="1" thickBot="1">
      <c r="D2165" s="1"/>
      <c r="E2165" s="451"/>
      <c r="F2165" s="439"/>
      <c r="H2165" s="1"/>
    </row>
    <row r="2166" spans="4:8" ht="27.75" customHeight="1" thickTop="1" thickBot="1">
      <c r="D2166" s="1"/>
      <c r="E2166" s="451"/>
      <c r="F2166" s="439"/>
      <c r="H2166" s="1"/>
    </row>
    <row r="2167" spans="4:8" ht="27.75" customHeight="1" thickTop="1" thickBot="1">
      <c r="D2167" s="1"/>
      <c r="E2167" s="451"/>
      <c r="F2167" s="439"/>
      <c r="H2167" s="1"/>
    </row>
    <row r="2168" spans="4:8" ht="27.75" customHeight="1" thickTop="1" thickBot="1">
      <c r="D2168" s="1"/>
      <c r="E2168" s="451"/>
      <c r="F2168" s="439"/>
      <c r="H2168" s="1"/>
    </row>
    <row r="2169" spans="4:8" ht="27.75" customHeight="1" thickTop="1" thickBot="1">
      <c r="D2169" s="1"/>
      <c r="E2169" s="451"/>
      <c r="F2169" s="439"/>
      <c r="H2169" s="1"/>
    </row>
    <row r="2170" spans="4:8" ht="27.75" customHeight="1" thickTop="1" thickBot="1">
      <c r="D2170" s="1"/>
      <c r="E2170" s="451"/>
      <c r="F2170" s="439"/>
      <c r="H2170" s="1"/>
    </row>
    <row r="2171" spans="4:8" ht="27.75" customHeight="1" thickTop="1" thickBot="1">
      <c r="D2171" s="1"/>
      <c r="E2171" s="451"/>
      <c r="F2171" s="439"/>
      <c r="H2171" s="1"/>
    </row>
    <row r="2172" spans="4:8" ht="27.75" customHeight="1" thickTop="1" thickBot="1">
      <c r="D2172" s="1"/>
      <c r="E2172" s="451"/>
      <c r="F2172" s="439"/>
      <c r="H2172" s="1"/>
    </row>
    <row r="2173" spans="4:8" ht="27.75" customHeight="1" thickTop="1" thickBot="1">
      <c r="D2173" s="1"/>
      <c r="E2173" s="451"/>
      <c r="F2173" s="439"/>
      <c r="H2173" s="1"/>
    </row>
    <row r="2174" spans="4:8" ht="27.75" customHeight="1" thickTop="1" thickBot="1">
      <c r="D2174" s="1"/>
      <c r="E2174" s="451"/>
      <c r="F2174" s="439"/>
      <c r="H2174" s="1"/>
    </row>
    <row r="2175" spans="4:8" ht="27.75" customHeight="1" thickTop="1" thickBot="1">
      <c r="D2175" s="1"/>
      <c r="E2175" s="451"/>
      <c r="F2175" s="439"/>
      <c r="H2175" s="1"/>
    </row>
    <row r="2176" spans="4:8" ht="27.75" customHeight="1" thickTop="1" thickBot="1">
      <c r="D2176" s="1"/>
      <c r="E2176" s="451"/>
      <c r="F2176" s="439"/>
      <c r="H2176" s="1"/>
    </row>
    <row r="2177" spans="4:8" ht="27.75" customHeight="1" thickTop="1" thickBot="1">
      <c r="D2177" s="1"/>
      <c r="E2177" s="451"/>
      <c r="F2177" s="439"/>
      <c r="H2177" s="1"/>
    </row>
    <row r="2178" spans="4:8" ht="27.75" customHeight="1" thickTop="1" thickBot="1">
      <c r="D2178" s="1"/>
      <c r="E2178" s="451"/>
      <c r="F2178" s="439"/>
      <c r="H2178" s="1"/>
    </row>
    <row r="2179" spans="4:8" ht="27.75" customHeight="1" thickTop="1" thickBot="1">
      <c r="D2179" s="1"/>
      <c r="E2179" s="451"/>
      <c r="F2179" s="439"/>
      <c r="H2179" s="1"/>
    </row>
    <row r="2180" spans="4:8" ht="27.75" customHeight="1" thickTop="1" thickBot="1">
      <c r="D2180" s="1"/>
      <c r="E2180" s="451"/>
      <c r="F2180" s="439"/>
      <c r="H2180" s="1"/>
    </row>
    <row r="2181" spans="4:8" ht="27.75" customHeight="1" thickTop="1" thickBot="1">
      <c r="D2181" s="1"/>
      <c r="E2181" s="451"/>
      <c r="F2181" s="439"/>
      <c r="H2181" s="1"/>
    </row>
    <row r="2182" spans="4:8" ht="27.75" customHeight="1" thickTop="1" thickBot="1">
      <c r="D2182" s="1"/>
      <c r="E2182" s="451"/>
      <c r="F2182" s="439"/>
      <c r="H2182" s="1"/>
    </row>
    <row r="2193" spans="4:8" ht="27.75" customHeight="1" thickTop="1" thickBot="1">
      <c r="D2193" s="1"/>
      <c r="E2193" s="451"/>
      <c r="F2193" s="439"/>
      <c r="H2193" s="1"/>
    </row>
    <row r="2194" spans="4:8" ht="27.75" customHeight="1" thickTop="1" thickBot="1">
      <c r="D2194" s="1"/>
      <c r="E2194" s="451"/>
      <c r="F2194" s="439"/>
      <c r="H2194" s="1"/>
    </row>
    <row r="2195" spans="4:8" ht="27.75" customHeight="1" thickTop="1" thickBot="1">
      <c r="D2195" s="1"/>
      <c r="E2195" s="451"/>
      <c r="F2195" s="439"/>
      <c r="H2195" s="1"/>
    </row>
    <row r="2196" spans="4:8" ht="27.75" customHeight="1" thickTop="1" thickBot="1">
      <c r="D2196" s="1"/>
      <c r="E2196" s="451"/>
      <c r="F2196" s="439"/>
      <c r="H2196" s="1"/>
    </row>
    <row r="2197" spans="4:8" ht="27.75" customHeight="1" thickTop="1" thickBot="1">
      <c r="D2197" s="1"/>
      <c r="E2197" s="451"/>
      <c r="F2197" s="439"/>
      <c r="H2197" s="1"/>
    </row>
    <row r="2198" spans="4:8" ht="27.75" customHeight="1" thickTop="1" thickBot="1">
      <c r="D2198" s="1"/>
      <c r="E2198" s="451"/>
      <c r="F2198" s="439"/>
      <c r="H2198" s="1"/>
    </row>
    <row r="2203" spans="4:8" ht="27.75" customHeight="1" thickTop="1" thickBot="1">
      <c r="D2203" s="1"/>
      <c r="E2203" s="451"/>
      <c r="F2203" s="439"/>
      <c r="H2203" s="1"/>
    </row>
    <row r="2204" spans="4:8" ht="27.75" customHeight="1" thickTop="1" thickBot="1">
      <c r="D2204" s="1"/>
      <c r="E2204" s="451"/>
      <c r="F2204" s="439"/>
      <c r="H2204" s="1"/>
    </row>
    <row r="2205" spans="4:8" ht="27.75" customHeight="1" thickTop="1" thickBot="1">
      <c r="D2205" s="1"/>
      <c r="E2205" s="451"/>
      <c r="F2205" s="439"/>
      <c r="H2205" s="1"/>
    </row>
    <row r="2206" spans="4:8" ht="27.75" customHeight="1" thickTop="1" thickBot="1">
      <c r="D2206" s="1"/>
      <c r="E2206" s="451"/>
      <c r="F2206" s="439"/>
      <c r="H2206" s="1"/>
    </row>
    <row r="2207" spans="4:8" ht="27.75" customHeight="1" thickTop="1" thickBot="1">
      <c r="D2207" s="1"/>
      <c r="E2207" s="451"/>
      <c r="F2207" s="439"/>
      <c r="H2207" s="1"/>
    </row>
    <row r="2208" spans="4:8" ht="27.75" customHeight="1" thickTop="1" thickBot="1">
      <c r="D2208" s="1"/>
      <c r="E2208" s="451"/>
      <c r="F2208" s="439"/>
      <c r="H2208" s="1"/>
    </row>
    <row r="2209" spans="4:8" ht="27.75" customHeight="1" thickTop="1" thickBot="1">
      <c r="D2209" s="1"/>
      <c r="E2209" s="451"/>
      <c r="F2209" s="439"/>
      <c r="H2209" s="1"/>
    </row>
    <row r="2210" spans="4:8" ht="27.75" customHeight="1" thickTop="1" thickBot="1">
      <c r="D2210" s="1"/>
      <c r="E2210" s="451"/>
      <c r="F2210" s="439"/>
      <c r="H2210" s="1"/>
    </row>
    <row r="2211" spans="4:8" ht="27.75" customHeight="1" thickTop="1" thickBot="1">
      <c r="D2211" s="1"/>
      <c r="E2211" s="451"/>
      <c r="F2211" s="439"/>
      <c r="H2211" s="1"/>
    </row>
    <row r="2215" spans="4:8" ht="27.75" customHeight="1" thickTop="1" thickBot="1">
      <c r="D2215" s="1"/>
      <c r="E2215" s="451"/>
      <c r="F2215" s="439"/>
      <c r="H2215" s="1"/>
    </row>
    <row r="2216" spans="4:8" ht="27.75" customHeight="1" thickTop="1" thickBot="1">
      <c r="D2216" s="1"/>
      <c r="E2216" s="451"/>
      <c r="F2216" s="439"/>
      <c r="H2216" s="1"/>
    </row>
    <row r="2217" spans="4:8" ht="27.75" customHeight="1" thickTop="1" thickBot="1">
      <c r="D2217" s="1"/>
      <c r="E2217" s="451"/>
      <c r="F2217" s="439"/>
      <c r="H2217" s="1"/>
    </row>
    <row r="2218" spans="4:8" ht="27.75" customHeight="1" thickTop="1" thickBot="1">
      <c r="D2218" s="1"/>
      <c r="E2218" s="451"/>
      <c r="F2218" s="439"/>
      <c r="H2218" s="1"/>
    </row>
    <row r="2219" spans="4:8" ht="27.75" customHeight="1" thickTop="1" thickBot="1">
      <c r="D2219" s="1"/>
      <c r="E2219" s="451"/>
      <c r="F2219" s="439"/>
      <c r="H2219" s="1"/>
    </row>
    <row r="2220" spans="4:8" ht="27.75" customHeight="1" thickTop="1" thickBot="1">
      <c r="D2220" s="1"/>
      <c r="E2220" s="451"/>
      <c r="F2220" s="439"/>
      <c r="H2220" s="1"/>
    </row>
    <row r="2221" spans="4:8" ht="27.75" customHeight="1" thickTop="1" thickBot="1">
      <c r="D2221" s="1"/>
      <c r="E2221" s="451"/>
      <c r="F2221" s="439"/>
      <c r="H2221" s="1"/>
    </row>
    <row r="2222" spans="4:8" ht="27.75" customHeight="1" thickTop="1" thickBot="1">
      <c r="D2222" s="1"/>
      <c r="E2222" s="451"/>
      <c r="F2222" s="439"/>
      <c r="H2222" s="1"/>
    </row>
    <row r="2233" spans="4:8" ht="27.75" customHeight="1" thickTop="1" thickBot="1">
      <c r="D2233" s="1"/>
      <c r="E2233" s="451"/>
      <c r="F2233" s="439"/>
      <c r="G2233" s="3"/>
      <c r="H2233" s="1"/>
    </row>
    <row r="2234" spans="4:8" ht="27.75" customHeight="1" thickTop="1" thickBot="1">
      <c r="D2234" s="1"/>
      <c r="E2234" s="451"/>
      <c r="F2234" s="439"/>
      <c r="G2234" s="3"/>
      <c r="H2234" s="1"/>
    </row>
    <row r="2235" spans="4:8" ht="27.75" customHeight="1" thickTop="1" thickBot="1">
      <c r="D2235" s="1"/>
      <c r="E2235" s="451"/>
      <c r="F2235" s="439"/>
      <c r="G2235" s="3"/>
      <c r="H2235" s="1"/>
    </row>
    <row r="2236" spans="4:8" ht="27.75" customHeight="1" thickTop="1" thickBot="1">
      <c r="D2236" s="1"/>
      <c r="E2236" s="451"/>
      <c r="F2236" s="439"/>
      <c r="G2236" s="3"/>
      <c r="H2236" s="1"/>
    </row>
    <row r="2237" spans="4:8" ht="27.75" customHeight="1" thickTop="1" thickBot="1">
      <c r="D2237" s="1"/>
      <c r="E2237" s="451"/>
      <c r="F2237" s="439"/>
      <c r="G2237" s="3"/>
      <c r="H2237" s="1"/>
    </row>
    <row r="2238" spans="4:8" ht="27.75" customHeight="1" thickTop="1" thickBot="1">
      <c r="D2238" s="1"/>
      <c r="E2238" s="451"/>
      <c r="F2238" s="439"/>
      <c r="G2238" s="3"/>
      <c r="H2238" s="1"/>
    </row>
    <row r="2239" spans="4:8" ht="27.75" customHeight="1" thickTop="1" thickBot="1">
      <c r="D2239" s="1"/>
      <c r="E2239" s="451"/>
      <c r="F2239" s="439"/>
      <c r="G2239" s="3"/>
      <c r="H2239" s="1"/>
    </row>
    <row r="2240" spans="4:8" ht="27.75" customHeight="1" thickTop="1" thickBot="1">
      <c r="D2240" s="1"/>
      <c r="E2240" s="451"/>
      <c r="F2240" s="439"/>
      <c r="G2240" s="3"/>
      <c r="H2240" s="1"/>
    </row>
    <row r="2241" spans="4:8" ht="27.75" customHeight="1" thickTop="1" thickBot="1">
      <c r="D2241" s="1"/>
      <c r="E2241" s="451"/>
      <c r="F2241" s="439"/>
      <c r="G2241" s="3"/>
      <c r="H2241" s="1"/>
    </row>
    <row r="2242" spans="4:8" ht="27.75" customHeight="1" thickTop="1" thickBot="1">
      <c r="D2242" s="1"/>
      <c r="E2242" s="451"/>
      <c r="F2242" s="439"/>
      <c r="G2242" s="3"/>
      <c r="H2242" s="1"/>
    </row>
    <row r="2243" spans="4:8" ht="27.75" customHeight="1" thickTop="1" thickBot="1">
      <c r="D2243" s="1"/>
      <c r="E2243" s="452"/>
      <c r="F2243" s="439"/>
      <c r="G2243" s="3"/>
      <c r="H2243" s="1"/>
    </row>
    <row r="2244" spans="4:8" ht="27.75" customHeight="1" thickTop="1" thickBot="1">
      <c r="D2244" s="1"/>
      <c r="E2244" s="452"/>
      <c r="F2244" s="439"/>
      <c r="G2244" s="3"/>
      <c r="H2244" s="1"/>
    </row>
    <row r="2245" spans="4:8" ht="27.75" customHeight="1" thickTop="1" thickBot="1">
      <c r="D2245" s="1"/>
      <c r="E2245" s="452"/>
      <c r="F2245" s="439"/>
      <c r="G2245" s="3"/>
      <c r="H2245" s="1"/>
    </row>
    <row r="2246" spans="4:8" ht="27.75" customHeight="1" thickTop="1" thickBot="1">
      <c r="D2246" s="1"/>
      <c r="E2246" s="452"/>
      <c r="F2246" s="439"/>
      <c r="G2246" s="3"/>
      <c r="H2246" s="1"/>
    </row>
    <row r="2248" spans="4:8" ht="27.75" customHeight="1" thickTop="1" thickBot="1">
      <c r="D2248" s="1"/>
      <c r="E2248" s="452"/>
      <c r="F2248" s="439"/>
      <c r="G2248" s="3"/>
      <c r="H2248" s="1"/>
    </row>
    <row r="2249" spans="4:8" ht="27.75" customHeight="1" thickTop="1" thickBot="1">
      <c r="D2249" s="1"/>
      <c r="E2249" s="452"/>
      <c r="F2249" s="439"/>
      <c r="G2249" s="3"/>
      <c r="H2249" s="1"/>
    </row>
    <row r="2250" spans="4:8" ht="27.75" customHeight="1" thickTop="1" thickBot="1">
      <c r="D2250" s="1"/>
      <c r="E2250" s="452"/>
      <c r="F2250" s="439"/>
      <c r="G2250" s="3"/>
      <c r="H2250" s="1"/>
    </row>
    <row r="2251" spans="4:8" ht="27.75" customHeight="1" thickTop="1" thickBot="1">
      <c r="D2251" s="1"/>
      <c r="E2251" s="452"/>
      <c r="F2251" s="439"/>
      <c r="G2251" s="3"/>
      <c r="H2251" s="1"/>
    </row>
    <row r="2252" spans="4:8" ht="27.75" customHeight="1" thickTop="1" thickBot="1">
      <c r="D2252" s="1"/>
      <c r="E2252" s="452"/>
      <c r="F2252" s="439"/>
      <c r="G2252" s="3"/>
      <c r="H2252" s="1"/>
    </row>
    <row r="2253" spans="4:8" ht="27.75" customHeight="1" thickTop="1" thickBot="1">
      <c r="D2253" s="1"/>
      <c r="E2253" s="452"/>
      <c r="F2253" s="439"/>
      <c r="G2253" s="3"/>
      <c r="H2253" s="1"/>
    </row>
    <row r="2254" spans="4:8" ht="27.75" customHeight="1" thickTop="1" thickBot="1">
      <c r="D2254" s="1"/>
      <c r="E2254" s="452"/>
      <c r="F2254" s="439"/>
      <c r="G2254" s="3"/>
      <c r="H2254" s="1"/>
    </row>
    <row r="2255" spans="4:8" ht="27.75" customHeight="1" thickTop="1" thickBot="1">
      <c r="D2255" s="1"/>
      <c r="E2255" s="452"/>
      <c r="F2255" s="439"/>
      <c r="G2255" s="3"/>
      <c r="H2255" s="1"/>
    </row>
    <row r="2256" spans="4:8" ht="27.75" customHeight="1" thickTop="1" thickBot="1">
      <c r="D2256" s="1"/>
      <c r="E2256" s="452"/>
      <c r="F2256" s="439"/>
      <c r="G2256" s="3"/>
      <c r="H2256" s="1"/>
    </row>
    <row r="2257" spans="4:8" ht="27.75" customHeight="1" thickTop="1" thickBot="1">
      <c r="D2257" s="1"/>
      <c r="E2257" s="452"/>
      <c r="F2257" s="439"/>
      <c r="G2257" s="3"/>
      <c r="H2257" s="1"/>
    </row>
    <row r="2258" spans="4:8" ht="27.75" customHeight="1" thickTop="1" thickBot="1">
      <c r="D2258" s="1"/>
      <c r="E2258" s="452"/>
      <c r="F2258" s="439"/>
      <c r="G2258" s="3"/>
      <c r="H2258" s="1"/>
    </row>
    <row r="2259" spans="4:8" ht="27.75" customHeight="1" thickTop="1" thickBot="1">
      <c r="D2259" s="1"/>
      <c r="E2259" s="452"/>
      <c r="F2259" s="439"/>
      <c r="G2259" s="3"/>
      <c r="H2259" s="1"/>
    </row>
    <row r="2260" spans="4:8" ht="27.75" customHeight="1" thickTop="1" thickBot="1">
      <c r="D2260" s="1"/>
      <c r="E2260" s="452"/>
      <c r="F2260" s="439"/>
      <c r="G2260" s="3"/>
      <c r="H2260" s="1"/>
    </row>
    <row r="2261" spans="4:8" ht="27.75" customHeight="1" thickTop="1" thickBot="1">
      <c r="D2261" s="1"/>
      <c r="E2261" s="452"/>
      <c r="F2261" s="439"/>
      <c r="G2261" s="3"/>
      <c r="H2261" s="1"/>
    </row>
    <row r="2262" spans="4:8" ht="27.75" customHeight="1" thickTop="1" thickBot="1">
      <c r="D2262" s="1"/>
      <c r="E2262" s="452"/>
      <c r="F2262" s="439"/>
      <c r="G2262" s="3"/>
      <c r="H2262" s="1"/>
    </row>
    <row r="2263" spans="4:8" ht="27.75" customHeight="1" thickTop="1" thickBot="1">
      <c r="D2263" s="1"/>
      <c r="E2263" s="452"/>
      <c r="F2263" s="439"/>
      <c r="G2263" s="3"/>
      <c r="H2263" s="1"/>
    </row>
    <row r="2264" spans="4:8" ht="27.75" customHeight="1" thickTop="1" thickBot="1">
      <c r="D2264" s="1"/>
      <c r="E2264" s="452"/>
      <c r="F2264" s="439"/>
      <c r="G2264" s="3"/>
      <c r="H2264" s="1"/>
    </row>
    <row r="2265" spans="4:8" ht="27.75" customHeight="1">
      <c r="D2265" s="1"/>
      <c r="E2265" s="1"/>
      <c r="F2265" s="1"/>
      <c r="G2265" s="1"/>
      <c r="H2265" s="1"/>
    </row>
    <row r="2266" spans="4:8" ht="27.75" customHeight="1">
      <c r="D2266" s="1"/>
      <c r="E2266" s="1"/>
      <c r="F2266" s="1"/>
      <c r="G2266" s="1"/>
      <c r="H2266" s="1"/>
    </row>
    <row r="2267" spans="4:8" ht="27.75" customHeight="1">
      <c r="D2267" s="1"/>
      <c r="E2267" s="1"/>
      <c r="F2267" s="1"/>
      <c r="G2267" s="1"/>
      <c r="H2267" s="1"/>
    </row>
    <row r="2268" spans="4:8" ht="27.75" customHeight="1"/>
    <row r="2269" spans="4:8" ht="27.75" customHeight="1"/>
    <row r="2270" spans="4:8" ht="27.75" customHeight="1"/>
    <row r="2271" spans="4:8" ht="27.75" customHeight="1"/>
    <row r="2272" spans="4:8" ht="27.75" customHeight="1"/>
    <row r="2273" spans="4:8" ht="27.75" customHeight="1"/>
    <row r="2274" spans="4:8" ht="27.75" customHeight="1"/>
    <row r="2275" spans="4:8" ht="27.75" customHeight="1"/>
    <row r="2276" spans="4:8" ht="27.75" customHeight="1">
      <c r="D2276" s="1"/>
      <c r="E2276" s="1"/>
      <c r="F2276" s="1"/>
      <c r="G2276" s="1"/>
      <c r="H2276" s="1"/>
    </row>
    <row r="2277" spans="4:8" ht="27.75" customHeight="1">
      <c r="D2277" s="1"/>
      <c r="E2277" s="1"/>
      <c r="F2277" s="1"/>
      <c r="G2277" s="1"/>
      <c r="H2277" s="1"/>
    </row>
    <row r="2278" spans="4:8" ht="27.75" customHeight="1">
      <c r="D2278" s="1"/>
      <c r="E2278" s="1"/>
      <c r="F2278" s="1"/>
      <c r="G2278" s="1"/>
      <c r="H2278" s="1"/>
    </row>
    <row r="2279" spans="4:8" ht="27.75" customHeight="1">
      <c r="D2279" s="1"/>
      <c r="E2279" s="1"/>
      <c r="F2279" s="1"/>
      <c r="G2279" s="1"/>
      <c r="H2279" s="1"/>
    </row>
    <row r="2280" spans="4:8" ht="27.75" customHeight="1">
      <c r="D2280" s="1"/>
      <c r="E2280" s="1"/>
      <c r="F2280" s="1"/>
      <c r="G2280" s="1"/>
      <c r="H2280" s="1"/>
    </row>
    <row r="2281" spans="4:8" ht="27.75" customHeight="1">
      <c r="D2281" s="1"/>
      <c r="E2281" s="1"/>
      <c r="F2281" s="1"/>
      <c r="G2281" s="1"/>
      <c r="H2281" s="1"/>
    </row>
    <row r="2282" spans="4:8" ht="27.75" customHeight="1">
      <c r="D2282" s="1"/>
      <c r="E2282" s="1"/>
      <c r="F2282" s="1"/>
      <c r="G2282" s="1"/>
      <c r="H2282" s="1"/>
    </row>
    <row r="2283" spans="4:8" ht="27.75" customHeight="1">
      <c r="D2283" s="1"/>
      <c r="E2283" s="1"/>
      <c r="F2283" s="1"/>
      <c r="G2283" s="1"/>
      <c r="H2283" s="1"/>
    </row>
    <row r="2284" spans="4:8" ht="27.75" customHeight="1">
      <c r="D2284" s="1"/>
      <c r="E2284" s="1"/>
      <c r="F2284" s="1"/>
      <c r="G2284" s="1"/>
      <c r="H2284" s="1"/>
    </row>
    <row r="2285" spans="4:8" ht="27.75" customHeight="1">
      <c r="D2285" s="1"/>
      <c r="E2285" s="1"/>
      <c r="F2285" s="1"/>
      <c r="G2285" s="1"/>
      <c r="H2285" s="1"/>
    </row>
    <row r="2286" spans="4:8" ht="27.75" customHeight="1">
      <c r="D2286" s="1"/>
      <c r="E2286" s="1"/>
      <c r="F2286" s="1"/>
      <c r="G2286" s="1"/>
      <c r="H2286" s="1"/>
    </row>
    <row r="2287" spans="4:8" ht="27.75" customHeight="1">
      <c r="D2287" s="1"/>
      <c r="E2287" s="1"/>
      <c r="F2287" s="1"/>
      <c r="G2287" s="1"/>
      <c r="H2287" s="1"/>
    </row>
    <row r="2288" spans="4:8" ht="27.75" customHeight="1">
      <c r="D2288" s="1"/>
      <c r="E2288" s="1"/>
      <c r="F2288" s="1"/>
      <c r="G2288" s="1"/>
      <c r="H2288" s="1"/>
    </row>
    <row r="2289" spans="4:8" ht="27.75" customHeight="1">
      <c r="D2289" s="1"/>
      <c r="E2289" s="1"/>
      <c r="F2289" s="1"/>
      <c r="G2289" s="1"/>
      <c r="H2289" s="1"/>
    </row>
    <row r="2290" spans="4:8" ht="27.75" customHeight="1">
      <c r="D2290" s="1"/>
      <c r="E2290" s="1"/>
      <c r="F2290" s="1"/>
      <c r="G2290" s="1"/>
      <c r="H2290" s="1"/>
    </row>
    <row r="2291" spans="4:8" ht="27.75" customHeight="1">
      <c r="D2291" s="1"/>
      <c r="E2291" s="1"/>
      <c r="F2291" s="1"/>
      <c r="G2291" s="1"/>
      <c r="H2291" s="1"/>
    </row>
    <row r="2292" spans="4:8" ht="27.75" customHeight="1">
      <c r="D2292" s="1"/>
      <c r="E2292" s="1"/>
      <c r="F2292" s="1"/>
      <c r="G2292" s="1"/>
      <c r="H2292" s="1"/>
    </row>
    <row r="2293" spans="4:8" ht="27.75" customHeight="1">
      <c r="D2293" s="1"/>
      <c r="E2293" s="1"/>
      <c r="F2293" s="1"/>
      <c r="G2293" s="1"/>
      <c r="H2293" s="1"/>
    </row>
    <row r="2294" spans="4:8" ht="27.75" customHeight="1">
      <c r="D2294" s="1"/>
      <c r="E2294" s="1"/>
      <c r="F2294" s="1"/>
      <c r="G2294" s="1"/>
      <c r="H2294" s="1"/>
    </row>
    <row r="2295" spans="4:8" ht="27.75" customHeight="1">
      <c r="D2295" s="1"/>
      <c r="E2295" s="1"/>
      <c r="F2295" s="1"/>
      <c r="G2295" s="1"/>
      <c r="H2295" s="1"/>
    </row>
    <row r="2296" spans="4:8" ht="27.75" customHeight="1">
      <c r="D2296" s="1"/>
      <c r="E2296" s="1"/>
      <c r="F2296" s="1"/>
      <c r="G2296" s="1"/>
      <c r="H2296" s="1"/>
    </row>
    <row r="2297" spans="4:8" ht="27.75" customHeight="1">
      <c r="D2297" s="1"/>
      <c r="E2297" s="1"/>
      <c r="F2297" s="1"/>
      <c r="G2297" s="1"/>
      <c r="H2297" s="1"/>
    </row>
    <row r="2298" spans="4:8" ht="27.75" customHeight="1">
      <c r="D2298" s="1"/>
      <c r="E2298" s="1"/>
      <c r="F2298" s="1"/>
      <c r="G2298" s="1"/>
      <c r="H2298" s="1"/>
    </row>
    <row r="2299" spans="4:8" ht="27.75" customHeight="1">
      <c r="D2299" s="1"/>
      <c r="E2299" s="1"/>
      <c r="F2299" s="1"/>
      <c r="G2299" s="1"/>
      <c r="H2299" s="1"/>
    </row>
    <row r="2300" spans="4:8" ht="27.75" customHeight="1">
      <c r="D2300" s="1"/>
      <c r="E2300" s="1"/>
      <c r="F2300" s="1"/>
      <c r="G2300" s="1"/>
      <c r="H2300" s="1"/>
    </row>
    <row r="2301" spans="4:8" ht="27.75" customHeight="1">
      <c r="D2301" s="1"/>
      <c r="E2301" s="1"/>
      <c r="F2301" s="1"/>
      <c r="G2301" s="1"/>
      <c r="H2301" s="1"/>
    </row>
    <row r="2302" spans="4:8" ht="27.75" customHeight="1">
      <c r="D2302" s="1"/>
      <c r="E2302" s="1"/>
      <c r="F2302" s="1"/>
      <c r="G2302" s="1"/>
      <c r="H2302" s="1"/>
    </row>
    <row r="2303" spans="4:8" ht="27.75" customHeight="1"/>
    <row r="2304" spans="4:8" ht="27.75" customHeight="1"/>
    <row r="2305" spans="4:8" ht="27.75" customHeight="1"/>
    <row r="2306" spans="4:8" ht="27.75" customHeight="1">
      <c r="D2306" s="1"/>
      <c r="E2306" s="1"/>
      <c r="F2306" s="1"/>
      <c r="G2306" s="1"/>
      <c r="H2306" s="1"/>
    </row>
    <row r="2307" spans="4:8" ht="27.75" customHeight="1">
      <c r="D2307" s="1"/>
      <c r="E2307" s="1"/>
      <c r="F2307" s="1"/>
      <c r="G2307" s="1"/>
      <c r="H2307" s="1"/>
    </row>
    <row r="2308" spans="4:8" ht="27.75" customHeight="1">
      <c r="D2308" s="1"/>
      <c r="E2308" s="1"/>
      <c r="F2308" s="1"/>
      <c r="G2308" s="1"/>
      <c r="H2308" s="1"/>
    </row>
    <row r="2309" spans="4:8" ht="27.75" customHeight="1"/>
    <row r="2310" spans="4:8" ht="27.75" customHeight="1"/>
    <row r="2311" spans="4:8" ht="27.75" customHeight="1"/>
    <row r="2312" spans="4:8" ht="27.75" customHeight="1"/>
    <row r="2313" spans="4:8" ht="27.75" customHeight="1"/>
    <row r="2314" spans="4:8" ht="27.75" customHeight="1"/>
    <row r="2315" spans="4:8" ht="27.75" customHeight="1"/>
    <row r="2316" spans="4:8" ht="27.75" customHeight="1"/>
    <row r="2317" spans="4:8" ht="27.75" customHeight="1"/>
    <row r="2318" spans="4:8" ht="27.75" customHeight="1"/>
    <row r="2319" spans="4:8" ht="27.75" customHeight="1"/>
    <row r="2320" spans="4:8" ht="27.75" customHeight="1"/>
    <row r="2321" spans="4:8" ht="27.75" customHeight="1"/>
    <row r="2322" spans="4:8" ht="27.75" customHeight="1"/>
    <row r="2323" spans="4:8" ht="27.75" customHeight="1"/>
    <row r="2324" spans="4:8" ht="27.75" customHeight="1">
      <c r="D2324" s="1"/>
      <c r="E2324" s="1"/>
      <c r="F2324" s="1"/>
      <c r="G2324" s="1"/>
      <c r="H2324" s="1"/>
    </row>
    <row r="2325" spans="4:8" ht="27.75" customHeight="1">
      <c r="D2325" s="1"/>
      <c r="E2325" s="1"/>
      <c r="F2325" s="1"/>
      <c r="G2325" s="1"/>
      <c r="H2325" s="1"/>
    </row>
    <row r="2326" spans="4:8" ht="27.75" customHeight="1">
      <c r="D2326" s="1"/>
      <c r="E2326" s="1"/>
      <c r="F2326" s="1"/>
      <c r="G2326" s="1"/>
      <c r="H2326" s="1"/>
    </row>
    <row r="2327" spans="4:8" ht="27.75" customHeight="1">
      <c r="D2327" s="1"/>
      <c r="E2327" s="1"/>
      <c r="F2327" s="1"/>
      <c r="G2327" s="1"/>
      <c r="H2327" s="1"/>
    </row>
    <row r="2328" spans="4:8" ht="27.75" customHeight="1">
      <c r="D2328" s="1"/>
      <c r="E2328" s="1"/>
      <c r="F2328" s="1"/>
      <c r="G2328" s="1"/>
      <c r="H2328" s="1"/>
    </row>
    <row r="2329" spans="4:8" ht="27.75" customHeight="1">
      <c r="D2329" s="1"/>
      <c r="E2329" s="1"/>
      <c r="F2329" s="1"/>
      <c r="G2329" s="1"/>
      <c r="H2329" s="1"/>
    </row>
    <row r="2330" spans="4:8" ht="27.75" customHeight="1">
      <c r="D2330" s="1"/>
      <c r="E2330" s="1"/>
      <c r="F2330" s="1"/>
      <c r="G2330" s="1"/>
      <c r="H2330" s="1"/>
    </row>
    <row r="2331" spans="4:8" ht="27.75" customHeight="1">
      <c r="D2331" s="1"/>
      <c r="E2331" s="1"/>
      <c r="F2331" s="1"/>
      <c r="G2331" s="1"/>
      <c r="H2331" s="1"/>
    </row>
    <row r="2332" spans="4:8" ht="27.75" customHeight="1">
      <c r="D2332" s="1"/>
      <c r="E2332" s="1"/>
      <c r="F2332" s="1"/>
      <c r="G2332" s="1"/>
      <c r="H2332" s="1"/>
    </row>
    <row r="2333" spans="4:8" ht="27.75" customHeight="1">
      <c r="D2333" s="1"/>
      <c r="E2333" s="1"/>
      <c r="F2333" s="1"/>
      <c r="G2333" s="1"/>
      <c r="H2333" s="1"/>
    </row>
    <row r="2334" spans="4:8" ht="27.75" customHeight="1">
      <c r="D2334" s="1"/>
      <c r="E2334" s="1"/>
      <c r="F2334" s="1"/>
      <c r="G2334" s="1"/>
      <c r="H2334" s="1"/>
    </row>
    <row r="2335" spans="4:8" ht="27.75" customHeight="1">
      <c r="D2335" s="1"/>
      <c r="E2335" s="1"/>
      <c r="F2335" s="1"/>
      <c r="G2335" s="1"/>
      <c r="H2335" s="1"/>
    </row>
    <row r="2336" spans="4:8" ht="27.75" customHeight="1">
      <c r="D2336" s="1"/>
      <c r="E2336" s="1"/>
      <c r="F2336" s="1"/>
      <c r="G2336" s="1"/>
      <c r="H2336" s="1"/>
    </row>
    <row r="2337" spans="4:8" ht="27.75" customHeight="1">
      <c r="D2337" s="1"/>
      <c r="E2337" s="1"/>
      <c r="F2337" s="1"/>
      <c r="G2337" s="1"/>
      <c r="H2337" s="1"/>
    </row>
    <row r="2338" spans="4:8" ht="27.75" customHeight="1">
      <c r="D2338" s="1"/>
      <c r="E2338" s="1"/>
      <c r="F2338" s="1"/>
      <c r="G2338" s="1"/>
      <c r="H2338" s="1"/>
    </row>
    <row r="2339" spans="4:8" ht="27.75" customHeight="1">
      <c r="D2339" s="1"/>
      <c r="E2339" s="1"/>
      <c r="F2339" s="1"/>
      <c r="G2339" s="1"/>
      <c r="H2339" s="1"/>
    </row>
    <row r="2340" spans="4:8" ht="27.75" customHeight="1">
      <c r="D2340" s="1"/>
      <c r="E2340" s="1"/>
      <c r="F2340" s="1"/>
      <c r="G2340" s="1"/>
      <c r="H2340" s="1"/>
    </row>
    <row r="2341" spans="4:8" ht="27.75" customHeight="1">
      <c r="D2341" s="1"/>
      <c r="E2341" s="1"/>
      <c r="F2341" s="1"/>
      <c r="G2341" s="1"/>
      <c r="H2341" s="1"/>
    </row>
    <row r="2342" spans="4:8" ht="27.75" customHeight="1">
      <c r="D2342" s="1"/>
      <c r="E2342" s="1"/>
      <c r="F2342" s="1"/>
      <c r="G2342" s="1"/>
      <c r="H2342" s="1"/>
    </row>
    <row r="2343" spans="4:8" ht="27.75" customHeight="1">
      <c r="D2343" s="1"/>
      <c r="E2343" s="1"/>
      <c r="F2343" s="1"/>
      <c r="G2343" s="1"/>
      <c r="H2343" s="1"/>
    </row>
    <row r="2344" spans="4:8" ht="27.75" customHeight="1">
      <c r="D2344" s="1"/>
      <c r="E2344" s="1"/>
      <c r="F2344" s="1"/>
      <c r="G2344" s="1"/>
      <c r="H2344" s="1"/>
    </row>
    <row r="2345" spans="4:8" ht="27.75" customHeight="1">
      <c r="D2345" s="1"/>
      <c r="E2345" s="1"/>
      <c r="F2345" s="1"/>
      <c r="G2345" s="1"/>
      <c r="H2345" s="1"/>
    </row>
    <row r="2346" spans="4:8" ht="27.75" customHeight="1">
      <c r="D2346" s="1"/>
      <c r="E2346" s="1"/>
      <c r="F2346" s="1"/>
      <c r="G2346" s="1"/>
      <c r="H2346" s="1"/>
    </row>
    <row r="2347" spans="4:8" ht="27.75" customHeight="1">
      <c r="D2347" s="1"/>
      <c r="E2347" s="1"/>
      <c r="F2347" s="1"/>
      <c r="G2347" s="1"/>
      <c r="H2347" s="1"/>
    </row>
    <row r="2348" spans="4:8" ht="27.75" customHeight="1">
      <c r="D2348" s="1"/>
      <c r="E2348" s="1"/>
      <c r="F2348" s="1"/>
      <c r="G2348" s="1"/>
      <c r="H2348" s="1"/>
    </row>
    <row r="2349" spans="4:8" ht="27.75" customHeight="1">
      <c r="D2349" s="1"/>
      <c r="E2349" s="1"/>
      <c r="F2349" s="1"/>
      <c r="G2349" s="1"/>
      <c r="H2349" s="1"/>
    </row>
    <row r="2350" spans="4:8" ht="27.75" customHeight="1">
      <c r="D2350" s="1"/>
      <c r="E2350" s="1"/>
      <c r="F2350" s="1"/>
      <c r="G2350" s="1"/>
      <c r="H2350" s="1"/>
    </row>
    <row r="2351" spans="4:8" ht="27.75" customHeight="1">
      <c r="D2351" s="1"/>
      <c r="E2351" s="1"/>
      <c r="F2351" s="1"/>
      <c r="G2351" s="1"/>
      <c r="H2351" s="1"/>
    </row>
    <row r="2352" spans="4:8" ht="27.75" customHeight="1">
      <c r="D2352" s="1"/>
      <c r="E2352" s="1"/>
      <c r="F2352" s="1"/>
      <c r="G2352" s="1"/>
      <c r="H2352" s="1"/>
    </row>
    <row r="2353" spans="4:8" ht="27.75" customHeight="1"/>
    <row r="2354" spans="4:8" ht="27.75" customHeight="1"/>
    <row r="2355" spans="4:8" ht="27.75" customHeight="1"/>
    <row r="2356" spans="4:8" ht="27.75" customHeight="1"/>
    <row r="2357" spans="4:8" ht="27.75" customHeight="1"/>
    <row r="2358" spans="4:8" ht="27.75" customHeight="1"/>
    <row r="2359" spans="4:8" ht="27.75" customHeight="1"/>
    <row r="2360" spans="4:8" ht="27.75" customHeight="1"/>
    <row r="2361" spans="4:8" ht="27.75" customHeight="1"/>
    <row r="2362" spans="4:8" ht="27.75" customHeight="1"/>
    <row r="2363" spans="4:8" ht="27.75" customHeight="1"/>
    <row r="2364" spans="4:8" ht="27.75" customHeight="1"/>
    <row r="2365" spans="4:8" ht="27.75" customHeight="1">
      <c r="D2365" s="1"/>
      <c r="E2365" s="1"/>
      <c r="F2365" s="1"/>
      <c r="G2365" s="1"/>
      <c r="H2365" s="1"/>
    </row>
    <row r="2366" spans="4:8" ht="27.75" customHeight="1">
      <c r="D2366" s="1"/>
      <c r="E2366" s="1"/>
      <c r="F2366" s="1"/>
      <c r="G2366" s="1"/>
      <c r="H2366" s="1"/>
    </row>
    <row r="2367" spans="4:8" ht="27.75" customHeight="1">
      <c r="D2367" s="1"/>
      <c r="E2367" s="1"/>
      <c r="F2367" s="1"/>
      <c r="G2367" s="1"/>
      <c r="H2367" s="1"/>
    </row>
    <row r="2368" spans="4:8" ht="27.75" customHeight="1">
      <c r="D2368" s="1"/>
      <c r="E2368" s="1"/>
      <c r="F2368" s="1"/>
      <c r="G2368" s="1"/>
      <c r="H2368" s="1"/>
    </row>
    <row r="2369" spans="4:8" ht="27.75" customHeight="1">
      <c r="D2369" s="1"/>
      <c r="E2369" s="1"/>
      <c r="F2369" s="1"/>
      <c r="G2369" s="1"/>
      <c r="H2369" s="1"/>
    </row>
    <row r="2370" spans="4:8" ht="27.75" customHeight="1">
      <c r="D2370" s="1"/>
      <c r="E2370" s="1"/>
      <c r="F2370" s="1"/>
      <c r="G2370" s="1"/>
      <c r="H2370" s="1"/>
    </row>
    <row r="2371" spans="4:8" ht="27.75" customHeight="1">
      <c r="D2371" s="1"/>
      <c r="E2371" s="1"/>
      <c r="F2371" s="1"/>
      <c r="G2371" s="1"/>
      <c r="H2371" s="1"/>
    </row>
    <row r="2372" spans="4:8" ht="27.75" customHeight="1">
      <c r="D2372" s="1"/>
      <c r="E2372" s="1"/>
      <c r="F2372" s="1"/>
      <c r="G2372" s="1"/>
      <c r="H2372" s="1"/>
    </row>
    <row r="2373" spans="4:8" ht="27.75" customHeight="1">
      <c r="D2373" s="1"/>
      <c r="E2373" s="1"/>
      <c r="F2373" s="1"/>
      <c r="G2373" s="1"/>
      <c r="H2373" s="1"/>
    </row>
    <row r="2374" spans="4:8" ht="27.75" customHeight="1">
      <c r="D2374" s="1"/>
      <c r="E2374" s="1"/>
      <c r="F2374" s="1"/>
      <c r="G2374" s="1"/>
      <c r="H2374" s="1"/>
    </row>
    <row r="2375" spans="4:8" ht="27.75" customHeight="1">
      <c r="D2375" s="1"/>
      <c r="E2375" s="1"/>
      <c r="F2375" s="1"/>
      <c r="G2375" s="1"/>
      <c r="H2375" s="1"/>
    </row>
    <row r="2376" spans="4:8" ht="27.75" customHeight="1">
      <c r="D2376" s="1"/>
      <c r="E2376" s="1"/>
      <c r="F2376" s="1"/>
      <c r="G2376" s="1"/>
      <c r="H2376" s="1"/>
    </row>
    <row r="2377" spans="4:8" ht="27.75" customHeight="1">
      <c r="D2377" s="1"/>
      <c r="E2377" s="1"/>
      <c r="F2377" s="1"/>
      <c r="G2377" s="1"/>
      <c r="H2377" s="1"/>
    </row>
    <row r="2378" spans="4:8" ht="27.75" customHeight="1">
      <c r="D2378" s="1"/>
      <c r="E2378" s="1"/>
      <c r="F2378" s="1"/>
      <c r="G2378" s="1"/>
      <c r="H2378" s="1"/>
    </row>
    <row r="2379" spans="4:8" ht="27.75" customHeight="1">
      <c r="D2379" s="1"/>
      <c r="E2379" s="1"/>
      <c r="F2379" s="1"/>
      <c r="G2379" s="1"/>
      <c r="H2379" s="1"/>
    </row>
    <row r="2380" spans="4:8" ht="27.75" customHeight="1">
      <c r="D2380" s="1"/>
      <c r="E2380" s="1"/>
      <c r="F2380" s="1"/>
      <c r="G2380" s="1"/>
      <c r="H2380" s="1"/>
    </row>
    <row r="2381" spans="4:8" ht="27.75" customHeight="1">
      <c r="D2381" s="1"/>
      <c r="E2381" s="1"/>
      <c r="F2381" s="1"/>
      <c r="G2381" s="1"/>
      <c r="H2381" s="1"/>
    </row>
    <row r="2382" spans="4:8" ht="27.75" customHeight="1">
      <c r="D2382" s="1"/>
      <c r="E2382" s="1"/>
      <c r="F2382" s="1"/>
      <c r="G2382" s="1"/>
      <c r="H2382" s="1"/>
    </row>
    <row r="2383" spans="4:8" ht="27.75" customHeight="1">
      <c r="D2383" s="1"/>
      <c r="E2383" s="1"/>
      <c r="F2383" s="1"/>
      <c r="G2383" s="1"/>
      <c r="H2383" s="1"/>
    </row>
    <row r="2384" spans="4:8" ht="27.75" customHeight="1">
      <c r="D2384" s="1"/>
      <c r="E2384" s="1"/>
      <c r="F2384" s="1"/>
      <c r="G2384" s="1"/>
      <c r="H2384" s="1"/>
    </row>
    <row r="2385" spans="4:8" ht="27.75" customHeight="1">
      <c r="D2385" s="1"/>
      <c r="E2385" s="1"/>
      <c r="F2385" s="1"/>
      <c r="G2385" s="1"/>
      <c r="H2385" s="1"/>
    </row>
    <row r="2386" spans="4:8" ht="27.75" customHeight="1">
      <c r="D2386" s="1"/>
      <c r="E2386" s="1"/>
      <c r="F2386" s="1"/>
      <c r="G2386" s="1"/>
      <c r="H2386" s="1"/>
    </row>
    <row r="2387" spans="4:8" ht="27.75" customHeight="1">
      <c r="D2387" s="1"/>
      <c r="E2387" s="1"/>
      <c r="F2387" s="1"/>
      <c r="G2387" s="1"/>
      <c r="H2387" s="1"/>
    </row>
    <row r="2388" spans="4:8" ht="27.75" customHeight="1">
      <c r="D2388" s="1"/>
      <c r="E2388" s="1"/>
      <c r="F2388" s="1"/>
      <c r="G2388" s="1"/>
      <c r="H2388" s="1"/>
    </row>
    <row r="2389" spans="4:8" ht="27.75" customHeight="1">
      <c r="D2389" s="1"/>
      <c r="E2389" s="1"/>
      <c r="F2389" s="1"/>
      <c r="G2389" s="1"/>
      <c r="H2389" s="1"/>
    </row>
    <row r="2390" spans="4:8" ht="27.75" customHeight="1">
      <c r="D2390" s="1"/>
      <c r="E2390" s="1"/>
      <c r="F2390" s="1"/>
      <c r="G2390" s="1"/>
      <c r="H2390" s="1"/>
    </row>
    <row r="2391" spans="4:8" ht="27.75" customHeight="1">
      <c r="D2391" s="1"/>
      <c r="E2391" s="1"/>
      <c r="F2391" s="1"/>
      <c r="G2391" s="1"/>
      <c r="H2391" s="1"/>
    </row>
    <row r="2392" spans="4:8" ht="27.75" customHeight="1">
      <c r="D2392" s="1"/>
      <c r="E2392" s="1"/>
      <c r="F2392" s="1"/>
      <c r="G2392" s="1"/>
      <c r="H2392" s="1"/>
    </row>
    <row r="2393" spans="4:8" ht="27.75" customHeight="1">
      <c r="D2393" s="1"/>
      <c r="E2393" s="1"/>
      <c r="F2393" s="1"/>
      <c r="G2393" s="1"/>
      <c r="H2393" s="1"/>
    </row>
    <row r="2394" spans="4:8" ht="27.75" customHeight="1">
      <c r="D2394" s="1"/>
      <c r="E2394" s="1"/>
      <c r="F2394" s="1"/>
      <c r="G2394" s="1"/>
      <c r="H2394" s="1"/>
    </row>
    <row r="2395" spans="4:8" ht="27.75" customHeight="1">
      <c r="D2395" s="1"/>
      <c r="E2395" s="1"/>
      <c r="F2395" s="1"/>
      <c r="G2395" s="1"/>
      <c r="H2395" s="1"/>
    </row>
    <row r="2396" spans="4:8" ht="27.75" customHeight="1">
      <c r="D2396" s="1"/>
      <c r="E2396" s="1"/>
      <c r="F2396" s="1"/>
      <c r="G2396" s="1"/>
      <c r="H2396" s="1"/>
    </row>
    <row r="2397" spans="4:8" ht="27.75" customHeight="1">
      <c r="D2397" s="1"/>
      <c r="E2397" s="1"/>
      <c r="F2397" s="1"/>
      <c r="G2397" s="1"/>
      <c r="H2397" s="1"/>
    </row>
    <row r="2398" spans="4:8" ht="27.75" customHeight="1">
      <c r="D2398" s="1"/>
      <c r="E2398" s="1"/>
      <c r="F2398" s="1"/>
      <c r="G2398" s="1"/>
      <c r="H2398" s="1"/>
    </row>
    <row r="2399" spans="4:8" ht="27.75" customHeight="1">
      <c r="D2399" s="1"/>
      <c r="E2399" s="1"/>
      <c r="F2399" s="1"/>
      <c r="G2399" s="1"/>
      <c r="H2399" s="1"/>
    </row>
    <row r="2400" spans="4:8" ht="27.75" customHeight="1">
      <c r="D2400" s="1"/>
      <c r="E2400" s="1"/>
      <c r="F2400" s="1"/>
      <c r="G2400" s="1"/>
      <c r="H2400" s="1"/>
    </row>
    <row r="2401" spans="4:8" ht="27.75" customHeight="1">
      <c r="D2401" s="1"/>
      <c r="E2401" s="1"/>
      <c r="F2401" s="1"/>
      <c r="G2401" s="1"/>
      <c r="H2401" s="1"/>
    </row>
    <row r="2402" spans="4:8" ht="27.75" customHeight="1">
      <c r="D2402" s="1"/>
      <c r="E2402" s="1"/>
      <c r="F2402" s="1"/>
      <c r="G2402" s="1"/>
      <c r="H2402" s="1"/>
    </row>
    <row r="2403" spans="4:8" ht="27.75" customHeight="1">
      <c r="D2403" s="1"/>
      <c r="E2403" s="1"/>
      <c r="F2403" s="1"/>
      <c r="G2403" s="1"/>
      <c r="H2403" s="1"/>
    </row>
    <row r="2404" spans="4:8" ht="27.75" customHeight="1">
      <c r="D2404" s="1"/>
      <c r="E2404" s="1"/>
      <c r="F2404" s="1"/>
      <c r="G2404" s="1"/>
      <c r="H2404" s="1"/>
    </row>
    <row r="2405" spans="4:8" ht="27.75" customHeight="1">
      <c r="D2405" s="1"/>
      <c r="E2405" s="1"/>
      <c r="F2405" s="1"/>
      <c r="G2405" s="1"/>
      <c r="H2405" s="1"/>
    </row>
    <row r="2406" spans="4:8" ht="27.75" customHeight="1">
      <c r="D2406" s="1"/>
      <c r="E2406" s="1"/>
      <c r="F2406" s="1"/>
      <c r="G2406" s="1"/>
      <c r="H2406" s="1"/>
    </row>
    <row r="2407" spans="4:8" ht="27.75" customHeight="1">
      <c r="D2407" s="1"/>
      <c r="E2407" s="1"/>
      <c r="F2407" s="1"/>
      <c r="G2407" s="1"/>
      <c r="H2407" s="1"/>
    </row>
    <row r="2408" spans="4:8" ht="27.75" customHeight="1">
      <c r="D2408" s="1"/>
      <c r="E2408" s="1"/>
      <c r="F2408" s="1"/>
      <c r="G2408" s="1"/>
      <c r="H2408" s="1"/>
    </row>
    <row r="2409" spans="4:8" ht="27.75" customHeight="1">
      <c r="D2409" s="1"/>
      <c r="E2409" s="1"/>
      <c r="F2409" s="1"/>
      <c r="G2409" s="1"/>
      <c r="H2409" s="1"/>
    </row>
    <row r="2410" spans="4:8" ht="27.75" customHeight="1">
      <c r="D2410" s="1"/>
      <c r="E2410" s="1"/>
      <c r="F2410" s="1"/>
      <c r="G2410" s="1"/>
      <c r="H2410" s="1"/>
    </row>
    <row r="2411" spans="4:8" ht="27.75" customHeight="1">
      <c r="D2411" s="1"/>
      <c r="E2411" s="1"/>
      <c r="F2411" s="1"/>
      <c r="G2411" s="1"/>
      <c r="H2411" s="1"/>
    </row>
    <row r="2412" spans="4:8" ht="27.75" customHeight="1">
      <c r="D2412" s="1"/>
      <c r="E2412" s="1"/>
      <c r="F2412" s="1"/>
      <c r="G2412" s="1"/>
      <c r="H2412" s="1"/>
    </row>
    <row r="2413" spans="4:8" ht="27.75" customHeight="1">
      <c r="D2413" s="1"/>
      <c r="E2413" s="1"/>
      <c r="F2413" s="1"/>
      <c r="G2413" s="1"/>
      <c r="H2413" s="1"/>
    </row>
    <row r="2414" spans="4:8" ht="27.75" customHeight="1">
      <c r="D2414" s="1"/>
      <c r="E2414" s="1"/>
      <c r="F2414" s="1"/>
      <c r="G2414" s="1"/>
      <c r="H2414" s="1"/>
    </row>
    <row r="2415" spans="4:8" ht="27.75" customHeight="1">
      <c r="D2415" s="1"/>
      <c r="E2415" s="1"/>
      <c r="F2415" s="1"/>
      <c r="G2415" s="1"/>
      <c r="H2415" s="1"/>
    </row>
    <row r="2416" spans="4:8" ht="27.75" customHeight="1">
      <c r="D2416" s="1"/>
      <c r="E2416" s="1"/>
      <c r="F2416" s="1"/>
      <c r="G2416" s="1"/>
      <c r="H2416" s="1"/>
    </row>
    <row r="2417" spans="4:8" ht="27.75" customHeight="1">
      <c r="D2417" s="1"/>
      <c r="E2417" s="1"/>
      <c r="F2417" s="1"/>
      <c r="G2417" s="1"/>
      <c r="H2417" s="1"/>
    </row>
    <row r="2418" spans="4:8" ht="27.75" customHeight="1">
      <c r="D2418" s="1"/>
      <c r="E2418" s="1"/>
      <c r="F2418" s="1"/>
      <c r="G2418" s="1"/>
      <c r="H2418" s="1"/>
    </row>
    <row r="2419" spans="4:8" ht="27.75" customHeight="1">
      <c r="D2419" s="1"/>
      <c r="E2419" s="1"/>
      <c r="F2419" s="1"/>
      <c r="G2419" s="1"/>
      <c r="H2419" s="1"/>
    </row>
    <row r="2420" spans="4:8" ht="27.75" customHeight="1">
      <c r="D2420" s="1"/>
      <c r="E2420" s="1"/>
      <c r="F2420" s="1"/>
      <c r="G2420" s="1"/>
      <c r="H2420" s="1"/>
    </row>
    <row r="2421" spans="4:8" ht="27.75" customHeight="1">
      <c r="D2421" s="1"/>
      <c r="E2421" s="1"/>
      <c r="F2421" s="1"/>
      <c r="G2421" s="1"/>
      <c r="H2421" s="1"/>
    </row>
    <row r="2422" spans="4:8" ht="27.75" customHeight="1">
      <c r="D2422" s="1"/>
      <c r="E2422" s="1"/>
      <c r="F2422" s="1"/>
      <c r="G2422" s="1"/>
      <c r="H2422" s="1"/>
    </row>
    <row r="2423" spans="4:8" ht="27.75" customHeight="1">
      <c r="D2423" s="1"/>
      <c r="E2423" s="1"/>
      <c r="F2423" s="1"/>
      <c r="G2423" s="1"/>
      <c r="H2423" s="1"/>
    </row>
    <row r="2424" spans="4:8" ht="27.75" customHeight="1">
      <c r="D2424" s="1"/>
      <c r="E2424" s="1"/>
      <c r="F2424" s="1"/>
      <c r="G2424" s="1"/>
      <c r="H2424" s="1"/>
    </row>
    <row r="2425" spans="4:8" ht="27.75" customHeight="1">
      <c r="D2425" s="1"/>
      <c r="E2425" s="1"/>
      <c r="F2425" s="1"/>
      <c r="G2425" s="1"/>
      <c r="H2425" s="1"/>
    </row>
    <row r="2426" spans="4:8" ht="27.75" customHeight="1">
      <c r="D2426" s="1"/>
      <c r="E2426" s="1"/>
      <c r="F2426" s="1"/>
      <c r="G2426" s="1"/>
      <c r="H2426" s="1"/>
    </row>
    <row r="2427" spans="4:8" ht="27.75" customHeight="1">
      <c r="D2427" s="1"/>
      <c r="E2427" s="1"/>
      <c r="F2427" s="1"/>
      <c r="G2427" s="1"/>
      <c r="H2427" s="1"/>
    </row>
    <row r="2428" spans="4:8" ht="27.75" customHeight="1">
      <c r="D2428" s="1"/>
      <c r="E2428" s="1"/>
      <c r="F2428" s="1"/>
      <c r="G2428" s="1"/>
      <c r="H2428" s="1"/>
    </row>
    <row r="2429" spans="4:8" ht="27.75" customHeight="1">
      <c r="D2429" s="1"/>
      <c r="E2429" s="1"/>
      <c r="F2429" s="1"/>
      <c r="G2429" s="1"/>
      <c r="H2429" s="1"/>
    </row>
    <row r="2430" spans="4:8" ht="27.75" customHeight="1">
      <c r="D2430" s="1"/>
      <c r="E2430" s="1"/>
      <c r="F2430" s="1"/>
      <c r="G2430" s="1"/>
      <c r="H2430" s="1"/>
    </row>
    <row r="2431" spans="4:8" ht="27.75" customHeight="1">
      <c r="D2431" s="1"/>
      <c r="E2431" s="1"/>
      <c r="F2431" s="1"/>
      <c r="G2431" s="1"/>
      <c r="H2431" s="1"/>
    </row>
    <row r="2432" spans="4:8" ht="27.75" customHeight="1">
      <c r="D2432" s="1"/>
      <c r="E2432" s="1"/>
      <c r="F2432" s="1"/>
      <c r="G2432" s="1"/>
      <c r="H2432" s="1"/>
    </row>
    <row r="2433" spans="4:8" ht="27.75" customHeight="1">
      <c r="D2433" s="1"/>
      <c r="E2433" s="1"/>
      <c r="F2433" s="1"/>
      <c r="G2433" s="1"/>
      <c r="H2433" s="1"/>
    </row>
    <row r="2434" spans="4:8" ht="27.75" customHeight="1">
      <c r="D2434" s="1"/>
      <c r="E2434" s="1"/>
      <c r="F2434" s="1"/>
      <c r="G2434" s="1"/>
      <c r="H2434" s="1"/>
    </row>
    <row r="2435" spans="4:8" ht="27.75" customHeight="1">
      <c r="D2435" s="1"/>
      <c r="E2435" s="1"/>
      <c r="F2435" s="1"/>
      <c r="G2435" s="1"/>
      <c r="H2435" s="1"/>
    </row>
    <row r="2436" spans="4:8" ht="27.75" customHeight="1">
      <c r="D2436" s="1"/>
      <c r="E2436" s="1"/>
      <c r="F2436" s="1"/>
      <c r="G2436" s="1"/>
      <c r="H2436" s="1"/>
    </row>
    <row r="2437" spans="4:8" ht="27.75" customHeight="1">
      <c r="D2437" s="1"/>
      <c r="E2437" s="1"/>
      <c r="F2437" s="1"/>
      <c r="G2437" s="1"/>
      <c r="H2437" s="1"/>
    </row>
    <row r="2438" spans="4:8" ht="27.75" customHeight="1">
      <c r="D2438" s="1"/>
      <c r="E2438" s="1"/>
      <c r="F2438" s="1"/>
      <c r="G2438" s="1"/>
      <c r="H2438" s="1"/>
    </row>
    <row r="2439" spans="4:8" ht="27.75" customHeight="1">
      <c r="D2439" s="1"/>
      <c r="E2439" s="1"/>
      <c r="F2439" s="1"/>
      <c r="G2439" s="1"/>
      <c r="H2439" s="1"/>
    </row>
    <row r="2440" spans="4:8" ht="27.75" customHeight="1">
      <c r="D2440" s="1"/>
      <c r="E2440" s="1"/>
      <c r="F2440" s="1"/>
      <c r="G2440" s="1"/>
      <c r="H2440" s="1"/>
    </row>
    <row r="2441" spans="4:8" ht="27.75" customHeight="1">
      <c r="D2441" s="1"/>
      <c r="E2441" s="1"/>
      <c r="F2441" s="1"/>
      <c r="G2441" s="1"/>
      <c r="H2441" s="1"/>
    </row>
    <row r="2442" spans="4:8" ht="27.75" customHeight="1">
      <c r="D2442" s="1"/>
      <c r="E2442" s="1"/>
      <c r="F2442" s="1"/>
      <c r="G2442" s="1"/>
      <c r="H2442" s="1"/>
    </row>
    <row r="2443" spans="4:8" ht="27.75" customHeight="1">
      <c r="D2443" s="1"/>
      <c r="E2443" s="1"/>
      <c r="F2443" s="1"/>
      <c r="G2443" s="1"/>
      <c r="H2443" s="1"/>
    </row>
    <row r="2444" spans="4:8" ht="27.75" customHeight="1">
      <c r="D2444" s="1"/>
      <c r="E2444" s="1"/>
      <c r="F2444" s="1"/>
      <c r="G2444" s="1"/>
      <c r="H2444" s="1"/>
    </row>
    <row r="2445" spans="4:8" ht="27.75" customHeight="1">
      <c r="D2445" s="1"/>
      <c r="E2445" s="1"/>
      <c r="F2445" s="1"/>
      <c r="G2445" s="1"/>
      <c r="H2445" s="1"/>
    </row>
    <row r="2446" spans="4:8" ht="27.75" customHeight="1">
      <c r="D2446" s="1"/>
      <c r="E2446" s="1"/>
      <c r="F2446" s="1"/>
      <c r="G2446" s="1"/>
      <c r="H2446" s="1"/>
    </row>
    <row r="2447" spans="4:8" ht="27.75" customHeight="1">
      <c r="D2447" s="1"/>
      <c r="E2447" s="1"/>
      <c r="F2447" s="1"/>
      <c r="G2447" s="1"/>
      <c r="H2447" s="1"/>
    </row>
    <row r="2448" spans="4:8" ht="27.75" customHeight="1">
      <c r="D2448" s="1"/>
      <c r="E2448" s="1"/>
      <c r="F2448" s="1"/>
      <c r="G2448" s="1"/>
      <c r="H2448" s="1"/>
    </row>
    <row r="2449" spans="4:8" ht="27.75" customHeight="1">
      <c r="D2449" s="1"/>
      <c r="E2449" s="1"/>
      <c r="F2449" s="1"/>
      <c r="G2449" s="1"/>
      <c r="H2449" s="1"/>
    </row>
    <row r="2450" spans="4:8" ht="27.75" customHeight="1">
      <c r="D2450" s="1"/>
      <c r="E2450" s="1"/>
      <c r="F2450" s="1"/>
      <c r="G2450" s="1"/>
      <c r="H2450" s="1"/>
    </row>
    <row r="2451" spans="4:8" ht="27.75" customHeight="1">
      <c r="D2451" s="1"/>
      <c r="E2451" s="1"/>
      <c r="F2451" s="1"/>
      <c r="G2451" s="1"/>
      <c r="H2451" s="1"/>
    </row>
    <row r="2452" spans="4:8" ht="27.75" customHeight="1">
      <c r="D2452" s="1"/>
      <c r="E2452" s="1"/>
      <c r="F2452" s="1"/>
      <c r="G2452" s="1"/>
      <c r="H2452" s="1"/>
    </row>
    <row r="2453" spans="4:8" ht="27.75" customHeight="1">
      <c r="D2453" s="1"/>
      <c r="E2453" s="1"/>
      <c r="F2453" s="1"/>
      <c r="G2453" s="1"/>
      <c r="H2453" s="1"/>
    </row>
    <row r="2454" spans="4:8" ht="27.75" customHeight="1">
      <c r="D2454" s="1"/>
      <c r="E2454" s="1"/>
      <c r="F2454" s="1"/>
      <c r="G2454" s="1"/>
      <c r="H2454" s="1"/>
    </row>
    <row r="2455" spans="4:8" ht="27.75" customHeight="1">
      <c r="D2455" s="1"/>
      <c r="E2455" s="1"/>
      <c r="F2455" s="1"/>
      <c r="G2455" s="1"/>
      <c r="H2455" s="1"/>
    </row>
    <row r="2456" spans="4:8" ht="27.75" customHeight="1">
      <c r="D2456" s="1"/>
      <c r="E2456" s="1"/>
      <c r="F2456" s="1"/>
      <c r="G2456" s="1"/>
      <c r="H2456" s="1"/>
    </row>
    <row r="2457" spans="4:8" ht="27.75" customHeight="1">
      <c r="D2457" s="1"/>
      <c r="E2457" s="1"/>
      <c r="F2457" s="1"/>
      <c r="G2457" s="1"/>
      <c r="H2457" s="1"/>
    </row>
    <row r="2458" spans="4:8" ht="27.75" customHeight="1">
      <c r="D2458" s="1"/>
      <c r="E2458" s="1"/>
      <c r="F2458" s="1"/>
      <c r="G2458" s="1"/>
      <c r="H2458" s="1"/>
    </row>
    <row r="2459" spans="4:8" ht="27.75" customHeight="1">
      <c r="D2459" s="1"/>
      <c r="E2459" s="1"/>
      <c r="F2459" s="1"/>
      <c r="G2459" s="1"/>
      <c r="H2459" s="1"/>
    </row>
    <row r="2460" spans="4:8" ht="27.75" customHeight="1">
      <c r="D2460" s="1"/>
      <c r="E2460" s="1"/>
      <c r="F2460" s="1"/>
      <c r="G2460" s="1"/>
      <c r="H2460" s="1"/>
    </row>
    <row r="2461" spans="4:8" ht="27.75" customHeight="1">
      <c r="D2461" s="1"/>
      <c r="E2461" s="1"/>
      <c r="F2461" s="1"/>
      <c r="G2461" s="1"/>
      <c r="H2461" s="1"/>
    </row>
    <row r="2462" spans="4:8" ht="27.75" customHeight="1">
      <c r="D2462" s="1"/>
      <c r="E2462" s="1"/>
      <c r="F2462" s="1"/>
      <c r="G2462" s="1"/>
      <c r="H2462" s="1"/>
    </row>
    <row r="2463" spans="4:8" ht="27.75" customHeight="1">
      <c r="D2463" s="1"/>
      <c r="E2463" s="1"/>
      <c r="F2463" s="1"/>
      <c r="G2463" s="1"/>
      <c r="H2463" s="1"/>
    </row>
    <row r="2464" spans="4:8" ht="27.75" customHeight="1">
      <c r="D2464" s="1"/>
      <c r="E2464" s="1"/>
      <c r="F2464" s="1"/>
      <c r="G2464" s="1"/>
      <c r="H2464" s="1"/>
    </row>
    <row r="2465" spans="4:8" ht="27.75" customHeight="1">
      <c r="D2465" s="1"/>
      <c r="E2465" s="1"/>
      <c r="F2465" s="1"/>
      <c r="G2465" s="1"/>
      <c r="H2465" s="1"/>
    </row>
    <row r="2466" spans="4:8" ht="27.75" customHeight="1">
      <c r="D2466" s="1"/>
      <c r="E2466" s="1"/>
      <c r="F2466" s="1"/>
      <c r="G2466" s="1"/>
      <c r="H2466" s="1"/>
    </row>
    <row r="2467" spans="4:8" ht="27.75" customHeight="1">
      <c r="D2467" s="1"/>
      <c r="E2467" s="1"/>
      <c r="F2467" s="1"/>
      <c r="G2467" s="1"/>
      <c r="H2467" s="1"/>
    </row>
    <row r="2468" spans="4:8" ht="27.75" customHeight="1">
      <c r="D2468" s="1"/>
      <c r="E2468" s="1"/>
      <c r="F2468" s="1"/>
      <c r="G2468" s="1"/>
      <c r="H2468" s="1"/>
    </row>
    <row r="2469" spans="4:8" ht="27.75" customHeight="1"/>
    <row r="2470" spans="4:8" ht="27.75" customHeight="1"/>
    <row r="2471" spans="4:8" ht="27.75" customHeight="1"/>
    <row r="2472" spans="4:8" ht="27.75" customHeight="1"/>
    <row r="2473" spans="4:8" ht="27.75" customHeight="1"/>
    <row r="2474" spans="4:8" ht="27.75" customHeight="1"/>
    <row r="2475" spans="4:8" ht="27.75" customHeight="1"/>
    <row r="2476" spans="4:8" ht="27.75" customHeight="1"/>
    <row r="2477" spans="4:8" ht="27.75" customHeight="1"/>
    <row r="2478" spans="4:8" ht="27.75" customHeight="1"/>
    <row r="2479" spans="4:8" ht="27.75" customHeight="1"/>
    <row r="2480" spans="4:8" ht="27.75" customHeight="1"/>
    <row r="2481" ht="27.75" customHeight="1"/>
    <row r="2482" ht="27.75" customHeight="1"/>
    <row r="2483" ht="27.75" customHeight="1"/>
    <row r="2484" ht="27.75" customHeight="1"/>
    <row r="2485" ht="27.75" customHeight="1"/>
    <row r="2486" ht="27.75" customHeight="1"/>
    <row r="2487" ht="27.75" customHeight="1"/>
    <row r="2488" ht="27.75" customHeight="1"/>
    <row r="2489" ht="27.75" customHeight="1"/>
    <row r="2490" ht="27.75" customHeight="1"/>
    <row r="2491" ht="27.75" customHeight="1"/>
    <row r="2492" ht="27.75" customHeight="1"/>
    <row r="2493" ht="27.75" customHeight="1"/>
    <row r="2494" ht="27.75" customHeight="1"/>
    <row r="2495" ht="27.75" customHeight="1"/>
    <row r="2496" ht="27.75" customHeight="1"/>
    <row r="2497" ht="27.75" customHeight="1"/>
    <row r="2498" ht="27.75" customHeight="1"/>
    <row r="2499" ht="27.75" customHeight="1"/>
    <row r="2500" ht="27.75" customHeight="1"/>
    <row r="2501" ht="27.75" customHeight="1"/>
    <row r="2502" ht="27.75" customHeight="1"/>
    <row r="2503" ht="27.75" customHeight="1"/>
    <row r="2504" ht="27.75" customHeight="1"/>
    <row r="2505" ht="27.75" customHeight="1"/>
    <row r="2506" ht="27.75" customHeight="1"/>
    <row r="2507" ht="27.75" customHeight="1"/>
    <row r="2508" ht="27.75" customHeight="1"/>
    <row r="2509" ht="27.75" customHeight="1"/>
    <row r="2510" ht="27.75" customHeight="1"/>
    <row r="2511" ht="27.75" customHeight="1"/>
    <row r="2512" ht="27.75" customHeight="1"/>
    <row r="2513" ht="27.75" customHeight="1"/>
    <row r="2514" ht="27.75" customHeight="1"/>
    <row r="2515" ht="27.75" customHeight="1"/>
    <row r="2516" ht="27.75" customHeight="1"/>
    <row r="2517" ht="27.75" customHeight="1"/>
    <row r="2518" ht="27.75" customHeight="1"/>
    <row r="2519" ht="27.75" customHeight="1"/>
    <row r="2520" ht="27.75" customHeight="1"/>
    <row r="2521" ht="27.75" customHeight="1"/>
    <row r="2522" ht="27.75" customHeight="1"/>
    <row r="2523" ht="27.75" customHeight="1"/>
    <row r="2524" ht="27.75" customHeight="1"/>
    <row r="2525" ht="27.75" customHeight="1"/>
    <row r="2526" ht="27.75" customHeight="1"/>
    <row r="2527" ht="27.75" customHeight="1"/>
    <row r="2528" ht="27.75" customHeight="1"/>
    <row r="2529" ht="27.75" customHeight="1"/>
    <row r="2530" ht="27.75" customHeight="1"/>
    <row r="2531" ht="27.75" customHeight="1"/>
    <row r="2532" ht="27.75" customHeight="1"/>
    <row r="2533" ht="27.75" customHeight="1"/>
    <row r="2534" ht="27.75" customHeight="1"/>
    <row r="2535" ht="27.75" customHeight="1"/>
    <row r="2536" ht="27.75" customHeight="1"/>
    <row r="2537" ht="27.75" customHeight="1"/>
    <row r="2538" ht="27.75" customHeight="1"/>
    <row r="2539" ht="27.75" customHeight="1"/>
    <row r="2540" ht="27.75" customHeight="1"/>
    <row r="2541" ht="27.75" customHeight="1"/>
    <row r="2542" ht="27.75" customHeight="1"/>
    <row r="2543" ht="27.75" customHeight="1"/>
    <row r="2544" ht="27.75" customHeight="1"/>
    <row r="2545" ht="27.75" customHeight="1"/>
    <row r="2546" ht="27.75" customHeight="1"/>
    <row r="2547" ht="27.75" customHeight="1"/>
    <row r="2548" ht="27.75" customHeight="1"/>
    <row r="2549" ht="27.75" customHeight="1"/>
    <row r="2550" ht="27.75" customHeight="1"/>
    <row r="2551" ht="27.75" customHeight="1"/>
    <row r="2552" ht="27.75" customHeight="1"/>
    <row r="2553" ht="27.75" customHeight="1"/>
    <row r="2554" ht="27.75" customHeight="1"/>
    <row r="2555" ht="27.75" customHeight="1"/>
    <row r="2556" ht="27.75" customHeight="1"/>
    <row r="2557" ht="27.75" customHeight="1"/>
    <row r="2558" ht="27.75" customHeight="1"/>
    <row r="2559" ht="27.75" customHeight="1"/>
    <row r="2560" ht="27.75" customHeight="1"/>
    <row r="2561" ht="27.75" customHeight="1"/>
    <row r="2562" ht="27.75" customHeight="1"/>
    <row r="2563" ht="27.75" customHeight="1"/>
    <row r="2564" ht="27.75" customHeight="1"/>
    <row r="2565" ht="27.75" customHeight="1"/>
    <row r="2566" ht="27.75" customHeight="1"/>
    <row r="2567" ht="27.75" customHeight="1"/>
    <row r="2568" ht="27.75" customHeight="1"/>
    <row r="2569" ht="27.75" customHeight="1"/>
    <row r="2570" ht="27.75" customHeight="1"/>
    <row r="2571" ht="27.75" customHeight="1"/>
    <row r="2572" ht="27.75" customHeight="1"/>
    <row r="2573" ht="27.75" customHeight="1"/>
    <row r="2574" ht="27.75" customHeight="1"/>
    <row r="2575" ht="27.75" customHeight="1"/>
    <row r="2576" ht="27.75" customHeight="1"/>
    <row r="2577" ht="27.75" customHeight="1"/>
    <row r="2578" ht="27.75" customHeight="1"/>
    <row r="2579" ht="27.75" customHeight="1"/>
    <row r="2580" ht="27.75" customHeight="1"/>
    <row r="2581" ht="27.75" customHeight="1"/>
    <row r="2582" ht="27.75" customHeight="1"/>
    <row r="2583" ht="27.75" customHeight="1"/>
    <row r="2584" ht="27.75" customHeight="1"/>
    <row r="2585" ht="27.75" customHeight="1"/>
    <row r="2586" ht="27.75" customHeight="1"/>
    <row r="2587" ht="27.75" customHeight="1"/>
    <row r="2588" ht="27.75" customHeight="1"/>
    <row r="2589" ht="27.75" customHeight="1"/>
    <row r="2590" ht="27.75" customHeight="1"/>
    <row r="2591" ht="27.75" customHeight="1"/>
    <row r="2592" ht="27.75" customHeight="1"/>
    <row r="2593" ht="27.75" customHeight="1"/>
    <row r="2594" ht="27.75" customHeight="1"/>
    <row r="2595" ht="27.75" customHeight="1"/>
    <row r="2596" ht="27.75" customHeight="1"/>
    <row r="2597" ht="27.75" customHeight="1"/>
    <row r="2598" ht="27.75" customHeight="1"/>
    <row r="2599" ht="27.75" customHeight="1"/>
    <row r="2600" ht="27.75" customHeight="1"/>
    <row r="2601" ht="27.75" customHeight="1"/>
    <row r="2602" ht="27.75" customHeight="1"/>
    <row r="2603" ht="27.75" customHeight="1"/>
    <row r="2604" ht="27.75" customHeight="1"/>
    <row r="2605" ht="27.75" customHeight="1"/>
    <row r="2606" ht="27.75" customHeight="1"/>
    <row r="2607" ht="27.75" customHeight="1"/>
    <row r="2608" ht="27.75" customHeight="1"/>
    <row r="2609" ht="27.75" customHeight="1"/>
    <row r="2610" ht="27.75" customHeight="1"/>
    <row r="2611" ht="27.75" customHeight="1"/>
    <row r="2612" ht="27.75" customHeight="1"/>
    <row r="2613" ht="27.75" customHeight="1"/>
    <row r="2614" ht="27.75" customHeight="1"/>
    <row r="2615" ht="27.75" customHeight="1"/>
    <row r="2616" ht="27.75" customHeight="1"/>
    <row r="2617" ht="27.75" customHeight="1"/>
    <row r="2618" ht="27.75" customHeight="1"/>
  </sheetData>
  <sortState ref="A135:D157">
    <sortCondition ref="A135"/>
  </sortState>
  <mergeCells count="1">
    <mergeCell ref="D234:G235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66"/>
  </sheetPr>
  <dimension ref="A1:V306"/>
  <sheetViews>
    <sheetView topLeftCell="A23" workbookViewId="0">
      <selection activeCell="M33" sqref="M33"/>
    </sheetView>
  </sheetViews>
  <sheetFormatPr baseColWidth="10" defaultColWidth="13.42578125" defaultRowHeight="23.25" customHeight="1"/>
  <cols>
    <col min="1" max="1" width="3.42578125" style="621" customWidth="1"/>
    <col min="2" max="19" width="8.85546875" customWidth="1"/>
    <col min="20" max="20" width="10.7109375" customWidth="1"/>
  </cols>
  <sheetData>
    <row r="1" spans="1:22" ht="23.25" customHeight="1">
      <c r="U1" s="31"/>
    </row>
    <row r="2" spans="1:22" ht="23.25" customHeight="1" thickBot="1">
      <c r="A2" s="622"/>
      <c r="B2" s="632" t="s">
        <v>1287</v>
      </c>
      <c r="C2" s="633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1" t="s">
        <v>346</v>
      </c>
      <c r="V2" t="s">
        <v>347</v>
      </c>
    </row>
    <row r="3" spans="1:22" ht="23.25" customHeight="1" thickTop="1" thickBot="1">
      <c r="A3" s="623">
        <v>1</v>
      </c>
      <c r="B3" s="603">
        <v>50</v>
      </c>
      <c r="C3" s="604">
        <v>10</v>
      </c>
      <c r="D3" s="604">
        <v>50</v>
      </c>
      <c r="E3" s="604">
        <v>100</v>
      </c>
      <c r="F3" s="604">
        <v>60</v>
      </c>
      <c r="G3" s="605">
        <v>1530</v>
      </c>
      <c r="H3" s="604">
        <v>270</v>
      </c>
      <c r="I3" s="605">
        <v>50</v>
      </c>
      <c r="J3" s="604">
        <v>95</v>
      </c>
      <c r="K3" s="604">
        <v>30</v>
      </c>
      <c r="L3" s="605">
        <v>355</v>
      </c>
      <c r="M3" s="605"/>
      <c r="N3" s="604"/>
      <c r="O3" s="605"/>
      <c r="P3" s="604"/>
      <c r="Q3" s="604"/>
      <c r="R3" s="604"/>
      <c r="S3" s="604"/>
      <c r="T3" s="35">
        <f t="shared" ref="T3:T33" si="0">SUM(B3:S3)</f>
        <v>2600</v>
      </c>
      <c r="U3" s="303">
        <v>6320</v>
      </c>
      <c r="V3" s="306">
        <v>0.21</v>
      </c>
    </row>
    <row r="4" spans="1:22" ht="23.25" customHeight="1" thickTop="1" thickBot="1">
      <c r="A4" s="624">
        <v>2</v>
      </c>
      <c r="B4" s="603">
        <v>150</v>
      </c>
      <c r="C4" s="604">
        <v>140</v>
      </c>
      <c r="D4" s="604">
        <v>300</v>
      </c>
      <c r="E4" s="604">
        <v>100</v>
      </c>
      <c r="F4" s="604">
        <v>195</v>
      </c>
      <c r="G4" s="605">
        <v>45</v>
      </c>
      <c r="H4" s="604">
        <v>210</v>
      </c>
      <c r="I4" s="605">
        <v>100</v>
      </c>
      <c r="J4" s="604">
        <v>200</v>
      </c>
      <c r="K4" s="604">
        <v>360</v>
      </c>
      <c r="L4" s="604">
        <v>50</v>
      </c>
      <c r="M4" s="605">
        <v>75</v>
      </c>
      <c r="N4" s="604">
        <v>2470</v>
      </c>
      <c r="O4" s="605">
        <v>220</v>
      </c>
      <c r="P4" s="604"/>
      <c r="Q4" s="604"/>
      <c r="R4" s="604"/>
      <c r="S4" s="604"/>
      <c r="T4" s="35">
        <f t="shared" si="0"/>
        <v>4615</v>
      </c>
      <c r="U4" s="303"/>
      <c r="V4" s="305"/>
    </row>
    <row r="5" spans="1:22" ht="23.25" customHeight="1" thickTop="1" thickBot="1">
      <c r="A5" s="624">
        <v>3</v>
      </c>
      <c r="B5" s="606">
        <v>130</v>
      </c>
      <c r="C5" s="606">
        <v>70</v>
      </c>
      <c r="D5" s="606">
        <v>945</v>
      </c>
      <c r="E5" s="606">
        <v>320</v>
      </c>
      <c r="F5" s="606">
        <v>30</v>
      </c>
      <c r="G5" s="603">
        <v>460</v>
      </c>
      <c r="H5" s="606">
        <v>20</v>
      </c>
      <c r="I5" s="603">
        <v>15</v>
      </c>
      <c r="J5" s="603">
        <v>90</v>
      </c>
      <c r="K5" s="606">
        <v>380</v>
      </c>
      <c r="L5" s="606">
        <v>50</v>
      </c>
      <c r="M5" s="606">
        <v>30</v>
      </c>
      <c r="N5" s="604">
        <v>25</v>
      </c>
      <c r="O5" s="604">
        <v>20</v>
      </c>
      <c r="P5" s="607">
        <v>50</v>
      </c>
      <c r="Q5" s="607">
        <v>225</v>
      </c>
      <c r="R5" s="607">
        <v>190</v>
      </c>
      <c r="S5" s="607">
        <v>25</v>
      </c>
      <c r="T5" s="35">
        <f t="shared" si="0"/>
        <v>3075</v>
      </c>
      <c r="U5" s="303"/>
      <c r="V5" s="305"/>
    </row>
    <row r="6" spans="1:22" ht="23.25" customHeight="1" thickTop="1" thickBot="1">
      <c r="A6" s="624">
        <v>4</v>
      </c>
      <c r="B6" s="606">
        <v>30</v>
      </c>
      <c r="C6" s="606">
        <v>100</v>
      </c>
      <c r="D6" s="606">
        <v>75</v>
      </c>
      <c r="E6" s="603">
        <v>1000</v>
      </c>
      <c r="F6" s="606">
        <v>280</v>
      </c>
      <c r="G6" s="606">
        <v>90</v>
      </c>
      <c r="H6" s="606">
        <v>160</v>
      </c>
      <c r="I6" s="606">
        <v>120</v>
      </c>
      <c r="J6" s="606">
        <v>165</v>
      </c>
      <c r="K6" s="606">
        <v>90</v>
      </c>
      <c r="L6" s="606">
        <v>1275</v>
      </c>
      <c r="M6" s="606"/>
      <c r="N6" s="604"/>
      <c r="O6" s="605"/>
      <c r="P6" s="604"/>
      <c r="Q6" s="604"/>
      <c r="R6" s="604"/>
      <c r="S6" s="604"/>
      <c r="T6" s="35">
        <f t="shared" si="0"/>
        <v>3385</v>
      </c>
      <c r="U6" s="303"/>
      <c r="V6" s="305"/>
    </row>
    <row r="7" spans="1:22" ht="23.25" customHeight="1" thickTop="1" thickBot="1">
      <c r="A7" s="624">
        <v>5</v>
      </c>
      <c r="B7" s="606">
        <v>105</v>
      </c>
      <c r="C7" s="606">
        <v>80</v>
      </c>
      <c r="D7" s="603">
        <v>15</v>
      </c>
      <c r="E7" s="606">
        <v>260</v>
      </c>
      <c r="F7" s="606">
        <v>85</v>
      </c>
      <c r="G7" s="606">
        <v>10</v>
      </c>
      <c r="H7" s="606">
        <v>40</v>
      </c>
      <c r="I7" s="606"/>
      <c r="J7" s="606"/>
      <c r="K7" s="606"/>
      <c r="L7" s="606"/>
      <c r="M7" s="603"/>
      <c r="N7" s="604"/>
      <c r="O7" s="604"/>
      <c r="P7" s="604"/>
      <c r="Q7" s="604"/>
      <c r="R7" s="604"/>
      <c r="S7" s="604"/>
      <c r="T7" s="35">
        <f t="shared" si="0"/>
        <v>595</v>
      </c>
      <c r="U7" s="303"/>
      <c r="V7" s="305"/>
    </row>
    <row r="8" spans="1:22" ht="23.25" customHeight="1" thickTop="1" thickBot="1">
      <c r="A8" s="624">
        <v>6</v>
      </c>
      <c r="B8" s="603">
        <v>30</v>
      </c>
      <c r="C8" s="606">
        <v>145</v>
      </c>
      <c r="D8" s="606">
        <v>95</v>
      </c>
      <c r="E8" s="606">
        <v>5</v>
      </c>
      <c r="F8" s="606">
        <v>50</v>
      </c>
      <c r="G8" s="606">
        <v>30</v>
      </c>
      <c r="H8" s="606">
        <v>75</v>
      </c>
      <c r="I8" s="603">
        <v>130</v>
      </c>
      <c r="J8" s="606">
        <v>260</v>
      </c>
      <c r="K8" s="603"/>
      <c r="L8" s="606"/>
      <c r="M8" s="606"/>
      <c r="N8" s="604"/>
      <c r="O8" s="604"/>
      <c r="P8" s="604"/>
      <c r="Q8" s="604"/>
      <c r="R8" s="604"/>
      <c r="S8" s="604"/>
      <c r="T8" s="35">
        <f t="shared" si="0"/>
        <v>820</v>
      </c>
      <c r="U8" s="303"/>
      <c r="V8" s="305"/>
    </row>
    <row r="9" spans="1:22" ht="23.25" customHeight="1" thickTop="1" thickBot="1">
      <c r="A9" s="624">
        <v>7</v>
      </c>
      <c r="B9" s="606"/>
      <c r="C9" s="606"/>
      <c r="D9" s="606"/>
      <c r="E9" s="603"/>
      <c r="F9" s="603"/>
      <c r="G9" s="606"/>
      <c r="H9" s="603"/>
      <c r="I9" s="606"/>
      <c r="J9" s="604"/>
      <c r="K9" s="605"/>
      <c r="L9" s="604"/>
      <c r="M9" s="604"/>
      <c r="N9" s="604"/>
      <c r="O9" s="604"/>
      <c r="P9" s="604"/>
      <c r="Q9" s="604"/>
      <c r="R9" s="604"/>
      <c r="S9" s="604"/>
      <c r="T9" s="35">
        <f t="shared" si="0"/>
        <v>0</v>
      </c>
      <c r="U9" s="303"/>
      <c r="V9" s="305"/>
    </row>
    <row r="10" spans="1:22" ht="23.25" customHeight="1" thickTop="1" thickBot="1">
      <c r="A10" s="624">
        <v>8</v>
      </c>
      <c r="B10" s="606">
        <v>90</v>
      </c>
      <c r="C10" s="606">
        <v>80</v>
      </c>
      <c r="D10" s="606">
        <v>50</v>
      </c>
      <c r="E10" s="603">
        <v>30</v>
      </c>
      <c r="F10" s="603">
        <v>160</v>
      </c>
      <c r="G10" s="606">
        <v>175</v>
      </c>
      <c r="H10" s="603">
        <v>400</v>
      </c>
      <c r="I10" s="606">
        <v>5</v>
      </c>
      <c r="J10" s="604">
        <v>320</v>
      </c>
      <c r="K10" s="604">
        <v>80</v>
      </c>
      <c r="L10" s="605">
        <v>90</v>
      </c>
      <c r="M10" s="604">
        <v>50</v>
      </c>
      <c r="N10" s="604">
        <v>80</v>
      </c>
      <c r="O10" s="605">
        <v>135</v>
      </c>
      <c r="P10" s="604">
        <v>145</v>
      </c>
      <c r="Q10" s="604">
        <v>80</v>
      </c>
      <c r="R10" s="605">
        <v>80</v>
      </c>
      <c r="S10" s="605">
        <v>150</v>
      </c>
      <c r="T10" s="35">
        <f t="shared" si="0"/>
        <v>2200</v>
      </c>
      <c r="U10" s="303"/>
      <c r="V10" s="305"/>
    </row>
    <row r="11" spans="1:22" ht="23.25" customHeight="1" thickTop="1" thickBot="1">
      <c r="A11" s="624">
        <v>9</v>
      </c>
      <c r="B11" s="608">
        <v>220</v>
      </c>
      <c r="C11" s="608">
        <v>70</v>
      </c>
      <c r="D11" s="608">
        <v>40</v>
      </c>
      <c r="E11" s="609">
        <v>40</v>
      </c>
      <c r="F11" s="604">
        <v>430</v>
      </c>
      <c r="G11" s="604">
        <v>30</v>
      </c>
      <c r="H11" s="605">
        <v>750</v>
      </c>
      <c r="I11" s="604">
        <v>85</v>
      </c>
      <c r="J11" s="604">
        <v>80</v>
      </c>
      <c r="K11" s="604">
        <v>45</v>
      </c>
      <c r="L11" s="604">
        <v>490</v>
      </c>
      <c r="M11" s="604">
        <v>120</v>
      </c>
      <c r="N11" s="604">
        <v>10</v>
      </c>
      <c r="O11" s="604">
        <v>80</v>
      </c>
      <c r="P11" s="604"/>
      <c r="Q11" s="604"/>
      <c r="R11" s="604"/>
      <c r="S11" s="604"/>
      <c r="T11" s="35">
        <f t="shared" si="0"/>
        <v>2490</v>
      </c>
      <c r="U11" s="303"/>
      <c r="V11" s="305"/>
    </row>
    <row r="12" spans="1:22" ht="23.25" customHeight="1" thickTop="1" thickBot="1">
      <c r="A12" s="624">
        <v>10</v>
      </c>
      <c r="B12" s="608">
        <v>310</v>
      </c>
      <c r="C12" s="608">
        <v>125</v>
      </c>
      <c r="D12" s="608">
        <v>140</v>
      </c>
      <c r="E12" s="608">
        <v>110</v>
      </c>
      <c r="F12" s="604">
        <v>200</v>
      </c>
      <c r="G12" s="605">
        <v>100</v>
      </c>
      <c r="H12" s="605">
        <v>40</v>
      </c>
      <c r="I12" s="604">
        <v>10</v>
      </c>
      <c r="J12" s="604">
        <v>940</v>
      </c>
      <c r="K12" s="604">
        <v>40</v>
      </c>
      <c r="L12" s="604">
        <v>50</v>
      </c>
      <c r="M12" s="604"/>
      <c r="N12" s="604"/>
      <c r="O12" s="604"/>
      <c r="P12" s="604"/>
      <c r="Q12" s="604"/>
      <c r="R12" s="604"/>
      <c r="S12" s="604"/>
      <c r="T12" s="35">
        <f t="shared" si="0"/>
        <v>2065</v>
      </c>
      <c r="U12" s="303"/>
      <c r="V12" s="305"/>
    </row>
    <row r="13" spans="1:22" ht="23.25" customHeight="1" thickTop="1" thickBot="1">
      <c r="A13" s="624">
        <v>11</v>
      </c>
      <c r="B13" s="608">
        <v>100</v>
      </c>
      <c r="C13" s="608">
        <v>10</v>
      </c>
      <c r="D13" s="608">
        <v>565</v>
      </c>
      <c r="E13" s="608">
        <v>40</v>
      </c>
      <c r="F13" s="604">
        <v>75</v>
      </c>
      <c r="G13" s="604">
        <v>20</v>
      </c>
      <c r="H13" s="604">
        <v>50</v>
      </c>
      <c r="I13" s="605">
        <v>385</v>
      </c>
      <c r="J13" s="605">
        <v>90</v>
      </c>
      <c r="K13" s="605">
        <v>180</v>
      </c>
      <c r="L13" s="605">
        <v>145</v>
      </c>
      <c r="M13" s="604">
        <v>25</v>
      </c>
      <c r="N13" s="604">
        <v>10</v>
      </c>
      <c r="O13" s="604">
        <v>70</v>
      </c>
      <c r="P13" s="604">
        <v>90</v>
      </c>
      <c r="Q13" s="604">
        <v>90</v>
      </c>
      <c r="R13" s="604"/>
      <c r="S13" s="604"/>
      <c r="T13" s="35">
        <f t="shared" si="0"/>
        <v>1945</v>
      </c>
      <c r="U13" s="303"/>
      <c r="V13" s="305"/>
    </row>
    <row r="14" spans="1:22" ht="23.25" customHeight="1" thickTop="1" thickBot="1">
      <c r="A14" s="624">
        <v>12</v>
      </c>
      <c r="B14" s="608">
        <v>20</v>
      </c>
      <c r="C14" s="608">
        <v>250</v>
      </c>
      <c r="D14" s="608">
        <v>50</v>
      </c>
      <c r="E14" s="608">
        <v>75</v>
      </c>
      <c r="F14" s="604">
        <v>280</v>
      </c>
      <c r="G14" s="605">
        <v>640</v>
      </c>
      <c r="H14" s="605">
        <v>20</v>
      </c>
      <c r="I14" s="605">
        <v>20</v>
      </c>
      <c r="J14" s="604">
        <v>65</v>
      </c>
      <c r="K14" s="605"/>
      <c r="L14" s="604"/>
      <c r="M14" s="604"/>
      <c r="N14" s="604"/>
      <c r="O14" s="604"/>
      <c r="P14" s="604"/>
      <c r="Q14" s="604"/>
      <c r="R14" s="604"/>
      <c r="S14" s="604"/>
      <c r="T14" s="35">
        <f t="shared" si="0"/>
        <v>1420</v>
      </c>
      <c r="U14" s="303"/>
      <c r="V14" s="305"/>
    </row>
    <row r="15" spans="1:22" ht="23.25" customHeight="1" thickTop="1" thickBot="1">
      <c r="A15" s="624">
        <v>13</v>
      </c>
      <c r="B15" s="608">
        <v>450</v>
      </c>
      <c r="C15" s="609">
        <v>455</v>
      </c>
      <c r="D15" s="608">
        <v>550</v>
      </c>
      <c r="E15" s="608">
        <v>145</v>
      </c>
      <c r="F15" s="605">
        <v>130</v>
      </c>
      <c r="G15" s="605"/>
      <c r="H15" s="605"/>
      <c r="I15" s="605"/>
      <c r="J15" s="605"/>
      <c r="K15" s="605"/>
      <c r="L15" s="605"/>
      <c r="M15" s="605"/>
      <c r="N15" s="604"/>
      <c r="O15" s="604"/>
      <c r="P15" s="604"/>
      <c r="Q15" s="604"/>
      <c r="R15" s="605"/>
      <c r="S15" s="604"/>
      <c r="T15" s="35">
        <f t="shared" si="0"/>
        <v>1730</v>
      </c>
      <c r="U15" s="303"/>
      <c r="V15" s="305"/>
    </row>
    <row r="16" spans="1:22" ht="23.25" customHeight="1" thickTop="1" thickBot="1">
      <c r="A16" s="624">
        <v>14</v>
      </c>
      <c r="B16" s="609"/>
      <c r="C16" s="608"/>
      <c r="D16" s="608"/>
      <c r="E16" s="610"/>
      <c r="F16" s="604"/>
      <c r="G16" s="605"/>
      <c r="H16" s="605"/>
      <c r="I16" s="605"/>
      <c r="J16" s="604"/>
      <c r="K16" s="610"/>
      <c r="L16" s="610"/>
      <c r="M16" s="605"/>
      <c r="N16" s="605"/>
      <c r="O16" s="605"/>
      <c r="P16" s="605"/>
      <c r="Q16" s="610"/>
      <c r="R16" s="610"/>
      <c r="S16" s="610"/>
      <c r="T16" s="35">
        <f t="shared" si="0"/>
        <v>0</v>
      </c>
      <c r="U16" s="303"/>
      <c r="V16" s="305"/>
    </row>
    <row r="17" spans="1:22" ht="23.25" customHeight="1" thickTop="1" thickBot="1">
      <c r="A17" s="624">
        <v>15</v>
      </c>
      <c r="B17" s="608">
        <v>615</v>
      </c>
      <c r="C17" s="608">
        <v>575</v>
      </c>
      <c r="D17" s="608">
        <v>100</v>
      </c>
      <c r="E17" s="609">
        <v>20</v>
      </c>
      <c r="F17" s="605">
        <v>250</v>
      </c>
      <c r="G17" s="605">
        <v>520</v>
      </c>
      <c r="H17" s="605">
        <v>170</v>
      </c>
      <c r="I17" s="604">
        <v>60</v>
      </c>
      <c r="J17" s="604">
        <v>50</v>
      </c>
      <c r="K17" s="604">
        <v>120</v>
      </c>
      <c r="L17" s="604">
        <v>35</v>
      </c>
      <c r="M17" s="604">
        <v>155</v>
      </c>
      <c r="N17" s="604">
        <v>50</v>
      </c>
      <c r="O17" s="604">
        <v>380</v>
      </c>
      <c r="P17" s="604">
        <v>150</v>
      </c>
      <c r="Q17" s="604"/>
      <c r="R17" s="604"/>
      <c r="S17" s="604"/>
      <c r="T17" s="35">
        <f t="shared" si="0"/>
        <v>3250</v>
      </c>
      <c r="U17" s="303"/>
      <c r="V17" s="305"/>
    </row>
    <row r="18" spans="1:22" ht="23.25" customHeight="1" thickTop="1" thickBot="1">
      <c r="A18" s="624">
        <v>16</v>
      </c>
      <c r="B18" s="609">
        <v>60</v>
      </c>
      <c r="C18" s="608">
        <v>60</v>
      </c>
      <c r="D18" s="608">
        <v>360</v>
      </c>
      <c r="E18" s="608">
        <v>100</v>
      </c>
      <c r="F18" s="610">
        <v>120</v>
      </c>
      <c r="G18" s="605">
        <v>25</v>
      </c>
      <c r="H18" s="604">
        <v>330</v>
      </c>
      <c r="I18" s="604">
        <v>100</v>
      </c>
      <c r="J18" s="604">
        <v>5</v>
      </c>
      <c r="K18" s="604">
        <v>30</v>
      </c>
      <c r="L18" s="604">
        <v>490</v>
      </c>
      <c r="M18" s="605">
        <v>120</v>
      </c>
      <c r="N18" s="604">
        <v>270</v>
      </c>
      <c r="O18" s="604">
        <v>40</v>
      </c>
      <c r="P18" s="604">
        <v>50</v>
      </c>
      <c r="Q18" s="604">
        <v>80</v>
      </c>
      <c r="R18" s="605">
        <v>65</v>
      </c>
      <c r="S18" s="604">
        <v>165</v>
      </c>
      <c r="T18" s="35">
        <f t="shared" si="0"/>
        <v>2470</v>
      </c>
      <c r="U18" s="303"/>
      <c r="V18" s="305"/>
    </row>
    <row r="19" spans="1:22" ht="23.25" customHeight="1" thickTop="1" thickBot="1">
      <c r="A19" s="624">
        <v>17</v>
      </c>
      <c r="B19" s="609">
        <v>100</v>
      </c>
      <c r="C19" s="609">
        <v>755</v>
      </c>
      <c r="D19" s="608">
        <v>30</v>
      </c>
      <c r="E19" s="609">
        <v>35</v>
      </c>
      <c r="F19" s="610">
        <v>50</v>
      </c>
      <c r="G19" s="605">
        <v>565</v>
      </c>
      <c r="H19" s="604">
        <v>40</v>
      </c>
      <c r="I19" s="604">
        <v>20</v>
      </c>
      <c r="J19" s="604">
        <v>10</v>
      </c>
      <c r="K19" s="604">
        <v>90</v>
      </c>
      <c r="L19" s="605">
        <v>30</v>
      </c>
      <c r="M19" s="604">
        <v>65</v>
      </c>
      <c r="N19" s="605">
        <v>40</v>
      </c>
      <c r="O19" s="604">
        <v>45</v>
      </c>
      <c r="P19" s="604">
        <v>10</v>
      </c>
      <c r="Q19" s="604">
        <v>155</v>
      </c>
      <c r="R19" s="604"/>
      <c r="S19" s="604"/>
      <c r="T19" s="35">
        <f t="shared" si="0"/>
        <v>2040</v>
      </c>
      <c r="U19" s="303"/>
      <c r="V19" s="305"/>
    </row>
    <row r="20" spans="1:22" ht="23.25" customHeight="1" thickTop="1" thickBot="1">
      <c r="A20" s="624">
        <v>18</v>
      </c>
      <c r="B20" s="608">
        <v>100</v>
      </c>
      <c r="C20" s="609">
        <v>200</v>
      </c>
      <c r="D20" s="609">
        <v>280</v>
      </c>
      <c r="E20" s="608">
        <v>75</v>
      </c>
      <c r="F20" s="610">
        <v>90</v>
      </c>
      <c r="G20" s="610">
        <v>90</v>
      </c>
      <c r="H20" s="610">
        <v>20</v>
      </c>
      <c r="I20" s="604">
        <v>345</v>
      </c>
      <c r="J20" s="605">
        <v>385</v>
      </c>
      <c r="K20" s="605">
        <v>270</v>
      </c>
      <c r="L20" s="604">
        <v>50</v>
      </c>
      <c r="M20" s="604">
        <v>10</v>
      </c>
      <c r="N20" s="604">
        <v>270</v>
      </c>
      <c r="O20" s="604">
        <v>80</v>
      </c>
      <c r="P20" s="604">
        <v>90</v>
      </c>
      <c r="Q20" s="604">
        <v>110</v>
      </c>
      <c r="R20" s="604">
        <v>90</v>
      </c>
      <c r="S20" s="604"/>
      <c r="T20" s="35">
        <f t="shared" si="0"/>
        <v>2555</v>
      </c>
      <c r="U20" s="303"/>
      <c r="V20" s="305"/>
    </row>
    <row r="21" spans="1:22" ht="23.25" customHeight="1" thickTop="1" thickBot="1">
      <c r="A21" s="624">
        <v>19</v>
      </c>
      <c r="B21" s="608">
        <v>290</v>
      </c>
      <c r="C21" s="608">
        <v>230</v>
      </c>
      <c r="D21" s="608">
        <v>160</v>
      </c>
      <c r="E21" s="608">
        <v>45</v>
      </c>
      <c r="F21" s="604">
        <v>100</v>
      </c>
      <c r="G21" s="604">
        <v>90</v>
      </c>
      <c r="H21" s="605">
        <v>125</v>
      </c>
      <c r="I21" s="604">
        <v>350</v>
      </c>
      <c r="J21" s="605">
        <v>70</v>
      </c>
      <c r="K21" s="605">
        <v>195</v>
      </c>
      <c r="L21" s="604">
        <v>20</v>
      </c>
      <c r="M21" s="604">
        <v>5</v>
      </c>
      <c r="N21" s="604">
        <v>20</v>
      </c>
      <c r="O21" s="604">
        <v>20</v>
      </c>
      <c r="P21" s="605">
        <v>25</v>
      </c>
      <c r="Q21" s="604">
        <v>50</v>
      </c>
      <c r="R21" s="604"/>
      <c r="S21" s="604"/>
      <c r="T21" s="35">
        <f t="shared" si="0"/>
        <v>1795</v>
      </c>
      <c r="U21" s="303"/>
      <c r="V21" s="305"/>
    </row>
    <row r="22" spans="1:22" ht="23.25" customHeight="1" thickTop="1" thickBot="1">
      <c r="A22" s="624">
        <v>20</v>
      </c>
      <c r="B22" s="608">
        <v>40</v>
      </c>
      <c r="C22" s="608">
        <v>60</v>
      </c>
      <c r="D22" s="608">
        <v>10</v>
      </c>
      <c r="E22" s="608">
        <v>50</v>
      </c>
      <c r="F22" s="604">
        <v>165</v>
      </c>
      <c r="G22" s="604">
        <v>140</v>
      </c>
      <c r="H22" s="605">
        <v>20</v>
      </c>
      <c r="I22" s="605">
        <v>30</v>
      </c>
      <c r="J22" s="604">
        <v>110</v>
      </c>
      <c r="K22" s="605">
        <v>30</v>
      </c>
      <c r="L22" s="604">
        <v>665</v>
      </c>
      <c r="M22" s="605"/>
      <c r="N22" s="604"/>
      <c r="O22" s="605"/>
      <c r="P22" s="604"/>
      <c r="Q22" s="604"/>
      <c r="R22" s="604"/>
      <c r="S22" s="604"/>
      <c r="T22" s="35">
        <f t="shared" si="0"/>
        <v>1320</v>
      </c>
      <c r="U22" s="303"/>
      <c r="V22" s="305"/>
    </row>
    <row r="23" spans="1:22" ht="23.25" customHeight="1" thickTop="1" thickBot="1">
      <c r="A23" s="624">
        <v>21</v>
      </c>
      <c r="B23" s="608"/>
      <c r="C23" s="608"/>
      <c r="D23" s="608"/>
      <c r="E23" s="608"/>
      <c r="F23" s="604"/>
      <c r="G23" s="605"/>
      <c r="H23" s="604"/>
      <c r="I23" s="604"/>
      <c r="J23" s="605"/>
      <c r="K23" s="604"/>
      <c r="L23" s="604"/>
      <c r="M23" s="604"/>
      <c r="N23" s="604"/>
      <c r="O23" s="604"/>
      <c r="P23" s="604"/>
      <c r="Q23" s="604"/>
      <c r="R23" s="604"/>
      <c r="S23" s="604"/>
      <c r="T23" s="35">
        <f t="shared" si="0"/>
        <v>0</v>
      </c>
      <c r="U23" s="303"/>
      <c r="V23" s="305"/>
    </row>
    <row r="24" spans="1:22" ht="23.25" customHeight="1" thickTop="1" thickBot="1">
      <c r="A24" s="624">
        <v>22</v>
      </c>
      <c r="B24" s="608">
        <v>20</v>
      </c>
      <c r="C24" s="608">
        <v>245</v>
      </c>
      <c r="D24" s="608">
        <v>50</v>
      </c>
      <c r="E24" s="608">
        <v>160</v>
      </c>
      <c r="F24" s="604">
        <v>250</v>
      </c>
      <c r="G24" s="604">
        <v>270</v>
      </c>
      <c r="H24" s="604">
        <v>20</v>
      </c>
      <c r="I24" s="604">
        <v>95</v>
      </c>
      <c r="J24" s="604">
        <v>20</v>
      </c>
      <c r="K24" s="605">
        <v>15</v>
      </c>
      <c r="L24" s="604">
        <v>70</v>
      </c>
      <c r="M24" s="604">
        <v>200</v>
      </c>
      <c r="N24" s="604">
        <v>120</v>
      </c>
      <c r="O24" s="604">
        <v>100</v>
      </c>
      <c r="P24" s="604">
        <v>585</v>
      </c>
      <c r="Q24" s="604">
        <v>10</v>
      </c>
      <c r="R24" s="604">
        <v>90</v>
      </c>
      <c r="S24" s="604"/>
      <c r="T24" s="35">
        <f t="shared" si="0"/>
        <v>2320</v>
      </c>
      <c r="U24" s="303"/>
      <c r="V24" s="305"/>
    </row>
    <row r="25" spans="1:22" ht="23.25" customHeight="1" thickTop="1" thickBot="1">
      <c r="A25" s="624">
        <v>23</v>
      </c>
      <c r="B25" s="608">
        <v>155</v>
      </c>
      <c r="C25" s="609">
        <v>70</v>
      </c>
      <c r="D25" s="609">
        <v>90</v>
      </c>
      <c r="E25" s="609">
        <v>25</v>
      </c>
      <c r="F25" s="605">
        <v>50</v>
      </c>
      <c r="G25" s="605">
        <v>130</v>
      </c>
      <c r="H25" s="604">
        <v>80</v>
      </c>
      <c r="I25" s="604">
        <v>40</v>
      </c>
      <c r="J25" s="604">
        <v>35</v>
      </c>
      <c r="K25" s="604">
        <v>255</v>
      </c>
      <c r="L25" s="604">
        <v>580</v>
      </c>
      <c r="M25" s="604">
        <v>110</v>
      </c>
      <c r="N25" s="605">
        <v>10</v>
      </c>
      <c r="O25" s="604">
        <v>210</v>
      </c>
      <c r="P25" s="604">
        <v>60</v>
      </c>
      <c r="Q25" s="604">
        <v>15</v>
      </c>
      <c r="R25" s="604"/>
      <c r="S25" s="604"/>
      <c r="T25" s="35">
        <f t="shared" si="0"/>
        <v>1915</v>
      </c>
      <c r="U25" s="303"/>
      <c r="V25" s="305"/>
    </row>
    <row r="26" spans="1:22" ht="23.25" customHeight="1" thickTop="1" thickBot="1">
      <c r="A26" s="624">
        <v>24</v>
      </c>
      <c r="B26" s="609">
        <v>395</v>
      </c>
      <c r="C26" s="608">
        <v>70</v>
      </c>
      <c r="D26" s="609">
        <v>1895</v>
      </c>
      <c r="E26" s="609">
        <v>320</v>
      </c>
      <c r="F26" s="604">
        <v>85</v>
      </c>
      <c r="G26" s="604">
        <v>325</v>
      </c>
      <c r="H26" s="605">
        <v>50</v>
      </c>
      <c r="I26" s="604">
        <v>85</v>
      </c>
      <c r="J26" s="604">
        <v>230</v>
      </c>
      <c r="K26" s="604">
        <v>15</v>
      </c>
      <c r="L26" s="605">
        <v>70</v>
      </c>
      <c r="M26" s="604">
        <v>190</v>
      </c>
      <c r="N26" s="605">
        <v>130</v>
      </c>
      <c r="O26" s="604">
        <v>80</v>
      </c>
      <c r="P26" s="604">
        <v>305</v>
      </c>
      <c r="Q26" s="604">
        <v>570</v>
      </c>
      <c r="R26" s="605">
        <v>60</v>
      </c>
      <c r="S26" s="604">
        <v>150</v>
      </c>
      <c r="T26" s="35">
        <f t="shared" si="0"/>
        <v>5025</v>
      </c>
      <c r="U26" s="303"/>
      <c r="V26" s="305"/>
    </row>
    <row r="27" spans="1:22" ht="25.5" thickTop="1" thickBot="1">
      <c r="A27" s="624">
        <v>25</v>
      </c>
      <c r="B27" s="611">
        <v>650</v>
      </c>
      <c r="C27" s="611">
        <v>730</v>
      </c>
      <c r="D27" s="609">
        <v>65</v>
      </c>
      <c r="E27" s="609">
        <v>70</v>
      </c>
      <c r="F27" s="605">
        <v>140</v>
      </c>
      <c r="G27" s="610">
        <v>35</v>
      </c>
      <c r="H27" s="610"/>
      <c r="I27" s="610"/>
      <c r="J27" s="604"/>
      <c r="K27" s="610"/>
      <c r="L27" s="604"/>
      <c r="M27" s="610"/>
      <c r="N27" s="610"/>
      <c r="O27" s="604"/>
      <c r="P27" s="604"/>
      <c r="Q27" s="604"/>
      <c r="R27" s="604"/>
      <c r="S27" s="604"/>
      <c r="T27" s="35">
        <f t="shared" si="0"/>
        <v>1690</v>
      </c>
      <c r="U27" s="303"/>
      <c r="V27" s="305"/>
    </row>
    <row r="28" spans="1:22" ht="23.25" customHeight="1" thickTop="1" thickBot="1">
      <c r="A28" s="624">
        <v>26</v>
      </c>
      <c r="B28" s="608">
        <v>170</v>
      </c>
      <c r="C28" s="611">
        <v>30</v>
      </c>
      <c r="D28" s="609">
        <v>180</v>
      </c>
      <c r="E28" s="609"/>
      <c r="F28" s="605"/>
      <c r="G28" s="604"/>
      <c r="H28" s="604"/>
      <c r="I28" s="610"/>
      <c r="J28" s="610"/>
      <c r="K28" s="610"/>
      <c r="L28" s="604"/>
      <c r="M28" s="610"/>
      <c r="N28" s="610"/>
      <c r="O28" s="610"/>
      <c r="P28" s="610"/>
      <c r="Q28" s="610"/>
      <c r="R28" s="610"/>
      <c r="S28" s="610"/>
      <c r="T28" s="35">
        <f t="shared" si="0"/>
        <v>380</v>
      </c>
      <c r="U28" s="303"/>
      <c r="V28" s="305"/>
    </row>
    <row r="29" spans="1:22" ht="23.25" customHeight="1" thickTop="1" thickBot="1">
      <c r="A29" s="624">
        <v>27</v>
      </c>
      <c r="B29" s="609">
        <v>150</v>
      </c>
      <c r="C29" s="609">
        <v>155</v>
      </c>
      <c r="D29" s="608">
        <v>40</v>
      </c>
      <c r="E29" s="609"/>
      <c r="F29" s="605"/>
      <c r="G29" s="605"/>
      <c r="H29" s="610"/>
      <c r="I29" s="605"/>
      <c r="J29" s="604"/>
      <c r="K29" s="605"/>
      <c r="L29" s="604"/>
      <c r="M29" s="610"/>
      <c r="N29" s="604"/>
      <c r="O29" s="610"/>
      <c r="P29" s="610"/>
      <c r="Q29" s="610"/>
      <c r="R29" s="610"/>
      <c r="S29" s="610"/>
      <c r="T29" s="35">
        <f t="shared" si="0"/>
        <v>345</v>
      </c>
      <c r="U29" s="303"/>
      <c r="V29" s="305"/>
    </row>
    <row r="30" spans="1:22" ht="23.25" customHeight="1" thickTop="1" thickBot="1">
      <c r="A30" s="624">
        <v>28</v>
      </c>
      <c r="B30" s="609"/>
      <c r="C30" s="609"/>
      <c r="D30" s="608"/>
      <c r="E30" s="609"/>
      <c r="F30" s="605"/>
      <c r="G30" s="605"/>
      <c r="H30" s="610"/>
      <c r="I30" s="605"/>
      <c r="J30" s="604"/>
      <c r="K30" s="605"/>
      <c r="L30" s="604"/>
      <c r="M30" s="604"/>
      <c r="N30" s="604"/>
      <c r="O30" s="604"/>
      <c r="P30" s="604"/>
      <c r="Q30" s="610"/>
      <c r="R30" s="610"/>
      <c r="S30" s="610"/>
      <c r="T30" s="35">
        <f t="shared" si="0"/>
        <v>0</v>
      </c>
      <c r="U30" s="303"/>
      <c r="V30" s="305"/>
    </row>
    <row r="31" spans="1:22" ht="23.25" customHeight="1" thickTop="1" thickBot="1">
      <c r="A31" s="624">
        <v>29</v>
      </c>
      <c r="B31" s="611">
        <v>25</v>
      </c>
      <c r="C31" s="611">
        <v>35</v>
      </c>
      <c r="D31" s="608">
        <v>60</v>
      </c>
      <c r="E31" s="608">
        <v>250</v>
      </c>
      <c r="F31" s="604">
        <v>60</v>
      </c>
      <c r="G31" s="610">
        <v>35</v>
      </c>
      <c r="H31" s="610">
        <v>40</v>
      </c>
      <c r="I31" s="604">
        <v>120</v>
      </c>
      <c r="J31" s="604">
        <v>30</v>
      </c>
      <c r="K31" s="605">
        <v>170</v>
      </c>
      <c r="L31" s="605">
        <v>180</v>
      </c>
      <c r="M31" s="610">
        <v>10</v>
      </c>
      <c r="N31" s="605">
        <v>30</v>
      </c>
      <c r="O31" s="610"/>
      <c r="P31" s="610"/>
      <c r="Q31" s="610"/>
      <c r="R31" s="610"/>
      <c r="S31" s="610"/>
      <c r="T31" s="35">
        <f t="shared" si="0"/>
        <v>1045</v>
      </c>
      <c r="U31" s="303"/>
      <c r="V31" s="305"/>
    </row>
    <row r="32" spans="1:22" ht="23.25" customHeight="1" thickTop="1" thickBot="1">
      <c r="A32" s="624">
        <v>30</v>
      </c>
      <c r="B32" s="608"/>
      <c r="C32" s="611"/>
      <c r="D32" s="609"/>
      <c r="E32" s="611"/>
      <c r="F32" s="610"/>
      <c r="G32" s="604"/>
      <c r="H32" s="610"/>
      <c r="I32" s="605"/>
      <c r="J32" s="610"/>
      <c r="K32" s="610"/>
      <c r="L32" s="610"/>
      <c r="M32" s="610"/>
      <c r="N32" s="610"/>
      <c r="O32" s="610"/>
      <c r="P32" s="610"/>
      <c r="Q32" s="610"/>
      <c r="R32" s="610"/>
      <c r="S32" s="610"/>
      <c r="T32" s="35">
        <f t="shared" si="0"/>
        <v>0</v>
      </c>
      <c r="U32" s="303"/>
      <c r="V32" s="305"/>
    </row>
    <row r="33" spans="1:22" ht="23.25" customHeight="1" thickTop="1" thickBot="1">
      <c r="A33" s="624">
        <v>31</v>
      </c>
      <c r="B33" s="604"/>
      <c r="C33" s="604"/>
      <c r="D33" s="604"/>
      <c r="E33" s="605"/>
      <c r="F33" s="604"/>
      <c r="G33" s="605"/>
      <c r="H33" s="604"/>
      <c r="I33" s="604"/>
      <c r="J33" s="610"/>
      <c r="K33" s="604"/>
      <c r="L33" s="610"/>
      <c r="M33" s="610"/>
      <c r="N33" s="610"/>
      <c r="O33" s="610"/>
      <c r="P33" s="610"/>
      <c r="Q33" s="610"/>
      <c r="R33" s="610"/>
      <c r="S33" s="610"/>
      <c r="T33" s="35">
        <f t="shared" si="0"/>
        <v>0</v>
      </c>
      <c r="U33" s="303"/>
      <c r="V33" s="305"/>
    </row>
    <row r="34" spans="1:22" ht="23.25" customHeight="1" thickTop="1" thickBot="1">
      <c r="A34" s="622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02">
        <f>SUM(T3:T33)</f>
        <v>53090</v>
      </c>
      <c r="U34" s="303">
        <f>SUM(U3:U33)</f>
        <v>6320</v>
      </c>
      <c r="V34" s="304"/>
    </row>
    <row r="35" spans="1:22" ht="23.25" customHeight="1" thickBot="1">
      <c r="U35" s="34"/>
    </row>
    <row r="36" spans="1:22" ht="23.25" customHeight="1" thickBot="1">
      <c r="A36" s="623">
        <v>1</v>
      </c>
      <c r="B36" s="476"/>
      <c r="C36" s="477"/>
      <c r="D36" s="478"/>
      <c r="E36" s="478"/>
      <c r="F36" s="478"/>
      <c r="G36" s="478"/>
      <c r="H36" s="478"/>
      <c r="I36" s="478"/>
      <c r="J36" s="478"/>
      <c r="K36" s="478"/>
      <c r="L36" s="478"/>
      <c r="M36" s="478"/>
      <c r="N36" s="478"/>
      <c r="O36" s="478"/>
      <c r="P36" s="478"/>
      <c r="Q36" s="478"/>
      <c r="R36" s="478"/>
      <c r="S36" s="475"/>
      <c r="T36" s="35">
        <f>SUM(B36:M36)</f>
        <v>0</v>
      </c>
      <c r="U36" s="34"/>
    </row>
    <row r="37" spans="1:22" ht="23.25" customHeight="1" thickBot="1">
      <c r="A37" s="623">
        <v>2</v>
      </c>
      <c r="B37" s="479"/>
      <c r="C37" s="479"/>
      <c r="D37" s="479"/>
      <c r="E37" s="479"/>
      <c r="F37" s="480"/>
      <c r="G37" s="480"/>
      <c r="H37" s="480"/>
      <c r="I37" s="480"/>
      <c r="J37" s="480"/>
      <c r="K37" s="480"/>
      <c r="L37" s="480"/>
      <c r="M37" s="480"/>
      <c r="N37" s="478"/>
      <c r="O37" s="478"/>
      <c r="P37" s="478"/>
      <c r="Q37" s="478"/>
      <c r="R37" s="478"/>
      <c r="S37" s="475"/>
      <c r="T37" s="35">
        <f t="shared" ref="T37:T40" si="1">SUM(B37:M37)</f>
        <v>0</v>
      </c>
      <c r="U37" s="34"/>
    </row>
    <row r="38" spans="1:22" ht="23.25" customHeight="1" thickBot="1">
      <c r="A38" s="625">
        <v>3</v>
      </c>
      <c r="B38" s="481"/>
      <c r="C38" s="481"/>
      <c r="D38" s="481"/>
      <c r="E38" s="481"/>
      <c r="F38" s="482"/>
      <c r="G38" s="482"/>
      <c r="H38" s="482"/>
      <c r="I38" s="482"/>
      <c r="J38" s="482"/>
      <c r="K38" s="482"/>
      <c r="L38" s="482"/>
      <c r="M38" s="482"/>
      <c r="N38" s="478"/>
      <c r="O38" s="478"/>
      <c r="P38" s="478"/>
      <c r="Q38" s="478"/>
      <c r="R38" s="478"/>
      <c r="S38" s="475"/>
      <c r="T38" s="35">
        <f t="shared" si="1"/>
        <v>0</v>
      </c>
      <c r="U38" s="34"/>
    </row>
    <row r="39" spans="1:22" ht="23.25" customHeight="1" thickBot="1">
      <c r="A39" s="625">
        <v>4</v>
      </c>
      <c r="B39" s="481"/>
      <c r="C39" s="481"/>
      <c r="D39" s="481"/>
      <c r="E39" s="481"/>
      <c r="F39" s="481"/>
      <c r="G39" s="481"/>
      <c r="H39" s="481"/>
      <c r="I39" s="481"/>
      <c r="J39" s="481"/>
      <c r="K39" s="481"/>
      <c r="L39" s="481"/>
      <c r="M39" s="481"/>
      <c r="N39" s="478"/>
      <c r="O39" s="478"/>
      <c r="P39" s="478"/>
      <c r="Q39" s="478"/>
      <c r="R39" s="478"/>
      <c r="S39" s="475"/>
      <c r="T39" s="35">
        <f>SUM(B39:N39)</f>
        <v>0</v>
      </c>
      <c r="U39" s="34"/>
    </row>
    <row r="40" spans="1:22" ht="23.25" customHeight="1" thickBot="1">
      <c r="A40" s="625">
        <v>5</v>
      </c>
      <c r="B40" s="481"/>
      <c r="C40" s="481"/>
      <c r="D40" s="481"/>
      <c r="E40" s="481"/>
      <c r="F40" s="481"/>
      <c r="G40" s="481"/>
      <c r="H40" s="481"/>
      <c r="I40" s="481"/>
      <c r="J40" s="481"/>
      <c r="K40" s="481"/>
      <c r="L40" s="481"/>
      <c r="M40" s="481"/>
      <c r="N40" s="478"/>
      <c r="O40" s="478"/>
      <c r="P40" s="478"/>
      <c r="Q40" s="478"/>
      <c r="R40" s="478"/>
      <c r="S40" s="475"/>
      <c r="T40" s="35">
        <f t="shared" si="1"/>
        <v>0</v>
      </c>
      <c r="U40" s="34"/>
    </row>
    <row r="41" spans="1:22" ht="23.25" customHeight="1" thickBot="1">
      <c r="U41" s="34"/>
    </row>
    <row r="42" spans="1:22" ht="23.25" customHeight="1" thickTop="1" thickBot="1">
      <c r="B42" s="98" t="s">
        <v>20</v>
      </c>
      <c r="C42" s="98"/>
      <c r="D42" s="98">
        <v>2304909</v>
      </c>
      <c r="E42" s="98">
        <v>700000</v>
      </c>
      <c r="F42" s="99"/>
      <c r="G42" s="98"/>
      <c r="U42" s="34"/>
    </row>
    <row r="43" spans="1:22" ht="23.25" customHeight="1" thickTop="1" thickBot="1">
      <c r="B43" s="100"/>
      <c r="C43" s="101"/>
      <c r="D43" s="101"/>
      <c r="E43" s="101">
        <v>2013</v>
      </c>
      <c r="F43" s="100">
        <v>2014</v>
      </c>
      <c r="G43" s="100">
        <v>2015</v>
      </c>
      <c r="H43" s="100">
        <v>2016</v>
      </c>
      <c r="I43" s="363">
        <v>2017</v>
      </c>
      <c r="J43" s="363">
        <v>2018</v>
      </c>
      <c r="U43" s="34"/>
    </row>
    <row r="44" spans="1:22" ht="23.25" customHeight="1" thickTop="1" thickBot="1">
      <c r="B44" s="102">
        <v>1</v>
      </c>
      <c r="C44" s="103"/>
      <c r="D44" s="104"/>
      <c r="E44" s="307">
        <v>36470</v>
      </c>
      <c r="F44" s="308">
        <v>49468</v>
      </c>
      <c r="G44" s="307">
        <v>39415</v>
      </c>
      <c r="H44" s="307">
        <v>44420</v>
      </c>
      <c r="I44" s="382">
        <v>56120</v>
      </c>
      <c r="J44" s="382">
        <f>SUM(T34)</f>
        <v>53090</v>
      </c>
      <c r="U44" s="34"/>
    </row>
    <row r="45" spans="1:22" ht="23.25" customHeight="1" thickTop="1" thickBot="1">
      <c r="B45" s="102">
        <v>2</v>
      </c>
      <c r="C45" s="105"/>
      <c r="D45" s="104"/>
      <c r="E45" s="307">
        <v>29710</v>
      </c>
      <c r="F45" s="307">
        <v>35330</v>
      </c>
      <c r="G45" s="307">
        <v>38280</v>
      </c>
      <c r="H45" s="307">
        <v>40755</v>
      </c>
      <c r="I45" s="389">
        <v>52505</v>
      </c>
      <c r="J45" s="389"/>
      <c r="U45" s="34"/>
    </row>
    <row r="46" spans="1:22" ht="23.25" customHeight="1" thickTop="1" thickBot="1">
      <c r="B46" s="102">
        <v>3</v>
      </c>
      <c r="C46" s="105"/>
      <c r="D46" s="104"/>
      <c r="E46" s="307">
        <v>33955</v>
      </c>
      <c r="F46" s="307">
        <v>31205</v>
      </c>
      <c r="G46" s="307">
        <v>33310</v>
      </c>
      <c r="H46" s="310">
        <v>55266</v>
      </c>
      <c r="I46" s="389">
        <v>61020</v>
      </c>
      <c r="J46" s="389"/>
      <c r="U46" s="34"/>
    </row>
    <row r="47" spans="1:22" ht="23.25" customHeight="1" thickTop="1" thickBot="1">
      <c r="B47" s="102">
        <v>4</v>
      </c>
      <c r="C47" s="105"/>
      <c r="D47" s="104"/>
      <c r="E47" s="308">
        <v>41740</v>
      </c>
      <c r="F47" s="307">
        <v>36225</v>
      </c>
      <c r="G47" s="307">
        <v>38665</v>
      </c>
      <c r="H47" s="310">
        <v>56270</v>
      </c>
      <c r="I47" s="489">
        <v>72650</v>
      </c>
      <c r="J47" s="489"/>
      <c r="U47" s="34"/>
    </row>
    <row r="48" spans="1:22" ht="23.25" customHeight="1" thickTop="1" thickBot="1">
      <c r="B48" s="102">
        <v>5</v>
      </c>
      <c r="C48" s="105"/>
      <c r="D48" s="104"/>
      <c r="E48" s="309">
        <v>38800</v>
      </c>
      <c r="F48" s="307">
        <v>35700</v>
      </c>
      <c r="G48" s="307">
        <v>35450</v>
      </c>
      <c r="H48" s="310">
        <v>59465</v>
      </c>
      <c r="I48" s="389">
        <v>49240</v>
      </c>
      <c r="J48" s="389"/>
      <c r="U48" s="34"/>
    </row>
    <row r="49" spans="2:21" ht="23.25" customHeight="1" thickTop="1" thickBot="1">
      <c r="B49" s="102">
        <v>6</v>
      </c>
      <c r="C49" s="105"/>
      <c r="D49" s="104"/>
      <c r="E49" s="309">
        <v>26010</v>
      </c>
      <c r="F49" s="307">
        <v>36385</v>
      </c>
      <c r="G49" s="310">
        <v>35445</v>
      </c>
      <c r="H49" s="333">
        <v>32680</v>
      </c>
      <c r="I49" s="584">
        <v>26500</v>
      </c>
      <c r="J49" s="584"/>
      <c r="U49" s="34"/>
    </row>
    <row r="50" spans="2:21" ht="23.25" customHeight="1" thickTop="1" thickBot="1">
      <c r="B50" s="102">
        <v>7</v>
      </c>
      <c r="C50" s="106"/>
      <c r="D50" s="104"/>
      <c r="E50" s="307">
        <v>31000</v>
      </c>
      <c r="F50" s="333">
        <v>22550</v>
      </c>
      <c r="G50" s="334">
        <v>29695</v>
      </c>
      <c r="H50" s="307">
        <v>53150</v>
      </c>
      <c r="I50" s="389">
        <v>65785</v>
      </c>
      <c r="J50" s="389"/>
      <c r="U50" s="34"/>
    </row>
    <row r="51" spans="2:21" ht="23.25" customHeight="1" thickTop="1" thickBot="1">
      <c r="B51" s="102">
        <v>8</v>
      </c>
      <c r="C51" s="106"/>
      <c r="D51" s="104"/>
      <c r="E51" s="333">
        <v>25785</v>
      </c>
      <c r="F51" s="307">
        <v>45190</v>
      </c>
      <c r="G51" s="310">
        <v>46670</v>
      </c>
      <c r="H51" s="307">
        <v>66275</v>
      </c>
      <c r="I51" s="389">
        <v>63890</v>
      </c>
      <c r="J51" s="389"/>
      <c r="U51" s="34"/>
    </row>
    <row r="52" spans="2:21" ht="23.25" customHeight="1" thickTop="1" thickBot="1">
      <c r="B52" s="102">
        <v>9</v>
      </c>
      <c r="C52" s="106"/>
      <c r="D52" s="104"/>
      <c r="E52" s="307">
        <v>29655</v>
      </c>
      <c r="F52" s="307">
        <v>48630</v>
      </c>
      <c r="G52" s="310">
        <v>34860</v>
      </c>
      <c r="H52" s="307">
        <v>45845</v>
      </c>
      <c r="I52" s="389">
        <v>49140</v>
      </c>
      <c r="J52" s="389"/>
      <c r="U52" s="34"/>
    </row>
    <row r="53" spans="2:21" ht="23.25" customHeight="1" thickTop="1" thickBot="1">
      <c r="B53" s="102">
        <v>10</v>
      </c>
      <c r="C53" s="105"/>
      <c r="D53" s="107"/>
      <c r="E53" s="307">
        <v>25415</v>
      </c>
      <c r="F53" s="307">
        <v>18935</v>
      </c>
      <c r="G53" s="307">
        <v>45162</v>
      </c>
      <c r="H53" s="307">
        <v>50410</v>
      </c>
      <c r="I53" s="389">
        <v>55825</v>
      </c>
      <c r="J53" s="389"/>
      <c r="U53" s="34"/>
    </row>
    <row r="54" spans="2:21" ht="23.25" customHeight="1" thickTop="1" thickBot="1">
      <c r="B54" s="102">
        <v>11</v>
      </c>
      <c r="C54" s="106"/>
      <c r="D54" s="107"/>
      <c r="E54" s="307">
        <v>36765</v>
      </c>
      <c r="F54" s="307">
        <v>39480</v>
      </c>
      <c r="G54" s="310">
        <v>50718</v>
      </c>
      <c r="H54" s="307">
        <v>55650</v>
      </c>
      <c r="I54" s="389">
        <v>52000</v>
      </c>
      <c r="J54" s="389"/>
      <c r="U54" s="34"/>
    </row>
    <row r="55" spans="2:21" ht="23.25" customHeight="1" thickTop="1" thickBot="1">
      <c r="B55" s="102">
        <v>12</v>
      </c>
      <c r="C55" s="108"/>
      <c r="D55" s="109"/>
      <c r="E55" s="307">
        <v>30000</v>
      </c>
      <c r="F55" s="307">
        <v>34642</v>
      </c>
      <c r="G55" s="308">
        <v>56590</v>
      </c>
      <c r="H55" s="370">
        <v>71000</v>
      </c>
      <c r="I55" s="382">
        <v>57600</v>
      </c>
      <c r="J55" s="374"/>
      <c r="U55" s="34"/>
    </row>
    <row r="56" spans="2:21" ht="23.25" customHeight="1" thickTop="1" thickBot="1">
      <c r="B56" s="110"/>
      <c r="C56" s="110"/>
      <c r="D56" s="110"/>
      <c r="E56" s="311">
        <f t="shared" ref="E56:J56" si="2">SUM(E44:E55)</f>
        <v>385305</v>
      </c>
      <c r="F56" s="311">
        <f t="shared" si="2"/>
        <v>433740</v>
      </c>
      <c r="G56" s="311">
        <f t="shared" si="2"/>
        <v>484260</v>
      </c>
      <c r="H56" s="311">
        <f t="shared" si="2"/>
        <v>631186</v>
      </c>
      <c r="I56" s="374">
        <f t="shared" si="2"/>
        <v>662275</v>
      </c>
      <c r="J56" s="374">
        <f t="shared" si="2"/>
        <v>53090</v>
      </c>
      <c r="U56" s="34"/>
    </row>
    <row r="57" spans="2:21" ht="23.25" customHeight="1" thickTop="1">
      <c r="B57" s="364"/>
      <c r="C57" s="364"/>
      <c r="D57" s="364"/>
      <c r="E57" s="365"/>
      <c r="F57" s="365"/>
      <c r="G57" s="365"/>
      <c r="H57" s="365"/>
      <c r="U57" s="34"/>
    </row>
    <row r="58" spans="2:21" ht="23.25" customHeight="1">
      <c r="U58" s="34"/>
    </row>
    <row r="59" spans="2:21" ht="23.25" customHeight="1">
      <c r="U59" s="34"/>
    </row>
    <row r="60" spans="2:21" ht="23.25" customHeight="1">
      <c r="U60" s="34"/>
    </row>
    <row r="61" spans="2:21" ht="23.25" customHeight="1">
      <c r="U61" s="34"/>
    </row>
    <row r="62" spans="2:21" ht="23.25" customHeight="1">
      <c r="U62" s="34"/>
    </row>
    <row r="63" spans="2:21" ht="23.25" customHeight="1">
      <c r="U63" s="34"/>
    </row>
    <row r="64" spans="2:21" ht="23.25" customHeight="1">
      <c r="U64" s="34"/>
    </row>
    <row r="65" spans="21:21" ht="23.25" customHeight="1">
      <c r="U65" s="34"/>
    </row>
    <row r="66" spans="21:21" ht="23.25" customHeight="1">
      <c r="U66" s="34"/>
    </row>
    <row r="67" spans="21:21" ht="23.25" customHeight="1">
      <c r="U67" s="34"/>
    </row>
    <row r="68" spans="21:21" ht="23.25" customHeight="1">
      <c r="U68" s="34"/>
    </row>
    <row r="69" spans="21:21" ht="23.25" customHeight="1">
      <c r="U69" s="34"/>
    </row>
    <row r="70" spans="21:21" ht="23.25" customHeight="1">
      <c r="U70" s="34"/>
    </row>
    <row r="71" spans="21:21" ht="23.25" customHeight="1">
      <c r="U71" s="34"/>
    </row>
    <row r="72" spans="21:21" ht="23.25" customHeight="1">
      <c r="U72" s="34"/>
    </row>
    <row r="73" spans="21:21" ht="23.25" customHeight="1">
      <c r="U73" s="34"/>
    </row>
    <row r="74" spans="21:21" ht="23.25" customHeight="1">
      <c r="U74" s="34"/>
    </row>
    <row r="75" spans="21:21" ht="23.25" customHeight="1">
      <c r="U75" s="34"/>
    </row>
    <row r="76" spans="21:21" ht="23.25" customHeight="1">
      <c r="U76" s="34"/>
    </row>
    <row r="77" spans="21:21" ht="23.25" customHeight="1">
      <c r="U77" s="34"/>
    </row>
    <row r="78" spans="21:21" ht="23.25" customHeight="1">
      <c r="U78" s="34"/>
    </row>
    <row r="79" spans="21:21" ht="23.25" customHeight="1">
      <c r="U79" s="34"/>
    </row>
    <row r="80" spans="21:21" ht="23.25" customHeight="1">
      <c r="U80" s="34"/>
    </row>
    <row r="81" spans="21:21" ht="23.25" customHeight="1">
      <c r="U81" s="34"/>
    </row>
    <row r="82" spans="21:21" ht="23.25" customHeight="1">
      <c r="U82" s="34"/>
    </row>
    <row r="83" spans="21:21" ht="23.25" customHeight="1">
      <c r="U83" s="34"/>
    </row>
    <row r="84" spans="21:21" ht="23.25" customHeight="1">
      <c r="U84" s="34"/>
    </row>
    <row r="85" spans="21:21" ht="23.25" customHeight="1">
      <c r="U85" s="34"/>
    </row>
    <row r="86" spans="21:21" ht="23.25" customHeight="1">
      <c r="U86" s="34"/>
    </row>
    <row r="87" spans="21:21" ht="23.25" customHeight="1">
      <c r="U87" s="34"/>
    </row>
    <row r="88" spans="21:21" ht="23.25" customHeight="1">
      <c r="U88" s="34"/>
    </row>
    <row r="89" spans="21:21" ht="23.25" customHeight="1">
      <c r="U89" s="34"/>
    </row>
    <row r="90" spans="21:21" ht="23.25" customHeight="1">
      <c r="U90" s="34"/>
    </row>
    <row r="91" spans="21:21" ht="23.25" customHeight="1">
      <c r="U91" s="34"/>
    </row>
    <row r="92" spans="21:21" ht="23.25" customHeight="1">
      <c r="U92" s="34"/>
    </row>
    <row r="93" spans="21:21" ht="23.25" customHeight="1">
      <c r="U93" s="34"/>
    </row>
    <row r="94" spans="21:21" ht="23.25" customHeight="1">
      <c r="U94" s="34"/>
    </row>
    <row r="95" spans="21:21" ht="23.25" customHeight="1">
      <c r="U95" s="34"/>
    </row>
    <row r="96" spans="21:21" ht="23.25" customHeight="1">
      <c r="U96" s="34"/>
    </row>
    <row r="97" spans="21:21" ht="23.25" customHeight="1">
      <c r="U97" s="34"/>
    </row>
    <row r="98" spans="21:21" ht="23.25" customHeight="1">
      <c r="U98" s="34"/>
    </row>
    <row r="99" spans="21:21" ht="23.25" customHeight="1">
      <c r="U99" s="34"/>
    </row>
    <row r="100" spans="21:21" ht="23.25" customHeight="1">
      <c r="U100" s="34"/>
    </row>
    <row r="101" spans="21:21" ht="23.25" customHeight="1">
      <c r="U101" s="34"/>
    </row>
    <row r="102" spans="21:21" ht="23.25" customHeight="1">
      <c r="U102" s="34"/>
    </row>
    <row r="103" spans="21:21" ht="23.25" customHeight="1">
      <c r="U103" s="34"/>
    </row>
    <row r="104" spans="21:21" ht="23.25" customHeight="1">
      <c r="U104" s="34"/>
    </row>
    <row r="105" spans="21:21" ht="23.25" customHeight="1">
      <c r="U105" s="34"/>
    </row>
    <row r="106" spans="21:21" ht="23.25" customHeight="1">
      <c r="U106" s="34"/>
    </row>
    <row r="107" spans="21:21" ht="23.25" customHeight="1">
      <c r="U107" s="34"/>
    </row>
    <row r="108" spans="21:21" ht="23.25" customHeight="1">
      <c r="U108" s="34"/>
    </row>
    <row r="109" spans="21:21" ht="23.25" customHeight="1">
      <c r="U109" s="34"/>
    </row>
    <row r="110" spans="21:21" ht="23.25" customHeight="1">
      <c r="U110" s="34"/>
    </row>
    <row r="111" spans="21:21" ht="23.25" customHeight="1">
      <c r="U111" s="34"/>
    </row>
    <row r="112" spans="21:21" ht="23.25" customHeight="1">
      <c r="U112" s="34"/>
    </row>
    <row r="113" spans="21:21" ht="23.25" customHeight="1">
      <c r="U113" s="34"/>
    </row>
    <row r="114" spans="21:21" ht="23.25" customHeight="1">
      <c r="U114" s="34"/>
    </row>
    <row r="115" spans="21:21" ht="23.25" customHeight="1">
      <c r="U115" s="34"/>
    </row>
    <row r="116" spans="21:21" ht="23.25" customHeight="1">
      <c r="U116" s="34"/>
    </row>
    <row r="117" spans="21:21" ht="23.25" customHeight="1">
      <c r="U117" s="34"/>
    </row>
    <row r="118" spans="21:21" ht="23.25" customHeight="1">
      <c r="U118" s="34"/>
    </row>
    <row r="119" spans="21:21" ht="23.25" customHeight="1">
      <c r="U119" s="34"/>
    </row>
    <row r="120" spans="21:21" ht="23.25" customHeight="1">
      <c r="U120" s="34"/>
    </row>
    <row r="121" spans="21:21" ht="23.25" customHeight="1">
      <c r="U121" s="34"/>
    </row>
    <row r="122" spans="21:21" ht="23.25" customHeight="1">
      <c r="U122" s="34"/>
    </row>
    <row r="123" spans="21:21" ht="23.25" customHeight="1">
      <c r="U123" s="34"/>
    </row>
    <row r="124" spans="21:21" ht="23.25" customHeight="1">
      <c r="U124" s="34"/>
    </row>
    <row r="125" spans="21:21" ht="23.25" customHeight="1">
      <c r="U125" s="34"/>
    </row>
    <row r="126" spans="21:21" ht="23.25" customHeight="1">
      <c r="U126" s="34"/>
    </row>
    <row r="127" spans="21:21" ht="23.25" customHeight="1">
      <c r="U127" s="34"/>
    </row>
    <row r="128" spans="21:21" ht="23.25" customHeight="1">
      <c r="U128" s="34"/>
    </row>
    <row r="129" spans="21:21" ht="23.25" customHeight="1">
      <c r="U129" s="34"/>
    </row>
    <row r="130" spans="21:21" ht="23.25" customHeight="1">
      <c r="U130" s="34"/>
    </row>
    <row r="131" spans="21:21" ht="23.25" customHeight="1">
      <c r="U131" s="34"/>
    </row>
    <row r="132" spans="21:21" ht="23.25" customHeight="1">
      <c r="U132" s="34"/>
    </row>
    <row r="133" spans="21:21" ht="23.25" customHeight="1">
      <c r="U133" s="34"/>
    </row>
    <row r="134" spans="21:21" ht="23.25" customHeight="1">
      <c r="U134" s="34"/>
    </row>
    <row r="135" spans="21:21" ht="23.25" customHeight="1">
      <c r="U135" s="34"/>
    </row>
    <row r="136" spans="21:21" ht="23.25" customHeight="1">
      <c r="U136" s="34"/>
    </row>
    <row r="137" spans="21:21" ht="23.25" customHeight="1">
      <c r="U137" s="34"/>
    </row>
    <row r="138" spans="21:21" ht="23.25" customHeight="1">
      <c r="U138" s="34"/>
    </row>
    <row r="139" spans="21:21" ht="23.25" customHeight="1">
      <c r="U139" s="34"/>
    </row>
    <row r="140" spans="21:21" ht="23.25" customHeight="1">
      <c r="U140" s="34"/>
    </row>
    <row r="141" spans="21:21" ht="23.25" customHeight="1">
      <c r="U141" s="34"/>
    </row>
    <row r="142" spans="21:21" ht="23.25" customHeight="1">
      <c r="U142" s="34"/>
    </row>
    <row r="143" spans="21:21" ht="23.25" customHeight="1">
      <c r="U143" s="34"/>
    </row>
    <row r="144" spans="21:21" ht="23.25" customHeight="1">
      <c r="U144" s="34"/>
    </row>
    <row r="145" spans="21:21" ht="23.25" customHeight="1">
      <c r="U145" s="34"/>
    </row>
    <row r="146" spans="21:21" ht="23.25" customHeight="1">
      <c r="U146" s="34"/>
    </row>
    <row r="147" spans="21:21" ht="23.25" customHeight="1">
      <c r="U147" s="34"/>
    </row>
    <row r="148" spans="21:21" ht="23.25" customHeight="1">
      <c r="U148" s="34"/>
    </row>
    <row r="149" spans="21:21" ht="23.25" customHeight="1">
      <c r="U149" s="34"/>
    </row>
    <row r="150" spans="21:21" ht="23.25" customHeight="1">
      <c r="U150" s="34"/>
    </row>
    <row r="151" spans="21:21" ht="23.25" customHeight="1">
      <c r="U151" s="34"/>
    </row>
    <row r="152" spans="21:21" ht="23.25" customHeight="1">
      <c r="U152" s="34"/>
    </row>
    <row r="153" spans="21:21" ht="23.25" customHeight="1">
      <c r="U153" s="34"/>
    </row>
    <row r="154" spans="21:21" ht="23.25" customHeight="1">
      <c r="U154" s="34"/>
    </row>
    <row r="155" spans="21:21" ht="23.25" customHeight="1">
      <c r="U155" s="34"/>
    </row>
    <row r="156" spans="21:21" ht="23.25" customHeight="1">
      <c r="U156" s="34"/>
    </row>
    <row r="157" spans="21:21" ht="23.25" customHeight="1">
      <c r="U157" s="34"/>
    </row>
    <row r="158" spans="21:21" ht="23.25" customHeight="1">
      <c r="U158" s="34"/>
    </row>
    <row r="159" spans="21:21" ht="23.25" customHeight="1">
      <c r="U159" s="34"/>
    </row>
    <row r="160" spans="21:21" ht="23.25" customHeight="1">
      <c r="U160" s="34"/>
    </row>
    <row r="161" spans="21:21" ht="23.25" customHeight="1">
      <c r="U161" s="34"/>
    </row>
    <row r="162" spans="21:21" ht="23.25" customHeight="1">
      <c r="U162" s="34"/>
    </row>
    <row r="163" spans="21:21" ht="23.25" customHeight="1">
      <c r="U163" s="34"/>
    </row>
    <row r="164" spans="21:21" ht="23.25" customHeight="1">
      <c r="U164" s="34"/>
    </row>
    <row r="165" spans="21:21" ht="23.25" customHeight="1">
      <c r="U165" s="34"/>
    </row>
    <row r="166" spans="21:21" ht="23.25" customHeight="1">
      <c r="U166" s="34"/>
    </row>
    <row r="167" spans="21:21" ht="23.25" customHeight="1">
      <c r="U167" s="34"/>
    </row>
    <row r="168" spans="21:21" ht="23.25" customHeight="1">
      <c r="U168" s="34"/>
    </row>
    <row r="169" spans="21:21" ht="23.25" customHeight="1">
      <c r="U169" s="34"/>
    </row>
    <row r="170" spans="21:21" ht="23.25" customHeight="1">
      <c r="U170" s="34"/>
    </row>
    <row r="171" spans="21:21" ht="23.25" customHeight="1">
      <c r="U171" s="34"/>
    </row>
    <row r="172" spans="21:21" ht="23.25" customHeight="1">
      <c r="U172" s="34"/>
    </row>
    <row r="173" spans="21:21" ht="23.25" customHeight="1">
      <c r="U173" s="34"/>
    </row>
    <row r="174" spans="21:21" ht="23.25" customHeight="1">
      <c r="U174" s="34"/>
    </row>
    <row r="175" spans="21:21" ht="23.25" customHeight="1">
      <c r="U175" s="34"/>
    </row>
    <row r="176" spans="21:21" ht="23.25" customHeight="1">
      <c r="U176" s="34"/>
    </row>
    <row r="177" spans="21:21" ht="23.25" customHeight="1">
      <c r="U177" s="34"/>
    </row>
    <row r="178" spans="21:21" ht="23.25" customHeight="1">
      <c r="U178" s="34"/>
    </row>
    <row r="179" spans="21:21" ht="23.25" customHeight="1">
      <c r="U179" s="34"/>
    </row>
    <row r="180" spans="21:21" ht="23.25" customHeight="1">
      <c r="U180" s="34"/>
    </row>
    <row r="181" spans="21:21" ht="23.25" customHeight="1">
      <c r="U181" s="34"/>
    </row>
    <row r="182" spans="21:21" ht="23.25" customHeight="1">
      <c r="U182" s="34"/>
    </row>
    <row r="183" spans="21:21" ht="23.25" customHeight="1">
      <c r="U183" s="34"/>
    </row>
    <row r="184" spans="21:21" ht="23.25" customHeight="1">
      <c r="U184" s="34"/>
    </row>
    <row r="185" spans="21:21" ht="23.25" customHeight="1">
      <c r="U185" s="34"/>
    </row>
    <row r="186" spans="21:21" ht="23.25" customHeight="1">
      <c r="U186" s="34"/>
    </row>
    <row r="187" spans="21:21" ht="23.25" customHeight="1">
      <c r="U187" s="34"/>
    </row>
    <row r="188" spans="21:21" ht="23.25" customHeight="1">
      <c r="U188" s="34"/>
    </row>
    <row r="189" spans="21:21" ht="23.25" customHeight="1">
      <c r="U189" s="34"/>
    </row>
    <row r="190" spans="21:21" ht="23.25" customHeight="1">
      <c r="U190" s="34"/>
    </row>
    <row r="191" spans="21:21" ht="23.25" customHeight="1">
      <c r="U191" s="34"/>
    </row>
    <row r="192" spans="21:21" ht="23.25" customHeight="1">
      <c r="U192" s="34"/>
    </row>
    <row r="193" spans="21:21" ht="23.25" customHeight="1">
      <c r="U193" s="34"/>
    </row>
    <row r="194" spans="21:21" ht="23.25" customHeight="1">
      <c r="U194" s="34"/>
    </row>
    <row r="195" spans="21:21" ht="23.25" customHeight="1">
      <c r="U195" s="34"/>
    </row>
    <row r="196" spans="21:21" ht="23.25" customHeight="1">
      <c r="U196" s="34"/>
    </row>
    <row r="197" spans="21:21" ht="23.25" customHeight="1">
      <c r="U197" s="34"/>
    </row>
    <row r="198" spans="21:21" ht="23.25" customHeight="1">
      <c r="U198" s="34"/>
    </row>
    <row r="199" spans="21:21" ht="23.25" customHeight="1">
      <c r="U199" s="34"/>
    </row>
    <row r="200" spans="21:21" ht="23.25" customHeight="1">
      <c r="U200" s="34"/>
    </row>
    <row r="201" spans="21:21" ht="23.25" customHeight="1">
      <c r="U201" s="34"/>
    </row>
    <row r="202" spans="21:21" ht="23.25" customHeight="1">
      <c r="U202" s="34"/>
    </row>
    <row r="203" spans="21:21" ht="23.25" customHeight="1">
      <c r="U203" s="34"/>
    </row>
    <row r="204" spans="21:21" ht="23.25" customHeight="1">
      <c r="U204" s="34"/>
    </row>
    <row r="205" spans="21:21" ht="23.25" customHeight="1">
      <c r="U205" s="34"/>
    </row>
    <row r="206" spans="21:21" ht="23.25" customHeight="1">
      <c r="U206" s="34"/>
    </row>
    <row r="207" spans="21:21" ht="23.25" customHeight="1">
      <c r="U207" s="34"/>
    </row>
    <row r="208" spans="21:21" ht="23.25" customHeight="1">
      <c r="U208" s="34"/>
    </row>
    <row r="209" spans="21:21" ht="23.25" customHeight="1">
      <c r="U209" s="34"/>
    </row>
    <row r="210" spans="21:21" ht="23.25" customHeight="1">
      <c r="U210" s="34"/>
    </row>
    <row r="211" spans="21:21" ht="23.25" customHeight="1">
      <c r="U211" s="34"/>
    </row>
    <row r="212" spans="21:21" ht="23.25" customHeight="1">
      <c r="U212" s="34"/>
    </row>
    <row r="213" spans="21:21" ht="23.25" customHeight="1">
      <c r="U213" s="34"/>
    </row>
    <row r="214" spans="21:21" ht="23.25" customHeight="1">
      <c r="U214" s="34"/>
    </row>
    <row r="215" spans="21:21" ht="23.25" customHeight="1">
      <c r="U215" s="34"/>
    </row>
    <row r="216" spans="21:21" ht="23.25" customHeight="1">
      <c r="U216" s="34"/>
    </row>
    <row r="217" spans="21:21" ht="23.25" customHeight="1">
      <c r="U217" s="34"/>
    </row>
    <row r="218" spans="21:21" ht="23.25" customHeight="1">
      <c r="U218" s="34"/>
    </row>
    <row r="219" spans="21:21" ht="23.25" customHeight="1">
      <c r="U219" s="34"/>
    </row>
    <row r="220" spans="21:21" ht="23.25" customHeight="1">
      <c r="U220" s="34"/>
    </row>
    <row r="221" spans="21:21" ht="23.25" customHeight="1">
      <c r="U221" s="34"/>
    </row>
    <row r="222" spans="21:21" ht="23.25" customHeight="1">
      <c r="U222" s="34"/>
    </row>
    <row r="223" spans="21:21" ht="23.25" customHeight="1">
      <c r="U223" s="34"/>
    </row>
    <row r="224" spans="21:21" ht="23.25" customHeight="1">
      <c r="U224" s="34"/>
    </row>
    <row r="225" spans="21:21" ht="23.25" customHeight="1">
      <c r="U225" s="34"/>
    </row>
    <row r="226" spans="21:21" ht="23.25" customHeight="1">
      <c r="U226" s="34"/>
    </row>
    <row r="227" spans="21:21" ht="23.25" customHeight="1">
      <c r="U227" s="34"/>
    </row>
    <row r="228" spans="21:21" ht="23.25" customHeight="1">
      <c r="U228" s="34"/>
    </row>
    <row r="229" spans="21:21" ht="23.25" customHeight="1">
      <c r="U229" s="34"/>
    </row>
    <row r="230" spans="21:21" ht="23.25" customHeight="1">
      <c r="U230" s="34"/>
    </row>
    <row r="231" spans="21:21" ht="23.25" customHeight="1">
      <c r="U231" s="34"/>
    </row>
    <row r="232" spans="21:21" ht="23.25" customHeight="1">
      <c r="U232" s="34"/>
    </row>
    <row r="233" spans="21:21" ht="23.25" customHeight="1">
      <c r="U233" s="34"/>
    </row>
    <row r="234" spans="21:21" ht="23.25" customHeight="1">
      <c r="U234" s="34"/>
    </row>
    <row r="235" spans="21:21" ht="23.25" customHeight="1">
      <c r="U235" s="34"/>
    </row>
    <row r="236" spans="21:21" ht="23.25" customHeight="1">
      <c r="U236" s="34"/>
    </row>
    <row r="237" spans="21:21" ht="23.25" customHeight="1">
      <c r="U237" s="34"/>
    </row>
    <row r="238" spans="21:21" ht="23.25" customHeight="1">
      <c r="U238" s="34"/>
    </row>
    <row r="239" spans="21:21" ht="23.25" customHeight="1">
      <c r="U239" s="34"/>
    </row>
    <row r="240" spans="21:21" ht="23.25" customHeight="1">
      <c r="U240" s="34"/>
    </row>
    <row r="241" spans="21:21" ht="23.25" customHeight="1">
      <c r="U241" s="34"/>
    </row>
    <row r="242" spans="21:21" ht="23.25" customHeight="1">
      <c r="U242" s="34"/>
    </row>
    <row r="243" spans="21:21" ht="23.25" customHeight="1">
      <c r="U243" s="34"/>
    </row>
    <row r="244" spans="21:21" ht="23.25" customHeight="1">
      <c r="U244" s="34"/>
    </row>
    <row r="245" spans="21:21" ht="23.25" customHeight="1">
      <c r="U245" s="34"/>
    </row>
    <row r="246" spans="21:21" ht="23.25" customHeight="1">
      <c r="U246" s="34"/>
    </row>
    <row r="247" spans="21:21" ht="23.25" customHeight="1">
      <c r="U247" s="34"/>
    </row>
    <row r="248" spans="21:21" ht="23.25" customHeight="1">
      <c r="U248" s="34"/>
    </row>
    <row r="249" spans="21:21" ht="23.25" customHeight="1">
      <c r="U249" s="34"/>
    </row>
    <row r="250" spans="21:21" ht="23.25" customHeight="1">
      <c r="U250" s="34"/>
    </row>
    <row r="251" spans="21:21" ht="23.25" customHeight="1">
      <c r="U251" s="34"/>
    </row>
    <row r="252" spans="21:21" ht="23.25" customHeight="1">
      <c r="U252" s="34"/>
    </row>
    <row r="253" spans="21:21" ht="23.25" customHeight="1">
      <c r="U253" s="34"/>
    </row>
    <row r="254" spans="21:21" ht="23.25" customHeight="1">
      <c r="U254" s="34"/>
    </row>
    <row r="255" spans="21:21" ht="23.25" customHeight="1">
      <c r="U255" s="34"/>
    </row>
    <row r="256" spans="21:21" ht="23.25" customHeight="1">
      <c r="U256" s="34"/>
    </row>
    <row r="257" spans="21:21" ht="23.25" customHeight="1">
      <c r="U257" s="34"/>
    </row>
    <row r="258" spans="21:21" ht="23.25" customHeight="1">
      <c r="U258" s="34"/>
    </row>
    <row r="259" spans="21:21" ht="23.25" customHeight="1">
      <c r="U259" s="34"/>
    </row>
    <row r="260" spans="21:21" ht="23.25" customHeight="1">
      <c r="U260" s="34"/>
    </row>
    <row r="261" spans="21:21" ht="23.25" customHeight="1">
      <c r="U261" s="34"/>
    </row>
    <row r="262" spans="21:21" ht="23.25" customHeight="1">
      <c r="U262" s="34"/>
    </row>
    <row r="263" spans="21:21" ht="23.25" customHeight="1">
      <c r="U263" s="34"/>
    </row>
    <row r="264" spans="21:21" ht="23.25" customHeight="1">
      <c r="U264" s="34"/>
    </row>
    <row r="265" spans="21:21" ht="23.25" customHeight="1">
      <c r="U265" s="34"/>
    </row>
    <row r="266" spans="21:21" ht="23.25" customHeight="1">
      <c r="U266" s="34"/>
    </row>
    <row r="267" spans="21:21" ht="23.25" customHeight="1">
      <c r="U267" s="34"/>
    </row>
    <row r="268" spans="21:21" ht="23.25" customHeight="1">
      <c r="U268" s="34"/>
    </row>
    <row r="269" spans="21:21" ht="23.25" customHeight="1">
      <c r="U269" s="34"/>
    </row>
    <row r="270" spans="21:21" ht="23.25" customHeight="1">
      <c r="U270" s="34"/>
    </row>
    <row r="271" spans="21:21" ht="23.25" customHeight="1">
      <c r="U271" s="34"/>
    </row>
    <row r="272" spans="21:21" ht="23.25" customHeight="1">
      <c r="U272" s="34"/>
    </row>
    <row r="273" spans="21:21" ht="23.25" customHeight="1">
      <c r="U273" s="34"/>
    </row>
    <row r="274" spans="21:21" ht="23.25" customHeight="1">
      <c r="U274" s="34"/>
    </row>
    <row r="275" spans="21:21" ht="23.25" customHeight="1">
      <c r="U275" s="34"/>
    </row>
    <row r="276" spans="21:21" ht="23.25" customHeight="1">
      <c r="U276" s="34"/>
    </row>
    <row r="277" spans="21:21" ht="23.25" customHeight="1">
      <c r="U277" s="34"/>
    </row>
    <row r="278" spans="21:21" ht="23.25" customHeight="1">
      <c r="U278" s="34"/>
    </row>
    <row r="279" spans="21:21" ht="23.25" customHeight="1">
      <c r="U279" s="34"/>
    </row>
    <row r="280" spans="21:21" ht="23.25" customHeight="1">
      <c r="U280" s="34"/>
    </row>
    <row r="281" spans="21:21" ht="23.25" customHeight="1">
      <c r="U281" s="34"/>
    </row>
    <row r="282" spans="21:21" ht="23.25" customHeight="1">
      <c r="U282" s="34"/>
    </row>
    <row r="283" spans="21:21" ht="23.25" customHeight="1">
      <c r="U283" s="34"/>
    </row>
    <row r="284" spans="21:21" ht="23.25" customHeight="1">
      <c r="U284" s="34"/>
    </row>
    <row r="285" spans="21:21" ht="23.25" customHeight="1">
      <c r="U285" s="34"/>
    </row>
    <row r="286" spans="21:21" ht="23.25" customHeight="1">
      <c r="U286" s="34"/>
    </row>
    <row r="287" spans="21:21" ht="23.25" customHeight="1">
      <c r="U287" s="34"/>
    </row>
    <row r="288" spans="21:21" ht="23.25" customHeight="1">
      <c r="U288" s="34"/>
    </row>
    <row r="289" spans="21:21" ht="23.25" customHeight="1">
      <c r="U289" s="34"/>
    </row>
    <row r="290" spans="21:21" ht="23.25" customHeight="1">
      <c r="U290" s="34"/>
    </row>
    <row r="291" spans="21:21" ht="23.25" customHeight="1">
      <c r="U291" s="34"/>
    </row>
    <row r="292" spans="21:21" ht="23.25" customHeight="1">
      <c r="U292" s="34"/>
    </row>
    <row r="293" spans="21:21" ht="23.25" customHeight="1">
      <c r="U293" s="34"/>
    </row>
    <row r="294" spans="21:21" ht="23.25" customHeight="1">
      <c r="U294" s="34"/>
    </row>
    <row r="295" spans="21:21" ht="23.25" customHeight="1">
      <c r="U295" s="34"/>
    </row>
    <row r="296" spans="21:21" ht="23.25" customHeight="1">
      <c r="U296" s="34"/>
    </row>
    <row r="297" spans="21:21" ht="23.25" customHeight="1">
      <c r="U297" s="34"/>
    </row>
    <row r="298" spans="21:21" ht="23.25" customHeight="1">
      <c r="U298" s="34"/>
    </row>
    <row r="299" spans="21:21" ht="23.25" customHeight="1">
      <c r="U299" s="34"/>
    </row>
    <row r="300" spans="21:21" ht="23.25" customHeight="1">
      <c r="U300" s="34"/>
    </row>
    <row r="301" spans="21:21" ht="23.25" customHeight="1">
      <c r="U301" s="34"/>
    </row>
    <row r="302" spans="21:21" ht="23.25" customHeight="1">
      <c r="U302" s="34"/>
    </row>
    <row r="303" spans="21:21" ht="23.25" customHeight="1">
      <c r="U303" s="34"/>
    </row>
    <row r="304" spans="21:21" ht="23.25" customHeight="1">
      <c r="U304" s="34"/>
    </row>
    <row r="305" spans="21:21" ht="23.25" customHeight="1">
      <c r="U305" s="34"/>
    </row>
    <row r="306" spans="21:21" ht="23.25" customHeight="1">
      <c r="U306" s="34"/>
    </row>
  </sheetData>
  <sortState ref="A2:R33">
    <sortCondition sortBy="icon" ref="E30"/>
  </sortState>
  <mergeCells count="1">
    <mergeCell ref="B2:C2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M882"/>
  <sheetViews>
    <sheetView topLeftCell="A838" workbookViewId="0">
      <selection activeCell="E858" sqref="E858"/>
    </sheetView>
  </sheetViews>
  <sheetFormatPr baseColWidth="10" defaultColWidth="22" defaultRowHeight="26.25" customHeight="1" thickTop="1" thickBottom="1"/>
  <cols>
    <col min="1" max="1" width="25.42578125" style="72" customWidth="1"/>
    <col min="2" max="2" width="19.5703125" style="72" customWidth="1"/>
    <col min="3" max="3" width="15.42578125" style="72" customWidth="1"/>
    <col min="4" max="4" width="22" style="72"/>
    <col min="5" max="5" width="22" style="72" customWidth="1"/>
    <col min="6" max="6" width="21" style="485" customWidth="1"/>
    <col min="7" max="7" width="13.42578125" style="174" customWidth="1"/>
    <col min="8" max="8" width="8.5703125" style="181" customWidth="1"/>
    <col min="9" max="9" width="13" style="545" customWidth="1"/>
    <col min="10" max="10" width="14.140625" style="545" customWidth="1"/>
    <col min="11" max="16384" width="22" style="1"/>
  </cols>
  <sheetData>
    <row r="1" spans="1:8" ht="20.25" customHeight="1" thickTop="1" thickBot="1">
      <c r="A1" s="25"/>
      <c r="B1" s="26"/>
      <c r="C1" s="25"/>
      <c r="D1" s="25"/>
      <c r="E1" s="27"/>
      <c r="F1" s="483"/>
      <c r="G1" s="171"/>
      <c r="H1" s="178"/>
    </row>
    <row r="2" spans="1:8" ht="30.75" customHeight="1" thickTop="1" thickBot="1">
      <c r="A2" s="25"/>
      <c r="B2" s="26"/>
      <c r="C2" s="27"/>
      <c r="D2" s="85">
        <v>2014</v>
      </c>
      <c r="E2" s="25"/>
      <c r="F2" s="483"/>
      <c r="G2" s="171"/>
      <c r="H2" s="178"/>
    </row>
    <row r="3" spans="1:8" ht="26.25" customHeight="1" thickTop="1" thickBot="1">
      <c r="A3" s="25"/>
      <c r="B3" s="26"/>
      <c r="C3" s="25"/>
      <c r="D3" s="25"/>
      <c r="E3" s="24"/>
      <c r="F3" s="483"/>
      <c r="G3" s="171"/>
      <c r="H3" s="178"/>
    </row>
    <row r="4" spans="1:8" ht="26.25" customHeight="1" thickTop="1" thickBot="1">
      <c r="A4" s="25"/>
      <c r="B4" s="26"/>
      <c r="C4" s="25"/>
      <c r="D4" s="25"/>
      <c r="E4" s="24"/>
      <c r="F4" s="483"/>
      <c r="G4" s="171"/>
      <c r="H4" s="178"/>
    </row>
    <row r="5" spans="1:8" ht="26.25" customHeight="1" thickTop="1" thickBot="1">
      <c r="A5" s="28" t="s">
        <v>18</v>
      </c>
      <c r="B5" s="135" t="s">
        <v>71</v>
      </c>
      <c r="C5" s="134">
        <v>3344174</v>
      </c>
      <c r="D5" s="134" t="s">
        <v>72</v>
      </c>
      <c r="E5" s="134">
        <v>5000</v>
      </c>
      <c r="F5" s="139" t="s">
        <v>153</v>
      </c>
      <c r="G5" s="171"/>
      <c r="H5" s="178"/>
    </row>
    <row r="6" spans="1:8" ht="26.25" customHeight="1" thickTop="1" thickBot="1">
      <c r="A6" s="28"/>
      <c r="B6" s="135">
        <v>41645</v>
      </c>
      <c r="C6" s="134">
        <v>5609654</v>
      </c>
      <c r="D6" s="134" t="s">
        <v>16</v>
      </c>
      <c r="E6" s="134">
        <v>8255.1</v>
      </c>
      <c r="F6" s="139" t="s">
        <v>153</v>
      </c>
      <c r="G6" s="171"/>
      <c r="H6" s="178"/>
    </row>
    <row r="7" spans="1:8" ht="26.25" customHeight="1" thickTop="1" thickBot="1">
      <c r="A7" s="28"/>
      <c r="B7" s="135">
        <v>41646</v>
      </c>
      <c r="C7" s="134">
        <v>3344183</v>
      </c>
      <c r="D7" s="134" t="s">
        <v>59</v>
      </c>
      <c r="E7" s="134">
        <v>8800</v>
      </c>
      <c r="F7" s="139" t="s">
        <v>153</v>
      </c>
      <c r="G7" s="171"/>
      <c r="H7" s="178"/>
    </row>
    <row r="8" spans="1:8" ht="26.25" customHeight="1" thickTop="1" thickBot="1">
      <c r="A8" s="28"/>
      <c r="B8" s="133">
        <v>41649</v>
      </c>
      <c r="C8" s="134">
        <v>3344162</v>
      </c>
      <c r="D8" s="134" t="s">
        <v>15</v>
      </c>
      <c r="E8" s="134">
        <v>10000</v>
      </c>
      <c r="F8" s="139" t="s">
        <v>153</v>
      </c>
      <c r="G8" s="171"/>
      <c r="H8" s="178"/>
    </row>
    <row r="9" spans="1:8" ht="26.25" customHeight="1" thickTop="1" thickBot="1">
      <c r="A9" s="28"/>
      <c r="B9" s="133">
        <v>41652</v>
      </c>
      <c r="C9" s="134">
        <v>5609662</v>
      </c>
      <c r="D9" s="134" t="s">
        <v>154</v>
      </c>
      <c r="E9" s="134">
        <v>8430</v>
      </c>
      <c r="F9" s="139" t="s">
        <v>153</v>
      </c>
      <c r="G9" s="171"/>
      <c r="H9" s="178"/>
    </row>
    <row r="10" spans="1:8" ht="26.25" customHeight="1" thickTop="1" thickBot="1">
      <c r="A10" s="28"/>
      <c r="B10" s="133">
        <v>41654</v>
      </c>
      <c r="C10" s="134">
        <v>5609629</v>
      </c>
      <c r="D10" s="134" t="s">
        <v>61</v>
      </c>
      <c r="E10" s="134">
        <v>5000</v>
      </c>
      <c r="F10" s="139" t="s">
        <v>153</v>
      </c>
      <c r="G10" s="171"/>
      <c r="H10" s="178"/>
    </row>
    <row r="11" spans="1:8" ht="26.25" customHeight="1" thickTop="1" thickBot="1">
      <c r="A11" s="28"/>
      <c r="B11" s="133">
        <v>41654</v>
      </c>
      <c r="C11" s="134">
        <v>5609644</v>
      </c>
      <c r="D11" s="134" t="s">
        <v>61</v>
      </c>
      <c r="E11" s="134">
        <v>11581</v>
      </c>
      <c r="F11" s="139" t="s">
        <v>153</v>
      </c>
      <c r="G11" s="171"/>
      <c r="H11" s="178"/>
    </row>
    <row r="12" spans="1:8" ht="26.25" customHeight="1" thickTop="1" thickBot="1">
      <c r="A12" s="28"/>
      <c r="B12" s="133">
        <v>41654</v>
      </c>
      <c r="C12" s="134">
        <v>3344172</v>
      </c>
      <c r="D12" s="134" t="s">
        <v>17</v>
      </c>
      <c r="E12" s="134">
        <v>3180</v>
      </c>
      <c r="F12" s="139" t="s">
        <v>153</v>
      </c>
      <c r="G12" s="171"/>
      <c r="H12" s="178"/>
    </row>
    <row r="13" spans="1:8" ht="26.25" customHeight="1" thickTop="1" thickBot="1">
      <c r="A13" s="28"/>
      <c r="B13" s="133">
        <v>41659</v>
      </c>
      <c r="C13" s="134">
        <v>3344185</v>
      </c>
      <c r="D13" s="134" t="s">
        <v>56</v>
      </c>
      <c r="E13" s="134">
        <v>7020</v>
      </c>
      <c r="F13" s="139" t="s">
        <v>153</v>
      </c>
      <c r="G13" s="171"/>
      <c r="H13" s="178"/>
    </row>
    <row r="14" spans="1:8" ht="26.25" customHeight="1" thickTop="1" thickBot="1">
      <c r="A14" s="28"/>
      <c r="B14" s="133">
        <v>41661</v>
      </c>
      <c r="C14" s="134">
        <v>5609631</v>
      </c>
      <c r="D14" s="134" t="s">
        <v>62</v>
      </c>
      <c r="E14" s="134">
        <v>5500</v>
      </c>
      <c r="F14" s="139" t="s">
        <v>153</v>
      </c>
      <c r="G14" s="171"/>
      <c r="H14" s="178"/>
    </row>
    <row r="15" spans="1:8" ht="26.25" customHeight="1" thickTop="1" thickBot="1">
      <c r="A15" s="28"/>
      <c r="B15" s="133">
        <v>41664</v>
      </c>
      <c r="C15" s="134">
        <v>3344177</v>
      </c>
      <c r="D15" s="134" t="s">
        <v>15</v>
      </c>
      <c r="E15" s="134">
        <v>10000</v>
      </c>
      <c r="F15" s="139" t="s">
        <v>153</v>
      </c>
      <c r="G15" s="171"/>
      <c r="H15" s="178"/>
    </row>
    <row r="16" spans="1:8" ht="26.25" customHeight="1" thickTop="1" thickBot="1">
      <c r="A16" s="28"/>
      <c r="B16" s="133">
        <v>41666</v>
      </c>
      <c r="C16" s="134">
        <v>5609630</v>
      </c>
      <c r="D16" s="134" t="s">
        <v>59</v>
      </c>
      <c r="E16" s="134">
        <v>7900.5</v>
      </c>
      <c r="F16" s="139" t="s">
        <v>153</v>
      </c>
      <c r="G16" s="171"/>
      <c r="H16" s="178"/>
    </row>
    <row r="17" spans="1:8" ht="26.25" customHeight="1" thickTop="1" thickBot="1">
      <c r="A17" s="28"/>
      <c r="B17" s="133">
        <v>41669</v>
      </c>
      <c r="C17" s="134">
        <v>3344184</v>
      </c>
      <c r="D17" s="134" t="s">
        <v>74</v>
      </c>
      <c r="E17" s="134">
        <v>7952</v>
      </c>
      <c r="F17" s="139" t="s">
        <v>153</v>
      </c>
      <c r="G17" s="171"/>
      <c r="H17" s="178"/>
    </row>
    <row r="18" spans="1:8" ht="26.25" customHeight="1" thickTop="1" thickBot="1">
      <c r="A18" s="28"/>
      <c r="B18" s="133">
        <v>41669</v>
      </c>
      <c r="C18" s="134">
        <v>5609625</v>
      </c>
      <c r="D18" s="134" t="s">
        <v>74</v>
      </c>
      <c r="E18" s="134">
        <v>924</v>
      </c>
      <c r="F18" s="139" t="s">
        <v>153</v>
      </c>
      <c r="G18" s="171"/>
      <c r="H18" s="178"/>
    </row>
    <row r="19" spans="1:8" ht="26.25" customHeight="1" thickTop="1" thickBot="1">
      <c r="A19" s="23"/>
      <c r="B19" s="23"/>
      <c r="C19" s="23"/>
      <c r="D19" s="23"/>
      <c r="E19" s="23"/>
      <c r="F19" s="484">
        <f>SUM(E5:E18)</f>
        <v>99542.6</v>
      </c>
      <c r="G19" s="172"/>
      <c r="H19" s="179"/>
    </row>
    <row r="20" spans="1:8" ht="26.25" customHeight="1" thickTop="1" thickBot="1">
      <c r="A20" s="82" t="s">
        <v>47</v>
      </c>
      <c r="B20" s="133">
        <v>41675</v>
      </c>
      <c r="C20" s="134">
        <v>5609632</v>
      </c>
      <c r="D20" s="134" t="s">
        <v>15</v>
      </c>
      <c r="E20" s="134">
        <v>9170</v>
      </c>
      <c r="F20" s="139" t="s">
        <v>153</v>
      </c>
      <c r="G20" s="173"/>
      <c r="H20" s="180"/>
    </row>
    <row r="21" spans="1:8" ht="26.25" customHeight="1" thickTop="1" thickBot="1">
      <c r="A21" s="82"/>
      <c r="B21" s="133">
        <v>41676</v>
      </c>
      <c r="C21" s="134">
        <v>5609655</v>
      </c>
      <c r="D21" s="134" t="s">
        <v>16</v>
      </c>
      <c r="E21" s="134">
        <v>8250</v>
      </c>
      <c r="F21" s="139" t="s">
        <v>153</v>
      </c>
      <c r="G21" s="173"/>
      <c r="H21" s="180"/>
    </row>
    <row r="22" spans="1:8" ht="26.25" customHeight="1" thickTop="1" thickBot="1">
      <c r="A22" s="82"/>
      <c r="B22" s="133">
        <v>41678</v>
      </c>
      <c r="C22" s="134">
        <v>5609660</v>
      </c>
      <c r="D22" s="134" t="s">
        <v>59</v>
      </c>
      <c r="E22" s="134">
        <v>7000</v>
      </c>
      <c r="F22" s="139" t="s">
        <v>153</v>
      </c>
      <c r="G22" s="173"/>
      <c r="H22" s="180"/>
    </row>
    <row r="23" spans="1:8" ht="26.25" customHeight="1" thickTop="1" thickBot="1">
      <c r="A23" s="82"/>
      <c r="B23" s="133">
        <v>41677</v>
      </c>
      <c r="C23" s="134">
        <v>5609634</v>
      </c>
      <c r="D23" s="134" t="s">
        <v>49</v>
      </c>
      <c r="E23" s="134">
        <v>11640</v>
      </c>
      <c r="F23" s="139" t="s">
        <v>153</v>
      </c>
      <c r="G23" s="173"/>
      <c r="H23" s="180"/>
    </row>
    <row r="24" spans="1:8" ht="26.25" customHeight="1" thickTop="1" thickBot="1">
      <c r="A24" s="82"/>
      <c r="B24" s="133">
        <v>41680</v>
      </c>
      <c r="C24" s="134">
        <v>5609623</v>
      </c>
      <c r="D24" s="134" t="s">
        <v>17</v>
      </c>
      <c r="E24" s="134">
        <v>5730</v>
      </c>
      <c r="F24" s="139" t="s">
        <v>153</v>
      </c>
      <c r="G24" s="173"/>
      <c r="H24" s="180"/>
    </row>
    <row r="25" spans="1:8" ht="26.25" customHeight="1" thickTop="1" thickBot="1">
      <c r="A25" s="82"/>
      <c r="B25" s="133">
        <v>41682</v>
      </c>
      <c r="C25" s="134">
        <v>5609664</v>
      </c>
      <c r="D25" s="134" t="s">
        <v>161</v>
      </c>
      <c r="E25" s="134">
        <v>6950</v>
      </c>
      <c r="F25" s="139" t="s">
        <v>153</v>
      </c>
      <c r="G25" s="173"/>
      <c r="H25" s="180"/>
    </row>
    <row r="26" spans="1:8" ht="26.25" customHeight="1" thickTop="1" thickBot="1">
      <c r="A26" s="82"/>
      <c r="B26" s="133">
        <v>41684</v>
      </c>
      <c r="C26" s="134">
        <v>1058670</v>
      </c>
      <c r="D26" s="134" t="s">
        <v>65</v>
      </c>
      <c r="E26" s="134">
        <v>15000</v>
      </c>
      <c r="F26" s="139" t="s">
        <v>153</v>
      </c>
      <c r="G26" s="173"/>
      <c r="H26" s="180"/>
    </row>
    <row r="27" spans="1:8" ht="26.25" customHeight="1" thickTop="1" thickBot="1">
      <c r="A27" s="82"/>
      <c r="B27" s="133">
        <v>41685</v>
      </c>
      <c r="C27" s="134">
        <v>5609645</v>
      </c>
      <c r="D27" s="134" t="s">
        <v>61</v>
      </c>
      <c r="E27" s="134">
        <v>11500</v>
      </c>
      <c r="F27" s="139" t="s">
        <v>153</v>
      </c>
      <c r="G27" s="173"/>
      <c r="H27" s="180"/>
    </row>
    <row r="28" spans="1:8" ht="26.25" customHeight="1" thickTop="1" thickBot="1">
      <c r="A28" s="71"/>
      <c r="B28" s="156">
        <v>41685</v>
      </c>
      <c r="C28" s="157">
        <v>5609651</v>
      </c>
      <c r="D28" s="157" t="s">
        <v>61</v>
      </c>
      <c r="E28" s="157">
        <v>6100</v>
      </c>
      <c r="F28" s="139" t="s">
        <v>153</v>
      </c>
      <c r="G28" s="173"/>
      <c r="H28" s="180"/>
    </row>
    <row r="29" spans="1:8" ht="26.25" customHeight="1" thickTop="1" thickBot="1">
      <c r="A29" s="71"/>
      <c r="B29" s="156">
        <v>41688</v>
      </c>
      <c r="C29" s="157">
        <v>5609647</v>
      </c>
      <c r="D29" s="157" t="s">
        <v>85</v>
      </c>
      <c r="E29" s="157">
        <v>10308</v>
      </c>
      <c r="F29" s="139" t="s">
        <v>153</v>
      </c>
      <c r="G29" s="173"/>
      <c r="H29" s="180"/>
    </row>
    <row r="30" spans="1:8" ht="26.25" customHeight="1" thickTop="1" thickBot="1">
      <c r="A30" s="71"/>
      <c r="B30" s="156">
        <v>41688</v>
      </c>
      <c r="C30" s="157">
        <v>1058672</v>
      </c>
      <c r="D30" s="157" t="s">
        <v>161</v>
      </c>
      <c r="E30" s="157">
        <v>13000</v>
      </c>
      <c r="F30" s="139" t="s">
        <v>153</v>
      </c>
      <c r="G30" s="173"/>
      <c r="H30" s="180"/>
    </row>
    <row r="31" spans="1:8" ht="26.25" customHeight="1" thickTop="1" thickBot="1">
      <c r="A31" s="71"/>
      <c r="B31" s="156">
        <v>41690</v>
      </c>
      <c r="C31" s="157">
        <v>5609648</v>
      </c>
      <c r="D31" s="157" t="s">
        <v>56</v>
      </c>
      <c r="E31" s="157">
        <v>8560</v>
      </c>
      <c r="F31" s="139" t="s">
        <v>153</v>
      </c>
      <c r="G31" s="173"/>
      <c r="H31" s="180"/>
    </row>
    <row r="32" spans="1:8" ht="26.25" customHeight="1" thickTop="1" thickBot="1">
      <c r="A32" s="71"/>
      <c r="B32" s="156">
        <v>41695</v>
      </c>
      <c r="C32" s="157">
        <v>5609633</v>
      </c>
      <c r="D32" s="157" t="s">
        <v>15</v>
      </c>
      <c r="E32" s="157">
        <v>10000</v>
      </c>
      <c r="F32" s="139" t="s">
        <v>153</v>
      </c>
      <c r="G32" s="173"/>
      <c r="H32" s="180"/>
    </row>
    <row r="33" spans="1:8" ht="26.25" customHeight="1" thickTop="1" thickBot="1">
      <c r="A33" s="71"/>
      <c r="B33" s="156">
        <v>41698</v>
      </c>
      <c r="C33" s="157">
        <v>5609624</v>
      </c>
      <c r="D33" s="157" t="s">
        <v>17</v>
      </c>
      <c r="E33" s="157">
        <v>4450</v>
      </c>
      <c r="F33" s="139" t="s">
        <v>153</v>
      </c>
      <c r="G33" s="173"/>
      <c r="H33" s="180"/>
    </row>
    <row r="34" spans="1:8" ht="26.25" customHeight="1" thickTop="1" thickBot="1">
      <c r="A34" s="71"/>
      <c r="B34" s="156">
        <v>41698</v>
      </c>
      <c r="C34" s="157">
        <v>1058679</v>
      </c>
      <c r="D34" s="157" t="s">
        <v>173</v>
      </c>
      <c r="E34" s="157">
        <v>2315.14</v>
      </c>
      <c r="F34" s="139" t="s">
        <v>153</v>
      </c>
      <c r="G34" s="173"/>
      <c r="H34" s="180"/>
    </row>
    <row r="35" spans="1:8" ht="26.25" customHeight="1" thickTop="1" thickBot="1">
      <c r="A35" s="71"/>
      <c r="B35" s="123"/>
      <c r="C35" s="71"/>
      <c r="D35" s="71"/>
      <c r="E35" s="71"/>
      <c r="F35" s="122"/>
      <c r="G35" s="173"/>
      <c r="H35" s="180"/>
    </row>
    <row r="36" spans="1:8" ht="26.25" customHeight="1" thickTop="1" thickBot="1">
      <c r="F36" s="484">
        <f>SUM(E20:E35)</f>
        <v>129973.14</v>
      </c>
      <c r="G36" s="172"/>
      <c r="H36" s="179"/>
    </row>
    <row r="37" spans="1:8" ht="26.25" customHeight="1" thickTop="1" thickBot="1">
      <c r="A37" s="125" t="s">
        <v>21</v>
      </c>
      <c r="B37" s="156">
        <v>41703</v>
      </c>
      <c r="C37" s="157">
        <v>5609637</v>
      </c>
      <c r="D37" s="157" t="s">
        <v>15</v>
      </c>
      <c r="E37" s="157">
        <v>10000</v>
      </c>
      <c r="F37" s="139" t="s">
        <v>153</v>
      </c>
      <c r="G37" s="173"/>
      <c r="H37" s="180"/>
    </row>
    <row r="38" spans="1:8" ht="26.25" customHeight="1" thickTop="1" thickBot="1">
      <c r="A38" s="125"/>
      <c r="B38" s="156">
        <v>41705</v>
      </c>
      <c r="C38" s="157">
        <v>5609658</v>
      </c>
      <c r="D38" s="157" t="s">
        <v>49</v>
      </c>
      <c r="E38" s="157">
        <v>13040</v>
      </c>
      <c r="F38" s="139" t="s">
        <v>153</v>
      </c>
      <c r="G38" s="173"/>
      <c r="H38" s="180"/>
    </row>
    <row r="39" spans="1:8" ht="26.25" customHeight="1" thickTop="1" thickBot="1">
      <c r="A39" s="125"/>
      <c r="B39" s="156">
        <v>41706</v>
      </c>
      <c r="C39" s="157">
        <v>5609661</v>
      </c>
      <c r="D39" s="157" t="s">
        <v>59</v>
      </c>
      <c r="E39" s="157">
        <v>7000</v>
      </c>
      <c r="F39" s="139" t="s">
        <v>153</v>
      </c>
      <c r="G39" s="173"/>
      <c r="H39" s="180"/>
    </row>
    <row r="40" spans="1:8" ht="26.25" customHeight="1" thickTop="1" thickBot="1">
      <c r="A40" s="125"/>
      <c r="B40" s="156">
        <v>41708</v>
      </c>
      <c r="C40" s="157">
        <v>5609635</v>
      </c>
      <c r="D40" s="157" t="s">
        <v>83</v>
      </c>
      <c r="E40" s="157">
        <v>8950</v>
      </c>
      <c r="F40" s="139" t="s">
        <v>153</v>
      </c>
      <c r="G40" s="173"/>
      <c r="H40" s="180"/>
    </row>
    <row r="41" spans="1:8" ht="26.25" customHeight="1" thickTop="1" thickBot="1">
      <c r="A41" s="125"/>
      <c r="B41" s="156">
        <v>41711</v>
      </c>
      <c r="C41" s="157">
        <v>5609665</v>
      </c>
      <c r="D41" s="157" t="s">
        <v>162</v>
      </c>
      <c r="E41" s="157">
        <v>2550</v>
      </c>
      <c r="F41" s="139" t="s">
        <v>153</v>
      </c>
      <c r="G41" s="173"/>
      <c r="H41" s="180"/>
    </row>
    <row r="42" spans="1:8" ht="26.25" customHeight="1" thickTop="1" thickBot="1">
      <c r="A42" s="125"/>
      <c r="B42" s="156">
        <v>13</v>
      </c>
      <c r="C42" s="157">
        <v>1058659</v>
      </c>
      <c r="D42" s="157" t="s">
        <v>163</v>
      </c>
      <c r="E42" s="157">
        <v>2550</v>
      </c>
      <c r="F42" s="139" t="s">
        <v>153</v>
      </c>
      <c r="G42" s="173"/>
      <c r="H42" s="180"/>
    </row>
    <row r="43" spans="1:8" ht="26.25" customHeight="1" thickTop="1" thickBot="1">
      <c r="A43" s="125"/>
      <c r="B43" s="156">
        <v>41713</v>
      </c>
      <c r="C43" s="157">
        <v>5609642</v>
      </c>
      <c r="D43" s="157" t="s">
        <v>55</v>
      </c>
      <c r="E43" s="157">
        <v>4855</v>
      </c>
      <c r="F43" s="139" t="s">
        <v>153</v>
      </c>
      <c r="G43" s="173"/>
      <c r="H43" s="180"/>
    </row>
    <row r="44" spans="1:8" ht="26.25" customHeight="1" thickTop="1" thickBot="1">
      <c r="A44" s="125"/>
      <c r="B44" s="156">
        <v>41716</v>
      </c>
      <c r="C44" s="157">
        <v>5609646</v>
      </c>
      <c r="D44" s="157" t="s">
        <v>61</v>
      </c>
      <c r="E44" s="157">
        <v>11500</v>
      </c>
      <c r="F44" s="139" t="s">
        <v>153</v>
      </c>
      <c r="G44" s="173"/>
      <c r="H44" s="180"/>
    </row>
    <row r="45" spans="1:8" ht="26.25" customHeight="1" thickTop="1" thickBot="1">
      <c r="A45" s="125"/>
      <c r="B45" s="156">
        <v>41718</v>
      </c>
      <c r="C45" s="157">
        <v>5609648</v>
      </c>
      <c r="D45" s="157" t="s">
        <v>56</v>
      </c>
      <c r="E45" s="157">
        <v>5000</v>
      </c>
      <c r="F45" s="139" t="s">
        <v>153</v>
      </c>
      <c r="G45" s="173"/>
      <c r="H45" s="180"/>
    </row>
    <row r="46" spans="1:8" ht="26.25" customHeight="1" thickTop="1" thickBot="1">
      <c r="A46" s="125"/>
      <c r="B46" s="156">
        <v>41718</v>
      </c>
      <c r="C46" s="157">
        <v>1058656</v>
      </c>
      <c r="D46" s="157" t="s">
        <v>15</v>
      </c>
      <c r="E46" s="157">
        <v>8840</v>
      </c>
      <c r="F46" s="139" t="s">
        <v>153</v>
      </c>
      <c r="G46" s="173"/>
      <c r="H46" s="180"/>
    </row>
    <row r="47" spans="1:8" ht="26.25" customHeight="1" thickTop="1" thickBot="1">
      <c r="A47" s="125"/>
      <c r="B47" s="156">
        <v>41720</v>
      </c>
      <c r="C47" s="157">
        <v>5609650</v>
      </c>
      <c r="D47" s="157" t="s">
        <v>85</v>
      </c>
      <c r="E47" s="157">
        <v>10000</v>
      </c>
      <c r="F47" s="139" t="s">
        <v>153</v>
      </c>
      <c r="G47" s="173"/>
      <c r="H47" s="180"/>
    </row>
    <row r="48" spans="1:8" ht="26.25" customHeight="1" thickTop="1" thickBot="1">
      <c r="A48" s="125"/>
      <c r="B48" s="156">
        <v>41720</v>
      </c>
      <c r="C48" s="157">
        <v>1058680</v>
      </c>
      <c r="D48" s="157" t="s">
        <v>174</v>
      </c>
      <c r="E48" s="157">
        <v>6475</v>
      </c>
      <c r="F48" s="139" t="s">
        <v>153</v>
      </c>
      <c r="G48" s="173"/>
      <c r="H48" s="180"/>
    </row>
    <row r="49" spans="1:8" ht="26.25" customHeight="1" thickTop="1" thickBot="1">
      <c r="A49" s="125"/>
      <c r="B49" s="156">
        <v>41723</v>
      </c>
      <c r="C49" s="157">
        <v>5609638</v>
      </c>
      <c r="D49" s="157" t="s">
        <v>15</v>
      </c>
      <c r="E49" s="157">
        <v>10000</v>
      </c>
      <c r="F49" s="139" t="s">
        <v>153</v>
      </c>
      <c r="G49" s="173"/>
      <c r="H49" s="180"/>
    </row>
    <row r="50" spans="1:8" ht="26.25" customHeight="1" thickTop="1" thickBot="1">
      <c r="A50" s="125"/>
      <c r="B50" s="156">
        <v>41728</v>
      </c>
      <c r="C50" s="157">
        <v>5609657</v>
      </c>
      <c r="D50" s="157" t="s">
        <v>55</v>
      </c>
      <c r="E50" s="157">
        <v>9325</v>
      </c>
      <c r="F50" s="139" t="s">
        <v>153</v>
      </c>
      <c r="G50" s="173"/>
      <c r="H50" s="180"/>
    </row>
    <row r="51" spans="1:8" ht="26.25" customHeight="1" thickTop="1" thickBot="1">
      <c r="A51" s="125"/>
      <c r="B51" s="126"/>
      <c r="C51" s="125"/>
      <c r="D51" s="125"/>
      <c r="E51" s="125"/>
      <c r="F51" s="127"/>
      <c r="G51" s="173"/>
      <c r="H51" s="180"/>
    </row>
    <row r="52" spans="1:8" ht="26.25" customHeight="1" thickTop="1" thickBot="1">
      <c r="F52" s="484">
        <f>SUM(E37:E51)</f>
        <v>110085</v>
      </c>
    </row>
    <row r="53" spans="1:8" ht="26.25" customHeight="1" thickTop="1" thickBot="1">
      <c r="A53" s="128" t="s">
        <v>165</v>
      </c>
      <c r="B53" s="156">
        <v>41731</v>
      </c>
      <c r="C53" s="157">
        <v>1058671</v>
      </c>
      <c r="D53" s="157" t="s">
        <v>17</v>
      </c>
      <c r="E53" s="157">
        <v>8000</v>
      </c>
      <c r="F53" s="139" t="s">
        <v>153</v>
      </c>
      <c r="G53" s="173"/>
      <c r="H53" s="180"/>
    </row>
    <row r="54" spans="1:8" ht="26.25" customHeight="1" thickTop="1" thickBot="1">
      <c r="A54" s="128"/>
      <c r="B54" s="156">
        <v>41731</v>
      </c>
      <c r="C54" s="157">
        <v>1058692</v>
      </c>
      <c r="D54" s="157" t="s">
        <v>180</v>
      </c>
      <c r="E54" s="157">
        <v>5400</v>
      </c>
      <c r="F54" s="139" t="s">
        <v>153</v>
      </c>
      <c r="G54" s="173"/>
      <c r="H54" s="180"/>
    </row>
    <row r="55" spans="1:8" ht="26.25" customHeight="1" thickTop="1" thickBot="1">
      <c r="A55" s="128"/>
      <c r="B55" s="156">
        <v>41731</v>
      </c>
      <c r="C55" s="157">
        <v>1058693</v>
      </c>
      <c r="D55" s="157" t="s">
        <v>177</v>
      </c>
      <c r="E55" s="157">
        <v>800</v>
      </c>
      <c r="F55" s="139" t="s">
        <v>153</v>
      </c>
      <c r="G55" s="173"/>
      <c r="H55" s="180"/>
    </row>
    <row r="56" spans="1:8" ht="26.25" customHeight="1" thickTop="1" thickBot="1">
      <c r="A56" s="128"/>
      <c r="B56" s="156">
        <v>41732</v>
      </c>
      <c r="C56" s="157">
        <v>1058683</v>
      </c>
      <c r="D56" s="157" t="s">
        <v>85</v>
      </c>
      <c r="E56" s="157">
        <v>6980</v>
      </c>
      <c r="F56" s="139" t="s">
        <v>153</v>
      </c>
      <c r="G56" s="173"/>
      <c r="H56" s="180"/>
    </row>
    <row r="57" spans="1:8" ht="26.25" customHeight="1" thickTop="1" thickBot="1">
      <c r="A57" s="128"/>
      <c r="B57" s="156">
        <v>41732</v>
      </c>
      <c r="C57" s="157">
        <v>1058687</v>
      </c>
      <c r="D57" s="157" t="s">
        <v>177</v>
      </c>
      <c r="E57" s="157">
        <v>8000</v>
      </c>
      <c r="F57" s="139" t="s">
        <v>153</v>
      </c>
      <c r="G57" s="173"/>
      <c r="H57" s="180"/>
    </row>
    <row r="58" spans="1:8" ht="26.25" customHeight="1" thickTop="1" thickBot="1">
      <c r="A58" s="128"/>
      <c r="B58" s="156">
        <v>41734</v>
      </c>
      <c r="C58" s="157">
        <v>5609643</v>
      </c>
      <c r="D58" s="157" t="s">
        <v>15</v>
      </c>
      <c r="E58" s="157">
        <v>10000</v>
      </c>
      <c r="F58" s="139" t="s">
        <v>153</v>
      </c>
      <c r="G58" s="173"/>
      <c r="H58" s="180"/>
    </row>
    <row r="59" spans="1:8" ht="26.25" customHeight="1" thickTop="1" thickBot="1">
      <c r="A59" s="128"/>
      <c r="B59" s="156">
        <v>41734</v>
      </c>
      <c r="C59" s="157">
        <v>1058691</v>
      </c>
      <c r="D59" s="157" t="s">
        <v>179</v>
      </c>
      <c r="E59" s="157">
        <v>3796</v>
      </c>
      <c r="F59" s="139" t="s">
        <v>153</v>
      </c>
      <c r="G59" s="173"/>
      <c r="H59" s="180"/>
    </row>
    <row r="60" spans="1:8" ht="26.25" customHeight="1" thickTop="1" thickBot="1">
      <c r="A60" s="128"/>
      <c r="B60" s="156">
        <v>41735</v>
      </c>
      <c r="C60" s="157">
        <v>1058684</v>
      </c>
      <c r="D60" s="157" t="s">
        <v>176</v>
      </c>
      <c r="E60" s="157">
        <v>4500</v>
      </c>
      <c r="F60" s="139" t="s">
        <v>153</v>
      </c>
      <c r="G60" s="173"/>
      <c r="H60" s="180"/>
    </row>
    <row r="61" spans="1:8" ht="26.25" customHeight="1" thickTop="1" thickBot="1">
      <c r="A61" s="128"/>
      <c r="B61" s="156">
        <v>41732</v>
      </c>
      <c r="C61" s="157">
        <v>1058664</v>
      </c>
      <c r="D61" s="157" t="s">
        <v>59</v>
      </c>
      <c r="E61" s="157">
        <v>4277</v>
      </c>
      <c r="F61" s="139" t="s">
        <v>153</v>
      </c>
      <c r="G61" s="173"/>
      <c r="H61" s="180"/>
    </row>
    <row r="62" spans="1:8" ht="26.25" customHeight="1" thickTop="1" thickBot="1">
      <c r="A62" s="128"/>
      <c r="B62" s="156">
        <v>41734</v>
      </c>
      <c r="C62" s="157">
        <v>5609663</v>
      </c>
      <c r="D62" s="157" t="s">
        <v>62</v>
      </c>
      <c r="E62" s="157">
        <v>5625</v>
      </c>
      <c r="F62" s="139" t="s">
        <v>153</v>
      </c>
      <c r="G62" s="173"/>
      <c r="H62" s="180"/>
    </row>
    <row r="63" spans="1:8" ht="26.25" customHeight="1" thickTop="1" thickBot="1">
      <c r="A63" s="128"/>
      <c r="B63" s="156">
        <v>41735</v>
      </c>
      <c r="C63" s="157">
        <v>1058667</v>
      </c>
      <c r="D63" s="157" t="s">
        <v>56</v>
      </c>
      <c r="E63" s="157">
        <v>7655</v>
      </c>
      <c r="F63" s="139" t="s">
        <v>153</v>
      </c>
      <c r="G63" s="173"/>
      <c r="H63" s="180"/>
    </row>
    <row r="64" spans="1:8" ht="26.25" customHeight="1" thickTop="1" thickBot="1">
      <c r="A64" s="128"/>
      <c r="B64" s="156">
        <v>41739</v>
      </c>
      <c r="C64" s="157">
        <v>1058689</v>
      </c>
      <c r="D64" s="157" t="s">
        <v>178</v>
      </c>
      <c r="E64" s="157">
        <v>8946</v>
      </c>
      <c r="F64" s="139" t="s">
        <v>153</v>
      </c>
      <c r="G64" s="173"/>
      <c r="H64" s="180"/>
    </row>
    <row r="65" spans="1:8" ht="26.25" customHeight="1" thickTop="1" thickBot="1">
      <c r="A65" s="128"/>
      <c r="B65" s="156">
        <v>41739</v>
      </c>
      <c r="C65" s="157">
        <v>1058688</v>
      </c>
      <c r="D65" s="157" t="s">
        <v>177</v>
      </c>
      <c r="E65" s="157">
        <v>8000</v>
      </c>
      <c r="F65" s="139" t="s">
        <v>153</v>
      </c>
      <c r="G65" s="173"/>
      <c r="H65" s="180"/>
    </row>
    <row r="66" spans="1:8" ht="26.25" customHeight="1" thickTop="1" thickBot="1">
      <c r="A66" s="128"/>
      <c r="B66" s="156">
        <v>41739</v>
      </c>
      <c r="C66" s="157">
        <v>1058685</v>
      </c>
      <c r="D66" s="157" t="s">
        <v>59</v>
      </c>
      <c r="E66" s="157">
        <v>4400</v>
      </c>
      <c r="F66" s="139" t="s">
        <v>153</v>
      </c>
      <c r="G66" s="173"/>
      <c r="H66" s="180"/>
    </row>
    <row r="67" spans="1:8" ht="26.25" customHeight="1" thickTop="1" thickBot="1">
      <c r="A67" s="128"/>
      <c r="B67" s="156">
        <v>41739</v>
      </c>
      <c r="C67" s="157">
        <v>5609636</v>
      </c>
      <c r="D67" s="157" t="s">
        <v>83</v>
      </c>
      <c r="E67" s="157">
        <v>7000</v>
      </c>
      <c r="F67" s="139" t="s">
        <v>153</v>
      </c>
      <c r="G67" s="173"/>
      <c r="H67" s="180"/>
    </row>
    <row r="68" spans="1:8" ht="26.25" customHeight="1" thickTop="1" thickBot="1">
      <c r="A68" s="128"/>
      <c r="B68" s="156">
        <v>41739</v>
      </c>
      <c r="C68" s="157">
        <v>5609652</v>
      </c>
      <c r="D68" s="157" t="s">
        <v>15</v>
      </c>
      <c r="E68" s="157">
        <v>6458</v>
      </c>
      <c r="F68" s="139" t="s">
        <v>153</v>
      </c>
      <c r="G68" s="173"/>
      <c r="H68" s="180"/>
    </row>
    <row r="69" spans="1:8" ht="26.25" customHeight="1" thickTop="1" thickBot="1">
      <c r="A69" s="128"/>
      <c r="B69" s="156">
        <v>41742</v>
      </c>
      <c r="C69" s="157">
        <v>1058696</v>
      </c>
      <c r="D69" s="157" t="s">
        <v>49</v>
      </c>
      <c r="E69" s="157">
        <v>27880</v>
      </c>
      <c r="F69" s="139" t="s">
        <v>153</v>
      </c>
      <c r="G69" s="173"/>
      <c r="H69" s="180"/>
    </row>
    <row r="70" spans="1:8" ht="26.25" customHeight="1" thickTop="1" thickBot="1">
      <c r="A70" s="128"/>
      <c r="B70" s="156">
        <v>41744</v>
      </c>
      <c r="C70" s="157">
        <v>1058660</v>
      </c>
      <c r="D70" s="157" t="s">
        <v>55</v>
      </c>
      <c r="E70" s="157">
        <v>4700</v>
      </c>
      <c r="F70" s="139" t="s">
        <v>153</v>
      </c>
      <c r="G70" s="173"/>
      <c r="H70" s="180"/>
    </row>
    <row r="71" spans="1:8" ht="26.25" customHeight="1" thickTop="1" thickBot="1">
      <c r="A71" s="128"/>
      <c r="B71" s="156">
        <v>41745</v>
      </c>
      <c r="C71" s="157">
        <v>1058686</v>
      </c>
      <c r="D71" s="157" t="s">
        <v>59</v>
      </c>
      <c r="E71" s="157">
        <v>4064</v>
      </c>
      <c r="F71" s="139" t="s">
        <v>153</v>
      </c>
      <c r="G71" s="173"/>
      <c r="H71" s="180"/>
    </row>
    <row r="72" spans="1:8" ht="26.25" customHeight="1" thickTop="1" thickBot="1">
      <c r="A72" s="128"/>
      <c r="B72" s="156">
        <v>41745</v>
      </c>
      <c r="C72" s="157">
        <v>1058690</v>
      </c>
      <c r="D72" s="157" t="s">
        <v>59</v>
      </c>
      <c r="E72" s="157">
        <v>2864</v>
      </c>
      <c r="F72" s="139" t="s">
        <v>153</v>
      </c>
      <c r="G72" s="173"/>
      <c r="H72" s="180"/>
    </row>
    <row r="73" spans="1:8" ht="26.25" customHeight="1" thickTop="1" thickBot="1">
      <c r="A73" s="128"/>
      <c r="B73" s="156">
        <v>41749</v>
      </c>
      <c r="C73" s="157">
        <v>5609659</v>
      </c>
      <c r="D73" s="157" t="s">
        <v>17</v>
      </c>
      <c r="E73" s="157">
        <v>9750</v>
      </c>
      <c r="F73" s="139" t="s">
        <v>153</v>
      </c>
      <c r="G73" s="173"/>
      <c r="H73" s="180"/>
    </row>
    <row r="74" spans="1:8" ht="26.25" customHeight="1" thickTop="1" thickBot="1">
      <c r="A74" s="128"/>
      <c r="B74" s="156">
        <v>41750</v>
      </c>
      <c r="C74" s="157">
        <v>1058677</v>
      </c>
      <c r="D74" s="157" t="s">
        <v>85</v>
      </c>
      <c r="E74" s="157">
        <v>3200</v>
      </c>
      <c r="F74" s="139" t="s">
        <v>153</v>
      </c>
      <c r="G74" s="173"/>
      <c r="H74" s="180"/>
    </row>
    <row r="75" spans="1:8" ht="26.25" customHeight="1" thickTop="1" thickBot="1">
      <c r="A75" s="128"/>
      <c r="B75" s="156">
        <v>41752</v>
      </c>
      <c r="C75" s="157">
        <v>1058668</v>
      </c>
      <c r="D75" s="157" t="s">
        <v>49</v>
      </c>
      <c r="E75" s="157">
        <v>7720</v>
      </c>
      <c r="F75" s="139" t="s">
        <v>153</v>
      </c>
      <c r="G75" s="173"/>
      <c r="H75" s="180"/>
    </row>
    <row r="76" spans="1:8" ht="26.25" customHeight="1" thickTop="1" thickBot="1">
      <c r="A76" s="128"/>
      <c r="B76" s="156">
        <v>41755</v>
      </c>
      <c r="C76" s="157">
        <v>1058669</v>
      </c>
      <c r="D76" s="157" t="s">
        <v>166</v>
      </c>
      <c r="E76" s="157">
        <v>3071.25</v>
      </c>
      <c r="F76" s="139" t="s">
        <v>153</v>
      </c>
      <c r="G76" s="173"/>
      <c r="H76" s="180"/>
    </row>
    <row r="77" spans="1:8" ht="26.25" customHeight="1" thickTop="1" thickBot="1">
      <c r="A77" s="128"/>
      <c r="B77" s="156">
        <v>41754</v>
      </c>
      <c r="C77" s="157">
        <v>5609640</v>
      </c>
      <c r="D77" s="157" t="s">
        <v>15</v>
      </c>
      <c r="E77" s="157">
        <v>10000</v>
      </c>
      <c r="F77" s="139" t="s">
        <v>153</v>
      </c>
      <c r="G77" s="173"/>
      <c r="H77" s="180"/>
    </row>
    <row r="78" spans="1:8" ht="26.25" customHeight="1" thickTop="1" thickBot="1">
      <c r="A78" s="128"/>
      <c r="B78" s="156">
        <v>407001</v>
      </c>
      <c r="C78" s="157">
        <v>1058702</v>
      </c>
      <c r="D78" s="157" t="s">
        <v>55</v>
      </c>
      <c r="E78" s="157">
        <v>7192.25</v>
      </c>
      <c r="F78" s="139" t="s">
        <v>153</v>
      </c>
      <c r="G78" s="173"/>
      <c r="H78" s="180"/>
    </row>
    <row r="79" spans="1:8" ht="26.25" customHeight="1" thickTop="1" thickBot="1">
      <c r="A79" s="128"/>
      <c r="B79" s="156">
        <v>41759</v>
      </c>
      <c r="C79" s="157">
        <v>3959797</v>
      </c>
      <c r="D79" s="157" t="s">
        <v>181</v>
      </c>
      <c r="E79" s="157">
        <v>7850</v>
      </c>
      <c r="F79" s="139" t="s">
        <v>153</v>
      </c>
      <c r="G79" s="173"/>
      <c r="H79" s="180"/>
    </row>
    <row r="80" spans="1:8" ht="26.25" customHeight="1" thickTop="1" thickBot="1">
      <c r="F80" s="484">
        <f>SUM(E53:E79)</f>
        <v>188128.5</v>
      </c>
    </row>
    <row r="81" spans="1:12" ht="26.25" customHeight="1" thickTop="1" thickBot="1">
      <c r="A81" s="129" t="s">
        <v>22</v>
      </c>
      <c r="B81" s="156">
        <v>41764</v>
      </c>
      <c r="C81" s="157">
        <v>3959800</v>
      </c>
      <c r="D81" s="157" t="s">
        <v>186</v>
      </c>
      <c r="E81" s="157">
        <v>1029</v>
      </c>
      <c r="F81" s="139" t="s">
        <v>153</v>
      </c>
      <c r="G81" s="173"/>
      <c r="H81" s="180"/>
    </row>
    <row r="82" spans="1:12" ht="26.25" customHeight="1" thickTop="1" thickBot="1">
      <c r="A82" s="129"/>
      <c r="B82" s="156">
        <v>41764</v>
      </c>
      <c r="C82" s="157">
        <v>5609641</v>
      </c>
      <c r="D82" s="157" t="s">
        <v>15</v>
      </c>
      <c r="E82" s="157">
        <v>4055</v>
      </c>
      <c r="F82" s="139" t="s">
        <v>153</v>
      </c>
      <c r="G82" s="173"/>
      <c r="H82" s="180"/>
    </row>
    <row r="83" spans="1:12" ht="26.25" customHeight="1" thickTop="1" thickBot="1">
      <c r="A83" s="129"/>
      <c r="B83" s="156">
        <v>41766</v>
      </c>
      <c r="C83" s="157">
        <v>3959801</v>
      </c>
      <c r="D83" s="157" t="s">
        <v>187</v>
      </c>
      <c r="E83" s="157">
        <v>4600</v>
      </c>
      <c r="F83" s="139" t="s">
        <v>153</v>
      </c>
      <c r="G83" s="173"/>
      <c r="H83" s="180"/>
    </row>
    <row r="84" spans="1:12" ht="26.25" customHeight="1" thickTop="1" thickBot="1">
      <c r="A84" s="129"/>
      <c r="B84" s="156">
        <v>41766</v>
      </c>
      <c r="C84" s="157">
        <v>3959803</v>
      </c>
      <c r="D84" s="157" t="s">
        <v>186</v>
      </c>
      <c r="E84" s="157">
        <v>5994</v>
      </c>
      <c r="F84" s="139" t="s">
        <v>153</v>
      </c>
      <c r="G84" s="173"/>
      <c r="H84" s="180"/>
    </row>
    <row r="85" spans="1:12" ht="26.25" customHeight="1" thickTop="1" thickBot="1">
      <c r="A85" s="129"/>
      <c r="B85" s="156">
        <v>41767</v>
      </c>
      <c r="C85" s="157"/>
      <c r="D85" s="157" t="s">
        <v>191</v>
      </c>
      <c r="E85" s="157">
        <v>1636.78</v>
      </c>
      <c r="F85" s="139" t="s">
        <v>153</v>
      </c>
      <c r="G85" s="173"/>
      <c r="H85" s="180"/>
    </row>
    <row r="86" spans="1:12" ht="26.25" customHeight="1" thickTop="1" thickBot="1">
      <c r="A86" s="129"/>
      <c r="B86" s="156">
        <v>41768</v>
      </c>
      <c r="C86" s="157">
        <v>3959809</v>
      </c>
      <c r="D86" s="157" t="s">
        <v>190</v>
      </c>
      <c r="E86" s="157">
        <v>2500</v>
      </c>
      <c r="F86" s="139" t="s">
        <v>153</v>
      </c>
      <c r="G86" s="173"/>
      <c r="H86" s="180"/>
    </row>
    <row r="87" spans="1:12" ht="26.25" customHeight="1" thickTop="1" thickBot="1">
      <c r="A87" s="129"/>
      <c r="B87" s="156">
        <v>41769</v>
      </c>
      <c r="C87" s="157">
        <v>1058665</v>
      </c>
      <c r="D87" s="157" t="s">
        <v>17</v>
      </c>
      <c r="E87" s="157">
        <v>10032</v>
      </c>
      <c r="F87" s="139" t="s">
        <v>153</v>
      </c>
      <c r="G87" s="173"/>
      <c r="H87" s="180"/>
    </row>
    <row r="88" spans="1:12" ht="26.25" customHeight="1" thickTop="1" thickBot="1">
      <c r="A88" s="129"/>
      <c r="B88" s="156">
        <v>41771</v>
      </c>
      <c r="C88" s="157">
        <v>3959811</v>
      </c>
      <c r="D88" s="157" t="s">
        <v>173</v>
      </c>
      <c r="E88" s="157">
        <v>6006.61</v>
      </c>
      <c r="F88" s="139" t="s">
        <v>153</v>
      </c>
      <c r="G88" s="173"/>
      <c r="H88" s="180"/>
    </row>
    <row r="89" spans="1:12" ht="26.25" customHeight="1" thickTop="1" thickBot="1">
      <c r="A89" s="129"/>
      <c r="B89" s="156">
        <v>41771</v>
      </c>
      <c r="C89" s="157">
        <v>5609653</v>
      </c>
      <c r="D89" s="157" t="s">
        <v>15</v>
      </c>
      <c r="E89" s="157">
        <v>7000</v>
      </c>
      <c r="F89" s="139" t="s">
        <v>153</v>
      </c>
      <c r="G89" s="173"/>
      <c r="H89" s="180"/>
      <c r="K89" s="139"/>
      <c r="L89" s="161"/>
    </row>
    <row r="90" spans="1:12" ht="26.25" customHeight="1" thickTop="1" thickBot="1">
      <c r="A90" s="129"/>
      <c r="B90" s="156">
        <v>41774</v>
      </c>
      <c r="C90" s="157">
        <v>1058676</v>
      </c>
      <c r="D90" s="157" t="s">
        <v>55</v>
      </c>
      <c r="E90" s="157">
        <v>4200</v>
      </c>
      <c r="F90" s="139" t="s">
        <v>153</v>
      </c>
      <c r="G90" s="173"/>
      <c r="H90" s="180"/>
    </row>
    <row r="91" spans="1:12" ht="26.25" customHeight="1" thickTop="1" thickBot="1">
      <c r="A91" s="129"/>
      <c r="B91" s="156">
        <v>41778</v>
      </c>
      <c r="C91" s="157">
        <v>3959812</v>
      </c>
      <c r="D91" s="157" t="s">
        <v>173</v>
      </c>
      <c r="E91" s="157">
        <v>5719</v>
      </c>
      <c r="F91" s="139" t="s">
        <v>153</v>
      </c>
      <c r="G91" s="173"/>
      <c r="H91" s="180"/>
    </row>
    <row r="92" spans="1:12" ht="26.25" customHeight="1" thickTop="1" thickBot="1">
      <c r="A92" s="129"/>
      <c r="B92" s="156">
        <v>41779</v>
      </c>
      <c r="C92" s="157">
        <v>1058657</v>
      </c>
      <c r="D92" s="157" t="s">
        <v>15</v>
      </c>
      <c r="E92" s="157">
        <v>10000</v>
      </c>
      <c r="F92" s="139" t="s">
        <v>153</v>
      </c>
      <c r="G92" s="173"/>
      <c r="H92" s="180"/>
    </row>
    <row r="93" spans="1:12" ht="26.25" customHeight="1" thickTop="1" thickBot="1">
      <c r="A93" s="129"/>
      <c r="B93" s="156">
        <v>41784</v>
      </c>
      <c r="C93" s="157">
        <v>1058658</v>
      </c>
      <c r="D93" s="157" t="s">
        <v>164</v>
      </c>
      <c r="E93" s="157">
        <v>8790</v>
      </c>
      <c r="F93" s="139" t="s">
        <v>153</v>
      </c>
      <c r="G93" s="173"/>
      <c r="H93" s="180"/>
    </row>
    <row r="94" spans="1:12" ht="26.25" customHeight="1" thickTop="1" thickBot="1">
      <c r="A94" s="129"/>
      <c r="B94" s="156">
        <v>41786</v>
      </c>
      <c r="C94" s="157">
        <v>3959814</v>
      </c>
      <c r="D94" s="157" t="s">
        <v>195</v>
      </c>
      <c r="E94" s="157">
        <v>3225</v>
      </c>
      <c r="F94" s="139" t="s">
        <v>153</v>
      </c>
      <c r="G94" s="173"/>
      <c r="H94" s="180"/>
    </row>
    <row r="95" spans="1:12" ht="26.25" customHeight="1" thickTop="1" thickBot="1">
      <c r="A95" s="129"/>
      <c r="B95" s="156">
        <v>41786</v>
      </c>
      <c r="C95" s="157">
        <v>3959816</v>
      </c>
      <c r="D95" s="157" t="s">
        <v>173</v>
      </c>
      <c r="E95" s="157">
        <v>6514.87</v>
      </c>
      <c r="F95" s="139" t="s">
        <v>153</v>
      </c>
      <c r="G95" s="173"/>
      <c r="H95" s="180"/>
    </row>
    <row r="96" spans="1:12" ht="26.25" customHeight="1" thickTop="1" thickBot="1">
      <c r="A96" s="129"/>
      <c r="B96" s="156">
        <v>41787</v>
      </c>
      <c r="C96" s="157">
        <v>1058703</v>
      </c>
      <c r="D96" s="157" t="s">
        <v>55</v>
      </c>
      <c r="E96" s="157">
        <v>10884.5</v>
      </c>
      <c r="F96" s="139" t="s">
        <v>153</v>
      </c>
      <c r="G96" s="173"/>
      <c r="H96" s="180"/>
    </row>
    <row r="97" spans="1:8" ht="26.25" customHeight="1" thickTop="1" thickBot="1">
      <c r="A97" s="129"/>
      <c r="B97" s="156">
        <v>41789</v>
      </c>
      <c r="C97" s="157">
        <v>1058666</v>
      </c>
      <c r="D97" s="157" t="s">
        <v>17</v>
      </c>
      <c r="E97" s="157">
        <v>10000</v>
      </c>
      <c r="F97" s="139" t="s">
        <v>153</v>
      </c>
      <c r="G97" s="173"/>
      <c r="H97" s="180"/>
    </row>
    <row r="98" spans="1:8" ht="26.25" customHeight="1" thickTop="1" thickBot="1">
      <c r="A98" s="129"/>
      <c r="B98" s="156">
        <v>41789</v>
      </c>
      <c r="C98" s="157">
        <v>1058695</v>
      </c>
      <c r="D98" s="157" t="s">
        <v>49</v>
      </c>
      <c r="E98" s="157">
        <v>7520</v>
      </c>
      <c r="F98" s="139" t="s">
        <v>153</v>
      </c>
      <c r="G98" s="173"/>
      <c r="H98" s="180"/>
    </row>
    <row r="99" spans="1:8" ht="26.25" customHeight="1" thickTop="1" thickBot="1">
      <c r="F99" s="484">
        <f>SUM(E81:E98)</f>
        <v>109706.76</v>
      </c>
    </row>
    <row r="100" spans="1:8" ht="26.25" customHeight="1" thickTop="1" thickBot="1">
      <c r="A100" s="118" t="s">
        <v>168</v>
      </c>
      <c r="B100" s="156">
        <v>41792</v>
      </c>
      <c r="C100" s="157">
        <v>3959815</v>
      </c>
      <c r="D100" s="157" t="s">
        <v>192</v>
      </c>
      <c r="E100" s="157">
        <v>7970</v>
      </c>
      <c r="F100" s="139" t="s">
        <v>153</v>
      </c>
      <c r="G100" s="173"/>
      <c r="H100" s="180"/>
    </row>
    <row r="101" spans="1:8" ht="26.25" customHeight="1" thickTop="1" thickBot="1">
      <c r="A101" s="118"/>
      <c r="B101" s="156">
        <v>41793</v>
      </c>
      <c r="C101" s="157">
        <v>3959819</v>
      </c>
      <c r="D101" s="157" t="s">
        <v>190</v>
      </c>
      <c r="E101" s="157">
        <v>2500</v>
      </c>
      <c r="F101" s="139" t="s">
        <v>153</v>
      </c>
      <c r="G101" s="173"/>
      <c r="H101" s="180"/>
    </row>
    <row r="102" spans="1:8" ht="26.25" customHeight="1" thickTop="1" thickBot="1">
      <c r="A102" s="118"/>
      <c r="B102" s="156">
        <v>41795</v>
      </c>
      <c r="C102" s="157">
        <v>1058678</v>
      </c>
      <c r="D102" s="157" t="s">
        <v>15</v>
      </c>
      <c r="E102" s="157">
        <v>7020</v>
      </c>
      <c r="F102" s="139" t="s">
        <v>153</v>
      </c>
      <c r="G102" s="173"/>
      <c r="H102" s="180"/>
    </row>
    <row r="103" spans="1:8" ht="26.25" customHeight="1" thickTop="1" thickBot="1">
      <c r="A103" s="118"/>
      <c r="B103" s="156">
        <v>41800</v>
      </c>
      <c r="C103" s="157">
        <v>1058673</v>
      </c>
      <c r="D103" s="157" t="s">
        <v>17</v>
      </c>
      <c r="E103" s="157">
        <v>10020</v>
      </c>
      <c r="F103" s="139" t="s">
        <v>153</v>
      </c>
      <c r="G103" s="173"/>
      <c r="H103" s="180"/>
    </row>
    <row r="104" spans="1:8" ht="26.25" customHeight="1" thickTop="1" thickBot="1">
      <c r="A104" s="118"/>
      <c r="B104" s="156">
        <v>41800</v>
      </c>
      <c r="C104" s="157">
        <v>1058697</v>
      </c>
      <c r="D104" s="157" t="s">
        <v>49</v>
      </c>
      <c r="E104" s="157">
        <v>20000</v>
      </c>
      <c r="F104" s="139" t="s">
        <v>153</v>
      </c>
      <c r="G104" s="173"/>
      <c r="H104" s="180"/>
    </row>
    <row r="105" spans="1:8" ht="26.25" customHeight="1" thickTop="1" thickBot="1">
      <c r="A105" s="118"/>
      <c r="B105" s="156">
        <v>41805</v>
      </c>
      <c r="C105" s="157">
        <v>1058681</v>
      </c>
      <c r="D105" s="157" t="s">
        <v>69</v>
      </c>
      <c r="E105" s="157">
        <v>10000</v>
      </c>
      <c r="F105" s="139" t="s">
        <v>153</v>
      </c>
      <c r="G105" s="173"/>
      <c r="H105" s="180"/>
    </row>
    <row r="106" spans="1:8" ht="26.25" customHeight="1" thickTop="1" thickBot="1">
      <c r="A106" s="118"/>
      <c r="B106" s="156">
        <v>41805</v>
      </c>
      <c r="C106" s="157">
        <v>3959822</v>
      </c>
      <c r="D106" s="157" t="s">
        <v>196</v>
      </c>
      <c r="E106" s="157">
        <v>7199</v>
      </c>
      <c r="F106" s="139" t="s">
        <v>153</v>
      </c>
      <c r="G106" s="173"/>
      <c r="H106" s="180"/>
    </row>
    <row r="107" spans="1:8" ht="26.25" customHeight="1" thickTop="1" thickBot="1">
      <c r="A107" s="118"/>
      <c r="B107" s="156">
        <v>41807</v>
      </c>
      <c r="C107" s="157">
        <v>3959826</v>
      </c>
      <c r="D107" s="157" t="s">
        <v>49</v>
      </c>
      <c r="E107" s="157">
        <v>1300</v>
      </c>
      <c r="F107" s="139" t="s">
        <v>153</v>
      </c>
      <c r="G107" s="173"/>
      <c r="H107" s="180"/>
    </row>
    <row r="108" spans="1:8" ht="26.25" customHeight="1" thickTop="1" thickBot="1">
      <c r="A108" s="118"/>
      <c r="B108" s="156">
        <v>41810</v>
      </c>
      <c r="C108" s="157">
        <v>1058699</v>
      </c>
      <c r="D108" s="157" t="s">
        <v>55</v>
      </c>
      <c r="E108" s="157">
        <v>6772</v>
      </c>
      <c r="F108" s="139" t="s">
        <v>153</v>
      </c>
      <c r="G108" s="173"/>
      <c r="H108" s="180"/>
    </row>
    <row r="109" spans="1:8" ht="26.25" customHeight="1" thickTop="1" thickBot="1">
      <c r="A109" s="118"/>
      <c r="B109" s="156">
        <v>41810</v>
      </c>
      <c r="C109" s="157">
        <v>1058674</v>
      </c>
      <c r="D109" s="157" t="s">
        <v>17</v>
      </c>
      <c r="E109" s="157">
        <v>8000</v>
      </c>
      <c r="F109" s="139" t="s">
        <v>153</v>
      </c>
      <c r="G109" s="173"/>
      <c r="H109" s="180"/>
    </row>
    <row r="110" spans="1:8" ht="26.25" customHeight="1" thickTop="1" thickBot="1">
      <c r="A110" s="118"/>
      <c r="B110" s="156">
        <v>41814</v>
      </c>
      <c r="C110" s="157">
        <v>3959829</v>
      </c>
      <c r="D110" s="157" t="s">
        <v>173</v>
      </c>
      <c r="E110" s="157">
        <v>3575</v>
      </c>
      <c r="F110" s="139" t="s">
        <v>153</v>
      </c>
      <c r="G110" s="173"/>
      <c r="H110" s="180"/>
    </row>
    <row r="111" spans="1:8" ht="26.25" customHeight="1" thickTop="1" thickBot="1">
      <c r="A111" s="118"/>
      <c r="B111" s="156">
        <v>41818</v>
      </c>
      <c r="C111" s="157">
        <v>1058701</v>
      </c>
      <c r="D111" s="157" t="s">
        <v>55</v>
      </c>
      <c r="E111" s="157">
        <v>7192.25</v>
      </c>
      <c r="F111" s="139" t="s">
        <v>153</v>
      </c>
      <c r="G111" s="173"/>
      <c r="H111" s="180"/>
    </row>
    <row r="112" spans="1:8" ht="26.25" customHeight="1" thickTop="1" thickBot="1">
      <c r="A112" s="118"/>
      <c r="B112" s="156">
        <v>41820</v>
      </c>
      <c r="C112" s="157">
        <v>3959825</v>
      </c>
      <c r="D112" s="157" t="s">
        <v>55</v>
      </c>
      <c r="E112" s="157">
        <v>756</v>
      </c>
      <c r="F112" s="139" t="s">
        <v>153</v>
      </c>
      <c r="G112" s="176"/>
      <c r="H112" s="182"/>
    </row>
    <row r="113" spans="1:11" ht="26.25" customHeight="1" thickTop="1" thickBot="1">
      <c r="A113" s="118"/>
      <c r="B113" s="156">
        <v>41820</v>
      </c>
      <c r="C113" s="157">
        <v>1058675</v>
      </c>
      <c r="D113" s="157" t="s">
        <v>17</v>
      </c>
      <c r="E113" s="157">
        <v>10000</v>
      </c>
      <c r="F113" s="139" t="s">
        <v>153</v>
      </c>
      <c r="G113" s="176"/>
      <c r="H113" s="182"/>
    </row>
    <row r="114" spans="1:11" ht="26.25" customHeight="1" thickTop="1" thickBot="1">
      <c r="E114" s="95"/>
      <c r="F114" s="484">
        <f>SUM(E100:E113)</f>
        <v>102304.25</v>
      </c>
      <c r="G114" s="176"/>
      <c r="H114" s="182"/>
    </row>
    <row r="115" spans="1:11" ht="26.25" customHeight="1" thickTop="1" thickBot="1">
      <c r="A115" s="111" t="s">
        <v>175</v>
      </c>
      <c r="B115" s="156">
        <v>41823</v>
      </c>
      <c r="C115" s="157">
        <v>3959833</v>
      </c>
      <c r="D115" s="157" t="s">
        <v>190</v>
      </c>
      <c r="E115" s="157">
        <v>2500</v>
      </c>
      <c r="F115" s="166" t="s">
        <v>153</v>
      </c>
      <c r="G115" s="175"/>
      <c r="H115" s="180"/>
      <c r="K115" s="3"/>
    </row>
    <row r="116" spans="1:11" ht="26.25" customHeight="1" thickTop="1" thickBot="1">
      <c r="A116" s="111"/>
      <c r="B116" s="156">
        <v>41825</v>
      </c>
      <c r="C116" s="157">
        <v>1058682</v>
      </c>
      <c r="D116" s="157" t="s">
        <v>17</v>
      </c>
      <c r="E116" s="157">
        <v>6470</v>
      </c>
      <c r="F116" s="166" t="s">
        <v>153</v>
      </c>
      <c r="G116" s="175"/>
      <c r="H116" s="180"/>
      <c r="K116" s="3"/>
    </row>
    <row r="117" spans="1:11" ht="26.25" customHeight="1" thickTop="1" thickBot="1">
      <c r="A117" s="111"/>
      <c r="B117" s="156">
        <v>41830</v>
      </c>
      <c r="C117" s="157">
        <v>1058700</v>
      </c>
      <c r="D117" s="157" t="s">
        <v>15</v>
      </c>
      <c r="E117" s="157">
        <v>12114</v>
      </c>
      <c r="F117" s="166" t="s">
        <v>153</v>
      </c>
      <c r="G117" s="175"/>
      <c r="H117" s="180"/>
      <c r="K117" s="3"/>
    </row>
    <row r="118" spans="1:11" ht="26.25" customHeight="1" thickTop="1" thickBot="1">
      <c r="A118" s="111"/>
      <c r="B118" s="156">
        <v>41833</v>
      </c>
      <c r="C118" s="157">
        <v>3959837</v>
      </c>
      <c r="D118" s="157" t="s">
        <v>173</v>
      </c>
      <c r="E118" s="157">
        <v>5067.6000000000004</v>
      </c>
      <c r="F118" s="166" t="s">
        <v>153</v>
      </c>
      <c r="G118" s="173"/>
      <c r="H118" s="180"/>
      <c r="K118" s="3"/>
    </row>
    <row r="119" spans="1:11" ht="26.25" customHeight="1" thickTop="1" thickBot="1">
      <c r="A119" s="111"/>
      <c r="B119" s="156">
        <v>41833</v>
      </c>
      <c r="C119" s="157">
        <v>3959823</v>
      </c>
      <c r="D119" s="157" t="s">
        <v>59</v>
      </c>
      <c r="E119" s="157">
        <v>6520</v>
      </c>
      <c r="F119" s="166" t="s">
        <v>153</v>
      </c>
      <c r="G119" s="173"/>
      <c r="H119" s="180"/>
      <c r="K119" s="3"/>
    </row>
    <row r="120" spans="1:11" ht="26.25" customHeight="1" thickTop="1" thickBot="1">
      <c r="A120" s="111"/>
      <c r="B120" s="156">
        <v>41835</v>
      </c>
      <c r="C120" s="157">
        <v>1058698</v>
      </c>
      <c r="D120" s="157" t="s">
        <v>17</v>
      </c>
      <c r="E120" s="157">
        <v>5590</v>
      </c>
      <c r="F120" s="166" t="s">
        <v>153</v>
      </c>
      <c r="G120" s="173"/>
      <c r="H120" s="180"/>
      <c r="K120" s="3"/>
    </row>
    <row r="121" spans="1:11" ht="26.25" customHeight="1" thickTop="1" thickBot="1">
      <c r="A121" s="111"/>
      <c r="B121" s="156">
        <v>41836</v>
      </c>
      <c r="C121" s="157">
        <v>3959917</v>
      </c>
      <c r="D121" s="157" t="s">
        <v>193</v>
      </c>
      <c r="E121" s="157">
        <v>7500</v>
      </c>
      <c r="F121" s="139" t="s">
        <v>153</v>
      </c>
      <c r="G121" s="173"/>
      <c r="H121" s="180"/>
    </row>
    <row r="122" spans="1:11" ht="26.25" customHeight="1" thickTop="1" thickBot="1">
      <c r="A122" s="111"/>
      <c r="B122" s="156">
        <v>41840</v>
      </c>
      <c r="C122" s="157">
        <v>1058704</v>
      </c>
      <c r="D122" s="157" t="s">
        <v>55</v>
      </c>
      <c r="E122" s="157">
        <v>10884.5</v>
      </c>
      <c r="F122" s="139" t="s">
        <v>153</v>
      </c>
      <c r="G122" s="173"/>
      <c r="H122" s="180"/>
    </row>
    <row r="123" spans="1:11" ht="26.25" customHeight="1" thickTop="1" thickBot="1">
      <c r="A123" s="111"/>
      <c r="B123" s="133">
        <v>41840</v>
      </c>
      <c r="C123" s="134">
        <v>1058705</v>
      </c>
      <c r="D123" s="134" t="s">
        <v>49</v>
      </c>
      <c r="E123" s="157">
        <v>9898</v>
      </c>
      <c r="F123" s="139" t="s">
        <v>153</v>
      </c>
      <c r="G123" s="173"/>
      <c r="H123" s="180"/>
    </row>
    <row r="124" spans="1:11" ht="26.25" customHeight="1" thickTop="1" thickBot="1">
      <c r="A124" s="111"/>
      <c r="B124" s="133">
        <v>41845</v>
      </c>
      <c r="C124" s="134">
        <v>3959844</v>
      </c>
      <c r="D124" s="134" t="s">
        <v>173</v>
      </c>
      <c r="E124" s="157">
        <v>4347.59</v>
      </c>
      <c r="F124" s="139" t="s">
        <v>153</v>
      </c>
      <c r="G124" s="173"/>
      <c r="H124" s="180"/>
    </row>
    <row r="125" spans="1:11" ht="26.25" customHeight="1" thickTop="1" thickBot="1">
      <c r="A125" s="111"/>
      <c r="B125" s="156">
        <v>41845</v>
      </c>
      <c r="C125" s="157">
        <v>3959796</v>
      </c>
      <c r="D125" s="157" t="s">
        <v>49</v>
      </c>
      <c r="E125" s="157">
        <v>2400</v>
      </c>
      <c r="F125" s="139" t="s">
        <v>153</v>
      </c>
      <c r="G125" s="173"/>
      <c r="H125" s="180"/>
    </row>
    <row r="126" spans="1:11" ht="26.25" customHeight="1" thickTop="1" thickBot="1">
      <c r="A126" s="111"/>
      <c r="B126" s="156">
        <v>41845</v>
      </c>
      <c r="C126" s="157">
        <v>3959795</v>
      </c>
      <c r="D126" s="157" t="s">
        <v>182</v>
      </c>
      <c r="E126" s="157">
        <v>6800</v>
      </c>
      <c r="F126" s="139" t="s">
        <v>153</v>
      </c>
      <c r="G126" s="173"/>
      <c r="H126" s="180"/>
    </row>
    <row r="127" spans="1:11" ht="26.25" customHeight="1" thickTop="1" thickBot="1">
      <c r="A127" s="111"/>
      <c r="B127" s="156">
        <v>41848</v>
      </c>
      <c r="C127" s="157">
        <v>3959806</v>
      </c>
      <c r="D127" s="157" t="s">
        <v>15</v>
      </c>
      <c r="E127" s="157">
        <v>10866</v>
      </c>
      <c r="F127" s="139" t="s">
        <v>153</v>
      </c>
      <c r="G127" s="173"/>
      <c r="H127" s="180"/>
    </row>
    <row r="128" spans="1:11" ht="26.25" customHeight="1" thickTop="1" thickBot="1">
      <c r="A128" s="111"/>
      <c r="B128" s="156">
        <v>41850</v>
      </c>
      <c r="C128" s="157">
        <v>3959798</v>
      </c>
      <c r="D128" s="157" t="s">
        <v>17</v>
      </c>
      <c r="E128" s="157">
        <v>9230</v>
      </c>
      <c r="F128" s="139" t="s">
        <v>153</v>
      </c>
      <c r="G128" s="173"/>
      <c r="H128" s="180"/>
    </row>
    <row r="129" spans="1:8" ht="26.25" customHeight="1" thickTop="1" thickBot="1">
      <c r="A129" s="111"/>
      <c r="B129" s="156">
        <v>41850</v>
      </c>
      <c r="C129" s="157">
        <v>3959843</v>
      </c>
      <c r="D129" s="157" t="s">
        <v>201</v>
      </c>
      <c r="E129" s="157">
        <v>5163.49</v>
      </c>
      <c r="F129" s="139" t="s">
        <v>153</v>
      </c>
      <c r="G129" s="173"/>
      <c r="H129" s="180"/>
    </row>
    <row r="130" spans="1:8" ht="26.25" customHeight="1" thickTop="1" thickBot="1">
      <c r="F130" s="165">
        <f>SUM(E115:E128)</f>
        <v>100187.69</v>
      </c>
      <c r="G130" s="173"/>
      <c r="H130" s="180"/>
    </row>
    <row r="131" spans="1:8" ht="26.25" customHeight="1" thickTop="1" thickBot="1">
      <c r="A131" s="126" t="s">
        <v>188</v>
      </c>
      <c r="B131" s="156">
        <v>41856</v>
      </c>
      <c r="C131" s="157">
        <v>3959802</v>
      </c>
      <c r="D131" s="157" t="s">
        <v>72</v>
      </c>
      <c r="E131" s="157">
        <v>10000</v>
      </c>
      <c r="F131" s="177" t="s">
        <v>153</v>
      </c>
      <c r="G131" s="176"/>
      <c r="H131" s="182"/>
    </row>
    <row r="132" spans="1:8" ht="26.25" customHeight="1" thickTop="1" thickBot="1">
      <c r="A132" s="126"/>
      <c r="B132" s="156">
        <v>41856</v>
      </c>
      <c r="C132" s="157">
        <v>3959799</v>
      </c>
      <c r="D132" s="157" t="s">
        <v>55</v>
      </c>
      <c r="E132" s="157">
        <v>2987</v>
      </c>
      <c r="F132" s="177" t="s">
        <v>153</v>
      </c>
      <c r="G132" s="176"/>
      <c r="H132" s="182"/>
    </row>
    <row r="133" spans="1:8" ht="26.25" customHeight="1" thickTop="1" thickBot="1">
      <c r="A133" s="126"/>
      <c r="B133" s="156">
        <v>41857</v>
      </c>
      <c r="C133" s="157">
        <v>7530247</v>
      </c>
      <c r="D133" s="157" t="s">
        <v>187</v>
      </c>
      <c r="E133" s="157">
        <v>2100</v>
      </c>
      <c r="F133" s="177" t="s">
        <v>153</v>
      </c>
      <c r="G133" s="185"/>
      <c r="H133" s="186"/>
    </row>
    <row r="134" spans="1:8" ht="26.25" customHeight="1" thickTop="1" thickBot="1">
      <c r="A134" s="126"/>
      <c r="B134" s="156">
        <v>41861</v>
      </c>
      <c r="C134" s="157">
        <v>3959818</v>
      </c>
      <c r="D134" s="157" t="s">
        <v>164</v>
      </c>
      <c r="E134" s="157">
        <v>5000</v>
      </c>
      <c r="F134" s="177" t="s">
        <v>153</v>
      </c>
      <c r="G134" s="169"/>
      <c r="H134" s="158"/>
    </row>
    <row r="135" spans="1:8" ht="26.25" customHeight="1" thickTop="1" thickBot="1">
      <c r="A135" s="126"/>
      <c r="B135" s="156">
        <v>41862</v>
      </c>
      <c r="C135" s="157">
        <v>3959832</v>
      </c>
      <c r="D135" s="157" t="s">
        <v>59</v>
      </c>
      <c r="E135" s="157">
        <v>4760.5</v>
      </c>
      <c r="F135" s="177" t="s">
        <v>153</v>
      </c>
      <c r="G135" s="187"/>
      <c r="H135" s="188"/>
    </row>
    <row r="136" spans="1:8" ht="26.25" customHeight="1" thickTop="1" thickBot="1">
      <c r="A136" s="125"/>
      <c r="B136" s="156">
        <v>41863</v>
      </c>
      <c r="C136" s="157">
        <v>3059830</v>
      </c>
      <c r="D136" s="157" t="s">
        <v>197</v>
      </c>
      <c r="E136" s="157">
        <v>4500</v>
      </c>
      <c r="F136" s="139" t="s">
        <v>153</v>
      </c>
      <c r="G136" s="176"/>
      <c r="H136" s="182"/>
    </row>
    <row r="137" spans="1:8" ht="26.25" customHeight="1" thickTop="1" thickBot="1">
      <c r="A137" s="125"/>
      <c r="B137" s="156">
        <v>41864</v>
      </c>
      <c r="C137" s="157">
        <v>3959824</v>
      </c>
      <c r="D137" s="157" t="s">
        <v>59</v>
      </c>
      <c r="E137" s="157">
        <v>5000</v>
      </c>
      <c r="F137" s="177" t="s">
        <v>153</v>
      </c>
      <c r="G137" s="176"/>
      <c r="H137" s="182"/>
    </row>
    <row r="138" spans="1:8" ht="26.25" customHeight="1" thickTop="1" thickBot="1">
      <c r="A138" s="125"/>
      <c r="B138" s="156">
        <v>41873</v>
      </c>
      <c r="C138" s="157">
        <v>3959831</v>
      </c>
      <c r="D138" s="157" t="s">
        <v>193</v>
      </c>
      <c r="E138" s="157">
        <v>7800</v>
      </c>
      <c r="F138" s="139" t="s">
        <v>153</v>
      </c>
      <c r="G138" s="182"/>
      <c r="H138" s="182"/>
    </row>
    <row r="139" spans="1:8" ht="26.25" customHeight="1" thickTop="1" thickBot="1">
      <c r="A139" s="189"/>
      <c r="B139" s="156">
        <v>41876</v>
      </c>
      <c r="C139" s="157">
        <v>3959810</v>
      </c>
      <c r="D139" s="157" t="s">
        <v>49</v>
      </c>
      <c r="E139" s="157">
        <v>9921</v>
      </c>
      <c r="F139" s="139" t="s">
        <v>153</v>
      </c>
      <c r="G139" s="176"/>
      <c r="H139" s="182"/>
    </row>
    <row r="140" spans="1:8" ht="26.25" customHeight="1" thickTop="1" thickBot="1">
      <c r="A140" s="189"/>
      <c r="B140" s="156">
        <v>41876</v>
      </c>
      <c r="C140" s="157">
        <v>3959820</v>
      </c>
      <c r="D140" s="157" t="s">
        <v>49</v>
      </c>
      <c r="E140" s="157">
        <v>7366</v>
      </c>
      <c r="F140" s="139" t="s">
        <v>153</v>
      </c>
      <c r="G140" s="175"/>
      <c r="H140" s="180"/>
    </row>
    <row r="141" spans="1:8" ht="26.25" customHeight="1" thickTop="1" thickBot="1">
      <c r="A141" s="189"/>
      <c r="B141" s="156">
        <v>41876</v>
      </c>
      <c r="C141" s="157">
        <v>7530254</v>
      </c>
      <c r="D141" s="157" t="s">
        <v>204</v>
      </c>
      <c r="E141" s="157">
        <v>4318</v>
      </c>
      <c r="F141" s="139" t="s">
        <v>153</v>
      </c>
      <c r="G141" s="175"/>
      <c r="H141" s="180"/>
    </row>
    <row r="142" spans="1:8" ht="26.25" customHeight="1" thickTop="1" thickBot="1">
      <c r="A142" s="189"/>
      <c r="B142" s="156">
        <v>41876</v>
      </c>
      <c r="C142" s="157">
        <v>3959841</v>
      </c>
      <c r="D142" s="157" t="s">
        <v>177</v>
      </c>
      <c r="E142" s="157">
        <v>6980</v>
      </c>
      <c r="F142" s="139" t="s">
        <v>153</v>
      </c>
      <c r="G142" s="175"/>
      <c r="H142" s="180"/>
    </row>
    <row r="143" spans="1:8" ht="26.25" customHeight="1" thickTop="1" thickBot="1">
      <c r="A143" s="189"/>
      <c r="B143" s="156">
        <v>41876</v>
      </c>
      <c r="C143" s="157">
        <v>3959807</v>
      </c>
      <c r="D143" s="157" t="s">
        <v>15</v>
      </c>
      <c r="E143" s="157">
        <v>11000</v>
      </c>
      <c r="F143" s="139" t="s">
        <v>153</v>
      </c>
      <c r="G143" s="175"/>
      <c r="H143" s="180"/>
    </row>
    <row r="144" spans="1:8" ht="26.25" customHeight="1" thickTop="1" thickBot="1">
      <c r="A144" s="189"/>
      <c r="B144" s="156">
        <v>41877</v>
      </c>
      <c r="C144" s="157">
        <v>3959805</v>
      </c>
      <c r="D144" s="157" t="s">
        <v>17</v>
      </c>
      <c r="E144" s="157">
        <v>7720</v>
      </c>
      <c r="F144" s="139" t="s">
        <v>153</v>
      </c>
      <c r="G144" s="175"/>
      <c r="H144" s="180"/>
    </row>
    <row r="145" spans="1:8" ht="26.25" customHeight="1" thickTop="1" thickBot="1">
      <c r="A145" s="189"/>
      <c r="B145" s="156">
        <v>41877</v>
      </c>
      <c r="C145" s="157">
        <v>7530256</v>
      </c>
      <c r="D145" s="157" t="s">
        <v>206</v>
      </c>
      <c r="E145" s="157">
        <v>3040</v>
      </c>
      <c r="F145" s="139" t="s">
        <v>153</v>
      </c>
      <c r="G145" s="175"/>
      <c r="H145" s="180"/>
    </row>
    <row r="146" spans="1:8" ht="26.25" customHeight="1" thickTop="1" thickBot="1">
      <c r="A146" s="189"/>
      <c r="B146" s="156">
        <v>41879</v>
      </c>
      <c r="C146" s="157">
        <v>7530248</v>
      </c>
      <c r="D146" s="157" t="s">
        <v>205</v>
      </c>
      <c r="E146" s="157">
        <v>2000</v>
      </c>
      <c r="F146" s="139" t="s">
        <v>153</v>
      </c>
      <c r="G146" s="176"/>
      <c r="H146" s="182"/>
    </row>
    <row r="147" spans="1:8" ht="26.25" customHeight="1" thickTop="1" thickBot="1">
      <c r="A147" s="189"/>
      <c r="B147" s="156">
        <v>41910</v>
      </c>
      <c r="C147" s="157">
        <v>3959821</v>
      </c>
      <c r="D147" s="157" t="s">
        <v>55</v>
      </c>
      <c r="E147" s="157">
        <v>8750</v>
      </c>
      <c r="F147" s="139" t="s">
        <v>153</v>
      </c>
      <c r="G147" s="176"/>
      <c r="H147" s="182"/>
    </row>
    <row r="148" spans="1:8" ht="26.25" customHeight="1" thickTop="1" thickBot="1">
      <c r="F148" s="165">
        <f>SUM(E131:E146)</f>
        <v>94492.5</v>
      </c>
      <c r="G148" s="180"/>
      <c r="H148" s="180"/>
    </row>
    <row r="149" spans="1:8" ht="26.25" customHeight="1" thickTop="1" thickBot="1">
      <c r="A149" s="97" t="s">
        <v>189</v>
      </c>
      <c r="B149" s="156">
        <v>41884</v>
      </c>
      <c r="C149" s="157">
        <v>7530263</v>
      </c>
      <c r="D149" s="157" t="s">
        <v>204</v>
      </c>
      <c r="E149" s="157">
        <v>4319</v>
      </c>
      <c r="F149" s="139" t="s">
        <v>153</v>
      </c>
      <c r="G149" s="175"/>
      <c r="H149" s="180"/>
    </row>
    <row r="150" spans="1:8" ht="26.25" customHeight="1" thickTop="1" thickBot="1">
      <c r="A150" s="97"/>
      <c r="B150" s="156">
        <v>41884</v>
      </c>
      <c r="C150" s="157">
        <v>7530246</v>
      </c>
      <c r="D150" s="157" t="s">
        <v>196</v>
      </c>
      <c r="E150" s="157">
        <v>3980</v>
      </c>
      <c r="F150" s="139" t="s">
        <v>153</v>
      </c>
      <c r="G150" s="176"/>
      <c r="H150" s="182"/>
    </row>
    <row r="151" spans="1:8" ht="26.25" customHeight="1" thickTop="1" thickBot="1">
      <c r="A151" s="97"/>
      <c r="B151" s="156">
        <v>41884</v>
      </c>
      <c r="C151" s="157">
        <v>7530249</v>
      </c>
      <c r="D151" s="157" t="s">
        <v>16</v>
      </c>
      <c r="E151" s="157">
        <v>4880</v>
      </c>
      <c r="F151" s="139" t="s">
        <v>153</v>
      </c>
      <c r="G151" s="176"/>
      <c r="H151" s="182"/>
    </row>
    <row r="152" spans="1:8" ht="26.25" customHeight="1" thickTop="1" thickBot="1">
      <c r="A152" s="97"/>
      <c r="B152" s="156">
        <v>41886</v>
      </c>
      <c r="C152" s="157">
        <v>7530267</v>
      </c>
      <c r="D152" s="157" t="s">
        <v>65</v>
      </c>
      <c r="E152" s="157">
        <v>3000</v>
      </c>
      <c r="F152" s="139" t="s">
        <v>153</v>
      </c>
      <c r="G152" s="176"/>
      <c r="H152" s="180"/>
    </row>
    <row r="153" spans="1:8" ht="26.25" customHeight="1" thickTop="1" thickBot="1">
      <c r="A153" s="97"/>
      <c r="B153" s="156">
        <v>41892</v>
      </c>
      <c r="C153" s="157">
        <v>7530257</v>
      </c>
      <c r="D153" s="157" t="s">
        <v>193</v>
      </c>
      <c r="E153" s="157">
        <v>6600</v>
      </c>
      <c r="F153" s="139" t="s">
        <v>153</v>
      </c>
      <c r="G153" s="176"/>
      <c r="H153" s="180"/>
    </row>
    <row r="154" spans="1:8" ht="26.25" customHeight="1" thickTop="1" thickBot="1">
      <c r="A154" s="97"/>
      <c r="B154" s="156">
        <v>41897</v>
      </c>
      <c r="C154" s="157">
        <v>3959808</v>
      </c>
      <c r="D154" s="157" t="s">
        <v>15</v>
      </c>
      <c r="E154" s="157">
        <v>11000</v>
      </c>
      <c r="F154" s="139" t="s">
        <v>153</v>
      </c>
      <c r="G154" s="190"/>
      <c r="H154" s="180"/>
    </row>
    <row r="155" spans="1:8" ht="26.25" customHeight="1" thickTop="1" thickBot="1">
      <c r="A155" s="97"/>
      <c r="B155" s="156">
        <v>41898</v>
      </c>
      <c r="C155" s="157">
        <v>7530273</v>
      </c>
      <c r="D155" s="157" t="s">
        <v>190</v>
      </c>
      <c r="E155" s="157">
        <v>5000</v>
      </c>
      <c r="F155" s="139" t="s">
        <v>153</v>
      </c>
      <c r="G155" s="190"/>
      <c r="H155" s="180"/>
    </row>
    <row r="156" spans="1:8" ht="26.25" customHeight="1" thickTop="1" thickBot="1">
      <c r="A156" s="97"/>
      <c r="B156" s="156">
        <v>41900</v>
      </c>
      <c r="C156" s="157">
        <v>7530277</v>
      </c>
      <c r="D156" s="157" t="s">
        <v>173</v>
      </c>
      <c r="E156" s="157">
        <v>4500</v>
      </c>
      <c r="F156" s="139" t="s">
        <v>153</v>
      </c>
      <c r="G156" s="190"/>
      <c r="H156" s="180"/>
    </row>
    <row r="157" spans="1:8" ht="26.25" customHeight="1" thickTop="1" thickBot="1">
      <c r="A157" s="97"/>
      <c r="B157" s="156">
        <v>41902</v>
      </c>
      <c r="C157" s="157">
        <v>3959827</v>
      </c>
      <c r="D157" s="157" t="s">
        <v>17</v>
      </c>
      <c r="E157" s="157">
        <v>12930</v>
      </c>
      <c r="F157" s="139" t="s">
        <v>153</v>
      </c>
      <c r="G157" s="175"/>
      <c r="H157" s="180"/>
    </row>
    <row r="158" spans="1:8" ht="26.25" customHeight="1" thickTop="1" thickBot="1">
      <c r="A158" s="97"/>
      <c r="B158" s="156">
        <v>41903</v>
      </c>
      <c r="C158" s="157">
        <v>7530280</v>
      </c>
      <c r="D158" s="157" t="s">
        <v>204</v>
      </c>
      <c r="E158" s="157">
        <v>10900</v>
      </c>
      <c r="F158" s="139" t="s">
        <v>153</v>
      </c>
      <c r="G158" s="175"/>
      <c r="H158" s="180"/>
    </row>
    <row r="159" spans="1:8" ht="26.25" customHeight="1" thickTop="1" thickBot="1">
      <c r="A159" s="97"/>
      <c r="B159" s="156">
        <v>41907</v>
      </c>
      <c r="C159" s="157">
        <v>7530283</v>
      </c>
      <c r="D159" s="157" t="s">
        <v>210</v>
      </c>
      <c r="E159" s="157">
        <v>2000</v>
      </c>
      <c r="F159" s="139" t="s">
        <v>153</v>
      </c>
      <c r="G159" s="175"/>
      <c r="H159" s="180"/>
    </row>
    <row r="160" spans="1:8" ht="26.25" customHeight="1" thickTop="1" thickBot="1">
      <c r="A160" s="97"/>
      <c r="B160" s="156">
        <v>41907</v>
      </c>
      <c r="C160" s="157">
        <v>7530269</v>
      </c>
      <c r="D160" s="157" t="s">
        <v>55</v>
      </c>
      <c r="E160" s="157">
        <v>4479</v>
      </c>
      <c r="F160" s="139" t="s">
        <v>153</v>
      </c>
      <c r="G160" s="175"/>
      <c r="H160" s="180"/>
    </row>
    <row r="161" spans="1:11" ht="26.25" customHeight="1" thickTop="1" thickBot="1">
      <c r="A161" s="97"/>
      <c r="B161" s="156">
        <v>41912</v>
      </c>
      <c r="C161" s="157">
        <v>7530264</v>
      </c>
      <c r="D161" s="157" t="s">
        <v>55</v>
      </c>
      <c r="E161" s="157">
        <v>13697.99</v>
      </c>
      <c r="F161" s="139" t="s">
        <v>153</v>
      </c>
      <c r="G161" s="173"/>
      <c r="H161" s="180"/>
    </row>
    <row r="162" spans="1:11" ht="26.25" customHeight="1" thickTop="1" thickBot="1">
      <c r="A162" s="97"/>
      <c r="B162" s="156">
        <v>41912</v>
      </c>
      <c r="C162" s="157">
        <v>3959834</v>
      </c>
      <c r="D162" s="157" t="s">
        <v>198</v>
      </c>
      <c r="E162" s="157">
        <v>8680</v>
      </c>
      <c r="F162" s="139" t="s">
        <v>153</v>
      </c>
      <c r="G162" s="173"/>
      <c r="H162" s="180"/>
      <c r="K162" s="72"/>
    </row>
    <row r="163" spans="1:11" ht="26.25" customHeight="1" thickTop="1" thickBot="1">
      <c r="F163" s="484">
        <f>SUM(E149:E162)</f>
        <v>95965.99</v>
      </c>
      <c r="G163" s="173"/>
      <c r="H163" s="180"/>
    </row>
    <row r="164" spans="1:11" ht="26.25" customHeight="1" thickTop="1" thickBot="1">
      <c r="A164" s="130" t="s">
        <v>209</v>
      </c>
      <c r="B164" s="156">
        <v>41914</v>
      </c>
      <c r="C164" s="157">
        <v>7530284</v>
      </c>
      <c r="D164" s="157" t="s">
        <v>56</v>
      </c>
      <c r="E164" s="194">
        <v>32050</v>
      </c>
      <c r="F164" s="139" t="s">
        <v>153</v>
      </c>
      <c r="G164" s="176"/>
      <c r="H164" s="182"/>
    </row>
    <row r="165" spans="1:11" ht="26.25" customHeight="1" thickTop="1" thickBot="1">
      <c r="A165" s="130"/>
      <c r="B165" s="156">
        <v>41914</v>
      </c>
      <c r="C165" s="157">
        <v>7530287</v>
      </c>
      <c r="D165" s="157" t="s">
        <v>99</v>
      </c>
      <c r="E165" s="194">
        <v>30000</v>
      </c>
      <c r="F165" s="139" t="s">
        <v>153</v>
      </c>
      <c r="G165" s="173"/>
      <c r="H165" s="180"/>
    </row>
    <row r="166" spans="1:11" ht="26.25" customHeight="1" thickTop="1" thickBot="1">
      <c r="A166" s="130"/>
      <c r="B166" s="156">
        <v>41922</v>
      </c>
      <c r="C166" s="157">
        <v>3959835</v>
      </c>
      <c r="D166" s="157" t="s">
        <v>55</v>
      </c>
      <c r="E166" s="194">
        <v>6250</v>
      </c>
      <c r="F166" s="139" t="s">
        <v>153</v>
      </c>
      <c r="G166" s="173"/>
      <c r="H166" s="180"/>
    </row>
    <row r="167" spans="1:11" ht="26.25" customHeight="1" thickTop="1" thickBot="1">
      <c r="A167" s="130"/>
      <c r="B167" s="156">
        <v>41927</v>
      </c>
      <c r="C167" s="157">
        <v>3959836</v>
      </c>
      <c r="D167" s="157" t="s">
        <v>15</v>
      </c>
      <c r="E167" s="157">
        <v>11120</v>
      </c>
      <c r="F167" s="139" t="s">
        <v>153</v>
      </c>
      <c r="G167" s="176"/>
      <c r="H167" s="182"/>
    </row>
    <row r="168" spans="1:11" ht="26.25" customHeight="1" thickTop="1" thickBot="1">
      <c r="A168" s="130"/>
      <c r="B168" s="156">
        <v>41927</v>
      </c>
      <c r="C168" s="157">
        <v>7530274</v>
      </c>
      <c r="D168" s="157" t="s">
        <v>203</v>
      </c>
      <c r="E168" s="157">
        <v>6652</v>
      </c>
      <c r="F168" s="139" t="s">
        <v>153</v>
      </c>
      <c r="G168" s="176"/>
      <c r="H168" s="182"/>
    </row>
    <row r="169" spans="1:11" ht="26.25" customHeight="1" thickTop="1" thickBot="1">
      <c r="A169" s="130"/>
      <c r="B169" s="156">
        <v>41930</v>
      </c>
      <c r="C169" s="157">
        <v>7530281</v>
      </c>
      <c r="D169" s="157" t="s">
        <v>17</v>
      </c>
      <c r="E169" s="157">
        <v>7430</v>
      </c>
      <c r="F169" s="139" t="s">
        <v>153</v>
      </c>
      <c r="G169" s="176"/>
      <c r="H169" s="182"/>
    </row>
    <row r="170" spans="1:11" ht="26.25" customHeight="1" thickTop="1" thickBot="1">
      <c r="A170" s="130"/>
      <c r="B170" s="156">
        <v>41932</v>
      </c>
      <c r="C170" s="157">
        <v>3959842</v>
      </c>
      <c r="D170" s="157" t="s">
        <v>55</v>
      </c>
      <c r="E170" s="157">
        <v>2193</v>
      </c>
      <c r="F170" s="139" t="s">
        <v>153</v>
      </c>
      <c r="G170" s="176"/>
      <c r="H170" s="182"/>
    </row>
    <row r="171" spans="1:11" ht="26.25" customHeight="1" thickTop="1" thickBot="1">
      <c r="A171" s="130"/>
      <c r="B171" s="156">
        <v>41932</v>
      </c>
      <c r="C171" s="157">
        <v>7530275</v>
      </c>
      <c r="D171" s="157" t="s">
        <v>15</v>
      </c>
      <c r="E171" s="157">
        <v>7995</v>
      </c>
      <c r="F171" s="139" t="s">
        <v>153</v>
      </c>
      <c r="G171" s="176"/>
      <c r="H171" s="182"/>
    </row>
    <row r="172" spans="1:11" ht="26.25" customHeight="1" thickTop="1" thickBot="1">
      <c r="A172" s="130"/>
      <c r="B172" s="156">
        <v>41934</v>
      </c>
      <c r="C172" s="157">
        <v>7530285</v>
      </c>
      <c r="D172" s="157" t="s">
        <v>211</v>
      </c>
      <c r="E172" s="157">
        <v>8910.4</v>
      </c>
      <c r="F172" s="139" t="s">
        <v>153</v>
      </c>
      <c r="G172" s="176"/>
      <c r="H172" s="182"/>
    </row>
    <row r="173" spans="1:11" ht="26.25" customHeight="1" thickTop="1" thickBot="1">
      <c r="A173" s="130"/>
      <c r="B173" s="156">
        <v>41936</v>
      </c>
      <c r="C173" s="157">
        <v>7530288</v>
      </c>
      <c r="D173" s="157" t="s">
        <v>196</v>
      </c>
      <c r="E173" s="157">
        <v>12333</v>
      </c>
      <c r="F173" s="139" t="s">
        <v>153</v>
      </c>
      <c r="G173" s="176"/>
      <c r="H173" s="182"/>
    </row>
    <row r="174" spans="1:11" ht="26.25" customHeight="1" thickTop="1" thickBot="1">
      <c r="A174" s="130"/>
      <c r="B174" s="156">
        <v>41937</v>
      </c>
      <c r="C174" s="157">
        <v>7530252</v>
      </c>
      <c r="D174" s="157" t="s">
        <v>203</v>
      </c>
      <c r="E174" s="157">
        <v>7056</v>
      </c>
      <c r="F174" s="139" t="s">
        <v>153</v>
      </c>
      <c r="G174" s="176"/>
      <c r="H174" s="182"/>
    </row>
    <row r="175" spans="1:11" ht="26.25" customHeight="1" thickTop="1" thickBot="1">
      <c r="A175" s="130"/>
      <c r="B175" s="156">
        <v>41937</v>
      </c>
      <c r="C175" s="157">
        <v>7530259</v>
      </c>
      <c r="D175" s="157" t="s">
        <v>15</v>
      </c>
      <c r="E175" s="157">
        <v>6000</v>
      </c>
      <c r="F175" s="139" t="s">
        <v>153</v>
      </c>
      <c r="G175" s="176"/>
      <c r="H175" s="182"/>
    </row>
    <row r="176" spans="1:11" ht="26.25" customHeight="1" thickTop="1" thickBot="1">
      <c r="A176" s="130"/>
      <c r="B176" s="156">
        <v>41942</v>
      </c>
      <c r="C176" s="157">
        <v>3959838</v>
      </c>
      <c r="D176" s="157" t="s">
        <v>17</v>
      </c>
      <c r="E176" s="157">
        <v>5980</v>
      </c>
      <c r="F176" s="139" t="s">
        <v>153</v>
      </c>
      <c r="G176" s="191"/>
      <c r="H176" s="192"/>
    </row>
    <row r="177" spans="1:8" ht="26.25" customHeight="1" thickTop="1" thickBot="1">
      <c r="A177" s="130"/>
      <c r="B177" s="156">
        <v>41942</v>
      </c>
      <c r="C177" s="157">
        <v>7530250</v>
      </c>
      <c r="D177" s="157" t="s">
        <v>55</v>
      </c>
      <c r="E177" s="157">
        <v>6633</v>
      </c>
      <c r="F177" s="139" t="s">
        <v>153</v>
      </c>
      <c r="G177" s="191"/>
      <c r="H177" s="192"/>
    </row>
    <row r="178" spans="1:8" ht="26.25" customHeight="1" thickTop="1" thickBot="1">
      <c r="F178" s="484">
        <f>SUM(E164:E177)</f>
        <v>150602.4</v>
      </c>
      <c r="G178" s="191"/>
      <c r="H178" s="192"/>
    </row>
    <row r="179" spans="1:8" ht="26.25" customHeight="1" thickTop="1" thickBot="1">
      <c r="F179" s="484"/>
      <c r="G179" s="191"/>
      <c r="H179" s="192"/>
    </row>
    <row r="180" spans="1:8" ht="26.25" customHeight="1" thickTop="1" thickBot="1">
      <c r="A180" s="131" t="s">
        <v>199</v>
      </c>
      <c r="B180" s="156">
        <v>41946</v>
      </c>
      <c r="C180" s="157">
        <v>7530291</v>
      </c>
      <c r="D180" s="157" t="s">
        <v>212</v>
      </c>
      <c r="E180" s="157">
        <v>1470</v>
      </c>
      <c r="F180" s="139" t="s">
        <v>153</v>
      </c>
      <c r="G180" s="191"/>
      <c r="H180" s="192"/>
    </row>
    <row r="181" spans="1:8" ht="26.25" customHeight="1" thickTop="1" thickBot="1">
      <c r="A181" s="131"/>
      <c r="B181" s="156">
        <v>41948</v>
      </c>
      <c r="C181" s="157">
        <v>7530258</v>
      </c>
      <c r="D181" s="157" t="s">
        <v>55</v>
      </c>
      <c r="E181" s="157">
        <v>7208</v>
      </c>
      <c r="F181" s="139" t="s">
        <v>153</v>
      </c>
      <c r="G181" s="191"/>
      <c r="H181" s="192"/>
    </row>
    <row r="182" spans="1:8" ht="26.25" customHeight="1" thickTop="1" thickBot="1">
      <c r="A182" s="131"/>
      <c r="B182" s="156">
        <v>41950</v>
      </c>
      <c r="C182" s="157">
        <v>7530271</v>
      </c>
      <c r="D182" s="157" t="s">
        <v>208</v>
      </c>
      <c r="E182" s="157">
        <v>13392</v>
      </c>
      <c r="F182" s="139" t="s">
        <v>153</v>
      </c>
      <c r="G182" s="175"/>
      <c r="H182" s="180"/>
    </row>
    <row r="183" spans="1:8" ht="26.25" customHeight="1" thickTop="1" thickBot="1">
      <c r="A183" s="131"/>
      <c r="B183" s="156">
        <v>41950</v>
      </c>
      <c r="C183" s="157">
        <v>7530295</v>
      </c>
      <c r="D183" s="157" t="s">
        <v>216</v>
      </c>
      <c r="E183" s="157">
        <v>1940</v>
      </c>
      <c r="F183" s="139" t="s">
        <v>153</v>
      </c>
      <c r="G183" s="173"/>
      <c r="H183" s="180"/>
    </row>
    <row r="184" spans="1:8" ht="26.25" customHeight="1" thickTop="1" thickBot="1">
      <c r="A184" s="131"/>
      <c r="B184" s="156">
        <v>41953</v>
      </c>
      <c r="C184" s="157">
        <v>3959839</v>
      </c>
      <c r="D184" s="157" t="s">
        <v>15</v>
      </c>
      <c r="E184" s="157">
        <v>11240</v>
      </c>
      <c r="F184" s="139" t="s">
        <v>153</v>
      </c>
      <c r="G184" s="176"/>
      <c r="H184" s="182"/>
    </row>
    <row r="185" spans="1:8" ht="26.25" customHeight="1" thickTop="1" thickBot="1">
      <c r="A185" s="131"/>
      <c r="B185" s="156">
        <v>41955</v>
      </c>
      <c r="C185" s="157">
        <v>1105621</v>
      </c>
      <c r="D185" s="157" t="s">
        <v>215</v>
      </c>
      <c r="E185" s="157">
        <v>2500</v>
      </c>
      <c r="F185" s="139" t="s">
        <v>153</v>
      </c>
      <c r="G185" s="176"/>
      <c r="H185" s="182"/>
    </row>
    <row r="186" spans="1:8" ht="26.25" customHeight="1" thickTop="1" thickBot="1">
      <c r="A186" s="131"/>
      <c r="B186" s="156">
        <v>41956</v>
      </c>
      <c r="C186" s="157">
        <v>7530270</v>
      </c>
      <c r="D186" s="157" t="s">
        <v>55</v>
      </c>
      <c r="E186" s="157">
        <v>5972</v>
      </c>
      <c r="F186" s="139" t="s">
        <v>153</v>
      </c>
      <c r="G186" s="176"/>
      <c r="H186" s="182"/>
    </row>
    <row r="187" spans="1:8" ht="26.25" customHeight="1" thickTop="1" thickBot="1">
      <c r="A187" s="131"/>
      <c r="B187" s="156">
        <v>41956</v>
      </c>
      <c r="C187" s="157">
        <v>7530278</v>
      </c>
      <c r="D187" s="157" t="s">
        <v>193</v>
      </c>
      <c r="E187" s="157">
        <v>13050</v>
      </c>
      <c r="F187" s="139" t="s">
        <v>153</v>
      </c>
      <c r="G187" s="176"/>
      <c r="H187" s="182"/>
    </row>
    <row r="188" spans="1:8" ht="26.25" customHeight="1" thickTop="1" thickBot="1">
      <c r="A188" s="131"/>
      <c r="B188" s="156">
        <v>41958</v>
      </c>
      <c r="C188" s="157">
        <v>7530253</v>
      </c>
      <c r="D188" s="157" t="s">
        <v>203</v>
      </c>
      <c r="E188" s="157">
        <v>7000</v>
      </c>
      <c r="F188" s="139" t="s">
        <v>153</v>
      </c>
      <c r="G188" s="176"/>
      <c r="H188" s="182"/>
    </row>
    <row r="189" spans="1:8" ht="26.25" customHeight="1" thickTop="1" thickBot="1">
      <c r="A189" s="131"/>
      <c r="B189" s="156">
        <v>41960</v>
      </c>
      <c r="C189" s="157">
        <v>7530272</v>
      </c>
      <c r="D189" s="157" t="s">
        <v>49</v>
      </c>
      <c r="E189" s="157">
        <v>7629</v>
      </c>
      <c r="F189" s="139" t="s">
        <v>153</v>
      </c>
      <c r="G189" s="176"/>
      <c r="H189" s="182"/>
    </row>
    <row r="190" spans="1:8" ht="26.25" customHeight="1" thickTop="1" thickBot="1">
      <c r="A190" s="131"/>
      <c r="B190" s="156">
        <v>41961</v>
      </c>
      <c r="C190" s="157">
        <v>7530279</v>
      </c>
      <c r="D190" s="157" t="s">
        <v>161</v>
      </c>
      <c r="E190" s="157">
        <v>8600</v>
      </c>
      <c r="F190" s="139" t="s">
        <v>153</v>
      </c>
      <c r="G190" s="176"/>
      <c r="H190" s="182"/>
    </row>
    <row r="191" spans="1:8" ht="26.25" customHeight="1" thickTop="1" thickBot="1">
      <c r="A191" s="131"/>
      <c r="B191" s="156">
        <v>41963</v>
      </c>
      <c r="C191" s="157">
        <v>7530260</v>
      </c>
      <c r="D191" s="157" t="s">
        <v>15</v>
      </c>
      <c r="E191" s="157">
        <v>5431</v>
      </c>
      <c r="F191" s="139" t="s">
        <v>153</v>
      </c>
      <c r="G191" s="176"/>
      <c r="H191" s="182"/>
    </row>
    <row r="192" spans="1:8" ht="26.25" customHeight="1" thickTop="1" thickBot="1">
      <c r="A192" s="131"/>
      <c r="B192" s="156">
        <v>41965</v>
      </c>
      <c r="C192" s="157">
        <v>7530286</v>
      </c>
      <c r="D192" s="157" t="s">
        <v>211</v>
      </c>
      <c r="E192" s="157">
        <v>8910.4</v>
      </c>
      <c r="F192" s="139" t="s">
        <v>153</v>
      </c>
      <c r="G192" s="176"/>
      <c r="H192" s="182"/>
    </row>
    <row r="193" spans="1:8" ht="26.25" customHeight="1" thickTop="1" thickBot="1">
      <c r="A193" s="131"/>
      <c r="B193" s="156">
        <v>41967</v>
      </c>
      <c r="C193" s="157">
        <v>7530290</v>
      </c>
      <c r="D193" s="157" t="s">
        <v>196</v>
      </c>
      <c r="E193" s="157">
        <v>12000</v>
      </c>
      <c r="F193" s="139" t="s">
        <v>153</v>
      </c>
      <c r="G193" s="190"/>
      <c r="H193" s="182"/>
    </row>
    <row r="194" spans="1:8" ht="26.25" customHeight="1" thickTop="1" thickBot="1">
      <c r="A194" s="131"/>
      <c r="B194" s="156">
        <v>41968</v>
      </c>
      <c r="C194" s="157">
        <v>7530262</v>
      </c>
      <c r="D194" s="157" t="s">
        <v>17</v>
      </c>
      <c r="E194" s="157">
        <v>7130</v>
      </c>
      <c r="F194" s="139" t="s">
        <v>153</v>
      </c>
      <c r="G194" s="190"/>
      <c r="H194" s="182"/>
    </row>
    <row r="195" spans="1:8" ht="26.25" customHeight="1" thickTop="1" thickBot="1">
      <c r="A195" s="131"/>
      <c r="B195" s="156">
        <v>41973</v>
      </c>
      <c r="C195" s="157">
        <v>7530276</v>
      </c>
      <c r="D195" s="157" t="s">
        <v>15</v>
      </c>
      <c r="E195" s="157">
        <v>6000</v>
      </c>
      <c r="F195" s="139" t="s">
        <v>153</v>
      </c>
      <c r="G195" s="190"/>
      <c r="H195" s="182"/>
    </row>
    <row r="196" spans="1:8" ht="26.25" customHeight="1" thickTop="1" thickBot="1">
      <c r="F196" s="484">
        <f>SUM(E180:E195)</f>
        <v>119472.4</v>
      </c>
      <c r="G196" s="190"/>
      <c r="H196" s="182"/>
    </row>
    <row r="197" spans="1:8" ht="26.25" customHeight="1" thickTop="1" thickBot="1">
      <c r="A197" s="132" t="s">
        <v>200</v>
      </c>
      <c r="B197" s="156">
        <v>41974</v>
      </c>
      <c r="C197" s="157">
        <v>1105628</v>
      </c>
      <c r="D197" s="157" t="s">
        <v>217</v>
      </c>
      <c r="E197" s="157">
        <v>9500</v>
      </c>
      <c r="F197" s="139" t="s">
        <v>153</v>
      </c>
      <c r="G197" s="191"/>
      <c r="H197" s="192"/>
    </row>
    <row r="198" spans="1:8" ht="26.25" customHeight="1" thickTop="1" thickBot="1">
      <c r="A198" s="132"/>
      <c r="B198" s="156">
        <v>41978</v>
      </c>
      <c r="C198" s="157">
        <v>1105635</v>
      </c>
      <c r="D198" s="157" t="s">
        <v>215</v>
      </c>
      <c r="E198" s="157">
        <v>2500</v>
      </c>
      <c r="F198" s="139" t="s">
        <v>153</v>
      </c>
      <c r="G198" s="191"/>
      <c r="H198" s="192"/>
    </row>
    <row r="199" spans="1:8" ht="26.25" customHeight="1" thickTop="1" thickBot="1">
      <c r="A199" s="132"/>
      <c r="B199" s="133">
        <v>42024</v>
      </c>
      <c r="C199" s="134">
        <v>1105622</v>
      </c>
      <c r="D199" s="134" t="s">
        <v>212</v>
      </c>
      <c r="E199" s="134">
        <v>8695</v>
      </c>
      <c r="F199" s="139" t="s">
        <v>153</v>
      </c>
      <c r="G199" s="191"/>
      <c r="H199" s="192"/>
    </row>
    <row r="200" spans="1:8" ht="26.25" customHeight="1" thickTop="1" thickBot="1">
      <c r="A200" s="132"/>
      <c r="B200" s="156">
        <v>41978</v>
      </c>
      <c r="C200" s="157">
        <v>7530292</v>
      </c>
      <c r="D200" s="157" t="s">
        <v>214</v>
      </c>
      <c r="E200" s="157">
        <v>9740</v>
      </c>
      <c r="F200" s="139" t="s">
        <v>153</v>
      </c>
      <c r="G200" s="191"/>
      <c r="H200" s="192"/>
    </row>
    <row r="201" spans="1:8" ht="26.25" customHeight="1" thickTop="1" thickBot="1">
      <c r="A201" s="132"/>
      <c r="B201" s="156">
        <v>41983</v>
      </c>
      <c r="C201" s="157">
        <v>3959840</v>
      </c>
      <c r="D201" s="157" t="s">
        <v>15</v>
      </c>
      <c r="E201" s="157">
        <v>10000</v>
      </c>
      <c r="F201" s="139" t="s">
        <v>153</v>
      </c>
      <c r="G201" s="175"/>
      <c r="H201" s="180"/>
    </row>
    <row r="202" spans="1:8" ht="26.25" customHeight="1" thickTop="1" thickBot="1">
      <c r="A202" s="132"/>
      <c r="B202" s="156">
        <v>41983</v>
      </c>
      <c r="C202" s="157">
        <v>7530251</v>
      </c>
      <c r="D202" s="157" t="s">
        <v>17</v>
      </c>
      <c r="E202" s="157">
        <v>10730</v>
      </c>
      <c r="F202" s="139" t="s">
        <v>153</v>
      </c>
      <c r="G202" s="173"/>
      <c r="H202" s="180"/>
    </row>
    <row r="203" spans="1:8" ht="26.25" customHeight="1" thickTop="1" thickBot="1">
      <c r="A203" s="132"/>
      <c r="B203" s="156">
        <v>370701</v>
      </c>
      <c r="C203" s="157">
        <v>7530289</v>
      </c>
      <c r="D203" s="157" t="s">
        <v>15</v>
      </c>
      <c r="E203" s="157">
        <v>13525</v>
      </c>
      <c r="F203" s="139" t="s">
        <v>153</v>
      </c>
      <c r="G203" s="176"/>
      <c r="H203" s="182"/>
    </row>
    <row r="204" spans="1:8" ht="26.25" customHeight="1" thickTop="1" thickBot="1">
      <c r="A204" s="198"/>
      <c r="B204" s="133">
        <v>42009</v>
      </c>
      <c r="C204" s="134">
        <v>1105620</v>
      </c>
      <c r="D204" s="134" t="s">
        <v>212</v>
      </c>
      <c r="E204" s="134">
        <v>8815</v>
      </c>
      <c r="F204" s="139" t="s">
        <v>153</v>
      </c>
      <c r="G204" s="176"/>
      <c r="H204" s="182"/>
    </row>
    <row r="205" spans="1:8" ht="26.25" customHeight="1" thickTop="1" thickBot="1">
      <c r="A205" s="132"/>
      <c r="B205" s="156">
        <v>41993</v>
      </c>
      <c r="C205" s="157">
        <v>7530261</v>
      </c>
      <c r="D205" s="157" t="s">
        <v>15</v>
      </c>
      <c r="E205" s="157">
        <v>5000</v>
      </c>
      <c r="F205" s="139" t="s">
        <v>153</v>
      </c>
      <c r="G205" s="176"/>
      <c r="H205" s="182"/>
    </row>
    <row r="206" spans="1:8" ht="26.25" customHeight="1" thickTop="1" thickBot="1">
      <c r="A206" s="132"/>
      <c r="B206" s="156">
        <v>41995</v>
      </c>
      <c r="C206" s="134">
        <v>1105626</v>
      </c>
      <c r="D206" s="157" t="s">
        <v>16</v>
      </c>
      <c r="E206" s="157">
        <v>8190</v>
      </c>
      <c r="F206" s="139" t="s">
        <v>153</v>
      </c>
      <c r="G206" s="176"/>
      <c r="H206" s="182"/>
    </row>
    <row r="207" spans="1:8" ht="26.25" customHeight="1" thickTop="1" thickBot="1">
      <c r="A207" s="132"/>
      <c r="B207" s="156">
        <v>41995</v>
      </c>
      <c r="C207" s="157">
        <v>1105623</v>
      </c>
      <c r="D207" s="157" t="s">
        <v>193</v>
      </c>
      <c r="E207" s="157">
        <v>9275</v>
      </c>
      <c r="F207" s="139" t="s">
        <v>153</v>
      </c>
      <c r="G207" s="176"/>
      <c r="H207" s="182"/>
    </row>
    <row r="208" spans="1:8" ht="26.25" customHeight="1" thickTop="1" thickBot="1">
      <c r="A208" s="132"/>
      <c r="B208" s="156">
        <v>41999</v>
      </c>
      <c r="C208" s="157">
        <v>1105648</v>
      </c>
      <c r="D208" s="157" t="s">
        <v>131</v>
      </c>
      <c r="E208" s="157">
        <v>11850</v>
      </c>
      <c r="F208" s="139" t="s">
        <v>153</v>
      </c>
      <c r="G208" s="176"/>
      <c r="H208" s="182"/>
    </row>
    <row r="209" spans="1:10" ht="26.25" customHeight="1" thickTop="1" thickBot="1">
      <c r="A209" s="132"/>
      <c r="B209" s="156">
        <v>41998</v>
      </c>
      <c r="C209" s="157">
        <v>7530265</v>
      </c>
      <c r="D209" s="157" t="s">
        <v>17</v>
      </c>
      <c r="E209" s="157">
        <v>7000</v>
      </c>
      <c r="F209" s="139" t="s">
        <v>153</v>
      </c>
      <c r="G209" s="176"/>
      <c r="H209" s="182"/>
    </row>
    <row r="210" spans="1:10" ht="26.25" customHeight="1" thickTop="1" thickBot="1">
      <c r="A210" s="132"/>
      <c r="B210" s="156">
        <v>42002</v>
      </c>
      <c r="C210" s="157">
        <v>7530268</v>
      </c>
      <c r="D210" s="157" t="s">
        <v>207</v>
      </c>
      <c r="E210" s="157">
        <v>9350</v>
      </c>
      <c r="F210" s="139" t="s">
        <v>153</v>
      </c>
      <c r="G210" s="176"/>
      <c r="H210" s="182"/>
    </row>
    <row r="211" spans="1:10" s="80" customFormat="1" ht="26.25" customHeight="1" thickTop="1" thickBot="1">
      <c r="A211" s="170"/>
      <c r="B211" s="256"/>
      <c r="C211" s="170"/>
      <c r="D211" s="170"/>
      <c r="E211" s="170"/>
      <c r="F211" s="165"/>
      <c r="G211" s="258"/>
      <c r="H211" s="259"/>
      <c r="I211" s="545"/>
      <c r="J211" s="545"/>
    </row>
    <row r="212" spans="1:10" s="80" customFormat="1" ht="34.5" customHeight="1" thickTop="1" thickBot="1">
      <c r="A212" s="170"/>
      <c r="B212" s="256"/>
      <c r="C212" s="170"/>
      <c r="D212" s="290">
        <v>2015</v>
      </c>
      <c r="E212" s="170"/>
      <c r="F212" s="165"/>
      <c r="G212" s="258"/>
      <c r="H212" s="259"/>
      <c r="I212" s="545"/>
      <c r="J212" s="545"/>
    </row>
    <row r="213" spans="1:10" s="80" customFormat="1" ht="26.25" customHeight="1" thickTop="1" thickBot="1">
      <c r="A213" s="170"/>
      <c r="B213" s="256"/>
      <c r="C213" s="170"/>
      <c r="D213" s="170"/>
      <c r="E213" s="170"/>
      <c r="F213" s="165"/>
      <c r="G213" s="258"/>
      <c r="H213" s="259"/>
      <c r="I213" s="545"/>
      <c r="J213" s="545"/>
    </row>
    <row r="214" spans="1:10" s="80" customFormat="1" ht="26.25" customHeight="1" thickTop="1" thickBot="1">
      <c r="A214" s="170"/>
      <c r="B214" s="256"/>
      <c r="C214" s="170"/>
      <c r="D214" s="170"/>
      <c r="E214" s="170"/>
      <c r="F214" s="165"/>
      <c r="G214" s="258"/>
      <c r="H214" s="259"/>
      <c r="I214" s="545"/>
      <c r="J214" s="545"/>
    </row>
    <row r="215" spans="1:10" ht="26.25" customHeight="1" thickTop="1" thickBot="1">
      <c r="A215" s="254"/>
      <c r="B215" s="1"/>
      <c r="D215" s="1"/>
      <c r="E215" s="1"/>
      <c r="F215" s="484">
        <f>SUM(E197:E211)</f>
        <v>124170</v>
      </c>
      <c r="G215" s="176"/>
      <c r="H215" s="182"/>
    </row>
    <row r="216" spans="1:10" ht="26.25" customHeight="1" thickTop="1" thickBot="1">
      <c r="A216" s="29" t="s">
        <v>18</v>
      </c>
      <c r="B216" s="133">
        <v>42009</v>
      </c>
      <c r="C216" s="134">
        <v>7530282</v>
      </c>
      <c r="D216" s="134" t="s">
        <v>17</v>
      </c>
      <c r="E216" s="134">
        <v>10000</v>
      </c>
      <c r="F216" s="139" t="s">
        <v>153</v>
      </c>
      <c r="G216" s="176"/>
      <c r="H216" s="182"/>
    </row>
    <row r="217" spans="1:10" ht="26.25" customHeight="1" thickTop="1" thickBot="1">
      <c r="A217" s="29"/>
      <c r="B217" s="133">
        <v>42009</v>
      </c>
      <c r="C217" s="134">
        <v>1105639</v>
      </c>
      <c r="D217" s="134" t="s">
        <v>195</v>
      </c>
      <c r="E217" s="134">
        <v>8668</v>
      </c>
      <c r="F217" s="139" t="s">
        <v>153</v>
      </c>
      <c r="G217" s="176"/>
      <c r="H217" s="182"/>
    </row>
    <row r="218" spans="1:10" ht="26.25" customHeight="1" thickTop="1" thickBot="1">
      <c r="A218" s="29"/>
      <c r="B218" s="133">
        <v>42012</v>
      </c>
      <c r="C218" s="134">
        <v>1105632</v>
      </c>
      <c r="D218" s="134" t="s">
        <v>49</v>
      </c>
      <c r="E218" s="134">
        <v>3800</v>
      </c>
      <c r="F218" s="139" t="s">
        <v>153</v>
      </c>
      <c r="G218" s="176"/>
      <c r="H218" s="182"/>
    </row>
    <row r="219" spans="1:10" ht="26.25" customHeight="1" thickTop="1" thickBot="1">
      <c r="A219" s="29"/>
      <c r="B219" s="133">
        <v>42014</v>
      </c>
      <c r="C219" s="134">
        <v>7530293</v>
      </c>
      <c r="D219" s="134" t="s">
        <v>15</v>
      </c>
      <c r="E219" s="134">
        <v>8500</v>
      </c>
      <c r="F219" s="139" t="s">
        <v>153</v>
      </c>
      <c r="G219" s="176"/>
      <c r="H219" s="182"/>
    </row>
    <row r="220" spans="1:10" ht="26.25" customHeight="1" thickTop="1" thickBot="1">
      <c r="A220" s="29"/>
      <c r="B220" s="133">
        <v>42292</v>
      </c>
      <c r="C220" s="134">
        <v>1105656</v>
      </c>
      <c r="D220" s="134" t="s">
        <v>215</v>
      </c>
      <c r="E220" s="134">
        <v>1650</v>
      </c>
      <c r="F220" s="139" t="s">
        <v>153</v>
      </c>
      <c r="G220" s="176"/>
      <c r="H220" s="182"/>
    </row>
    <row r="221" spans="1:10" ht="26.25" customHeight="1" thickTop="1" thickBot="1">
      <c r="A221" s="29"/>
      <c r="B221" s="133">
        <v>42019</v>
      </c>
      <c r="C221" s="134">
        <v>1105618</v>
      </c>
      <c r="D221" s="134" t="s">
        <v>55</v>
      </c>
      <c r="E221" s="134">
        <v>1093</v>
      </c>
      <c r="F221" s="139" t="s">
        <v>153</v>
      </c>
      <c r="G221" s="176"/>
      <c r="H221" s="182"/>
    </row>
    <row r="222" spans="1:10" ht="26.25" customHeight="1" thickTop="1" thickBot="1">
      <c r="A222" s="29"/>
      <c r="B222" s="133">
        <v>42019</v>
      </c>
      <c r="C222" s="134">
        <v>1105652</v>
      </c>
      <c r="D222" s="134" t="s">
        <v>131</v>
      </c>
      <c r="E222" s="134">
        <v>10500</v>
      </c>
      <c r="F222" s="139" t="s">
        <v>153</v>
      </c>
      <c r="G222" s="176"/>
      <c r="H222" s="182"/>
    </row>
    <row r="223" spans="1:10" ht="26.25" customHeight="1" thickTop="1" thickBot="1">
      <c r="A223" s="29"/>
      <c r="B223" s="133">
        <v>42024</v>
      </c>
      <c r="C223" s="134">
        <v>1105653</v>
      </c>
      <c r="D223" s="134" t="s">
        <v>131</v>
      </c>
      <c r="E223" s="134">
        <v>13500</v>
      </c>
      <c r="F223" s="139" t="s">
        <v>153</v>
      </c>
      <c r="G223" s="175"/>
      <c r="H223" s="180"/>
    </row>
    <row r="224" spans="1:10" ht="26.25" customHeight="1" thickTop="1" thickBot="1">
      <c r="A224" s="29"/>
      <c r="B224" s="133">
        <v>42026</v>
      </c>
      <c r="C224" s="134">
        <v>1105624</v>
      </c>
      <c r="D224" s="134" t="s">
        <v>193</v>
      </c>
      <c r="E224" s="134">
        <v>10000</v>
      </c>
      <c r="F224" s="139" t="s">
        <v>153</v>
      </c>
      <c r="G224" s="175"/>
      <c r="H224" s="180"/>
    </row>
    <row r="225" spans="1:8" ht="26.25" customHeight="1">
      <c r="A225" s="29"/>
      <c r="B225" s="133">
        <v>42029</v>
      </c>
      <c r="C225" s="134">
        <v>1105625</v>
      </c>
      <c r="D225" s="134" t="s">
        <v>203</v>
      </c>
      <c r="E225" s="134">
        <v>5000</v>
      </c>
      <c r="F225" s="139" t="s">
        <v>153</v>
      </c>
      <c r="G225" s="176"/>
      <c r="H225" s="182"/>
    </row>
    <row r="226" spans="1:8" ht="26.25" customHeight="1">
      <c r="A226" s="29"/>
      <c r="B226" s="133">
        <v>42031</v>
      </c>
      <c r="C226" s="134">
        <v>1105637</v>
      </c>
      <c r="D226" s="134" t="s">
        <v>218</v>
      </c>
      <c r="E226" s="134">
        <v>12000</v>
      </c>
      <c r="F226" s="139" t="s">
        <v>153</v>
      </c>
      <c r="G226" s="176"/>
      <c r="H226" s="182"/>
    </row>
    <row r="227" spans="1:8" ht="26.25" customHeight="1" thickTop="1" thickBot="1">
      <c r="A227" s="29"/>
      <c r="B227" s="133">
        <v>42034</v>
      </c>
      <c r="C227" s="134">
        <v>7530294</v>
      </c>
      <c r="D227" s="134" t="s">
        <v>15</v>
      </c>
      <c r="E227" s="134">
        <v>7000</v>
      </c>
      <c r="F227" s="139" t="s">
        <v>153</v>
      </c>
      <c r="G227" s="190"/>
      <c r="H227" s="182"/>
    </row>
    <row r="228" spans="1:8" ht="26.25" customHeight="1" thickTop="1" thickBot="1">
      <c r="F228" s="485">
        <f>SUM(E216:E227)</f>
        <v>91711</v>
      </c>
      <c r="G228" s="190"/>
      <c r="H228" s="182"/>
    </row>
    <row r="229" spans="1:8" ht="26.25" customHeight="1" thickTop="1" thickBot="1">
      <c r="A229" s="195" t="s">
        <v>47</v>
      </c>
      <c r="B229" s="156">
        <v>42040</v>
      </c>
      <c r="C229" s="157">
        <v>1105619</v>
      </c>
      <c r="D229" s="157" t="s">
        <v>207</v>
      </c>
      <c r="E229" s="157">
        <v>10000</v>
      </c>
      <c r="F229" s="139" t="s">
        <v>153</v>
      </c>
      <c r="G229" s="176"/>
      <c r="H229" s="182"/>
    </row>
    <row r="230" spans="1:8" ht="26.25" customHeight="1" thickTop="1" thickBot="1">
      <c r="A230" s="195"/>
      <c r="B230" s="156">
        <v>42040</v>
      </c>
      <c r="C230" s="157">
        <v>4639587</v>
      </c>
      <c r="D230" s="157" t="s">
        <v>227</v>
      </c>
      <c r="E230" s="157">
        <v>2600</v>
      </c>
      <c r="F230" s="139" t="s">
        <v>153</v>
      </c>
      <c r="G230" s="176"/>
      <c r="H230" s="182"/>
    </row>
    <row r="231" spans="1:8" ht="26.25" customHeight="1" thickTop="1" thickBot="1">
      <c r="A231" s="195"/>
      <c r="B231" s="156">
        <v>42042</v>
      </c>
      <c r="C231" s="157">
        <v>1105651</v>
      </c>
      <c r="D231" s="157" t="s">
        <v>174</v>
      </c>
      <c r="E231" s="157">
        <v>2690</v>
      </c>
      <c r="F231" s="139" t="s">
        <v>153</v>
      </c>
      <c r="G231" s="176"/>
      <c r="H231" s="182"/>
    </row>
    <row r="232" spans="1:8" ht="26.25" customHeight="1" thickTop="1" thickBot="1">
      <c r="A232" s="195"/>
      <c r="B232" s="156">
        <v>42045</v>
      </c>
      <c r="C232" s="157">
        <v>1105629</v>
      </c>
      <c r="D232" s="157" t="s">
        <v>15</v>
      </c>
      <c r="E232" s="157">
        <v>7120</v>
      </c>
      <c r="F232" s="139" t="s">
        <v>153</v>
      </c>
      <c r="G232" s="176"/>
      <c r="H232" s="182"/>
    </row>
    <row r="233" spans="1:8" ht="26.25" customHeight="1" thickTop="1" thickBot="1">
      <c r="A233" s="195">
        <v>1</v>
      </c>
      <c r="B233" s="156">
        <v>42045</v>
      </c>
      <c r="C233" s="157">
        <v>1105661</v>
      </c>
      <c r="D233" s="157" t="s">
        <v>131</v>
      </c>
      <c r="E233" s="157">
        <v>13000</v>
      </c>
      <c r="F233" s="139" t="s">
        <v>153</v>
      </c>
      <c r="G233" s="176"/>
      <c r="H233" s="182"/>
    </row>
    <row r="234" spans="1:8" ht="26.25" customHeight="1" thickTop="1" thickBot="1">
      <c r="A234" s="195"/>
      <c r="B234" s="156">
        <v>42047</v>
      </c>
      <c r="C234" s="157">
        <v>1105667</v>
      </c>
      <c r="D234" s="157" t="s">
        <v>221</v>
      </c>
      <c r="E234" s="157">
        <v>7900</v>
      </c>
      <c r="F234" s="139" t="s">
        <v>153</v>
      </c>
      <c r="G234" s="176"/>
      <c r="H234" s="182"/>
    </row>
    <row r="235" spans="1:8" ht="26.25" customHeight="1" thickTop="1" thickBot="1">
      <c r="A235" s="195"/>
      <c r="B235" s="156">
        <v>42048</v>
      </c>
      <c r="C235" s="157">
        <v>4639588</v>
      </c>
      <c r="D235" s="157" t="s">
        <v>218</v>
      </c>
      <c r="E235" s="157">
        <v>3152</v>
      </c>
      <c r="F235" s="139" t="s">
        <v>153</v>
      </c>
      <c r="G235" s="176"/>
      <c r="H235" s="182"/>
    </row>
    <row r="236" spans="1:8" ht="26.25" customHeight="1" thickTop="1" thickBot="1">
      <c r="A236" s="195"/>
      <c r="B236" s="156">
        <v>42050</v>
      </c>
      <c r="C236" s="157">
        <v>1105636</v>
      </c>
      <c r="D236" s="157" t="s">
        <v>212</v>
      </c>
      <c r="E236" s="157">
        <v>3844</v>
      </c>
      <c r="F236" s="139" t="s">
        <v>153</v>
      </c>
      <c r="G236" s="176"/>
      <c r="H236" s="182"/>
    </row>
    <row r="237" spans="1:8" ht="26.25" customHeight="1" thickTop="1" thickBot="1">
      <c r="A237" s="195"/>
      <c r="B237" s="156">
        <v>42050</v>
      </c>
      <c r="C237" s="157">
        <v>1105641</v>
      </c>
      <c r="D237" s="157" t="s">
        <v>212</v>
      </c>
      <c r="E237" s="157">
        <v>3545</v>
      </c>
      <c r="F237" s="139" t="s">
        <v>153</v>
      </c>
      <c r="G237" s="176"/>
      <c r="H237" s="182"/>
    </row>
    <row r="238" spans="1:8" ht="26.25" customHeight="1" thickTop="1" thickBot="1">
      <c r="A238" s="195"/>
      <c r="B238" s="156">
        <v>42055</v>
      </c>
      <c r="C238" s="157">
        <v>4639591</v>
      </c>
      <c r="D238" s="157" t="s">
        <v>225</v>
      </c>
      <c r="E238" s="157">
        <v>11294</v>
      </c>
      <c r="F238" s="139" t="s">
        <v>153</v>
      </c>
      <c r="G238" s="176"/>
      <c r="H238" s="182"/>
    </row>
    <row r="239" spans="1:8" ht="26.25" customHeight="1" thickTop="1" thickBot="1">
      <c r="A239" s="195"/>
      <c r="B239" s="156">
        <v>42055</v>
      </c>
      <c r="C239" s="157">
        <v>1105633</v>
      </c>
      <c r="D239" s="157" t="s">
        <v>17</v>
      </c>
      <c r="E239" s="157">
        <v>7335</v>
      </c>
      <c r="F239" s="139" t="s">
        <v>153</v>
      </c>
      <c r="G239" s="190"/>
      <c r="H239" s="182"/>
    </row>
    <row r="240" spans="1:8" ht="26.25" customHeight="1" thickTop="1" thickBot="1">
      <c r="A240" s="195"/>
      <c r="B240" s="156">
        <v>42055</v>
      </c>
      <c r="C240" s="157">
        <v>1105654</v>
      </c>
      <c r="D240" s="157" t="s">
        <v>131</v>
      </c>
      <c r="E240" s="157">
        <v>13500</v>
      </c>
      <c r="F240" s="139" t="s">
        <v>153</v>
      </c>
      <c r="G240" s="190"/>
      <c r="H240" s="182"/>
    </row>
    <row r="241" spans="1:8" ht="26.25" customHeight="1" thickTop="1" thickBot="1">
      <c r="A241" s="195"/>
      <c r="B241" s="216" t="s">
        <v>222</v>
      </c>
      <c r="C241" s="157">
        <v>4639584</v>
      </c>
      <c r="D241" s="157" t="s">
        <v>195</v>
      </c>
      <c r="E241" s="157">
        <v>5432</v>
      </c>
      <c r="F241" s="139" t="s">
        <v>153</v>
      </c>
      <c r="G241" s="190"/>
      <c r="H241" s="182"/>
    </row>
    <row r="242" spans="1:8" ht="26.25" customHeight="1" thickTop="1" thickBot="1">
      <c r="A242" s="195"/>
      <c r="B242" s="156">
        <v>42060</v>
      </c>
      <c r="C242" s="157">
        <v>1105638</v>
      </c>
      <c r="D242" s="157" t="s">
        <v>218</v>
      </c>
      <c r="E242" s="157">
        <v>11985</v>
      </c>
      <c r="F242" s="139" t="s">
        <v>153</v>
      </c>
      <c r="G242" s="190"/>
      <c r="H242" s="182"/>
    </row>
    <row r="243" spans="1:8" ht="26.25" customHeight="1">
      <c r="A243" s="195"/>
      <c r="B243" s="156">
        <v>42063</v>
      </c>
      <c r="C243" s="157">
        <v>1105640</v>
      </c>
      <c r="D243" s="157" t="s">
        <v>49</v>
      </c>
      <c r="E243" s="157">
        <v>9126</v>
      </c>
      <c r="F243" s="139" t="s">
        <v>153</v>
      </c>
      <c r="G243" s="190"/>
      <c r="H243" s="182"/>
    </row>
    <row r="244" spans="1:8" ht="26.25" customHeight="1" thickTop="1" thickBot="1">
      <c r="F244" s="485">
        <f>SUM(E229:E243)</f>
        <v>112523</v>
      </c>
      <c r="G244" s="190"/>
      <c r="H244" s="182"/>
    </row>
    <row r="245" spans="1:8" ht="26.25" customHeight="1" thickTop="1" thickBot="1">
      <c r="A245" s="111" t="s">
        <v>21</v>
      </c>
      <c r="B245" s="156">
        <v>42066</v>
      </c>
      <c r="C245" s="157">
        <v>1105631</v>
      </c>
      <c r="D245" s="157" t="s">
        <v>15</v>
      </c>
      <c r="E245" s="157">
        <v>7000</v>
      </c>
      <c r="F245" s="139" t="s">
        <v>153</v>
      </c>
      <c r="G245" s="176"/>
      <c r="H245" s="182"/>
    </row>
    <row r="246" spans="1:8" ht="26.25" customHeight="1" thickTop="1" thickBot="1">
      <c r="A246" s="111"/>
      <c r="B246" s="156">
        <v>42066</v>
      </c>
      <c r="C246" s="157">
        <v>4639600</v>
      </c>
      <c r="D246" s="157" t="s">
        <v>227</v>
      </c>
      <c r="E246" s="157">
        <v>2600</v>
      </c>
      <c r="F246" s="139" t="s">
        <v>153</v>
      </c>
      <c r="G246" s="176"/>
      <c r="H246" s="182"/>
    </row>
    <row r="247" spans="1:8" ht="26.25" customHeight="1" thickTop="1" thickBot="1">
      <c r="A247" s="111"/>
      <c r="B247" s="156">
        <v>42066</v>
      </c>
      <c r="C247" s="157">
        <v>4639590</v>
      </c>
      <c r="D247" s="157" t="s">
        <v>15</v>
      </c>
      <c r="E247" s="157">
        <v>5100</v>
      </c>
      <c r="F247" s="139" t="s">
        <v>153</v>
      </c>
      <c r="G247" s="176"/>
      <c r="H247" s="182"/>
    </row>
    <row r="248" spans="1:8" ht="26.25" customHeight="1" thickTop="1" thickBot="1">
      <c r="A248" s="111"/>
      <c r="B248" s="156">
        <v>42073</v>
      </c>
      <c r="C248" s="157">
        <v>1105631</v>
      </c>
      <c r="D248" s="157" t="s">
        <v>207</v>
      </c>
      <c r="E248" s="157">
        <v>7400</v>
      </c>
      <c r="F248" s="139" t="s">
        <v>153</v>
      </c>
      <c r="G248" s="176"/>
      <c r="H248" s="182"/>
    </row>
    <row r="249" spans="1:8" ht="26.25" customHeight="1" thickTop="1" thickBot="1">
      <c r="A249" s="111"/>
      <c r="B249" s="156">
        <v>42073</v>
      </c>
      <c r="C249" s="157">
        <v>1105645</v>
      </c>
      <c r="D249" s="157" t="s">
        <v>218</v>
      </c>
      <c r="E249" s="157">
        <v>3520</v>
      </c>
      <c r="F249" s="139" t="s">
        <v>153</v>
      </c>
      <c r="G249" s="176"/>
      <c r="H249" s="182"/>
    </row>
    <row r="250" spans="1:8" ht="26.25" customHeight="1" thickTop="1" thickBot="1">
      <c r="A250" s="111">
        <v>2</v>
      </c>
      <c r="B250" s="156">
        <v>42073</v>
      </c>
      <c r="C250" s="157">
        <v>1105662</v>
      </c>
      <c r="D250" s="157" t="s">
        <v>131</v>
      </c>
      <c r="E250" s="157">
        <v>13000</v>
      </c>
      <c r="F250" s="139" t="s">
        <v>153</v>
      </c>
      <c r="G250" s="176"/>
      <c r="H250" s="182"/>
    </row>
    <row r="251" spans="1:8" ht="26.25" customHeight="1" thickTop="1" thickBot="1">
      <c r="A251" s="111"/>
      <c r="B251" s="156">
        <v>42074</v>
      </c>
      <c r="C251" s="157">
        <v>4639599</v>
      </c>
      <c r="D251" s="157" t="s">
        <v>203</v>
      </c>
      <c r="E251" s="157">
        <v>2950</v>
      </c>
      <c r="F251" s="139" t="s">
        <v>153</v>
      </c>
      <c r="G251" s="176"/>
      <c r="H251" s="182"/>
    </row>
    <row r="252" spans="1:8" ht="26.25" customHeight="1" thickTop="1" thickBot="1">
      <c r="A252" s="111"/>
      <c r="B252" s="156">
        <v>42076</v>
      </c>
      <c r="C252" s="157">
        <v>4639585</v>
      </c>
      <c r="D252" s="157" t="s">
        <v>195</v>
      </c>
      <c r="E252" s="157">
        <v>5400</v>
      </c>
      <c r="F252" s="139" t="s">
        <v>153</v>
      </c>
      <c r="G252" s="176"/>
      <c r="H252" s="182"/>
    </row>
    <row r="253" spans="1:8" ht="26.25" customHeight="1" thickTop="1" thickBot="1">
      <c r="A253" s="111"/>
      <c r="B253" s="156">
        <v>42078</v>
      </c>
      <c r="C253" s="157">
        <v>1105642</v>
      </c>
      <c r="D253" s="157" t="s">
        <v>161</v>
      </c>
      <c r="E253" s="157">
        <v>8500</v>
      </c>
      <c r="F253" s="139" t="s">
        <v>153</v>
      </c>
      <c r="G253" s="176"/>
      <c r="H253" s="182"/>
    </row>
    <row r="254" spans="1:8" ht="26.25" customHeight="1" thickTop="1" thickBot="1">
      <c r="A254" s="111"/>
      <c r="B254" s="156">
        <v>42079</v>
      </c>
      <c r="C254" s="157">
        <v>4639582</v>
      </c>
      <c r="D254" s="157" t="s">
        <v>212</v>
      </c>
      <c r="E254" s="157">
        <v>9352.5</v>
      </c>
      <c r="F254" s="139" t="s">
        <v>153</v>
      </c>
      <c r="G254" s="176"/>
      <c r="H254" s="182"/>
    </row>
    <row r="255" spans="1:8" ht="26.25" customHeight="1" thickTop="1" thickBot="1">
      <c r="A255" s="111"/>
      <c r="B255" s="156">
        <v>42079</v>
      </c>
      <c r="C255" s="157">
        <v>4639586</v>
      </c>
      <c r="D255" s="157" t="s">
        <v>212</v>
      </c>
      <c r="E255" s="157">
        <v>1800</v>
      </c>
      <c r="F255" s="139" t="s">
        <v>153</v>
      </c>
      <c r="G255" s="176"/>
      <c r="H255" s="182"/>
    </row>
    <row r="256" spans="1:8" ht="26.25" customHeight="1" thickTop="1" thickBot="1">
      <c r="A256" s="111"/>
      <c r="B256" s="156">
        <v>42080</v>
      </c>
      <c r="C256" s="157">
        <v>1105655</v>
      </c>
      <c r="D256" s="157" t="s">
        <v>17</v>
      </c>
      <c r="E256" s="157">
        <v>5380</v>
      </c>
      <c r="F256" s="139" t="s">
        <v>153</v>
      </c>
      <c r="G256" s="176"/>
      <c r="H256" s="182"/>
    </row>
    <row r="257" spans="1:8" ht="26.25" customHeight="1" thickTop="1" thickBot="1">
      <c r="A257" s="111"/>
      <c r="B257" s="156">
        <v>42081</v>
      </c>
      <c r="C257" s="157">
        <v>1105657</v>
      </c>
      <c r="D257" s="157" t="s">
        <v>55</v>
      </c>
      <c r="E257" s="157">
        <v>9862</v>
      </c>
      <c r="F257" s="139" t="s">
        <v>153</v>
      </c>
      <c r="G257" s="190"/>
      <c r="H257" s="182"/>
    </row>
    <row r="258" spans="1:8" ht="26.25" customHeight="1" thickTop="1" thickBot="1">
      <c r="A258" s="111"/>
      <c r="B258" s="156">
        <v>42083</v>
      </c>
      <c r="C258" s="157">
        <v>1105634</v>
      </c>
      <c r="D258" s="157" t="s">
        <v>17</v>
      </c>
      <c r="E258" s="157">
        <v>7000</v>
      </c>
      <c r="F258" s="139" t="s">
        <v>153</v>
      </c>
    </row>
    <row r="259" spans="1:8" ht="26.25" customHeight="1" thickTop="1" thickBot="1">
      <c r="A259" s="111"/>
      <c r="B259" s="156">
        <v>42087</v>
      </c>
      <c r="C259" s="157">
        <v>4639605</v>
      </c>
      <c r="D259" s="157" t="s">
        <v>234</v>
      </c>
      <c r="E259" s="157">
        <v>6688</v>
      </c>
      <c r="F259" s="139" t="s">
        <v>153</v>
      </c>
    </row>
    <row r="260" spans="1:8" ht="26.25" customHeight="1" thickTop="1" thickBot="1">
      <c r="A260" s="111"/>
      <c r="B260" s="156">
        <v>42088</v>
      </c>
      <c r="C260" s="157">
        <v>1105658</v>
      </c>
      <c r="D260" s="157" t="s">
        <v>15</v>
      </c>
      <c r="E260" s="157">
        <v>8370</v>
      </c>
      <c r="F260" s="139" t="s">
        <v>153</v>
      </c>
    </row>
    <row r="261" spans="1:8" ht="26.25" customHeight="1" thickTop="1" thickBot="1">
      <c r="A261" s="111"/>
      <c r="B261" s="156">
        <v>42090</v>
      </c>
      <c r="C261" s="157">
        <v>4639581</v>
      </c>
      <c r="D261" s="157" t="s">
        <v>203</v>
      </c>
      <c r="E261" s="157">
        <v>3520</v>
      </c>
      <c r="F261" s="139" t="s">
        <v>153</v>
      </c>
    </row>
    <row r="262" spans="1:8" ht="26.25" customHeight="1" thickTop="1" thickBot="1">
      <c r="A262" s="111"/>
      <c r="B262" s="156">
        <v>42090</v>
      </c>
      <c r="C262" s="157">
        <v>4639609</v>
      </c>
      <c r="D262" s="157" t="s">
        <v>238</v>
      </c>
      <c r="E262" s="157">
        <v>17500</v>
      </c>
      <c r="F262" s="139" t="s">
        <v>153</v>
      </c>
    </row>
    <row r="263" spans="1:8" ht="26.25" customHeight="1" thickTop="1" thickBot="1">
      <c r="A263" s="111"/>
      <c r="B263" s="156">
        <v>42093</v>
      </c>
      <c r="C263" s="157">
        <v>4639610</v>
      </c>
      <c r="D263" s="157" t="s">
        <v>217</v>
      </c>
      <c r="E263" s="157">
        <v>5000</v>
      </c>
      <c r="F263" s="139" t="s">
        <v>153</v>
      </c>
    </row>
    <row r="264" spans="1:8" ht="26.25" customHeight="1" thickTop="1" thickBot="1">
      <c r="A264" s="111"/>
      <c r="B264" s="156">
        <v>42093</v>
      </c>
      <c r="C264" s="157">
        <v>1105665</v>
      </c>
      <c r="D264" s="157" t="s">
        <v>203</v>
      </c>
      <c r="E264" s="157">
        <v>4208</v>
      </c>
      <c r="F264" s="139" t="s">
        <v>153</v>
      </c>
    </row>
    <row r="265" spans="1:8" ht="26.25" customHeight="1" thickTop="1" thickBot="1">
      <c r="A265" s="111"/>
      <c r="B265" s="156">
        <v>42093</v>
      </c>
      <c r="C265" s="157">
        <v>1105644</v>
      </c>
      <c r="D265" s="157" t="s">
        <v>15</v>
      </c>
      <c r="E265" s="157">
        <v>6200</v>
      </c>
      <c r="F265" s="139" t="s">
        <v>153</v>
      </c>
    </row>
    <row r="266" spans="1:8" ht="26.25" customHeight="1" thickTop="1" thickBot="1">
      <c r="A266" s="111"/>
      <c r="B266" s="156">
        <v>42094</v>
      </c>
      <c r="C266" s="157">
        <v>4639608</v>
      </c>
      <c r="D266" s="157" t="s">
        <v>238</v>
      </c>
      <c r="E266" s="157">
        <v>17500</v>
      </c>
      <c r="F266" s="139" t="s">
        <v>153</v>
      </c>
    </row>
    <row r="267" spans="1:8" ht="26.25" customHeight="1" thickTop="1" thickBot="1">
      <c r="F267" s="485">
        <f>SUM(E245:E264)</f>
        <v>134150.5</v>
      </c>
    </row>
    <row r="268" spans="1:8" ht="26.25" customHeight="1" thickTop="1" thickBot="1">
      <c r="A268" s="212" t="s">
        <v>165</v>
      </c>
      <c r="B268" s="156">
        <v>42095</v>
      </c>
      <c r="C268" s="157">
        <v>1105663</v>
      </c>
      <c r="D268" s="157" t="s">
        <v>131</v>
      </c>
      <c r="E268" s="157">
        <v>13000</v>
      </c>
      <c r="F268" s="139" t="s">
        <v>153</v>
      </c>
    </row>
    <row r="269" spans="1:8" ht="26.25" customHeight="1" thickTop="1" thickBot="1">
      <c r="A269" s="212"/>
      <c r="B269" s="156">
        <v>42095</v>
      </c>
      <c r="C269" s="157">
        <v>4639615</v>
      </c>
      <c r="D269" s="157" t="s">
        <v>227</v>
      </c>
      <c r="E269" s="157">
        <v>2600</v>
      </c>
      <c r="F269" s="139" t="s">
        <v>153</v>
      </c>
    </row>
    <row r="270" spans="1:8" ht="26.25" customHeight="1" thickTop="1" thickBot="1">
      <c r="A270" s="212"/>
      <c r="B270" s="156">
        <v>42096</v>
      </c>
      <c r="C270" s="157">
        <v>4639602</v>
      </c>
      <c r="D270" s="157" t="s">
        <v>16</v>
      </c>
      <c r="E270" s="157">
        <v>9000</v>
      </c>
      <c r="F270" s="139" t="s">
        <v>153</v>
      </c>
    </row>
    <row r="271" spans="1:8" ht="26.25" customHeight="1" thickTop="1" thickBot="1">
      <c r="A271" s="204"/>
      <c r="B271" s="156">
        <v>42097</v>
      </c>
      <c r="C271" s="157">
        <v>1105666</v>
      </c>
      <c r="D271" s="156" t="s">
        <v>55</v>
      </c>
      <c r="E271" s="157">
        <v>5970</v>
      </c>
      <c r="F271" s="139" t="s">
        <v>153</v>
      </c>
    </row>
    <row r="272" spans="1:8" ht="26.25" customHeight="1" thickTop="1" thickBot="1">
      <c r="A272" s="204"/>
      <c r="B272" s="156">
        <v>42099</v>
      </c>
      <c r="C272" s="157">
        <v>1105664</v>
      </c>
      <c r="D272" s="156" t="s">
        <v>17</v>
      </c>
      <c r="E272" s="157">
        <v>6930</v>
      </c>
      <c r="F272" s="139" t="s">
        <v>153</v>
      </c>
    </row>
    <row r="273" spans="1:6" ht="26.25" customHeight="1" thickTop="1" thickBot="1">
      <c r="A273" s="204"/>
      <c r="B273" s="156">
        <v>42104</v>
      </c>
      <c r="C273" s="157">
        <v>4639589</v>
      </c>
      <c r="D273" s="156" t="s">
        <v>49</v>
      </c>
      <c r="E273" s="157">
        <v>11524</v>
      </c>
      <c r="F273" s="139" t="s">
        <v>153</v>
      </c>
    </row>
    <row r="274" spans="1:6" ht="26.25" customHeight="1" thickTop="1" thickBot="1">
      <c r="A274" s="204"/>
      <c r="B274" s="156">
        <v>42104</v>
      </c>
      <c r="C274" s="157">
        <v>1105649</v>
      </c>
      <c r="D274" s="157" t="s">
        <v>207</v>
      </c>
      <c r="E274" s="157">
        <v>10000</v>
      </c>
      <c r="F274" s="139" t="s">
        <v>153</v>
      </c>
    </row>
    <row r="275" spans="1:6" ht="26.25" customHeight="1" thickTop="1" thickBot="1">
      <c r="A275" s="204"/>
      <c r="B275" s="156">
        <v>42107</v>
      </c>
      <c r="C275" s="157">
        <v>4639576</v>
      </c>
      <c r="D275" s="157" t="s">
        <v>15</v>
      </c>
      <c r="E275" s="157">
        <v>8768</v>
      </c>
      <c r="F275" s="139" t="s">
        <v>153</v>
      </c>
    </row>
    <row r="276" spans="1:6" ht="26.25" customHeight="1" thickTop="1" thickBot="1">
      <c r="A276" s="204"/>
      <c r="B276" s="156">
        <v>42107</v>
      </c>
      <c r="C276" s="157">
        <v>4639618</v>
      </c>
      <c r="D276" s="157" t="s">
        <v>239</v>
      </c>
      <c r="E276" s="157">
        <v>8880</v>
      </c>
      <c r="F276" s="139" t="s">
        <v>153</v>
      </c>
    </row>
    <row r="277" spans="1:6" ht="26.25" customHeight="1" thickTop="1" thickBot="1">
      <c r="A277" s="204"/>
      <c r="B277" s="156">
        <v>42108</v>
      </c>
      <c r="C277" s="157">
        <v>4639625</v>
      </c>
      <c r="D277" s="157" t="s">
        <v>58</v>
      </c>
      <c r="E277" s="157">
        <v>18000</v>
      </c>
      <c r="F277" s="139" t="s">
        <v>153</v>
      </c>
    </row>
    <row r="278" spans="1:6" ht="26.25" customHeight="1" thickTop="1" thickBot="1">
      <c r="A278" s="204"/>
      <c r="B278" s="156">
        <v>42109</v>
      </c>
      <c r="C278" s="157">
        <v>4639620</v>
      </c>
      <c r="D278" s="157" t="s">
        <v>195</v>
      </c>
      <c r="E278" s="157">
        <v>1424</v>
      </c>
      <c r="F278" s="139" t="s">
        <v>153</v>
      </c>
    </row>
    <row r="279" spans="1:6" ht="26.25" customHeight="1" thickTop="1" thickBot="1">
      <c r="A279" s="204"/>
      <c r="B279" s="156">
        <v>42109</v>
      </c>
      <c r="C279" s="157">
        <v>4639619</v>
      </c>
      <c r="D279" s="157" t="s">
        <v>180</v>
      </c>
      <c r="E279" s="157">
        <v>3900</v>
      </c>
      <c r="F279" s="139" t="s">
        <v>153</v>
      </c>
    </row>
    <row r="280" spans="1:6" ht="26.25" customHeight="1" thickTop="1" thickBot="1">
      <c r="A280" s="204"/>
      <c r="B280" s="156">
        <v>42109</v>
      </c>
      <c r="C280" s="157">
        <v>1105643</v>
      </c>
      <c r="D280" s="157" t="s">
        <v>161</v>
      </c>
      <c r="E280" s="157">
        <v>8500</v>
      </c>
      <c r="F280" s="139" t="s">
        <v>153</v>
      </c>
    </row>
    <row r="281" spans="1:6" ht="26.25" customHeight="1" thickTop="1" thickBot="1">
      <c r="A281" s="204"/>
      <c r="B281" s="156">
        <v>42112</v>
      </c>
      <c r="C281" s="157">
        <v>4639611</v>
      </c>
      <c r="D281" s="157" t="s">
        <v>237</v>
      </c>
      <c r="E281" s="157">
        <v>10000</v>
      </c>
      <c r="F281" s="139" t="s">
        <v>153</v>
      </c>
    </row>
    <row r="282" spans="1:6" ht="26.25" customHeight="1" thickTop="1" thickBot="1">
      <c r="A282" s="204"/>
      <c r="B282" s="156">
        <v>42114</v>
      </c>
      <c r="C282" s="157">
        <v>1105659</v>
      </c>
      <c r="D282" s="157" t="s">
        <v>15</v>
      </c>
      <c r="E282" s="157">
        <v>5000</v>
      </c>
      <c r="F282" s="139" t="s">
        <v>153</v>
      </c>
    </row>
    <row r="283" spans="1:6" ht="26.25" customHeight="1" thickTop="1" thickBot="1">
      <c r="A283" s="204"/>
      <c r="B283" s="156">
        <v>42119</v>
      </c>
      <c r="C283" s="157">
        <v>4639604</v>
      </c>
      <c r="D283" s="157" t="s">
        <v>212</v>
      </c>
      <c r="E283" s="157">
        <v>924</v>
      </c>
      <c r="F283" s="139" t="s">
        <v>153</v>
      </c>
    </row>
    <row r="284" spans="1:6" ht="26.25" customHeight="1" thickTop="1" thickBot="1">
      <c r="A284" s="204"/>
      <c r="B284" s="156">
        <v>42119</v>
      </c>
      <c r="C284" s="157">
        <v>4639583</v>
      </c>
      <c r="D284" s="157" t="s">
        <v>212</v>
      </c>
      <c r="E284" s="157">
        <v>9352.5</v>
      </c>
      <c r="F284" s="139" t="s">
        <v>153</v>
      </c>
    </row>
    <row r="285" spans="1:6" ht="26.25" customHeight="1" thickTop="1" thickBot="1">
      <c r="A285" s="204"/>
      <c r="B285" s="156">
        <v>42124</v>
      </c>
      <c r="C285" s="157">
        <v>1105650</v>
      </c>
      <c r="D285" s="157" t="s">
        <v>207</v>
      </c>
      <c r="E285" s="157">
        <v>10000</v>
      </c>
      <c r="F285" s="139" t="s">
        <v>153</v>
      </c>
    </row>
    <row r="286" spans="1:6" ht="26.25" customHeight="1" thickTop="1" thickBot="1">
      <c r="F286" s="485">
        <f>SUM(E268:E285)</f>
        <v>143772.5</v>
      </c>
    </row>
    <row r="287" spans="1:6" ht="26.25" customHeight="1" thickTop="1" thickBot="1">
      <c r="A287" s="209" t="s">
        <v>22</v>
      </c>
      <c r="B287" s="156">
        <v>42125</v>
      </c>
      <c r="C287" s="157">
        <v>4639621</v>
      </c>
      <c r="D287" s="157" t="s">
        <v>16</v>
      </c>
      <c r="E287" s="157">
        <v>6610</v>
      </c>
      <c r="F287" s="139" t="s">
        <v>153</v>
      </c>
    </row>
    <row r="288" spans="1:6" ht="26.25" customHeight="1" thickTop="1" thickBot="1">
      <c r="A288" s="209"/>
      <c r="B288" s="156">
        <v>42128</v>
      </c>
      <c r="C288" s="157">
        <v>9583463</v>
      </c>
      <c r="D288" s="157" t="s">
        <v>227</v>
      </c>
      <c r="E288" s="157">
        <v>2600</v>
      </c>
      <c r="F288" s="139" t="s">
        <v>153</v>
      </c>
    </row>
    <row r="289" spans="1:10" ht="26.25" customHeight="1" thickTop="1" thickBot="1">
      <c r="A289" s="209"/>
      <c r="B289" s="156">
        <v>42129</v>
      </c>
      <c r="C289" s="157">
        <v>9583460</v>
      </c>
      <c r="D289" s="157" t="s">
        <v>211</v>
      </c>
      <c r="E289" s="157">
        <v>1905</v>
      </c>
      <c r="F289" s="139" t="s">
        <v>153</v>
      </c>
    </row>
    <row r="290" spans="1:10" ht="26.25" customHeight="1" thickTop="1" thickBot="1">
      <c r="A290" s="209"/>
      <c r="B290" s="156">
        <v>42134</v>
      </c>
      <c r="C290" s="157">
        <v>1105660</v>
      </c>
      <c r="D290" s="157" t="s">
        <v>15</v>
      </c>
      <c r="E290" s="157">
        <v>4260</v>
      </c>
      <c r="F290" s="139" t="s">
        <v>153</v>
      </c>
    </row>
    <row r="291" spans="1:10" ht="26.25" customHeight="1" thickTop="1" thickBot="1">
      <c r="A291" s="209"/>
      <c r="B291" s="156">
        <v>42134</v>
      </c>
      <c r="C291" s="157">
        <v>4639594</v>
      </c>
      <c r="D291" s="157" t="s">
        <v>211</v>
      </c>
      <c r="E291" s="157">
        <v>5570</v>
      </c>
      <c r="F291" s="139" t="s">
        <v>153</v>
      </c>
    </row>
    <row r="292" spans="1:10" ht="26.25" customHeight="1" thickTop="1" thickBot="1">
      <c r="A292" s="209"/>
      <c r="B292" s="156">
        <v>42139</v>
      </c>
      <c r="C292" s="157">
        <v>4639577</v>
      </c>
      <c r="D292" s="157" t="s">
        <v>15</v>
      </c>
      <c r="E292" s="157">
        <v>8768</v>
      </c>
      <c r="F292" s="139" t="s">
        <v>153</v>
      </c>
    </row>
    <row r="293" spans="1:10" ht="26.25" customHeight="1" thickTop="1" thickBot="1">
      <c r="A293" s="209"/>
      <c r="B293" s="156">
        <v>42139</v>
      </c>
      <c r="C293" s="157">
        <v>4639598</v>
      </c>
      <c r="D293" s="157" t="s">
        <v>17</v>
      </c>
      <c r="E293" s="157">
        <v>5350</v>
      </c>
      <c r="F293" s="139" t="s">
        <v>153</v>
      </c>
      <c r="J293" s="556"/>
    </row>
    <row r="294" spans="1:10" ht="26.25" customHeight="1" thickTop="1" thickBot="1">
      <c r="A294" s="209"/>
      <c r="B294" s="156">
        <v>42141</v>
      </c>
      <c r="C294" s="157">
        <v>4639603</v>
      </c>
      <c r="D294" s="157" t="s">
        <v>49</v>
      </c>
      <c r="E294" s="157">
        <v>9961</v>
      </c>
      <c r="F294" s="139" t="s">
        <v>153</v>
      </c>
      <c r="J294" s="556"/>
    </row>
    <row r="295" spans="1:10" ht="26.25" customHeight="1" thickTop="1" thickBot="1">
      <c r="A295" s="209"/>
      <c r="B295" s="156">
        <v>42144</v>
      </c>
      <c r="C295" s="157">
        <v>4639622</v>
      </c>
      <c r="D295" s="157" t="s">
        <v>15</v>
      </c>
      <c r="E295" s="157">
        <v>10800</v>
      </c>
      <c r="F295" s="139" t="s">
        <v>153</v>
      </c>
    </row>
    <row r="296" spans="1:10" ht="26.25" customHeight="1" thickTop="1" thickBot="1">
      <c r="A296" s="209"/>
      <c r="B296" s="156">
        <v>42144</v>
      </c>
      <c r="C296" s="157">
        <v>4639592</v>
      </c>
      <c r="D296" s="157" t="s">
        <v>207</v>
      </c>
      <c r="E296" s="157">
        <v>10000</v>
      </c>
      <c r="F296" s="139" t="s">
        <v>153</v>
      </c>
    </row>
    <row r="297" spans="1:10" ht="26.25" customHeight="1" thickTop="1" thickBot="1">
      <c r="A297" s="209"/>
      <c r="B297" s="156">
        <v>42146</v>
      </c>
      <c r="C297" s="157">
        <v>9583464</v>
      </c>
      <c r="D297" s="157" t="s">
        <v>195</v>
      </c>
      <c r="E297" s="157">
        <v>5100</v>
      </c>
      <c r="F297" s="139" t="s">
        <v>153</v>
      </c>
    </row>
    <row r="298" spans="1:10" ht="26.25" customHeight="1" thickTop="1" thickBot="1">
      <c r="A298" s="209"/>
      <c r="B298" s="156">
        <v>42147</v>
      </c>
      <c r="C298" s="157">
        <v>4639596</v>
      </c>
      <c r="D298" s="157" t="s">
        <v>211</v>
      </c>
      <c r="E298" s="157">
        <v>5570</v>
      </c>
      <c r="F298" s="139" t="s">
        <v>153</v>
      </c>
    </row>
    <row r="299" spans="1:10" ht="26.25" customHeight="1" thickTop="1" thickBot="1">
      <c r="A299" s="209"/>
      <c r="B299" s="156">
        <v>42147</v>
      </c>
      <c r="C299" s="157">
        <v>4639614</v>
      </c>
      <c r="D299" s="157" t="s">
        <v>211</v>
      </c>
      <c r="E299" s="157">
        <v>2280</v>
      </c>
      <c r="F299" s="139" t="s">
        <v>153</v>
      </c>
    </row>
    <row r="300" spans="1:10" ht="26.25" customHeight="1" thickTop="1" thickBot="1">
      <c r="A300" s="209"/>
      <c r="B300" s="156">
        <v>42149</v>
      </c>
      <c r="C300" s="157">
        <v>4639606</v>
      </c>
      <c r="D300" s="157" t="s">
        <v>161</v>
      </c>
      <c r="E300" s="157">
        <v>6000</v>
      </c>
      <c r="F300" s="139" t="s">
        <v>153</v>
      </c>
    </row>
    <row r="301" spans="1:10" ht="26.25" customHeight="1" thickTop="1" thickBot="1">
      <c r="A301" s="209"/>
      <c r="B301" s="156">
        <v>42152</v>
      </c>
      <c r="C301" s="157">
        <v>4639623</v>
      </c>
      <c r="D301" s="157" t="s">
        <v>211</v>
      </c>
      <c r="E301" s="157">
        <v>7750</v>
      </c>
      <c r="F301" s="139" t="s">
        <v>153</v>
      </c>
    </row>
    <row r="302" spans="1:10" ht="26.25" customHeight="1" thickTop="1" thickBot="1">
      <c r="A302" s="209"/>
      <c r="B302" s="156">
        <v>42154</v>
      </c>
      <c r="C302" s="157">
        <v>9583457</v>
      </c>
      <c r="D302" s="157" t="s">
        <v>15</v>
      </c>
      <c r="E302" s="157">
        <v>8000</v>
      </c>
      <c r="F302" s="139" t="s">
        <v>153</v>
      </c>
    </row>
    <row r="303" spans="1:10" ht="26.25" customHeight="1" thickTop="1" thickBot="1">
      <c r="F303" s="485">
        <f>SUM(E287:E302)</f>
        <v>100524</v>
      </c>
    </row>
    <row r="304" spans="1:10" ht="26.25" customHeight="1" thickTop="1" thickBot="1">
      <c r="A304" s="118" t="s">
        <v>168</v>
      </c>
      <c r="B304" s="156">
        <v>42157</v>
      </c>
      <c r="C304" s="157">
        <v>9583474</v>
      </c>
      <c r="D304" s="157" t="s">
        <v>227</v>
      </c>
      <c r="E304" s="157">
        <v>2600</v>
      </c>
      <c r="F304" s="139" t="s">
        <v>153</v>
      </c>
    </row>
    <row r="305" spans="1:6" ht="26.25" customHeight="1" thickTop="1" thickBot="1">
      <c r="A305" s="118"/>
      <c r="B305" s="156">
        <v>42158</v>
      </c>
      <c r="C305" s="157">
        <v>4639578</v>
      </c>
      <c r="D305" s="157" t="s">
        <v>15</v>
      </c>
      <c r="E305" s="157">
        <v>8768</v>
      </c>
      <c r="F305" s="139" t="s">
        <v>153</v>
      </c>
    </row>
    <row r="306" spans="1:6" ht="26.25" customHeight="1" thickTop="1" thickBot="1">
      <c r="A306" s="118"/>
      <c r="B306" s="156">
        <v>42160</v>
      </c>
      <c r="C306" s="157">
        <v>9583469</v>
      </c>
      <c r="D306" s="157" t="s">
        <v>49</v>
      </c>
      <c r="E306" s="157">
        <v>14078</v>
      </c>
      <c r="F306" s="139" t="s">
        <v>153</v>
      </c>
    </row>
    <row r="307" spans="1:6" ht="26.25" customHeight="1" thickTop="1" thickBot="1">
      <c r="A307" s="118"/>
      <c r="B307" s="156">
        <v>42165</v>
      </c>
      <c r="C307" s="157">
        <v>4639612</v>
      </c>
      <c r="D307" s="157" t="s">
        <v>211</v>
      </c>
      <c r="E307" s="157">
        <v>6525</v>
      </c>
      <c r="F307" s="139" t="s">
        <v>153</v>
      </c>
    </row>
    <row r="308" spans="1:6" ht="26.25" customHeight="1" thickTop="1" thickBot="1">
      <c r="A308" s="118"/>
      <c r="B308" s="156">
        <v>42165</v>
      </c>
      <c r="C308" s="157">
        <v>4639593</v>
      </c>
      <c r="D308" s="157" t="s">
        <v>207</v>
      </c>
      <c r="E308" s="157">
        <v>9000</v>
      </c>
      <c r="F308" s="139" t="s">
        <v>153</v>
      </c>
    </row>
    <row r="309" spans="1:6" ht="26.25" customHeight="1" thickTop="1" thickBot="1">
      <c r="A309" s="118"/>
      <c r="B309" s="156">
        <v>42166</v>
      </c>
      <c r="C309" s="157">
        <v>9583479</v>
      </c>
      <c r="D309" s="157" t="s">
        <v>243</v>
      </c>
      <c r="E309" s="157">
        <v>5520</v>
      </c>
      <c r="F309" s="139" t="s">
        <v>153</v>
      </c>
    </row>
    <row r="310" spans="1:6" ht="26.25" customHeight="1" thickTop="1" thickBot="1">
      <c r="A310" s="118"/>
      <c r="B310" s="156">
        <v>42168</v>
      </c>
      <c r="C310" s="157">
        <v>9583458</v>
      </c>
      <c r="D310" s="157" t="s">
        <v>15</v>
      </c>
      <c r="E310" s="157">
        <v>7000</v>
      </c>
      <c r="F310" s="139" t="s">
        <v>153</v>
      </c>
    </row>
    <row r="311" spans="1:6" ht="26.25" customHeight="1" thickTop="1" thickBot="1">
      <c r="A311" s="118"/>
      <c r="B311" s="156">
        <v>42170</v>
      </c>
      <c r="C311" s="157">
        <v>4639579</v>
      </c>
      <c r="D311" s="157" t="s">
        <v>15</v>
      </c>
      <c r="E311" s="157">
        <v>8768</v>
      </c>
      <c r="F311" s="139" t="s">
        <v>153</v>
      </c>
    </row>
    <row r="312" spans="1:6" ht="26.25" customHeight="1" thickTop="1" thickBot="1">
      <c r="A312" s="118"/>
      <c r="B312" s="156">
        <v>42170</v>
      </c>
      <c r="C312" s="157">
        <v>9583472</v>
      </c>
      <c r="D312" s="157" t="s">
        <v>193</v>
      </c>
      <c r="E312" s="157">
        <v>6900</v>
      </c>
      <c r="F312" s="139" t="s">
        <v>153</v>
      </c>
    </row>
    <row r="313" spans="1:6" ht="26.25" customHeight="1" thickTop="1" thickBot="1">
      <c r="A313" s="118"/>
      <c r="B313" s="156">
        <v>42175</v>
      </c>
      <c r="C313" s="157">
        <v>4639597</v>
      </c>
      <c r="D313" s="157" t="s">
        <v>15</v>
      </c>
      <c r="E313" s="157">
        <v>9968</v>
      </c>
      <c r="F313" s="139" t="s">
        <v>153</v>
      </c>
    </row>
    <row r="314" spans="1:6" ht="26.25" customHeight="1" thickTop="1" thickBot="1">
      <c r="A314" s="118"/>
      <c r="B314" s="156">
        <v>42178</v>
      </c>
      <c r="C314" s="157">
        <v>9583465</v>
      </c>
      <c r="D314" s="157" t="s">
        <v>237</v>
      </c>
      <c r="E314" s="157">
        <v>8700</v>
      </c>
      <c r="F314" s="139" t="s">
        <v>153</v>
      </c>
    </row>
    <row r="315" spans="1:6" ht="26.25" customHeight="1" thickTop="1" thickBot="1">
      <c r="A315" s="118"/>
      <c r="B315" s="156">
        <v>42149</v>
      </c>
      <c r="C315" s="157">
        <v>4639607</v>
      </c>
      <c r="D315" s="157" t="s">
        <v>161</v>
      </c>
      <c r="E315" s="157">
        <v>6000</v>
      </c>
      <c r="F315" s="139" t="s">
        <v>153</v>
      </c>
    </row>
    <row r="316" spans="1:6" ht="26.25" customHeight="1" thickTop="1" thickBot="1">
      <c r="A316" s="118"/>
      <c r="B316" s="156">
        <v>42182</v>
      </c>
      <c r="C316" s="157">
        <v>4639613</v>
      </c>
      <c r="D316" s="157" t="s">
        <v>211</v>
      </c>
      <c r="E316" s="157">
        <v>6525</v>
      </c>
      <c r="F316" s="139" t="s">
        <v>153</v>
      </c>
    </row>
    <row r="317" spans="1:6" ht="26.25" customHeight="1" thickTop="1" thickBot="1">
      <c r="A317" s="118"/>
      <c r="B317" s="156">
        <v>42185</v>
      </c>
      <c r="C317" s="157">
        <v>4639579</v>
      </c>
      <c r="D317" s="157" t="s">
        <v>15</v>
      </c>
      <c r="E317" s="157">
        <v>8768</v>
      </c>
      <c r="F317" s="139" t="s">
        <v>153</v>
      </c>
    </row>
    <row r="318" spans="1:6" ht="26.25" customHeight="1" thickTop="1" thickBot="1">
      <c r="F318" s="485">
        <f>SUM(E305:E317)</f>
        <v>106520</v>
      </c>
    </row>
    <row r="319" spans="1:6" ht="26.25" customHeight="1" thickTop="1" thickBot="1">
      <c r="A319" s="232" t="s">
        <v>175</v>
      </c>
      <c r="B319" s="156">
        <v>42187</v>
      </c>
      <c r="C319" s="157">
        <v>9583499</v>
      </c>
      <c r="D319" s="157" t="s">
        <v>227</v>
      </c>
      <c r="E319" s="157">
        <v>2600</v>
      </c>
      <c r="F319" s="139" t="s">
        <v>153</v>
      </c>
    </row>
    <row r="320" spans="1:6" ht="26.25" customHeight="1" thickTop="1" thickBot="1">
      <c r="A320" s="232"/>
      <c r="B320" s="156">
        <v>42190</v>
      </c>
      <c r="C320" s="157">
        <v>9583470</v>
      </c>
      <c r="D320" s="157" t="s">
        <v>49</v>
      </c>
      <c r="E320" s="157">
        <v>14000</v>
      </c>
      <c r="F320" s="139" t="s">
        <v>153</v>
      </c>
    </row>
    <row r="321" spans="1:6" ht="26.25" customHeight="1" thickTop="1" thickBot="1">
      <c r="A321" s="232"/>
      <c r="B321" s="156">
        <v>42192</v>
      </c>
      <c r="C321" s="157">
        <v>9583467</v>
      </c>
      <c r="D321" s="157" t="s">
        <v>211</v>
      </c>
      <c r="E321" s="157">
        <v>2535</v>
      </c>
      <c r="F321" s="139" t="s">
        <v>153</v>
      </c>
    </row>
    <row r="322" spans="1:6" ht="26.25" customHeight="1" thickTop="1" thickBot="1">
      <c r="A322" s="232"/>
      <c r="B322" s="156">
        <v>42195</v>
      </c>
      <c r="C322" s="157">
        <v>4639624</v>
      </c>
      <c r="D322" s="157" t="s">
        <v>211</v>
      </c>
      <c r="E322" s="157">
        <v>10000</v>
      </c>
      <c r="F322" s="139" t="s">
        <v>153</v>
      </c>
    </row>
    <row r="323" spans="1:6" ht="26.25" customHeight="1" thickTop="1" thickBot="1">
      <c r="A323" s="232"/>
      <c r="B323" s="156">
        <v>42193</v>
      </c>
      <c r="C323" s="157">
        <v>9583468</v>
      </c>
      <c r="D323" s="157" t="s">
        <v>55</v>
      </c>
      <c r="E323" s="157">
        <v>3696</v>
      </c>
      <c r="F323" s="139" t="s">
        <v>153</v>
      </c>
    </row>
    <row r="324" spans="1:6" ht="26.25" customHeight="1" thickTop="1" thickBot="1">
      <c r="A324" s="232"/>
      <c r="B324" s="156">
        <v>42195</v>
      </c>
      <c r="C324" s="157">
        <v>4639616</v>
      </c>
      <c r="D324" s="157" t="s">
        <v>15</v>
      </c>
      <c r="E324" s="157">
        <v>7265</v>
      </c>
      <c r="F324" s="139" t="s">
        <v>153</v>
      </c>
    </row>
    <row r="325" spans="1:6" ht="26.25" customHeight="1" thickTop="1" thickBot="1">
      <c r="A325" s="232"/>
      <c r="B325" s="156">
        <v>42200</v>
      </c>
      <c r="C325" s="157">
        <v>9583472</v>
      </c>
      <c r="D325" s="157" t="s">
        <v>193</v>
      </c>
      <c r="E325" s="157">
        <v>6900</v>
      </c>
      <c r="F325" s="139" t="s">
        <v>153</v>
      </c>
    </row>
    <row r="326" spans="1:6" ht="26.25" customHeight="1" thickTop="1" thickBot="1">
      <c r="A326" s="232"/>
      <c r="B326" s="156">
        <v>42200</v>
      </c>
      <c r="C326" s="157">
        <v>9583484</v>
      </c>
      <c r="D326" s="157" t="s">
        <v>203</v>
      </c>
      <c r="E326" s="157">
        <v>14500</v>
      </c>
      <c r="F326" s="139" t="s">
        <v>153</v>
      </c>
    </row>
    <row r="327" spans="1:6" ht="26.25" customHeight="1" thickTop="1" thickBot="1">
      <c r="A327" s="232"/>
      <c r="B327" s="156">
        <v>42205</v>
      </c>
      <c r="C327" s="157">
        <v>4639617</v>
      </c>
      <c r="D327" s="157" t="s">
        <v>15</v>
      </c>
      <c r="E327" s="157">
        <v>7000</v>
      </c>
      <c r="F327" s="139" t="s">
        <v>153</v>
      </c>
    </row>
    <row r="328" spans="1:6" ht="26.25" customHeight="1" thickTop="1" thickBot="1">
      <c r="A328" s="232"/>
      <c r="B328" s="156">
        <v>42204</v>
      </c>
      <c r="C328" s="157">
        <v>9583489</v>
      </c>
      <c r="D328" s="157" t="s">
        <v>196</v>
      </c>
      <c r="E328" s="157">
        <v>5984</v>
      </c>
      <c r="F328" s="139" t="s">
        <v>153</v>
      </c>
    </row>
    <row r="329" spans="1:6" ht="26.25" customHeight="1" thickTop="1" thickBot="1">
      <c r="A329" s="232"/>
      <c r="B329" s="156">
        <v>42207</v>
      </c>
      <c r="C329" s="157">
        <v>9583465</v>
      </c>
      <c r="D329" s="157" t="s">
        <v>237</v>
      </c>
      <c r="E329" s="157">
        <v>8000</v>
      </c>
      <c r="F329" s="139" t="s">
        <v>153</v>
      </c>
    </row>
    <row r="330" spans="1:6" ht="26.25" customHeight="1" thickTop="1" thickBot="1">
      <c r="A330" s="232"/>
      <c r="B330" s="156">
        <v>42212</v>
      </c>
      <c r="C330" s="157">
        <v>9583490</v>
      </c>
      <c r="D330" s="157" t="s">
        <v>244</v>
      </c>
      <c r="E330" s="157">
        <v>9720</v>
      </c>
      <c r="F330" s="139" t="s">
        <v>153</v>
      </c>
    </row>
    <row r="331" spans="1:6" ht="26.25" customHeight="1" thickTop="1" thickBot="1">
      <c r="A331" s="232"/>
      <c r="B331" s="156">
        <v>42213</v>
      </c>
      <c r="C331" s="157">
        <v>9583486</v>
      </c>
      <c r="D331" s="157" t="s">
        <v>211</v>
      </c>
      <c r="E331" s="157">
        <v>1828</v>
      </c>
      <c r="F331" s="139" t="s">
        <v>153</v>
      </c>
    </row>
    <row r="332" spans="1:6" ht="26.25" customHeight="1" thickTop="1" thickBot="1">
      <c r="A332" s="232"/>
      <c r="B332" s="156">
        <v>42213</v>
      </c>
      <c r="C332" s="157">
        <v>9583475</v>
      </c>
      <c r="D332" s="157" t="s">
        <v>211</v>
      </c>
      <c r="E332" s="157">
        <v>2800</v>
      </c>
      <c r="F332" s="139" t="s">
        <v>153</v>
      </c>
    </row>
    <row r="333" spans="1:6" ht="26.25" customHeight="1" thickTop="1" thickBot="1">
      <c r="A333" s="232"/>
      <c r="B333" s="156">
        <v>42215</v>
      </c>
      <c r="C333" s="157">
        <v>9583459</v>
      </c>
      <c r="D333" s="157" t="s">
        <v>15</v>
      </c>
      <c r="E333" s="157">
        <v>6040</v>
      </c>
      <c r="F333" s="139" t="s">
        <v>153</v>
      </c>
    </row>
    <row r="334" spans="1:6" ht="26.25" customHeight="1" thickTop="1" thickBot="1">
      <c r="F334" s="485">
        <f>SUM(E320:E333)</f>
        <v>100268</v>
      </c>
    </row>
    <row r="335" spans="1:6" ht="26.25" customHeight="1" thickTop="1" thickBot="1">
      <c r="A335" s="118" t="s">
        <v>188</v>
      </c>
      <c r="B335" s="156">
        <v>42190</v>
      </c>
      <c r="C335" s="157">
        <v>9583471</v>
      </c>
      <c r="D335" s="157" t="s">
        <v>49</v>
      </c>
      <c r="E335" s="157">
        <v>14000</v>
      </c>
      <c r="F335" s="139" t="s">
        <v>153</v>
      </c>
    </row>
    <row r="336" spans="1:6" ht="26.25" customHeight="1" thickTop="1" thickBot="1">
      <c r="A336" s="118"/>
      <c r="B336" s="156">
        <v>42221</v>
      </c>
      <c r="C336" s="157">
        <v>9583502</v>
      </c>
      <c r="D336" s="157" t="s">
        <v>227</v>
      </c>
      <c r="E336" s="157">
        <v>2600</v>
      </c>
      <c r="F336" s="139" t="s">
        <v>153</v>
      </c>
    </row>
    <row r="337" spans="1:6" ht="26.25" customHeight="1" thickTop="1" thickBot="1">
      <c r="A337" s="118"/>
      <c r="B337" s="156">
        <v>42221</v>
      </c>
      <c r="C337" s="157">
        <v>9583474</v>
      </c>
      <c r="D337" s="157" t="s">
        <v>15</v>
      </c>
      <c r="E337" s="157">
        <v>11050</v>
      </c>
      <c r="F337" s="139" t="s">
        <v>153</v>
      </c>
    </row>
    <row r="338" spans="1:6" ht="26.25" customHeight="1" thickTop="1" thickBot="1">
      <c r="A338" s="118"/>
      <c r="B338" s="156">
        <v>42223</v>
      </c>
      <c r="C338" s="157">
        <v>9583493</v>
      </c>
      <c r="D338" s="157" t="s">
        <v>211</v>
      </c>
      <c r="E338" s="157">
        <v>8140</v>
      </c>
      <c r="F338" s="139" t="s">
        <v>153</v>
      </c>
    </row>
    <row r="339" spans="1:6" ht="26.25" customHeight="1" thickTop="1" thickBot="1">
      <c r="A339" s="118"/>
      <c r="B339" s="156">
        <v>42226</v>
      </c>
      <c r="C339" s="157">
        <v>9583462</v>
      </c>
      <c r="D339" s="157" t="s">
        <v>15</v>
      </c>
      <c r="E339" s="157">
        <v>3360</v>
      </c>
      <c r="F339" s="139" t="s">
        <v>153</v>
      </c>
    </row>
    <row r="340" spans="1:6" ht="26.25" customHeight="1" thickTop="1" thickBot="1">
      <c r="A340" s="118"/>
      <c r="B340" s="156">
        <v>42231</v>
      </c>
      <c r="C340" s="157">
        <v>9583480</v>
      </c>
      <c r="D340" s="157" t="s">
        <v>17</v>
      </c>
      <c r="E340" s="157">
        <v>7450</v>
      </c>
      <c r="F340" s="139" t="s">
        <v>153</v>
      </c>
    </row>
    <row r="341" spans="1:6" ht="26.25" customHeight="1" thickTop="1" thickBot="1">
      <c r="A341" s="118"/>
      <c r="B341" s="156">
        <v>42231</v>
      </c>
      <c r="C341" s="157">
        <v>9583483</v>
      </c>
      <c r="D341" s="157" t="s">
        <v>203</v>
      </c>
      <c r="E341" s="157">
        <v>14500</v>
      </c>
      <c r="F341" s="139" t="s">
        <v>153</v>
      </c>
    </row>
    <row r="342" spans="1:6" ht="26.25" customHeight="1" thickTop="1" thickBot="1">
      <c r="A342" s="118"/>
      <c r="B342" s="156">
        <v>42236</v>
      </c>
      <c r="C342" s="157">
        <v>9583492</v>
      </c>
      <c r="D342" s="157" t="s">
        <v>174</v>
      </c>
      <c r="E342" s="157">
        <v>1890</v>
      </c>
      <c r="F342" s="139" t="s">
        <v>153</v>
      </c>
    </row>
    <row r="343" spans="1:6" ht="26.25" customHeight="1" thickTop="1" thickBot="1">
      <c r="A343" s="118"/>
      <c r="B343" s="156">
        <v>42236</v>
      </c>
      <c r="C343" s="157">
        <v>9583504</v>
      </c>
      <c r="D343" s="157" t="s">
        <v>196</v>
      </c>
      <c r="E343" s="157">
        <v>20009</v>
      </c>
      <c r="F343" s="139" t="s">
        <v>153</v>
      </c>
    </row>
    <row r="344" spans="1:6" ht="26.25" customHeight="1" thickTop="1" thickBot="1">
      <c r="A344" s="118"/>
      <c r="B344" s="156">
        <v>42241</v>
      </c>
      <c r="C344" s="157">
        <v>9583477</v>
      </c>
      <c r="D344" s="157" t="s">
        <v>15</v>
      </c>
      <c r="E344" s="157">
        <v>10000</v>
      </c>
      <c r="F344" s="139" t="s">
        <v>153</v>
      </c>
    </row>
    <row r="345" spans="1:6" ht="26.25" customHeight="1" thickTop="1" thickBot="1">
      <c r="A345" s="118"/>
      <c r="B345" s="156">
        <v>42244</v>
      </c>
      <c r="C345" s="157">
        <v>3486958</v>
      </c>
      <c r="D345" s="157" t="s">
        <v>173</v>
      </c>
      <c r="E345" s="157">
        <v>4400</v>
      </c>
      <c r="F345" s="139" t="s">
        <v>153</v>
      </c>
    </row>
    <row r="346" spans="1:6" ht="26.25" customHeight="1" thickTop="1" thickBot="1">
      <c r="A346" s="118"/>
      <c r="B346" s="156">
        <v>42244</v>
      </c>
      <c r="C346" s="157">
        <v>9583488</v>
      </c>
      <c r="D346" s="157" t="s">
        <v>207</v>
      </c>
      <c r="E346" s="157">
        <v>8700</v>
      </c>
      <c r="F346" s="139" t="s">
        <v>153</v>
      </c>
    </row>
    <row r="347" spans="1:6" ht="26.25" customHeight="1" thickTop="1" thickBot="1">
      <c r="A347" s="118"/>
      <c r="B347" s="156">
        <v>42152</v>
      </c>
      <c r="C347" s="157">
        <v>9583491</v>
      </c>
      <c r="D347" s="157" t="s">
        <v>244</v>
      </c>
      <c r="E347" s="157">
        <v>9000</v>
      </c>
      <c r="F347" s="139" t="s">
        <v>153</v>
      </c>
    </row>
    <row r="348" spans="1:6" ht="26.25" customHeight="1" thickTop="1" thickBot="1">
      <c r="A348" s="118"/>
      <c r="B348" s="156">
        <v>42246</v>
      </c>
      <c r="C348" s="157">
        <v>9583495</v>
      </c>
      <c r="D348" s="157" t="s">
        <v>203</v>
      </c>
      <c r="E348" s="157">
        <v>5957</v>
      </c>
      <c r="F348" s="139" t="s">
        <v>153</v>
      </c>
    </row>
    <row r="349" spans="1:6" ht="26.25" customHeight="1" thickTop="1" thickBot="1">
      <c r="F349" s="485">
        <f>SUM(E335:E347)</f>
        <v>115099</v>
      </c>
    </row>
    <row r="350" spans="1:6" ht="26.25" customHeight="1" thickTop="1" thickBot="1">
      <c r="A350" s="209" t="s">
        <v>189</v>
      </c>
      <c r="B350" s="156">
        <v>42252</v>
      </c>
      <c r="C350" s="157">
        <v>9583494</v>
      </c>
      <c r="D350" s="157" t="s">
        <v>211</v>
      </c>
      <c r="E350" s="157">
        <v>8140</v>
      </c>
      <c r="F350" s="139" t="s">
        <v>153</v>
      </c>
    </row>
    <row r="351" spans="1:6" ht="26.25" customHeight="1" thickTop="1" thickBot="1">
      <c r="A351" s="209"/>
      <c r="B351" s="156">
        <v>42252</v>
      </c>
      <c r="C351" s="157">
        <v>3486962</v>
      </c>
      <c r="D351" s="157" t="s">
        <v>251</v>
      </c>
      <c r="E351" s="157">
        <v>2600</v>
      </c>
      <c r="F351" s="139" t="s">
        <v>153</v>
      </c>
    </row>
    <row r="352" spans="1:6" ht="26.25" customHeight="1" thickTop="1" thickBot="1">
      <c r="A352" s="209"/>
      <c r="B352" s="156">
        <v>42252</v>
      </c>
      <c r="C352" s="157">
        <v>9583506</v>
      </c>
      <c r="D352" s="157" t="s">
        <v>17</v>
      </c>
      <c r="E352" s="157">
        <v>3000</v>
      </c>
      <c r="F352" s="139" t="s">
        <v>153</v>
      </c>
    </row>
    <row r="353" spans="1:6" ht="26.25" customHeight="1" thickTop="1" thickBot="1">
      <c r="A353" s="209"/>
      <c r="B353" s="156">
        <v>42256</v>
      </c>
      <c r="C353" s="157">
        <v>3486965</v>
      </c>
      <c r="D353" s="157" t="s">
        <v>252</v>
      </c>
      <c r="E353" s="157">
        <v>1082</v>
      </c>
      <c r="F353" s="139" t="s">
        <v>153</v>
      </c>
    </row>
    <row r="354" spans="1:6" ht="26.25" customHeight="1" thickTop="1" thickBot="1">
      <c r="A354" s="209"/>
      <c r="B354" s="156">
        <v>42256</v>
      </c>
      <c r="C354" s="157">
        <v>3486966</v>
      </c>
      <c r="D354" s="157" t="s">
        <v>252</v>
      </c>
      <c r="E354" s="157">
        <v>1514</v>
      </c>
      <c r="F354" s="139" t="s">
        <v>153</v>
      </c>
    </row>
    <row r="355" spans="1:6" ht="26.25" customHeight="1" thickTop="1" thickBot="1">
      <c r="A355" s="209"/>
      <c r="B355" s="156">
        <v>42257</v>
      </c>
      <c r="C355" s="157">
        <v>3486964</v>
      </c>
      <c r="D355" s="157" t="s">
        <v>49</v>
      </c>
      <c r="E355" s="157">
        <v>1728</v>
      </c>
      <c r="F355" s="139" t="s">
        <v>153</v>
      </c>
    </row>
    <row r="356" spans="1:6" ht="26.25" customHeight="1" thickTop="1" thickBot="1">
      <c r="A356" s="209"/>
      <c r="B356" s="156">
        <v>42257</v>
      </c>
      <c r="C356" s="157">
        <v>3486256</v>
      </c>
      <c r="D356" s="157" t="s">
        <v>211</v>
      </c>
      <c r="E356" s="157">
        <v>3460</v>
      </c>
      <c r="F356" s="139" t="s">
        <v>153</v>
      </c>
    </row>
    <row r="357" spans="1:6" ht="26.25" customHeight="1" thickTop="1" thickBot="1">
      <c r="A357" s="209"/>
      <c r="B357" s="156">
        <v>42257</v>
      </c>
      <c r="C357" s="157">
        <v>9583478</v>
      </c>
      <c r="D357" s="157" t="s">
        <v>15</v>
      </c>
      <c r="E357" s="157">
        <v>10000</v>
      </c>
      <c r="F357" s="139" t="s">
        <v>153</v>
      </c>
    </row>
    <row r="358" spans="1:6" ht="26.25" customHeight="1" thickTop="1" thickBot="1">
      <c r="A358" s="209"/>
      <c r="B358" s="156">
        <v>42261</v>
      </c>
      <c r="C358" s="157">
        <v>3486970</v>
      </c>
      <c r="D358" s="157" t="s">
        <v>217</v>
      </c>
      <c r="E358" s="157">
        <v>3000</v>
      </c>
      <c r="F358" s="139" t="s">
        <v>153</v>
      </c>
    </row>
    <row r="359" spans="1:6" ht="26.25" customHeight="1" thickTop="1" thickBot="1">
      <c r="A359" s="209"/>
      <c r="B359" s="156">
        <v>42262</v>
      </c>
      <c r="C359" s="157">
        <v>3486981</v>
      </c>
      <c r="D359" s="157" t="s">
        <v>173</v>
      </c>
      <c r="E359" s="157">
        <v>4381.99</v>
      </c>
      <c r="F359" s="139" t="s">
        <v>153</v>
      </c>
    </row>
    <row r="360" spans="1:6" ht="26.25" customHeight="1" thickTop="1" thickBot="1">
      <c r="A360" s="209"/>
      <c r="B360" s="156">
        <v>42262</v>
      </c>
      <c r="C360" s="157">
        <v>9583481</v>
      </c>
      <c r="D360" s="157" t="s">
        <v>17</v>
      </c>
      <c r="E360" s="157">
        <v>7000</v>
      </c>
      <c r="F360" s="139" t="s">
        <v>153</v>
      </c>
    </row>
    <row r="361" spans="1:6" ht="26.25" customHeight="1" thickTop="1" thickBot="1">
      <c r="A361" s="209"/>
      <c r="B361" s="156">
        <v>42267</v>
      </c>
      <c r="C361" s="157">
        <v>9583496</v>
      </c>
      <c r="D361" s="157" t="s">
        <v>15</v>
      </c>
      <c r="E361" s="157">
        <v>11160</v>
      </c>
      <c r="F361" s="139" t="s">
        <v>153</v>
      </c>
    </row>
    <row r="362" spans="1:6" ht="26.25" customHeight="1" thickTop="1" thickBot="1">
      <c r="A362" s="209"/>
      <c r="B362" s="156">
        <v>42267</v>
      </c>
      <c r="C362" s="157">
        <v>9583505</v>
      </c>
      <c r="D362" s="157" t="s">
        <v>196</v>
      </c>
      <c r="E362" s="157">
        <v>15000</v>
      </c>
      <c r="F362" s="139" t="s">
        <v>153</v>
      </c>
    </row>
    <row r="363" spans="1:6" ht="26.25" customHeight="1" thickTop="1" thickBot="1">
      <c r="A363" s="209"/>
      <c r="B363" s="156">
        <v>42269</v>
      </c>
      <c r="C363" s="157">
        <v>9583501</v>
      </c>
      <c r="D363" s="157" t="s">
        <v>49</v>
      </c>
      <c r="E363" s="157">
        <v>6455</v>
      </c>
      <c r="F363" s="139" t="s">
        <v>153</v>
      </c>
    </row>
    <row r="364" spans="1:6" ht="26.25" customHeight="1" thickTop="1" thickBot="1">
      <c r="A364" s="209"/>
      <c r="B364" s="156">
        <v>42272</v>
      </c>
      <c r="C364" s="157">
        <v>3486951</v>
      </c>
      <c r="D364" s="157" t="s">
        <v>247</v>
      </c>
      <c r="E364" s="157">
        <v>3400</v>
      </c>
      <c r="F364" s="139" t="s">
        <v>153</v>
      </c>
    </row>
    <row r="365" spans="1:6" ht="26.25" customHeight="1" thickTop="1" thickBot="1">
      <c r="A365" s="209"/>
      <c r="B365" s="156">
        <v>42277</v>
      </c>
      <c r="C365" s="157">
        <v>3486952</v>
      </c>
      <c r="D365" s="157" t="s">
        <v>15</v>
      </c>
      <c r="E365" s="157">
        <v>13604</v>
      </c>
      <c r="F365" s="139" t="s">
        <v>153</v>
      </c>
    </row>
    <row r="366" spans="1:6" ht="26.25" customHeight="1" thickTop="1" thickBot="1">
      <c r="A366" s="209"/>
      <c r="B366" s="156">
        <v>42277</v>
      </c>
      <c r="C366" s="157">
        <v>3486967</v>
      </c>
      <c r="D366" s="157" t="s">
        <v>253</v>
      </c>
      <c r="E366" s="157">
        <v>11446</v>
      </c>
      <c r="F366" s="139" t="s">
        <v>153</v>
      </c>
    </row>
    <row r="367" spans="1:6" ht="26.25" customHeight="1" thickTop="1" thickBot="1">
      <c r="A367" s="209"/>
      <c r="B367" s="209"/>
      <c r="C367" s="209"/>
      <c r="D367" s="209"/>
      <c r="E367" s="209"/>
      <c r="F367" s="248"/>
    </row>
    <row r="368" spans="1:6" ht="26.25" customHeight="1" thickTop="1" thickBot="1">
      <c r="F368" s="485">
        <f>SUM(E350:E367)</f>
        <v>106970.98999999999</v>
      </c>
    </row>
    <row r="369" spans="1:8" ht="26.25" customHeight="1" thickTop="1" thickBot="1">
      <c r="A369" s="247" t="s">
        <v>246</v>
      </c>
      <c r="B369" s="156">
        <v>42282</v>
      </c>
      <c r="C369" s="157">
        <v>9583497</v>
      </c>
      <c r="D369" s="157" t="s">
        <v>15</v>
      </c>
      <c r="E369" s="157">
        <v>10000</v>
      </c>
      <c r="F369" s="139" t="s">
        <v>153</v>
      </c>
    </row>
    <row r="370" spans="1:8" ht="26.25" customHeight="1" thickTop="1" thickBot="1">
      <c r="A370" s="247"/>
      <c r="B370" s="156">
        <v>42283</v>
      </c>
      <c r="C370" s="157">
        <v>3486978</v>
      </c>
      <c r="D370" s="157" t="s">
        <v>227</v>
      </c>
      <c r="E370" s="157">
        <v>2600</v>
      </c>
      <c r="F370" s="139" t="s">
        <v>153</v>
      </c>
    </row>
    <row r="371" spans="1:8" ht="26.25" customHeight="1" thickTop="1" thickBot="1">
      <c r="A371" s="247"/>
      <c r="B371" s="156">
        <v>42287</v>
      </c>
      <c r="C371" s="157">
        <v>9583503</v>
      </c>
      <c r="D371" s="157" t="s">
        <v>17</v>
      </c>
      <c r="E371" s="157">
        <v>7280</v>
      </c>
      <c r="F371" s="139" t="s">
        <v>153</v>
      </c>
    </row>
    <row r="372" spans="1:8" ht="26.25" customHeight="1" thickTop="1" thickBot="1">
      <c r="A372" s="247"/>
      <c r="B372" s="156">
        <v>42292</v>
      </c>
      <c r="C372" s="157">
        <v>3486963</v>
      </c>
      <c r="D372" s="157" t="s">
        <v>55</v>
      </c>
      <c r="E372" s="157">
        <v>10000</v>
      </c>
      <c r="F372" s="139" t="s">
        <v>153</v>
      </c>
    </row>
    <row r="373" spans="1:8" ht="26.25" customHeight="1" thickTop="1" thickBot="1">
      <c r="A373" s="247"/>
      <c r="B373" s="156">
        <v>42292</v>
      </c>
      <c r="C373" s="157">
        <v>3486979</v>
      </c>
      <c r="D373" s="157" t="s">
        <v>258</v>
      </c>
      <c r="E373" s="157">
        <v>13200</v>
      </c>
      <c r="F373" s="139" t="s">
        <v>153</v>
      </c>
    </row>
    <row r="374" spans="1:8" ht="26.25" customHeight="1" thickTop="1" thickBot="1">
      <c r="A374" s="247"/>
      <c r="B374" s="156">
        <v>42297</v>
      </c>
      <c r="C374" s="157">
        <v>3486953</v>
      </c>
      <c r="D374" s="157" t="s">
        <v>15</v>
      </c>
      <c r="E374" s="157">
        <v>13600</v>
      </c>
      <c r="F374" s="139" t="s">
        <v>153</v>
      </c>
    </row>
    <row r="375" spans="1:8" ht="26.25" customHeight="1" thickTop="1" thickBot="1">
      <c r="A375" s="247"/>
      <c r="B375" s="156">
        <v>42299</v>
      </c>
      <c r="C375" s="157">
        <v>3486980</v>
      </c>
      <c r="D375" s="157" t="s">
        <v>258</v>
      </c>
      <c r="E375" s="157">
        <v>13200</v>
      </c>
      <c r="F375" s="139" t="s">
        <v>153</v>
      </c>
    </row>
    <row r="376" spans="1:8" ht="26.25" customHeight="1" thickTop="1" thickBot="1">
      <c r="A376" s="247"/>
      <c r="B376" s="156">
        <v>42300</v>
      </c>
      <c r="C376" s="157">
        <v>3486972</v>
      </c>
      <c r="D376" s="157" t="s">
        <v>196</v>
      </c>
      <c r="E376" s="157">
        <v>5080</v>
      </c>
      <c r="F376" s="139" t="s">
        <v>153</v>
      </c>
    </row>
    <row r="377" spans="1:8" ht="26.25" customHeight="1" thickTop="1" thickBot="1">
      <c r="A377" s="247"/>
      <c r="B377" s="156">
        <v>42304</v>
      </c>
      <c r="C377" s="157">
        <v>3486969</v>
      </c>
      <c r="D377" s="157" t="s">
        <v>174</v>
      </c>
      <c r="E377" s="157">
        <v>5300</v>
      </c>
      <c r="F377" s="139" t="s">
        <v>153</v>
      </c>
    </row>
    <row r="378" spans="1:8" ht="26.25" customHeight="1" thickTop="1" thickBot="1">
      <c r="A378" s="247"/>
      <c r="B378" s="156">
        <v>42307</v>
      </c>
      <c r="C378" s="157">
        <v>3486968</v>
      </c>
      <c r="D378" s="157" t="s">
        <v>253</v>
      </c>
      <c r="E378" s="157">
        <v>10700</v>
      </c>
      <c r="F378" s="139" t="s">
        <v>153</v>
      </c>
    </row>
    <row r="379" spans="1:8" ht="26.25" customHeight="1" thickTop="1" thickBot="1">
      <c r="A379" s="247"/>
      <c r="B379" s="247"/>
      <c r="C379" s="247"/>
      <c r="D379" s="247"/>
      <c r="E379" s="247"/>
      <c r="F379" s="253"/>
    </row>
    <row r="380" spans="1:8" ht="26.25" customHeight="1" thickTop="1" thickBot="1">
      <c r="F380" s="485">
        <f>SUM(E369:E379)</f>
        <v>90960</v>
      </c>
      <c r="G380" s="1"/>
      <c r="H380" s="1"/>
    </row>
    <row r="381" spans="1:8" ht="26.25" customHeight="1" thickTop="1" thickBot="1">
      <c r="A381" s="209" t="s">
        <v>199</v>
      </c>
      <c r="B381" s="156">
        <v>42311</v>
      </c>
      <c r="C381" s="157">
        <v>3486987</v>
      </c>
      <c r="D381" s="157" t="s">
        <v>56</v>
      </c>
      <c r="E381" s="157">
        <v>9840</v>
      </c>
      <c r="F381" s="139" t="s">
        <v>153</v>
      </c>
      <c r="G381" s="1"/>
      <c r="H381" s="1"/>
    </row>
    <row r="382" spans="1:8" ht="26.25" customHeight="1" thickTop="1" thickBot="1">
      <c r="A382" s="209"/>
      <c r="B382" s="156">
        <v>42317</v>
      </c>
      <c r="C382" s="157">
        <v>3486998</v>
      </c>
      <c r="D382" s="157" t="s">
        <v>216</v>
      </c>
      <c r="E382" s="157">
        <v>1950</v>
      </c>
      <c r="F382" s="139" t="s">
        <v>153</v>
      </c>
      <c r="G382" s="1"/>
      <c r="H382" s="1"/>
    </row>
    <row r="383" spans="1:8" ht="26.25" customHeight="1" thickTop="1" thickBot="1">
      <c r="A383" s="209"/>
      <c r="B383" s="156">
        <v>42318</v>
      </c>
      <c r="C383" s="157">
        <v>5839256</v>
      </c>
      <c r="D383" s="157" t="s">
        <v>227</v>
      </c>
      <c r="E383" s="157">
        <v>2600</v>
      </c>
      <c r="F383" s="139" t="s">
        <v>153</v>
      </c>
      <c r="G383" s="1"/>
      <c r="H383" s="1"/>
    </row>
    <row r="384" spans="1:8" ht="26.25" customHeight="1" thickTop="1" thickBot="1">
      <c r="A384" s="209"/>
      <c r="B384" s="156">
        <v>42313</v>
      </c>
      <c r="C384" s="157">
        <v>3486973</v>
      </c>
      <c r="D384" s="157" t="s">
        <v>17</v>
      </c>
      <c r="E384" s="157">
        <v>5660</v>
      </c>
      <c r="F384" s="139" t="s">
        <v>153</v>
      </c>
      <c r="G384" s="1"/>
      <c r="H384" s="1"/>
    </row>
    <row r="385" spans="1:8" ht="26.25" customHeight="1" thickTop="1" thickBot="1">
      <c r="A385" s="209"/>
      <c r="B385" s="156">
        <v>42346</v>
      </c>
      <c r="C385" s="157">
        <v>3486993</v>
      </c>
      <c r="D385" s="157" t="s">
        <v>234</v>
      </c>
      <c r="E385" s="157">
        <v>8640</v>
      </c>
      <c r="F385" s="139" t="s">
        <v>153</v>
      </c>
      <c r="G385" s="1"/>
      <c r="H385" s="1"/>
    </row>
    <row r="386" spans="1:8" ht="26.25" customHeight="1" thickTop="1" thickBot="1">
      <c r="A386" s="209"/>
      <c r="B386" s="156">
        <v>42318</v>
      </c>
      <c r="C386" s="157">
        <v>3486954</v>
      </c>
      <c r="D386" s="157" t="s">
        <v>15</v>
      </c>
      <c r="E386" s="157">
        <v>13600</v>
      </c>
      <c r="F386" s="139" t="s">
        <v>153</v>
      </c>
      <c r="G386" s="1"/>
      <c r="H386" s="1"/>
    </row>
    <row r="387" spans="1:8" ht="26.25" customHeight="1" thickTop="1" thickBot="1">
      <c r="A387" s="274"/>
      <c r="B387" s="156">
        <v>42323</v>
      </c>
      <c r="C387" s="157">
        <v>3486999</v>
      </c>
      <c r="D387" s="157" t="s">
        <v>211</v>
      </c>
      <c r="E387" s="157">
        <v>9446</v>
      </c>
      <c r="F387" s="139" t="s">
        <v>153</v>
      </c>
      <c r="G387" s="268"/>
      <c r="H387" s="268"/>
    </row>
    <row r="388" spans="1:8" ht="26.25" customHeight="1" thickTop="1" thickBot="1">
      <c r="A388" s="209"/>
      <c r="B388" s="156">
        <v>42323</v>
      </c>
      <c r="C388" s="157">
        <v>3486959</v>
      </c>
      <c r="D388" s="157" t="s">
        <v>15</v>
      </c>
      <c r="E388" s="157">
        <v>11080</v>
      </c>
      <c r="F388" s="139" t="s">
        <v>153</v>
      </c>
      <c r="G388" s="1"/>
      <c r="H388" s="1"/>
    </row>
    <row r="389" spans="1:8" ht="26.25" customHeight="1" thickTop="1" thickBot="1">
      <c r="A389" s="209"/>
      <c r="B389" s="156">
        <v>42323</v>
      </c>
      <c r="C389" s="157">
        <v>3486992</v>
      </c>
      <c r="D389" s="157" t="s">
        <v>211</v>
      </c>
      <c r="E389" s="157">
        <v>2790</v>
      </c>
      <c r="F389" s="139" t="s">
        <v>153</v>
      </c>
      <c r="G389" s="1"/>
      <c r="H389" s="1"/>
    </row>
    <row r="390" spans="1:8" ht="26.25" customHeight="1" thickTop="1" thickBot="1">
      <c r="A390" s="209"/>
      <c r="B390" s="156">
        <v>42324</v>
      </c>
      <c r="C390" s="157">
        <v>5839257</v>
      </c>
      <c r="D390" s="157" t="s">
        <v>263</v>
      </c>
      <c r="E390" s="157">
        <v>200</v>
      </c>
      <c r="F390" s="139" t="s">
        <v>153</v>
      </c>
      <c r="G390" s="1"/>
      <c r="H390" s="1"/>
    </row>
    <row r="391" spans="1:8" ht="26.25" customHeight="1" thickTop="1" thickBot="1">
      <c r="A391" s="209"/>
      <c r="B391" s="156">
        <v>42326</v>
      </c>
      <c r="C391" s="157">
        <v>3486996</v>
      </c>
      <c r="D391" s="157" t="s">
        <v>262</v>
      </c>
      <c r="E391" s="157">
        <v>1553</v>
      </c>
      <c r="F391" s="139" t="s">
        <v>153</v>
      </c>
      <c r="G391" s="1"/>
      <c r="H391" s="1"/>
    </row>
    <row r="392" spans="1:8" ht="26.25" customHeight="1" thickTop="1" thickBot="1">
      <c r="A392" s="209"/>
      <c r="B392" s="156">
        <v>42326</v>
      </c>
      <c r="C392" s="157">
        <v>3486989</v>
      </c>
      <c r="D392" s="157" t="s">
        <v>49</v>
      </c>
      <c r="E392" s="157">
        <v>7020</v>
      </c>
      <c r="F392" s="139" t="s">
        <v>153</v>
      </c>
      <c r="G392" s="1"/>
      <c r="H392" s="1"/>
    </row>
    <row r="393" spans="1:8" ht="26.25" customHeight="1" thickTop="1" thickBot="1">
      <c r="A393" s="209"/>
      <c r="B393" s="156">
        <v>42333</v>
      </c>
      <c r="C393" s="157">
        <v>3486955</v>
      </c>
      <c r="D393" s="157" t="s">
        <v>15</v>
      </c>
      <c r="E393" s="157">
        <v>13600</v>
      </c>
      <c r="F393" s="139" t="s">
        <v>153</v>
      </c>
      <c r="G393" s="1"/>
      <c r="H393" s="1"/>
    </row>
    <row r="394" spans="1:8" ht="26.25" customHeight="1" thickTop="1" thickBot="1">
      <c r="A394" s="209"/>
      <c r="B394" s="156">
        <v>42338</v>
      </c>
      <c r="C394" s="157">
        <v>3486994</v>
      </c>
      <c r="D394" s="157" t="s">
        <v>262</v>
      </c>
      <c r="E394" s="157">
        <v>8160</v>
      </c>
      <c r="F394" s="139" t="s">
        <v>153</v>
      </c>
      <c r="G394" s="1"/>
      <c r="H394" s="1"/>
    </row>
    <row r="395" spans="1:8" ht="26.25" customHeight="1" thickTop="1" thickBot="1">
      <c r="F395" s="485">
        <f>SUM(E381:E394)</f>
        <v>96139</v>
      </c>
      <c r="G395" s="1"/>
      <c r="H395" s="1"/>
    </row>
    <row r="396" spans="1:8" ht="26.25" customHeight="1" thickTop="1" thickBot="1">
      <c r="A396" s="250" t="s">
        <v>200</v>
      </c>
      <c r="B396" s="156">
        <v>42343</v>
      </c>
      <c r="C396" s="157">
        <v>3486974</v>
      </c>
      <c r="D396" s="157" t="s">
        <v>17</v>
      </c>
      <c r="E396" s="157">
        <v>8000</v>
      </c>
      <c r="F396" s="139" t="s">
        <v>153</v>
      </c>
    </row>
    <row r="397" spans="1:8" ht="26.25" customHeight="1" thickTop="1" thickBot="1">
      <c r="A397" s="250"/>
      <c r="B397" s="156">
        <v>42342</v>
      </c>
      <c r="C397" s="157">
        <v>5839270</v>
      </c>
      <c r="D397" s="157" t="s">
        <v>227</v>
      </c>
      <c r="E397" s="157">
        <v>2600</v>
      </c>
      <c r="F397" s="139" t="s">
        <v>153</v>
      </c>
    </row>
    <row r="398" spans="1:8" ht="26.25" customHeight="1" thickTop="1" thickBot="1">
      <c r="A398" s="250"/>
      <c r="B398" s="156">
        <v>42348</v>
      </c>
      <c r="C398" s="157">
        <v>3486975</v>
      </c>
      <c r="D398" s="157" t="s">
        <v>15</v>
      </c>
      <c r="E398" s="157">
        <v>7820</v>
      </c>
      <c r="F398" s="139" t="s">
        <v>153</v>
      </c>
    </row>
    <row r="399" spans="1:8" ht="26.25" customHeight="1" thickTop="1" thickBot="1">
      <c r="A399" s="250"/>
      <c r="B399" s="156">
        <v>42348</v>
      </c>
      <c r="C399" s="157">
        <v>5839266</v>
      </c>
      <c r="D399" s="157" t="s">
        <v>196</v>
      </c>
      <c r="E399" s="157">
        <v>10064</v>
      </c>
      <c r="F399" s="139" t="s">
        <v>153</v>
      </c>
    </row>
    <row r="400" spans="1:8" ht="26.25" customHeight="1" thickTop="1" thickBot="1">
      <c r="A400" s="250"/>
      <c r="B400" s="156">
        <v>42353</v>
      </c>
      <c r="C400" s="157">
        <v>5839260</v>
      </c>
      <c r="D400" s="157" t="s">
        <v>161</v>
      </c>
      <c r="E400" s="157">
        <v>10000</v>
      </c>
      <c r="F400" s="139" t="s">
        <v>153</v>
      </c>
    </row>
    <row r="401" spans="1:10" ht="26.25" customHeight="1" thickTop="1" thickBot="1">
      <c r="A401" s="250"/>
      <c r="B401" s="156">
        <v>42356</v>
      </c>
      <c r="C401" s="157">
        <v>3486990</v>
      </c>
      <c r="D401" s="157" t="s">
        <v>49</v>
      </c>
      <c r="E401" s="157">
        <v>8000</v>
      </c>
      <c r="F401" s="139" t="s">
        <v>153</v>
      </c>
    </row>
    <row r="402" spans="1:10" ht="26.25" customHeight="1" thickTop="1" thickBot="1">
      <c r="A402" s="250"/>
      <c r="B402" s="156">
        <v>42358</v>
      </c>
      <c r="C402" s="157">
        <v>3486976</v>
      </c>
      <c r="D402" s="157" t="s">
        <v>15</v>
      </c>
      <c r="E402" s="157">
        <v>7000</v>
      </c>
      <c r="F402" s="139" t="s">
        <v>153</v>
      </c>
    </row>
    <row r="403" spans="1:10" ht="26.25" customHeight="1" thickTop="1" thickBot="1">
      <c r="A403" s="250"/>
      <c r="B403" s="156">
        <v>42361</v>
      </c>
      <c r="C403" s="157">
        <v>3486988</v>
      </c>
      <c r="D403" s="157" t="s">
        <v>17</v>
      </c>
      <c r="E403" s="157">
        <v>3700</v>
      </c>
      <c r="F403" s="139" t="s">
        <v>153</v>
      </c>
    </row>
    <row r="404" spans="1:10" ht="26.25" customHeight="1" thickTop="1" thickBot="1">
      <c r="A404" s="250"/>
      <c r="B404" s="156">
        <v>42363</v>
      </c>
      <c r="C404" s="157">
        <v>3487000</v>
      </c>
      <c r="D404" s="157" t="s">
        <v>211</v>
      </c>
      <c r="E404" s="157">
        <v>9446</v>
      </c>
      <c r="F404" s="139" t="s">
        <v>153</v>
      </c>
    </row>
    <row r="405" spans="1:10" ht="26.25" customHeight="1" thickTop="1" thickBot="1">
      <c r="A405" s="250"/>
      <c r="B405" s="156">
        <v>42366</v>
      </c>
      <c r="C405" s="157">
        <v>5839262</v>
      </c>
      <c r="D405" s="157" t="s">
        <v>55</v>
      </c>
      <c r="E405" s="157">
        <v>5000</v>
      </c>
      <c r="F405" s="139" t="s">
        <v>153</v>
      </c>
    </row>
    <row r="406" spans="1:10" ht="26.25" customHeight="1" thickTop="1" thickBot="1">
      <c r="A406" s="250"/>
      <c r="B406" s="156">
        <v>42368</v>
      </c>
      <c r="C406" s="157">
        <v>3486983</v>
      </c>
      <c r="D406" s="157" t="s">
        <v>15</v>
      </c>
      <c r="E406" s="157">
        <v>12500</v>
      </c>
      <c r="F406" s="139" t="s">
        <v>153</v>
      </c>
    </row>
    <row r="407" spans="1:10" ht="26.25" customHeight="1" thickTop="1" thickBot="1">
      <c r="A407" s="250"/>
      <c r="B407" s="156">
        <v>42369</v>
      </c>
      <c r="C407" s="157">
        <v>5839287</v>
      </c>
      <c r="D407" s="157" t="s">
        <v>273</v>
      </c>
      <c r="E407" s="157">
        <v>1900</v>
      </c>
      <c r="F407" s="139" t="s">
        <v>153</v>
      </c>
    </row>
    <row r="408" spans="1:10" ht="26.25" customHeight="1" thickTop="1" thickBot="1">
      <c r="A408" s="250"/>
      <c r="B408" s="156">
        <v>42369</v>
      </c>
      <c r="C408" s="157">
        <v>5839258</v>
      </c>
      <c r="D408" s="157" t="s">
        <v>17</v>
      </c>
      <c r="E408" s="157">
        <v>8270</v>
      </c>
      <c r="F408" s="139" t="s">
        <v>153</v>
      </c>
    </row>
    <row r="409" spans="1:10" ht="26.25" customHeight="1" thickTop="1" thickBot="1">
      <c r="B409" s="267"/>
      <c r="F409" s="485">
        <f>SUM(E396:E406)</f>
        <v>84130</v>
      </c>
    </row>
    <row r="410" spans="1:10" s="80" customFormat="1" ht="19.5" customHeight="1" thickTop="1" thickBot="1">
      <c r="A410" s="170"/>
      <c r="B410" s="256"/>
      <c r="C410" s="170"/>
      <c r="D410" s="170"/>
      <c r="E410" s="170"/>
      <c r="F410" s="165"/>
      <c r="G410" s="170"/>
      <c r="H410" s="257"/>
      <c r="I410" s="545"/>
      <c r="J410" s="545"/>
    </row>
    <row r="411" spans="1:10" s="80" customFormat="1" ht="34.5" customHeight="1" thickTop="1" thickBot="1">
      <c r="A411" s="170"/>
      <c r="B411" s="256"/>
      <c r="C411" s="170"/>
      <c r="D411" s="290">
        <v>2016</v>
      </c>
      <c r="E411" s="170"/>
      <c r="F411" s="165"/>
      <c r="G411" s="170"/>
      <c r="H411" s="257"/>
      <c r="I411" s="545"/>
      <c r="J411" s="545"/>
    </row>
    <row r="412" spans="1:10" s="80" customFormat="1" ht="26.25" customHeight="1" thickTop="1" thickBot="1">
      <c r="A412" s="170"/>
      <c r="B412" s="256"/>
      <c r="C412" s="170"/>
      <c r="D412" s="170"/>
      <c r="E412" s="170"/>
      <c r="F412" s="165"/>
      <c r="G412" s="170"/>
      <c r="H412" s="257"/>
      <c r="I412" s="545"/>
      <c r="J412" s="545"/>
    </row>
    <row r="413" spans="1:10" s="80" customFormat="1" ht="26.25" customHeight="1" thickTop="1" thickBot="1">
      <c r="A413" s="170"/>
      <c r="B413" s="256"/>
      <c r="C413" s="170"/>
      <c r="D413" s="170"/>
      <c r="E413" s="170"/>
      <c r="F413" s="165"/>
      <c r="G413" s="170"/>
      <c r="H413" s="257"/>
      <c r="I413" s="545"/>
      <c r="J413" s="545"/>
    </row>
    <row r="414" spans="1:10" ht="26.25" customHeight="1" thickTop="1" thickBot="1">
      <c r="A414" s="255">
        <v>2016</v>
      </c>
    </row>
    <row r="415" spans="1:10" ht="26.25" customHeight="1" thickTop="1" thickBot="1">
      <c r="A415" s="277" t="s">
        <v>18</v>
      </c>
      <c r="B415" s="156">
        <v>42374</v>
      </c>
      <c r="C415" s="157">
        <v>5839271</v>
      </c>
      <c r="D415" s="157" t="s">
        <v>203</v>
      </c>
      <c r="E415" s="157">
        <v>8697</v>
      </c>
      <c r="F415" s="139" t="s">
        <v>153</v>
      </c>
    </row>
    <row r="416" spans="1:10" ht="26.25" customHeight="1" thickTop="1" thickBot="1">
      <c r="A416" s="277"/>
      <c r="B416" s="156">
        <v>42374</v>
      </c>
      <c r="C416" s="157">
        <v>5839288</v>
      </c>
      <c r="D416" s="157" t="s">
        <v>227</v>
      </c>
      <c r="E416" s="157">
        <v>2600</v>
      </c>
      <c r="F416" s="139" t="s">
        <v>153</v>
      </c>
    </row>
    <row r="417" spans="1:6" ht="26.25" customHeight="1" thickTop="1" thickBot="1">
      <c r="A417" s="277"/>
      <c r="B417" s="156">
        <v>42379</v>
      </c>
      <c r="C417" s="157">
        <v>3486995</v>
      </c>
      <c r="D417" s="157" t="s">
        <v>17</v>
      </c>
      <c r="E417" s="157">
        <v>9970</v>
      </c>
      <c r="F417" s="139" t="s">
        <v>153</v>
      </c>
    </row>
    <row r="418" spans="1:6" ht="26.25" customHeight="1" thickTop="1" thickBot="1">
      <c r="A418" s="277"/>
      <c r="B418" s="156">
        <v>42379</v>
      </c>
      <c r="C418" s="157">
        <v>5839267</v>
      </c>
      <c r="D418" s="157" t="s">
        <v>196</v>
      </c>
      <c r="E418" s="157">
        <v>7000</v>
      </c>
      <c r="F418" s="139" t="s">
        <v>153</v>
      </c>
    </row>
    <row r="419" spans="1:6" ht="26.25" customHeight="1" thickTop="1" thickBot="1">
      <c r="A419" s="277"/>
      <c r="B419" s="156">
        <v>42382</v>
      </c>
      <c r="C419" s="157">
        <v>5839279</v>
      </c>
      <c r="D419" s="157" t="s">
        <v>234</v>
      </c>
      <c r="E419" s="157">
        <v>2592</v>
      </c>
      <c r="F419" s="139" t="s">
        <v>153</v>
      </c>
    </row>
    <row r="420" spans="1:6" ht="26.25" customHeight="1" thickTop="1" thickBot="1">
      <c r="A420" s="277"/>
      <c r="B420" s="156">
        <v>42384</v>
      </c>
      <c r="C420" s="157">
        <v>3486984</v>
      </c>
      <c r="D420" s="157" t="s">
        <v>15</v>
      </c>
      <c r="E420" s="157">
        <v>12500</v>
      </c>
      <c r="F420" s="139" t="s">
        <v>153</v>
      </c>
    </row>
    <row r="421" spans="1:6" ht="26.25" customHeight="1" thickTop="1" thickBot="1">
      <c r="A421" s="277"/>
      <c r="B421" s="156">
        <v>42389</v>
      </c>
      <c r="C421" s="157">
        <v>3486997</v>
      </c>
      <c r="D421" s="157" t="s">
        <v>17</v>
      </c>
      <c r="E421" s="157">
        <v>10000</v>
      </c>
      <c r="F421" s="139" t="s">
        <v>153</v>
      </c>
    </row>
    <row r="422" spans="1:6" ht="26.25" customHeight="1" thickTop="1" thickBot="1">
      <c r="A422" s="277"/>
      <c r="B422" s="156">
        <v>42390</v>
      </c>
      <c r="C422" s="157">
        <v>5839296</v>
      </c>
      <c r="D422" s="157" t="s">
        <v>239</v>
      </c>
      <c r="E422" s="157">
        <v>14900</v>
      </c>
      <c r="F422" s="139" t="s">
        <v>153</v>
      </c>
    </row>
    <row r="423" spans="1:6" ht="26.25" customHeight="1" thickTop="1" thickBot="1">
      <c r="A423" s="277"/>
      <c r="B423" s="156">
        <v>42664</v>
      </c>
      <c r="C423" s="157">
        <v>5839297</v>
      </c>
      <c r="D423" s="157" t="s">
        <v>16</v>
      </c>
      <c r="E423" s="157">
        <v>9900</v>
      </c>
      <c r="F423" s="139" t="s">
        <v>153</v>
      </c>
    </row>
    <row r="424" spans="1:6" ht="26.25" customHeight="1" thickTop="1" thickBot="1">
      <c r="A424" s="277"/>
      <c r="B424" s="156">
        <v>42390</v>
      </c>
      <c r="C424" s="157">
        <v>5839298</v>
      </c>
      <c r="D424" s="157" t="s">
        <v>276</v>
      </c>
      <c r="E424" s="157">
        <v>2498</v>
      </c>
      <c r="F424" s="139" t="s">
        <v>153</v>
      </c>
    </row>
    <row r="425" spans="1:6" ht="26.25" customHeight="1" thickTop="1" thickBot="1">
      <c r="A425" s="277"/>
      <c r="B425" s="156">
        <v>42390</v>
      </c>
      <c r="C425" s="157">
        <v>5839296</v>
      </c>
      <c r="D425" s="157" t="s">
        <v>277</v>
      </c>
      <c r="E425" s="157">
        <v>22139</v>
      </c>
      <c r="F425" s="139" t="s">
        <v>153</v>
      </c>
    </row>
    <row r="426" spans="1:6" ht="26.25" customHeight="1" thickTop="1" thickBot="1">
      <c r="A426" s="277"/>
      <c r="B426" s="156">
        <v>42391</v>
      </c>
      <c r="C426" s="157">
        <v>5839286</v>
      </c>
      <c r="D426" s="157" t="s">
        <v>174</v>
      </c>
      <c r="E426" s="157">
        <v>5150</v>
      </c>
      <c r="F426" s="139" t="s">
        <v>153</v>
      </c>
    </row>
    <row r="427" spans="1:6" ht="26.25" customHeight="1" thickTop="1" thickBot="1">
      <c r="A427" s="277"/>
      <c r="B427" s="156">
        <v>42394</v>
      </c>
      <c r="C427" s="157">
        <v>5839261</v>
      </c>
      <c r="D427" s="157" t="s">
        <v>161</v>
      </c>
      <c r="E427" s="157">
        <v>9600</v>
      </c>
      <c r="F427" s="139" t="s">
        <v>153</v>
      </c>
    </row>
    <row r="428" spans="1:6" ht="26.25" customHeight="1" thickTop="1" thickBot="1">
      <c r="A428" s="277"/>
      <c r="B428" s="156">
        <v>42397</v>
      </c>
      <c r="C428" s="157">
        <v>5839263</v>
      </c>
      <c r="D428" s="157" t="s">
        <v>49</v>
      </c>
      <c r="E428" s="157">
        <v>11450</v>
      </c>
      <c r="F428" s="139" t="s">
        <v>153</v>
      </c>
    </row>
    <row r="429" spans="1:6" ht="26.25" customHeight="1" thickTop="1" thickBot="1">
      <c r="A429" s="277"/>
      <c r="B429" s="156">
        <v>42399</v>
      </c>
      <c r="C429" s="157">
        <v>3486985</v>
      </c>
      <c r="D429" s="157" t="s">
        <v>15</v>
      </c>
      <c r="E429" s="157">
        <v>13120</v>
      </c>
      <c r="F429" s="139" t="s">
        <v>153</v>
      </c>
    </row>
    <row r="430" spans="1:6" ht="26.25" customHeight="1" thickTop="1" thickBot="1">
      <c r="A430" s="277"/>
      <c r="B430" s="156">
        <v>42400</v>
      </c>
      <c r="C430" s="157">
        <v>5839258</v>
      </c>
      <c r="D430" s="157" t="s">
        <v>17</v>
      </c>
      <c r="E430" s="157">
        <v>7000</v>
      </c>
      <c r="F430" s="139" t="s">
        <v>153</v>
      </c>
    </row>
    <row r="431" spans="1:6" ht="26.25" customHeight="1" thickTop="1" thickBot="1">
      <c r="F431" s="485">
        <f>SUM(E415:E430)</f>
        <v>149116</v>
      </c>
    </row>
    <row r="432" spans="1:6" ht="26.25" customHeight="1" thickTop="1" thickBot="1">
      <c r="A432" s="276" t="s">
        <v>47</v>
      </c>
      <c r="B432" s="156">
        <v>42405</v>
      </c>
      <c r="C432" s="157">
        <v>5839264</v>
      </c>
      <c r="D432" s="157" t="s">
        <v>15</v>
      </c>
      <c r="E432" s="157">
        <v>8430</v>
      </c>
      <c r="F432" s="139" t="s">
        <v>153</v>
      </c>
    </row>
    <row r="433" spans="1:6" ht="26.25" customHeight="1" thickTop="1" thickBot="1">
      <c r="A433" s="276"/>
      <c r="B433" s="156">
        <v>42405</v>
      </c>
      <c r="C433" s="157">
        <v>1257253</v>
      </c>
      <c r="D433" s="157" t="s">
        <v>227</v>
      </c>
      <c r="E433" s="157">
        <v>2600</v>
      </c>
      <c r="F433" s="139" t="s">
        <v>153</v>
      </c>
    </row>
    <row r="434" spans="1:6" ht="26.25" customHeight="1" thickTop="1" thickBot="1">
      <c r="A434" s="276"/>
      <c r="B434" s="156">
        <v>42408</v>
      </c>
      <c r="C434" s="157">
        <v>5839291</v>
      </c>
      <c r="D434" s="157" t="s">
        <v>212</v>
      </c>
      <c r="E434" s="157">
        <v>9710</v>
      </c>
      <c r="F434" s="139" t="s">
        <v>153</v>
      </c>
    </row>
    <row r="435" spans="1:6" ht="26.25" customHeight="1" thickTop="1" thickBot="1">
      <c r="A435" s="276"/>
      <c r="B435" s="156">
        <v>42410</v>
      </c>
      <c r="C435" s="157">
        <v>5839268</v>
      </c>
      <c r="D435" s="157" t="s">
        <v>17</v>
      </c>
      <c r="E435" s="157">
        <v>7000</v>
      </c>
      <c r="F435" s="139" t="s">
        <v>153</v>
      </c>
    </row>
    <row r="436" spans="1:6" ht="26.25" customHeight="1" thickTop="1" thickBot="1">
      <c r="A436" s="276"/>
      <c r="B436" s="156">
        <v>42411</v>
      </c>
      <c r="C436" s="157">
        <v>1257255</v>
      </c>
      <c r="D436" s="157" t="s">
        <v>211</v>
      </c>
      <c r="E436" s="157">
        <v>10000</v>
      </c>
      <c r="F436" s="139" t="s">
        <v>153</v>
      </c>
    </row>
    <row r="437" spans="1:6" ht="26.25" customHeight="1" thickTop="1" thickBot="1">
      <c r="A437" s="276"/>
      <c r="B437" s="156">
        <v>42413</v>
      </c>
      <c r="C437" s="157">
        <v>5839304</v>
      </c>
      <c r="D437" s="157" t="s">
        <v>277</v>
      </c>
      <c r="E437" s="157">
        <v>7096</v>
      </c>
      <c r="F437" s="139" t="s">
        <v>153</v>
      </c>
    </row>
    <row r="438" spans="1:6" ht="26.25" customHeight="1" thickTop="1" thickBot="1">
      <c r="A438" s="276"/>
      <c r="B438" s="156">
        <v>42415</v>
      </c>
      <c r="C438" s="157">
        <v>5839275</v>
      </c>
      <c r="D438" s="157" t="s">
        <v>55</v>
      </c>
      <c r="E438" s="157">
        <v>15000</v>
      </c>
      <c r="F438" s="139" t="s">
        <v>153</v>
      </c>
    </row>
    <row r="439" spans="1:6" ht="26.25" customHeight="1" thickTop="1" thickBot="1">
      <c r="A439" s="276"/>
      <c r="B439" s="156">
        <v>42418</v>
      </c>
      <c r="C439" s="157">
        <v>5839293</v>
      </c>
      <c r="D439" s="157" t="s">
        <v>244</v>
      </c>
      <c r="E439" s="157">
        <v>7745</v>
      </c>
      <c r="F439" s="139" t="s">
        <v>153</v>
      </c>
    </row>
    <row r="440" spans="1:6" ht="26.25" customHeight="1" thickTop="1" thickBot="1">
      <c r="A440" s="276"/>
      <c r="B440" s="156">
        <v>42418</v>
      </c>
      <c r="C440" s="157">
        <v>1257256</v>
      </c>
      <c r="D440" s="157" t="s">
        <v>55</v>
      </c>
      <c r="E440" s="157">
        <v>20000</v>
      </c>
      <c r="F440" s="139" t="s">
        <v>153</v>
      </c>
    </row>
    <row r="441" spans="1:6" ht="26.25" customHeight="1" thickTop="1" thickBot="1">
      <c r="A441" s="276"/>
      <c r="B441" s="156">
        <v>42419</v>
      </c>
      <c r="C441" s="157">
        <v>1257254</v>
      </c>
      <c r="D441" s="157" t="s">
        <v>131</v>
      </c>
      <c r="E441" s="157">
        <v>15000</v>
      </c>
      <c r="F441" s="139" t="s">
        <v>153</v>
      </c>
    </row>
    <row r="442" spans="1:6" ht="26.25" customHeight="1" thickTop="1" thickBot="1">
      <c r="A442" s="276"/>
      <c r="B442" s="156">
        <v>42420</v>
      </c>
      <c r="C442" s="157">
        <v>5839290</v>
      </c>
      <c r="D442" s="157" t="s">
        <v>203</v>
      </c>
      <c r="E442" s="157">
        <v>10856</v>
      </c>
      <c r="F442" s="139" t="s">
        <v>153</v>
      </c>
    </row>
    <row r="443" spans="1:6" ht="26.25" customHeight="1" thickTop="1" thickBot="1">
      <c r="A443" s="276"/>
      <c r="B443" s="156">
        <v>42696</v>
      </c>
      <c r="C443" s="157">
        <v>5839262</v>
      </c>
      <c r="D443" s="157" t="s">
        <v>161</v>
      </c>
      <c r="E443" s="157">
        <v>11800</v>
      </c>
      <c r="F443" s="139" t="s">
        <v>153</v>
      </c>
    </row>
    <row r="444" spans="1:6" ht="26.25" customHeight="1" thickTop="1" thickBot="1">
      <c r="A444" s="276"/>
      <c r="B444" s="156">
        <v>42425</v>
      </c>
      <c r="C444" s="157">
        <v>5839265</v>
      </c>
      <c r="D444" s="157" t="s">
        <v>15</v>
      </c>
      <c r="E444" s="157">
        <v>15475</v>
      </c>
      <c r="F444" s="139" t="s">
        <v>153</v>
      </c>
    </row>
    <row r="445" spans="1:6" ht="26.25" customHeight="1" thickTop="1" thickBot="1">
      <c r="A445" s="276"/>
      <c r="B445" s="156">
        <v>42427</v>
      </c>
      <c r="C445" s="157">
        <v>1257262</v>
      </c>
      <c r="D445" s="157" t="s">
        <v>174</v>
      </c>
      <c r="E445" s="157">
        <v>2750</v>
      </c>
      <c r="F445" s="139" t="s">
        <v>153</v>
      </c>
    </row>
    <row r="446" spans="1:6" ht="26.25" customHeight="1" thickTop="1" thickBot="1">
      <c r="A446" s="276"/>
      <c r="B446" s="156">
        <v>42428</v>
      </c>
      <c r="C446" s="157">
        <v>5839302</v>
      </c>
      <c r="D446" s="157" t="s">
        <v>49</v>
      </c>
      <c r="E446" s="157">
        <v>16560</v>
      </c>
      <c r="F446" s="139" t="s">
        <v>153</v>
      </c>
    </row>
    <row r="447" spans="1:6" ht="26.25" customHeight="1" thickTop="1" thickBot="1">
      <c r="A447" s="276"/>
      <c r="B447" s="156">
        <v>42428</v>
      </c>
      <c r="C447" s="157">
        <v>5839269</v>
      </c>
      <c r="D447" s="157" t="s">
        <v>17</v>
      </c>
      <c r="E447" s="157">
        <v>7000</v>
      </c>
      <c r="F447" s="139" t="s">
        <v>153</v>
      </c>
    </row>
    <row r="448" spans="1:6" ht="26.25" customHeight="1" thickTop="1" thickBot="1">
      <c r="F448" s="485">
        <f>SUM(E432:E447)</f>
        <v>167022</v>
      </c>
    </row>
    <row r="449" spans="1:7" ht="26.25" customHeight="1" thickTop="1" thickBot="1">
      <c r="A449" s="118" t="s">
        <v>21</v>
      </c>
      <c r="B449" s="156">
        <v>42431</v>
      </c>
      <c r="C449" s="157">
        <v>1257267</v>
      </c>
      <c r="D449" s="157" t="s">
        <v>227</v>
      </c>
      <c r="E449" s="157">
        <v>2600</v>
      </c>
      <c r="F449" s="139" t="s">
        <v>153</v>
      </c>
    </row>
    <row r="450" spans="1:7" ht="26.25" customHeight="1" thickTop="1" thickBot="1">
      <c r="A450" s="118"/>
      <c r="B450" s="156">
        <v>42434</v>
      </c>
      <c r="C450" s="157">
        <v>5839272</v>
      </c>
      <c r="D450" s="157" t="s">
        <v>272</v>
      </c>
      <c r="E450" s="157">
        <v>15650</v>
      </c>
      <c r="F450" s="139" t="s">
        <v>153</v>
      </c>
    </row>
    <row r="451" spans="1:7" ht="26.25" customHeight="1" thickTop="1" thickBot="1">
      <c r="A451" s="118"/>
      <c r="B451" s="156">
        <v>42436</v>
      </c>
      <c r="C451" s="157">
        <v>1257266</v>
      </c>
      <c r="D451" s="157" t="s">
        <v>203</v>
      </c>
      <c r="E451" s="157">
        <v>13872</v>
      </c>
      <c r="F451" s="139" t="s">
        <v>153</v>
      </c>
    </row>
    <row r="452" spans="1:7" ht="26.25" customHeight="1" thickTop="1" thickBot="1">
      <c r="A452" s="118"/>
      <c r="B452" s="156">
        <v>42437</v>
      </c>
      <c r="C452" s="157">
        <v>5839292</v>
      </c>
      <c r="D452" s="157" t="s">
        <v>212</v>
      </c>
      <c r="E452" s="157">
        <v>9710</v>
      </c>
      <c r="F452" s="139" t="s">
        <v>153</v>
      </c>
    </row>
    <row r="453" spans="1:7" ht="26.25" customHeight="1" thickTop="1" thickBot="1">
      <c r="A453" s="118"/>
      <c r="B453" s="156">
        <v>42439</v>
      </c>
      <c r="C453" s="157">
        <v>5839274</v>
      </c>
      <c r="D453" s="157" t="s">
        <v>17</v>
      </c>
      <c r="E453" s="157">
        <v>5600</v>
      </c>
      <c r="F453" s="139" t="s">
        <v>153</v>
      </c>
    </row>
    <row r="454" spans="1:7" ht="26.25" customHeight="1" thickTop="1" thickBot="1">
      <c r="A454" s="118"/>
      <c r="B454" s="156">
        <v>42447</v>
      </c>
      <c r="C454" s="157">
        <v>5839294</v>
      </c>
      <c r="D454" s="157" t="s">
        <v>244</v>
      </c>
      <c r="E454" s="157">
        <v>6500</v>
      </c>
      <c r="F454" s="139" t="s">
        <v>153</v>
      </c>
    </row>
    <row r="455" spans="1:7" ht="26.25" customHeight="1" thickTop="1" thickBot="1">
      <c r="A455" s="118"/>
      <c r="B455" s="156">
        <v>42451</v>
      </c>
      <c r="C455" s="157">
        <v>1257260</v>
      </c>
      <c r="D455" s="157" t="s">
        <v>196</v>
      </c>
      <c r="E455" s="157">
        <v>12220</v>
      </c>
      <c r="F455" s="139" t="s">
        <v>153</v>
      </c>
    </row>
    <row r="456" spans="1:7" ht="26.25" customHeight="1" thickTop="1" thickBot="1">
      <c r="A456" s="118"/>
      <c r="B456" s="156">
        <v>42452</v>
      </c>
      <c r="C456" s="157">
        <v>1257280</v>
      </c>
      <c r="D456" s="157" t="s">
        <v>161</v>
      </c>
      <c r="E456" s="157">
        <v>13450</v>
      </c>
      <c r="F456" s="139" t="s">
        <v>153</v>
      </c>
    </row>
    <row r="457" spans="1:7" ht="26.25" customHeight="1" thickTop="1" thickBot="1">
      <c r="A457" s="118"/>
      <c r="B457" s="156">
        <v>42454</v>
      </c>
      <c r="C457" s="194">
        <v>3839273</v>
      </c>
      <c r="D457" s="157" t="s">
        <v>15</v>
      </c>
      <c r="E457" s="157">
        <v>15650</v>
      </c>
      <c r="F457" s="139" t="s">
        <v>153</v>
      </c>
    </row>
    <row r="458" spans="1:7" ht="26.25" customHeight="1" thickTop="1" thickBot="1">
      <c r="A458" s="118"/>
      <c r="B458" s="156">
        <v>42457</v>
      </c>
      <c r="C458" s="194">
        <v>1257251</v>
      </c>
      <c r="D458" s="157" t="s">
        <v>17</v>
      </c>
      <c r="E458" s="157">
        <v>10000</v>
      </c>
      <c r="F458" s="139" t="s">
        <v>153</v>
      </c>
    </row>
    <row r="459" spans="1:7" ht="26.25" customHeight="1" thickTop="1" thickBot="1">
      <c r="A459" s="118"/>
      <c r="B459" s="156">
        <v>42457</v>
      </c>
      <c r="C459" s="194">
        <v>1257276</v>
      </c>
      <c r="D459" s="157" t="s">
        <v>196</v>
      </c>
      <c r="E459" s="157">
        <v>8800</v>
      </c>
      <c r="F459" s="139" t="s">
        <v>153</v>
      </c>
    </row>
    <row r="460" spans="1:7" ht="26.25" customHeight="1" thickTop="1" thickBot="1">
      <c r="A460" s="118"/>
      <c r="B460" s="156">
        <v>42458</v>
      </c>
      <c r="C460" s="194">
        <v>1257289</v>
      </c>
      <c r="D460" s="157" t="s">
        <v>177</v>
      </c>
      <c r="E460" s="157">
        <v>2400</v>
      </c>
      <c r="F460" s="139" t="s">
        <v>153</v>
      </c>
    </row>
    <row r="461" spans="1:7" ht="26.25" customHeight="1" thickTop="1" thickBot="1">
      <c r="A461" s="118"/>
      <c r="B461" s="156">
        <v>42459</v>
      </c>
      <c r="C461" s="194">
        <v>1257290</v>
      </c>
      <c r="D461" s="157" t="s">
        <v>212</v>
      </c>
      <c r="E461" s="157">
        <v>2610</v>
      </c>
      <c r="F461" s="139" t="s">
        <v>153</v>
      </c>
    </row>
    <row r="462" spans="1:7" ht="26.25" customHeight="1" thickTop="1" thickBot="1">
      <c r="A462" s="118"/>
      <c r="B462" s="156">
        <v>42459</v>
      </c>
      <c r="C462" s="194">
        <v>1257292</v>
      </c>
      <c r="D462" s="157" t="s">
        <v>345</v>
      </c>
      <c r="E462" s="157">
        <v>4000</v>
      </c>
      <c r="F462" s="139" t="s">
        <v>153</v>
      </c>
    </row>
    <row r="463" spans="1:7" ht="26.25" customHeight="1" thickTop="1" thickBot="1">
      <c r="A463" s="118"/>
      <c r="B463" s="156">
        <v>42459</v>
      </c>
      <c r="C463" s="194">
        <v>1257291</v>
      </c>
      <c r="D463" s="157" t="s">
        <v>344</v>
      </c>
      <c r="E463" s="157">
        <v>2600</v>
      </c>
      <c r="F463" s="139" t="s">
        <v>153</v>
      </c>
    </row>
    <row r="464" spans="1:7" ht="26.25" customHeight="1" thickTop="1" thickBot="1">
      <c r="A464" s="118"/>
      <c r="B464" s="156">
        <v>42460</v>
      </c>
      <c r="C464" s="157">
        <v>5839278</v>
      </c>
      <c r="D464" s="157" t="s">
        <v>17</v>
      </c>
      <c r="E464" s="157">
        <v>5600</v>
      </c>
      <c r="F464" s="139" t="s">
        <v>153</v>
      </c>
      <c r="G464" s="173"/>
    </row>
    <row r="465" spans="1:6" ht="26.25" customHeight="1" thickTop="1" thickBot="1">
      <c r="F465" s="485">
        <f>SUM(E449:E464)</f>
        <v>131262</v>
      </c>
    </row>
    <row r="466" spans="1:6" ht="26.25" customHeight="1" thickTop="1" thickBot="1">
      <c r="A466" s="128" t="s">
        <v>165</v>
      </c>
      <c r="B466" s="156">
        <v>42463</v>
      </c>
      <c r="C466" s="157">
        <v>5839277</v>
      </c>
      <c r="D466" s="157" t="s">
        <v>15</v>
      </c>
      <c r="E466" s="157">
        <v>6125</v>
      </c>
      <c r="F466" s="139" t="s">
        <v>153</v>
      </c>
    </row>
    <row r="467" spans="1:6" ht="26.25" customHeight="1" thickTop="1" thickBot="1">
      <c r="A467" s="128"/>
      <c r="B467" s="156">
        <v>42465</v>
      </c>
      <c r="C467" s="157">
        <v>5839303</v>
      </c>
      <c r="D467" s="157" t="s">
        <v>49</v>
      </c>
      <c r="E467" s="157">
        <v>15000</v>
      </c>
      <c r="F467" s="139" t="s">
        <v>153</v>
      </c>
    </row>
    <row r="468" spans="1:6" ht="26.25" customHeight="1" thickTop="1" thickBot="1">
      <c r="A468" s="128"/>
      <c r="B468" s="156">
        <v>42465</v>
      </c>
      <c r="C468" s="157">
        <v>1257300</v>
      </c>
      <c r="D468" s="157" t="s">
        <v>227</v>
      </c>
      <c r="E468" s="157">
        <v>2600</v>
      </c>
      <c r="F468" s="139" t="s">
        <v>153</v>
      </c>
    </row>
    <row r="469" spans="1:6" ht="26.25" customHeight="1" thickTop="1" thickBot="1">
      <c r="A469" s="128"/>
      <c r="B469" s="156">
        <v>42465</v>
      </c>
      <c r="C469" s="157">
        <v>1257282</v>
      </c>
      <c r="D469" s="157" t="s">
        <v>15</v>
      </c>
      <c r="E469" s="157">
        <v>18400</v>
      </c>
      <c r="F469" s="139" t="s">
        <v>153</v>
      </c>
    </row>
    <row r="470" spans="1:6" ht="26.25" customHeight="1" thickTop="1" thickBot="1">
      <c r="A470" s="128"/>
      <c r="B470" s="156">
        <v>42465</v>
      </c>
      <c r="C470" s="157">
        <v>5839295</v>
      </c>
      <c r="D470" s="157" t="s">
        <v>244</v>
      </c>
      <c r="E470" s="157">
        <v>6500</v>
      </c>
      <c r="F470" s="139" t="s">
        <v>153</v>
      </c>
    </row>
    <row r="471" spans="1:6" ht="26.25" customHeight="1" thickTop="1" thickBot="1">
      <c r="A471" s="128"/>
      <c r="B471" s="156">
        <v>42466</v>
      </c>
      <c r="C471" s="157">
        <v>1257288</v>
      </c>
      <c r="D471" s="157" t="s">
        <v>212</v>
      </c>
      <c r="E471" s="157">
        <v>18050</v>
      </c>
      <c r="F471" s="139" t="s">
        <v>153</v>
      </c>
    </row>
    <row r="472" spans="1:6" ht="26.25" customHeight="1" thickTop="1" thickBot="1">
      <c r="A472" s="128"/>
      <c r="B472" s="156">
        <v>42467</v>
      </c>
      <c r="C472" s="157">
        <v>1257281</v>
      </c>
      <c r="D472" s="157" t="s">
        <v>55</v>
      </c>
      <c r="E472" s="157">
        <v>3272</v>
      </c>
      <c r="F472" s="139" t="s">
        <v>153</v>
      </c>
    </row>
    <row r="473" spans="1:6" ht="26.25" customHeight="1" thickTop="1" thickBot="1">
      <c r="A473" s="128"/>
      <c r="B473" s="156">
        <v>42470</v>
      </c>
      <c r="C473" s="157">
        <v>5839283</v>
      </c>
      <c r="D473" s="157" t="s">
        <v>17</v>
      </c>
      <c r="E473" s="157">
        <v>5600</v>
      </c>
      <c r="F473" s="139" t="s">
        <v>153</v>
      </c>
    </row>
    <row r="474" spans="1:6" ht="26.25" customHeight="1" thickTop="1" thickBot="1">
      <c r="A474" s="128"/>
      <c r="B474" s="156">
        <v>42475</v>
      </c>
      <c r="C474" s="157">
        <v>5839284</v>
      </c>
      <c r="D474" s="157" t="s">
        <v>15</v>
      </c>
      <c r="E474" s="157">
        <v>18000</v>
      </c>
      <c r="F474" s="139" t="s">
        <v>153</v>
      </c>
    </row>
    <row r="475" spans="1:6" ht="26.25" customHeight="1" thickTop="1" thickBot="1">
      <c r="A475" s="128"/>
      <c r="B475" s="156">
        <v>42479</v>
      </c>
      <c r="C475" s="157">
        <v>1257270</v>
      </c>
      <c r="D475" s="157" t="s">
        <v>49</v>
      </c>
      <c r="E475" s="157">
        <v>8500</v>
      </c>
      <c r="F475" s="139" t="s">
        <v>153</v>
      </c>
    </row>
    <row r="476" spans="1:6" ht="26.25" customHeight="1" thickTop="1" thickBot="1">
      <c r="A476" s="128"/>
      <c r="B476" s="156">
        <v>42480</v>
      </c>
      <c r="C476" s="157">
        <v>1257277</v>
      </c>
      <c r="D476" s="157" t="s">
        <v>253</v>
      </c>
      <c r="E476" s="157">
        <v>7550</v>
      </c>
      <c r="F476" s="139" t="s">
        <v>153</v>
      </c>
    </row>
    <row r="477" spans="1:6" ht="26.25" customHeight="1" thickTop="1" thickBot="1">
      <c r="A477" s="128"/>
      <c r="B477" s="156">
        <v>42480</v>
      </c>
      <c r="C477" s="157">
        <v>1257278</v>
      </c>
      <c r="D477" s="157" t="s">
        <v>277</v>
      </c>
      <c r="E477" s="157">
        <v>6528</v>
      </c>
      <c r="F477" s="139" t="s">
        <v>153</v>
      </c>
    </row>
    <row r="478" spans="1:6" ht="26.25" customHeight="1" thickTop="1" thickBot="1">
      <c r="A478" s="128"/>
      <c r="B478" s="156">
        <v>42481</v>
      </c>
      <c r="C478" s="157">
        <v>1257312</v>
      </c>
      <c r="D478" s="157" t="s">
        <v>594</v>
      </c>
      <c r="E478" s="157">
        <v>2561</v>
      </c>
      <c r="F478" s="139" t="s">
        <v>153</v>
      </c>
    </row>
    <row r="479" spans="1:6" ht="26.25" customHeight="1" thickTop="1" thickBot="1">
      <c r="A479" s="128">
        <v>5839282</v>
      </c>
      <c r="B479" s="156">
        <v>42483</v>
      </c>
      <c r="C479" s="157">
        <v>5839314</v>
      </c>
      <c r="D479" s="157" t="s">
        <v>161</v>
      </c>
      <c r="E479" s="157">
        <v>10000</v>
      </c>
      <c r="F479" s="139" t="s">
        <v>153</v>
      </c>
    </row>
    <row r="480" spans="1:6" ht="26.25" customHeight="1" thickTop="1" thickBot="1">
      <c r="A480" s="128"/>
      <c r="B480" s="156">
        <v>42485</v>
      </c>
      <c r="C480" s="157">
        <v>5839283</v>
      </c>
      <c r="D480" s="157" t="s">
        <v>17</v>
      </c>
      <c r="E480" s="157">
        <v>5600</v>
      </c>
      <c r="F480" s="139" t="s">
        <v>153</v>
      </c>
    </row>
    <row r="481" spans="1:7" ht="26.25" customHeight="1" thickTop="1" thickBot="1">
      <c r="A481" s="128"/>
      <c r="B481" s="156">
        <v>42485</v>
      </c>
      <c r="C481" s="157">
        <v>1257279</v>
      </c>
      <c r="D481" s="157" t="s">
        <v>239</v>
      </c>
      <c r="E481" s="157">
        <v>3540</v>
      </c>
      <c r="F481" s="139" t="s">
        <v>153</v>
      </c>
    </row>
    <row r="482" spans="1:7" ht="26.25" customHeight="1" thickTop="1" thickBot="1">
      <c r="A482" s="128"/>
      <c r="B482" s="156">
        <v>42487</v>
      </c>
      <c r="C482" s="157">
        <v>5839289</v>
      </c>
      <c r="D482" s="157" t="s">
        <v>17</v>
      </c>
      <c r="E482" s="157">
        <v>5600</v>
      </c>
      <c r="F482" s="139" t="s">
        <v>153</v>
      </c>
    </row>
    <row r="483" spans="1:7" ht="26.25" customHeight="1" thickTop="1" thickBot="1">
      <c r="A483" s="128"/>
      <c r="B483" s="156">
        <v>42490</v>
      </c>
      <c r="C483" s="157">
        <v>1257261</v>
      </c>
      <c r="D483" s="157" t="s">
        <v>196</v>
      </c>
      <c r="E483" s="157">
        <v>12220</v>
      </c>
      <c r="F483" s="139" t="s">
        <v>153</v>
      </c>
      <c r="G483" s="173"/>
    </row>
    <row r="485" spans="1:7" ht="26.25" customHeight="1" thickTop="1" thickBot="1">
      <c r="A485" s="195" t="s">
        <v>22</v>
      </c>
      <c r="B485" s="156">
        <v>42495</v>
      </c>
      <c r="C485" s="157">
        <v>5839285</v>
      </c>
      <c r="D485" s="157" t="s">
        <v>15</v>
      </c>
      <c r="E485" s="157">
        <v>16115</v>
      </c>
      <c r="F485" s="139" t="s">
        <v>153</v>
      </c>
    </row>
    <row r="486" spans="1:7" ht="26.25" customHeight="1" thickTop="1" thickBot="1">
      <c r="A486" s="195"/>
      <c r="B486" s="156">
        <v>42498</v>
      </c>
      <c r="C486" s="157">
        <v>1257307</v>
      </c>
      <c r="D486" s="157" t="s">
        <v>203</v>
      </c>
      <c r="E486" s="157">
        <v>15603</v>
      </c>
      <c r="F486" s="139" t="s">
        <v>153</v>
      </c>
    </row>
    <row r="487" spans="1:7" ht="26.25" customHeight="1" thickTop="1" thickBot="1">
      <c r="A487" s="195"/>
      <c r="B487" s="156">
        <v>42500</v>
      </c>
      <c r="C487" s="157">
        <v>1257257</v>
      </c>
      <c r="D487" s="157" t="s">
        <v>15</v>
      </c>
      <c r="E487" s="157">
        <v>17000</v>
      </c>
      <c r="F487" s="139" t="s">
        <v>153</v>
      </c>
    </row>
    <row r="488" spans="1:7" ht="26.25" customHeight="1" thickTop="1" thickBot="1">
      <c r="A488" s="195"/>
      <c r="B488" s="156">
        <v>42500</v>
      </c>
      <c r="C488" s="157">
        <v>1257297</v>
      </c>
      <c r="D488" s="157" t="s">
        <v>212</v>
      </c>
      <c r="E488" s="157">
        <v>2630</v>
      </c>
      <c r="F488" s="139" t="s">
        <v>153</v>
      </c>
    </row>
    <row r="489" spans="1:7" ht="26.25" customHeight="1" thickTop="1" thickBot="1">
      <c r="A489" s="195"/>
      <c r="B489" s="156">
        <v>42502</v>
      </c>
      <c r="C489" s="157">
        <v>5839301</v>
      </c>
      <c r="D489" s="157" t="s">
        <v>17</v>
      </c>
      <c r="E489" s="157">
        <v>7000</v>
      </c>
      <c r="F489" s="139" t="s">
        <v>153</v>
      </c>
    </row>
    <row r="490" spans="1:7" ht="26.25" customHeight="1" thickTop="1" thickBot="1">
      <c r="A490" s="195"/>
      <c r="B490" s="156">
        <v>42503</v>
      </c>
      <c r="C490" s="157">
        <v>1257275</v>
      </c>
      <c r="D490" s="157" t="s">
        <v>212</v>
      </c>
      <c r="E490" s="157">
        <v>4106</v>
      </c>
      <c r="F490" s="139" t="s">
        <v>153</v>
      </c>
    </row>
    <row r="491" spans="1:7" ht="26.25" customHeight="1" thickTop="1" thickBot="1">
      <c r="A491" s="195"/>
      <c r="B491" s="156">
        <v>42505</v>
      </c>
      <c r="C491" s="157">
        <v>1257293</v>
      </c>
      <c r="D491" s="157" t="s">
        <v>16</v>
      </c>
      <c r="E491" s="157">
        <v>12870</v>
      </c>
      <c r="F491" s="139" t="s">
        <v>153</v>
      </c>
    </row>
    <row r="492" spans="1:7" ht="26.25" customHeight="1" thickTop="1" thickBot="1">
      <c r="A492" s="195"/>
      <c r="B492" s="156">
        <v>42505</v>
      </c>
      <c r="C492" s="157">
        <v>1257294</v>
      </c>
      <c r="D492" s="157" t="s">
        <v>239</v>
      </c>
      <c r="E492" s="157">
        <v>3000</v>
      </c>
      <c r="F492" s="139" t="s">
        <v>153</v>
      </c>
    </row>
    <row r="493" spans="1:7" ht="26.25" customHeight="1" thickTop="1" thickBot="1">
      <c r="A493" s="195"/>
      <c r="B493" s="156">
        <v>42507</v>
      </c>
      <c r="C493" s="157">
        <v>1257322</v>
      </c>
      <c r="D493" s="157" t="s">
        <v>173</v>
      </c>
      <c r="E493" s="157">
        <v>940.34</v>
      </c>
      <c r="F493" s="139" t="s">
        <v>153</v>
      </c>
    </row>
    <row r="494" spans="1:7" ht="26.25" customHeight="1" thickTop="1" thickBot="1">
      <c r="A494" s="195"/>
      <c r="B494" s="156">
        <v>42507</v>
      </c>
      <c r="C494" s="157">
        <v>1257323</v>
      </c>
      <c r="D494" s="157" t="s">
        <v>173</v>
      </c>
      <c r="E494" s="157">
        <v>2415</v>
      </c>
      <c r="F494" s="139" t="s">
        <v>153</v>
      </c>
    </row>
    <row r="495" spans="1:7" ht="26.25" customHeight="1" thickTop="1" thickBot="1">
      <c r="A495" s="195"/>
      <c r="B495" s="156">
        <v>42509</v>
      </c>
      <c r="C495" s="157">
        <v>1257271</v>
      </c>
      <c r="D495" s="157" t="s">
        <v>49</v>
      </c>
      <c r="E495" s="157">
        <v>8500</v>
      </c>
      <c r="F495" s="139" t="s">
        <v>153</v>
      </c>
    </row>
    <row r="496" spans="1:7" ht="26.25" customHeight="1" thickTop="1" thickBot="1">
      <c r="A496" s="195"/>
      <c r="B496" s="156">
        <v>42510</v>
      </c>
      <c r="C496" s="157">
        <v>5839300</v>
      </c>
      <c r="D496" s="157" t="s">
        <v>15</v>
      </c>
      <c r="E496" s="157">
        <v>11732</v>
      </c>
      <c r="F496" s="139" t="s">
        <v>153</v>
      </c>
    </row>
    <row r="497" spans="1:7" ht="26.25" customHeight="1" thickTop="1" thickBot="1">
      <c r="A497" s="195"/>
      <c r="B497" s="156">
        <v>42515</v>
      </c>
      <c r="C497" s="157">
        <v>1257252</v>
      </c>
      <c r="D497" s="157" t="s">
        <v>17</v>
      </c>
      <c r="E497" s="157">
        <v>10000</v>
      </c>
      <c r="F497" s="139" t="s">
        <v>153</v>
      </c>
    </row>
    <row r="498" spans="1:7" ht="26.25" customHeight="1" thickTop="1" thickBot="1">
      <c r="A498" s="195"/>
      <c r="B498" s="156">
        <v>42518</v>
      </c>
      <c r="C498" s="157">
        <v>1257316</v>
      </c>
      <c r="D498" s="157" t="s">
        <v>596</v>
      </c>
      <c r="E498" s="157">
        <v>8000</v>
      </c>
      <c r="F498" s="139" t="s">
        <v>153</v>
      </c>
    </row>
    <row r="499" spans="1:7" ht="26.25" customHeight="1" thickTop="1" thickBot="1">
      <c r="A499" s="195"/>
      <c r="B499" s="156">
        <v>42520</v>
      </c>
      <c r="C499" s="157">
        <v>1257299</v>
      </c>
      <c r="D499" s="157" t="s">
        <v>131</v>
      </c>
      <c r="E499" s="157">
        <v>13000</v>
      </c>
      <c r="F499" s="139" t="s">
        <v>153</v>
      </c>
      <c r="G499" s="174">
        <f>SUM(E491,E497:E499)</f>
        <v>43870</v>
      </c>
    </row>
    <row r="500" spans="1:7" ht="26.25" customHeight="1" thickTop="1" thickBot="1">
      <c r="F500" s="485">
        <f>SUM(E485:E499)</f>
        <v>132911.34</v>
      </c>
    </row>
    <row r="501" spans="1:7" ht="26.25" customHeight="1" thickTop="1" thickBot="1">
      <c r="A501" s="71" t="s">
        <v>168</v>
      </c>
      <c r="B501" s="156">
        <v>42526</v>
      </c>
      <c r="C501" s="157">
        <v>1257265</v>
      </c>
      <c r="D501" s="157" t="s">
        <v>17</v>
      </c>
      <c r="E501" s="157">
        <v>10000</v>
      </c>
      <c r="F501" s="139" t="s">
        <v>153</v>
      </c>
    </row>
    <row r="502" spans="1:7" ht="26.25" customHeight="1" thickTop="1" thickBot="1">
      <c r="A502" s="71"/>
      <c r="B502" s="156">
        <v>42528</v>
      </c>
      <c r="C502" s="157">
        <v>1257283</v>
      </c>
      <c r="D502" s="157" t="s">
        <v>15</v>
      </c>
      <c r="E502" s="157">
        <v>18400</v>
      </c>
      <c r="F502" s="139" t="s">
        <v>153</v>
      </c>
    </row>
    <row r="503" spans="1:7" ht="26.25" customHeight="1" thickTop="1" thickBot="1">
      <c r="A503" s="71"/>
      <c r="B503" s="156">
        <v>42531</v>
      </c>
      <c r="C503" s="157">
        <v>1257258</v>
      </c>
      <c r="D503" s="157" t="s">
        <v>15</v>
      </c>
      <c r="E503" s="157">
        <v>17000</v>
      </c>
      <c r="F503" s="139" t="s">
        <v>153</v>
      </c>
    </row>
    <row r="504" spans="1:7" ht="26.25" customHeight="1" thickTop="1" thickBot="1">
      <c r="A504" s="71"/>
      <c r="B504" s="156">
        <v>42534</v>
      </c>
      <c r="C504" s="157">
        <v>1257308</v>
      </c>
      <c r="D504" s="157" t="s">
        <v>203</v>
      </c>
      <c r="E504" s="157">
        <v>10000</v>
      </c>
      <c r="F504" s="139" t="s">
        <v>153</v>
      </c>
    </row>
    <row r="505" spans="1:7" ht="26.25" customHeight="1" thickTop="1" thickBot="1">
      <c r="A505" s="71"/>
      <c r="B505" s="156">
        <v>42535</v>
      </c>
      <c r="C505" s="157">
        <v>1257328</v>
      </c>
      <c r="D505" s="157" t="s">
        <v>243</v>
      </c>
      <c r="E505" s="157">
        <v>5520</v>
      </c>
      <c r="F505" s="139" t="s">
        <v>153</v>
      </c>
    </row>
    <row r="506" spans="1:7" ht="26.25" customHeight="1" thickTop="1" thickBot="1">
      <c r="A506" s="71"/>
      <c r="B506" s="156">
        <v>42536</v>
      </c>
      <c r="C506" s="157">
        <v>1257263</v>
      </c>
      <c r="D506" s="157" t="s">
        <v>17</v>
      </c>
      <c r="E506" s="157">
        <v>6350</v>
      </c>
      <c r="F506" s="139" t="s">
        <v>153</v>
      </c>
    </row>
    <row r="507" spans="1:7" ht="26.25" customHeight="1" thickTop="1" thickBot="1">
      <c r="A507" s="71"/>
      <c r="B507" s="156">
        <v>42536</v>
      </c>
      <c r="C507" s="157">
        <v>1257264</v>
      </c>
      <c r="D507" s="157" t="s">
        <v>17</v>
      </c>
      <c r="E507" s="157">
        <v>2640</v>
      </c>
      <c r="F507" s="139" t="s">
        <v>153</v>
      </c>
    </row>
    <row r="508" spans="1:7" ht="26.25" customHeight="1" thickTop="1" thickBot="1">
      <c r="A508" s="71"/>
      <c r="B508" s="156">
        <v>42539</v>
      </c>
      <c r="C508" s="157">
        <v>1257305</v>
      </c>
      <c r="D508" s="157" t="s">
        <v>131</v>
      </c>
      <c r="E508" s="157">
        <v>20000</v>
      </c>
      <c r="F508" s="139" t="s">
        <v>153</v>
      </c>
    </row>
    <row r="509" spans="1:7" ht="26.25" customHeight="1" thickTop="1" thickBot="1">
      <c r="A509" s="71"/>
      <c r="B509" s="156">
        <v>42540</v>
      </c>
      <c r="C509" s="157">
        <v>1257272</v>
      </c>
      <c r="D509" s="157" t="s">
        <v>49</v>
      </c>
      <c r="E509" s="157">
        <v>8500</v>
      </c>
      <c r="F509" s="139" t="s">
        <v>153</v>
      </c>
    </row>
    <row r="510" spans="1:7" ht="26.25" customHeight="1" thickTop="1" thickBot="1">
      <c r="A510" s="71"/>
      <c r="B510" s="156">
        <v>42544</v>
      </c>
      <c r="C510" s="157">
        <v>1257267</v>
      </c>
      <c r="D510" s="157" t="s">
        <v>15</v>
      </c>
      <c r="E510" s="157">
        <v>11260</v>
      </c>
      <c r="F510" s="139" t="s">
        <v>153</v>
      </c>
    </row>
    <row r="511" spans="1:7" ht="26.25" customHeight="1" thickTop="1" thickBot="1">
      <c r="A511" s="71"/>
      <c r="B511" s="156">
        <v>42546</v>
      </c>
      <c r="C511" s="157">
        <v>1257259</v>
      </c>
      <c r="D511" s="157" t="s">
        <v>15</v>
      </c>
      <c r="E511" s="157">
        <v>16950</v>
      </c>
      <c r="F511" s="139" t="s">
        <v>153</v>
      </c>
    </row>
    <row r="512" spans="1:7" ht="26.25" customHeight="1" thickTop="1" thickBot="1">
      <c r="A512" s="71"/>
      <c r="B512" s="156">
        <v>42182</v>
      </c>
      <c r="C512" s="157">
        <v>1257303</v>
      </c>
      <c r="D512" s="157" t="s">
        <v>212</v>
      </c>
      <c r="E512" s="157">
        <v>4725</v>
      </c>
      <c r="F512" s="139" t="s">
        <v>153</v>
      </c>
    </row>
    <row r="513" spans="1:6" ht="26.25" customHeight="1" thickTop="1" thickBot="1">
      <c r="A513" s="71"/>
      <c r="B513" s="156">
        <v>42551</v>
      </c>
      <c r="C513" s="157">
        <v>1257302</v>
      </c>
      <c r="D513" s="157" t="s">
        <v>49</v>
      </c>
      <c r="E513" s="157">
        <v>7826</v>
      </c>
      <c r="F513" s="139" t="s">
        <v>153</v>
      </c>
    </row>
    <row r="514" spans="1:6" ht="26.25" customHeight="1" thickTop="1" thickBot="1">
      <c r="A514" s="71"/>
      <c r="B514" s="71"/>
      <c r="C514" s="71"/>
      <c r="D514" s="71"/>
      <c r="E514" s="71"/>
      <c r="F514" s="484">
        <f>SUM(E501:E513)</f>
        <v>139171</v>
      </c>
    </row>
    <row r="517" spans="1:6" ht="26.25" customHeight="1" thickTop="1" thickBot="1">
      <c r="A517" s="130" t="s">
        <v>175</v>
      </c>
      <c r="B517" s="156">
        <v>42556</v>
      </c>
      <c r="C517" s="157">
        <v>1257309</v>
      </c>
      <c r="D517" s="157" t="s">
        <v>203</v>
      </c>
      <c r="E517" s="157">
        <v>10000</v>
      </c>
      <c r="F517" s="139" t="s">
        <v>153</v>
      </c>
    </row>
    <row r="518" spans="1:6" ht="26.25" customHeight="1" thickTop="1" thickBot="1">
      <c r="A518" s="130"/>
      <c r="B518" s="156">
        <v>42554</v>
      </c>
      <c r="C518" s="157">
        <v>1257320</v>
      </c>
      <c r="D518" s="157" t="s">
        <v>161</v>
      </c>
      <c r="E518" s="157">
        <v>13450</v>
      </c>
      <c r="F518" s="139" t="s">
        <v>153</v>
      </c>
    </row>
    <row r="519" spans="1:6" ht="26.25" customHeight="1" thickTop="1" thickBot="1">
      <c r="A519" s="130"/>
      <c r="B519" s="156">
        <v>42556</v>
      </c>
      <c r="C519" s="157">
        <v>1257269</v>
      </c>
      <c r="D519" s="157" t="s">
        <v>15</v>
      </c>
      <c r="E519" s="157">
        <v>5610</v>
      </c>
      <c r="F519" s="139" t="s">
        <v>153</v>
      </c>
    </row>
    <row r="520" spans="1:6" ht="26.25" customHeight="1" thickTop="1" thickBot="1">
      <c r="A520" s="130"/>
      <c r="B520" s="156">
        <v>42558</v>
      </c>
      <c r="C520" s="157">
        <v>1257315</v>
      </c>
      <c r="D520" s="157" t="s">
        <v>55</v>
      </c>
      <c r="E520" s="157">
        <v>7909.33</v>
      </c>
      <c r="F520" s="139" t="s">
        <v>153</v>
      </c>
    </row>
    <row r="521" spans="1:6" ht="26.25" customHeight="1" thickTop="1" thickBot="1">
      <c r="A521" s="130"/>
      <c r="B521" s="156">
        <v>42561</v>
      </c>
      <c r="C521" s="157">
        <v>1257273</v>
      </c>
      <c r="D521" s="157" t="s">
        <v>17</v>
      </c>
      <c r="E521" s="157">
        <v>5600</v>
      </c>
      <c r="F521" s="139" t="s">
        <v>153</v>
      </c>
    </row>
    <row r="522" spans="1:6" ht="26.25" customHeight="1" thickTop="1" thickBot="1">
      <c r="A522" s="130"/>
      <c r="B522" s="156">
        <v>42564</v>
      </c>
      <c r="C522" s="157">
        <v>1257317</v>
      </c>
      <c r="D522" s="157" t="s">
        <v>49</v>
      </c>
      <c r="E522" s="157">
        <v>8500</v>
      </c>
      <c r="F522" s="139" t="s">
        <v>153</v>
      </c>
    </row>
    <row r="523" spans="1:6" ht="26.25" customHeight="1" thickTop="1" thickBot="1">
      <c r="A523" s="130"/>
      <c r="B523" s="156">
        <v>42564</v>
      </c>
      <c r="C523" s="157">
        <v>1257311</v>
      </c>
      <c r="D523" s="157" t="s">
        <v>15</v>
      </c>
      <c r="E523" s="157">
        <v>10000</v>
      </c>
      <c r="F523" s="139" t="s">
        <v>153</v>
      </c>
    </row>
    <row r="524" spans="1:6" ht="26.25" customHeight="1" thickTop="1" thickBot="1">
      <c r="A524" s="130"/>
      <c r="B524" s="156">
        <v>42566</v>
      </c>
      <c r="C524" s="157">
        <v>1257303</v>
      </c>
      <c r="D524" s="157" t="s">
        <v>49</v>
      </c>
      <c r="E524" s="157">
        <v>7000</v>
      </c>
      <c r="F524" s="139" t="s">
        <v>153</v>
      </c>
    </row>
    <row r="525" spans="1:6" ht="26.25" customHeight="1" thickTop="1" thickBot="1">
      <c r="A525" s="130"/>
      <c r="B525" s="156">
        <v>42568</v>
      </c>
      <c r="C525" s="157">
        <v>1257325</v>
      </c>
      <c r="D525" s="157" t="s">
        <v>277</v>
      </c>
      <c r="E525" s="157">
        <v>3040</v>
      </c>
      <c r="F525" s="139" t="s">
        <v>153</v>
      </c>
    </row>
    <row r="526" spans="1:6" ht="26.25" customHeight="1" thickTop="1" thickBot="1">
      <c r="A526" s="130"/>
      <c r="B526" s="156">
        <v>42571</v>
      </c>
      <c r="C526" s="157">
        <v>1257295</v>
      </c>
      <c r="D526" s="157" t="s">
        <v>17</v>
      </c>
      <c r="E526" s="157">
        <v>8300</v>
      </c>
      <c r="F526" s="139" t="s">
        <v>153</v>
      </c>
    </row>
    <row r="527" spans="1:6" ht="26.25" customHeight="1" thickTop="1" thickBot="1">
      <c r="A527" s="130"/>
      <c r="B527" s="156">
        <v>42576</v>
      </c>
      <c r="C527" s="157">
        <v>1257274</v>
      </c>
      <c r="D527" s="157" t="s">
        <v>15</v>
      </c>
      <c r="E527" s="157">
        <v>10750</v>
      </c>
      <c r="F527" s="139" t="s">
        <v>153</v>
      </c>
    </row>
    <row r="528" spans="1:6" ht="26.25" customHeight="1" thickTop="1" thickBot="1">
      <c r="A528" s="130"/>
      <c r="B528" s="156">
        <v>42581</v>
      </c>
      <c r="C528" s="157">
        <v>1257301</v>
      </c>
      <c r="D528" s="157" t="s">
        <v>17</v>
      </c>
      <c r="E528" s="157">
        <v>12400</v>
      </c>
      <c r="F528" s="139" t="s">
        <v>153</v>
      </c>
    </row>
    <row r="529" spans="1:8" ht="26.25" customHeight="1" thickTop="1" thickBot="1">
      <c r="F529" s="484">
        <f>SUM(E517:E528)</f>
        <v>102559.33</v>
      </c>
      <c r="G529" s="173">
        <f>SUM(E527:E528)</f>
        <v>23150</v>
      </c>
    </row>
    <row r="530" spans="1:8" ht="26.25" customHeight="1" thickTop="1" thickBot="1">
      <c r="A530" s="128" t="s">
        <v>188</v>
      </c>
      <c r="B530" s="156">
        <v>42583</v>
      </c>
      <c r="C530" s="157">
        <v>1257285</v>
      </c>
      <c r="D530" s="157" t="s">
        <v>15</v>
      </c>
      <c r="E530" s="157">
        <v>15000</v>
      </c>
      <c r="F530" s="139" t="s">
        <v>153</v>
      </c>
    </row>
    <row r="531" spans="1:8" ht="26.25" customHeight="1" thickTop="1" thickBot="1">
      <c r="A531" s="128"/>
      <c r="B531" s="156">
        <v>42587</v>
      </c>
      <c r="C531" s="157">
        <v>1257321</v>
      </c>
      <c r="D531" s="157" t="s">
        <v>161</v>
      </c>
      <c r="E531" s="157">
        <v>14000</v>
      </c>
      <c r="F531" s="139" t="s">
        <v>153</v>
      </c>
    </row>
    <row r="532" spans="1:8" ht="26.25" customHeight="1" thickTop="1" thickBot="1">
      <c r="A532" s="128"/>
      <c r="B532" s="156">
        <v>42592</v>
      </c>
      <c r="C532" s="157">
        <v>1257286</v>
      </c>
      <c r="D532" s="157" t="s">
        <v>15</v>
      </c>
      <c r="E532" s="157">
        <v>15000</v>
      </c>
      <c r="F532" s="139" t="s">
        <v>153</v>
      </c>
    </row>
    <row r="533" spans="1:8" ht="26.25" customHeight="1" thickTop="1" thickBot="1">
      <c r="A533" s="128"/>
      <c r="B533" s="156">
        <v>42595</v>
      </c>
      <c r="C533" s="157">
        <v>1257319</v>
      </c>
      <c r="D533" s="157" t="s">
        <v>55</v>
      </c>
      <c r="E533" s="157">
        <v>7909.33</v>
      </c>
      <c r="F533" s="139" t="s">
        <v>153</v>
      </c>
    </row>
    <row r="534" spans="1:8" ht="26.25" customHeight="1" thickTop="1" thickBot="1">
      <c r="A534" s="128"/>
      <c r="B534" s="156">
        <v>42597</v>
      </c>
      <c r="C534" s="157">
        <v>1257296</v>
      </c>
      <c r="D534" s="157" t="s">
        <v>17</v>
      </c>
      <c r="E534" s="157">
        <v>8000</v>
      </c>
      <c r="F534" s="139" t="s">
        <v>153</v>
      </c>
    </row>
    <row r="535" spans="1:8" ht="26.25" customHeight="1" thickTop="1" thickBot="1">
      <c r="A535" s="128"/>
      <c r="B535" s="156">
        <v>42602</v>
      </c>
      <c r="C535" s="157">
        <v>1257287</v>
      </c>
      <c r="D535" s="157" t="s">
        <v>15</v>
      </c>
      <c r="E535" s="157">
        <v>10000</v>
      </c>
      <c r="F535" s="139" t="s">
        <v>153</v>
      </c>
    </row>
    <row r="536" spans="1:8" ht="26.25" customHeight="1" thickTop="1" thickBot="1">
      <c r="A536" s="128"/>
      <c r="B536" s="156">
        <v>42607</v>
      </c>
      <c r="C536" s="157">
        <v>1257298</v>
      </c>
      <c r="D536" s="157" t="s">
        <v>17</v>
      </c>
      <c r="E536" s="157">
        <v>9000</v>
      </c>
      <c r="F536" s="139" t="s">
        <v>153</v>
      </c>
    </row>
    <row r="537" spans="1:8" ht="26.25" customHeight="1" thickTop="1" thickBot="1">
      <c r="A537" s="128"/>
      <c r="B537" s="156">
        <v>42612</v>
      </c>
      <c r="C537" s="157">
        <v>1257343</v>
      </c>
      <c r="D537" s="157" t="s">
        <v>17</v>
      </c>
      <c r="E537" s="157">
        <v>5400</v>
      </c>
      <c r="F537" s="139" t="s">
        <v>153</v>
      </c>
    </row>
    <row r="538" spans="1:8" ht="26.25" customHeight="1" thickTop="1" thickBot="1">
      <c r="A538" s="128"/>
      <c r="B538" s="156">
        <v>42612</v>
      </c>
      <c r="C538" s="157">
        <v>1257336</v>
      </c>
      <c r="D538" s="157" t="s">
        <v>780</v>
      </c>
      <c r="E538" s="157">
        <v>9550</v>
      </c>
      <c r="F538" s="139" t="s">
        <v>153</v>
      </c>
    </row>
    <row r="539" spans="1:8" ht="26.25" customHeight="1" thickTop="1" thickBot="1">
      <c r="F539" s="484">
        <f>SUM(E530:E537)</f>
        <v>84309.33</v>
      </c>
    </row>
    <row r="540" spans="1:8" ht="26.25" customHeight="1" thickTop="1" thickBot="1">
      <c r="A540" s="118" t="s">
        <v>189</v>
      </c>
      <c r="B540" s="156">
        <v>42620</v>
      </c>
      <c r="C540" s="157">
        <v>1257324</v>
      </c>
      <c r="D540" s="157" t="s">
        <v>17</v>
      </c>
      <c r="E540" s="157">
        <v>9750</v>
      </c>
      <c r="F540" s="139" t="s">
        <v>153</v>
      </c>
    </row>
    <row r="541" spans="1:8" ht="26.25" customHeight="1" thickTop="1" thickBot="1">
      <c r="A541" s="118"/>
      <c r="B541" s="156">
        <v>42626</v>
      </c>
      <c r="C541" s="157">
        <v>1257312</v>
      </c>
      <c r="D541" s="157" t="s">
        <v>15</v>
      </c>
      <c r="E541" s="157">
        <v>13870</v>
      </c>
      <c r="F541" s="139" t="s">
        <v>153</v>
      </c>
    </row>
    <row r="542" spans="1:8" ht="26.25" customHeight="1" thickTop="1" thickBot="1">
      <c r="A542" s="300"/>
      <c r="B542" s="349">
        <v>42633</v>
      </c>
      <c r="C542" s="157">
        <v>1257326</v>
      </c>
      <c r="D542" s="350" t="s">
        <v>17</v>
      </c>
      <c r="E542" s="350">
        <v>4550</v>
      </c>
      <c r="F542" s="351" t="s">
        <v>153</v>
      </c>
      <c r="G542" s="1"/>
      <c r="H542" s="1"/>
    </row>
    <row r="543" spans="1:8" ht="26.25" customHeight="1" thickTop="1" thickBot="1">
      <c r="A543" s="300"/>
      <c r="B543" s="349">
        <v>42628</v>
      </c>
      <c r="C543" s="157">
        <v>1257341</v>
      </c>
      <c r="D543" s="350" t="s">
        <v>785</v>
      </c>
      <c r="E543" s="350">
        <v>8500</v>
      </c>
      <c r="F543" s="351" t="s">
        <v>153</v>
      </c>
      <c r="G543" s="1"/>
      <c r="H543" s="1"/>
    </row>
    <row r="544" spans="1:8" ht="26.25" customHeight="1" thickTop="1" thickBot="1">
      <c r="A544" s="300"/>
      <c r="B544" s="349">
        <v>42631</v>
      </c>
      <c r="C544" s="157">
        <v>4224800</v>
      </c>
      <c r="D544" s="350" t="s">
        <v>212</v>
      </c>
      <c r="E544" s="350">
        <v>7085</v>
      </c>
      <c r="F544" s="351" t="s">
        <v>153</v>
      </c>
      <c r="G544" s="1"/>
      <c r="H544" s="1"/>
    </row>
    <row r="545" spans="1:8" ht="26.25" customHeight="1" thickTop="1" thickBot="1">
      <c r="A545" s="300"/>
      <c r="B545" s="349">
        <v>42633</v>
      </c>
      <c r="C545" s="157">
        <v>1257347</v>
      </c>
      <c r="D545" s="350" t="s">
        <v>58</v>
      </c>
      <c r="E545" s="350">
        <v>7000</v>
      </c>
      <c r="F545" s="351" t="s">
        <v>153</v>
      </c>
      <c r="G545" s="1"/>
      <c r="H545" s="1"/>
    </row>
    <row r="546" spans="1:8" ht="26.25" customHeight="1" thickTop="1" thickBot="1">
      <c r="A546" s="300"/>
      <c r="B546" s="349">
        <v>42636</v>
      </c>
      <c r="C546" s="157">
        <v>1257348</v>
      </c>
      <c r="D546" s="350" t="s">
        <v>277</v>
      </c>
      <c r="E546" s="350">
        <v>1520</v>
      </c>
      <c r="F546" s="351" t="s">
        <v>153</v>
      </c>
      <c r="G546" s="1"/>
      <c r="H546" s="1"/>
    </row>
    <row r="547" spans="1:8" ht="26.25" customHeight="1" thickTop="1" thickBot="1">
      <c r="A547" s="300"/>
      <c r="B547" s="349">
        <v>42638</v>
      </c>
      <c r="C547" s="157">
        <v>1257330</v>
      </c>
      <c r="D547" s="350" t="s">
        <v>777</v>
      </c>
      <c r="E547" s="350">
        <v>17000</v>
      </c>
      <c r="F547" s="351" t="s">
        <v>153</v>
      </c>
      <c r="G547" s="1"/>
      <c r="H547" s="1"/>
    </row>
    <row r="548" spans="1:8" ht="26.25" customHeight="1" thickTop="1" thickBot="1">
      <c r="A548" s="300"/>
      <c r="B548" s="349">
        <v>42638</v>
      </c>
      <c r="C548" s="157">
        <v>1257335</v>
      </c>
      <c r="D548" s="350" t="s">
        <v>781</v>
      </c>
      <c r="E548" s="350">
        <v>4850</v>
      </c>
      <c r="F548" s="351" t="s">
        <v>153</v>
      </c>
      <c r="G548" s="1"/>
      <c r="H548" s="1"/>
    </row>
    <row r="549" spans="1:8" ht="26.25" customHeight="1" thickTop="1" thickBot="1">
      <c r="A549" s="300"/>
      <c r="B549" s="349">
        <v>42641</v>
      </c>
      <c r="C549" s="157">
        <v>4224795</v>
      </c>
      <c r="D549" s="350" t="s">
        <v>49</v>
      </c>
      <c r="E549" s="350">
        <v>8212</v>
      </c>
      <c r="F549" s="351" t="s">
        <v>153</v>
      </c>
      <c r="G549" s="1"/>
      <c r="H549" s="1"/>
    </row>
    <row r="550" spans="1:8" ht="26.25" customHeight="1" thickTop="1" thickBot="1">
      <c r="A550" s="300"/>
      <c r="B550" s="349">
        <v>42643</v>
      </c>
      <c r="C550" s="157">
        <v>1257333</v>
      </c>
      <c r="D550" s="350" t="s">
        <v>780</v>
      </c>
      <c r="E550" s="350">
        <v>8000</v>
      </c>
      <c r="F550" s="351" t="s">
        <v>153</v>
      </c>
      <c r="G550" s="1"/>
      <c r="H550" s="1"/>
    </row>
    <row r="551" spans="1:8" ht="26.25" customHeight="1" thickTop="1" thickBot="1">
      <c r="A551" s="300"/>
      <c r="B551" s="300"/>
      <c r="C551" s="118"/>
      <c r="D551" s="300"/>
      <c r="E551" s="300"/>
      <c r="F551" s="217"/>
      <c r="G551" s="1">
        <f>SUM(E543)</f>
        <v>8500</v>
      </c>
      <c r="H551" s="1"/>
    </row>
    <row r="552" spans="1:8" ht="26.25" customHeight="1" thickTop="1" thickBot="1">
      <c r="A552" s="1"/>
      <c r="B552" s="1"/>
      <c r="D552" s="1"/>
      <c r="E552" s="1"/>
      <c r="F552" s="486">
        <f>SUM(E540:E551)</f>
        <v>90337</v>
      </c>
      <c r="G552" s="1"/>
      <c r="H552" s="1"/>
    </row>
    <row r="553" spans="1:8" ht="26.25" customHeight="1" thickTop="1" thickBot="1">
      <c r="A553" s="344" t="s">
        <v>246</v>
      </c>
      <c r="B553" s="349">
        <v>42649</v>
      </c>
      <c r="C553" s="157">
        <v>1257332</v>
      </c>
      <c r="D553" s="350" t="s">
        <v>15</v>
      </c>
      <c r="E553" s="350">
        <v>10290</v>
      </c>
      <c r="F553" s="351" t="s">
        <v>153</v>
      </c>
      <c r="G553" s="1"/>
      <c r="H553" s="1"/>
    </row>
    <row r="554" spans="1:8" ht="26.25" customHeight="1" thickTop="1" thickBot="1">
      <c r="A554" s="344"/>
      <c r="B554" s="349">
        <v>42650</v>
      </c>
      <c r="C554" s="157">
        <v>4224814</v>
      </c>
      <c r="D554" s="350" t="s">
        <v>227</v>
      </c>
      <c r="E554" s="350">
        <v>2600</v>
      </c>
      <c r="F554" s="351" t="s">
        <v>153</v>
      </c>
      <c r="G554" s="1"/>
      <c r="H554" s="1"/>
    </row>
    <row r="555" spans="1:8" ht="26.25" customHeight="1" thickTop="1" thickBot="1">
      <c r="A555" s="344"/>
      <c r="B555" s="349">
        <v>42653</v>
      </c>
      <c r="C555" s="157">
        <v>1257331</v>
      </c>
      <c r="D555" s="350" t="s">
        <v>777</v>
      </c>
      <c r="E555" s="350">
        <v>15000</v>
      </c>
      <c r="F555" s="351" t="s">
        <v>153</v>
      </c>
      <c r="G555" s="1"/>
      <c r="H555" s="1"/>
    </row>
    <row r="556" spans="1:8" ht="26.25" customHeight="1" thickTop="1" thickBot="1">
      <c r="A556" s="344"/>
      <c r="B556" s="349">
        <v>42655</v>
      </c>
      <c r="C556" s="157">
        <v>4224799</v>
      </c>
      <c r="D556" s="350" t="s">
        <v>234</v>
      </c>
      <c r="E556" s="350">
        <v>10800</v>
      </c>
      <c r="F556" s="351" t="s">
        <v>153</v>
      </c>
      <c r="G556" s="1"/>
      <c r="H556" s="1"/>
    </row>
    <row r="557" spans="1:8" ht="26.25" customHeight="1" thickTop="1" thickBot="1">
      <c r="A557" s="344"/>
      <c r="B557" s="349">
        <v>42658</v>
      </c>
      <c r="C557" s="157">
        <v>1257329</v>
      </c>
      <c r="D557" s="350" t="s">
        <v>55</v>
      </c>
      <c r="E557" s="350">
        <v>7530</v>
      </c>
      <c r="F557" s="351" t="s">
        <v>153</v>
      </c>
      <c r="G557" s="1"/>
      <c r="H557" s="1"/>
    </row>
    <row r="558" spans="1:8" ht="26.25" customHeight="1" thickTop="1" thickBot="1">
      <c r="A558" s="344"/>
      <c r="B558" s="349">
        <v>42658</v>
      </c>
      <c r="C558" s="157">
        <v>1257338</v>
      </c>
      <c r="D558" s="350" t="s">
        <v>161</v>
      </c>
      <c r="E558" s="350">
        <v>10000</v>
      </c>
      <c r="F558" s="351" t="s">
        <v>153</v>
      </c>
      <c r="G558" s="1"/>
      <c r="H558" s="1"/>
    </row>
    <row r="559" spans="1:8" ht="26.25" customHeight="1" thickTop="1" thickBot="1">
      <c r="A559" s="344"/>
      <c r="B559" s="349">
        <v>42661</v>
      </c>
      <c r="C559" s="157">
        <v>1257346</v>
      </c>
      <c r="D559" s="350" t="s">
        <v>212</v>
      </c>
      <c r="E559" s="350">
        <v>3500</v>
      </c>
      <c r="F559" s="351" t="s">
        <v>153</v>
      </c>
      <c r="G559" s="1"/>
      <c r="H559" s="1"/>
    </row>
    <row r="560" spans="1:8" ht="26.25" customHeight="1" thickTop="1" thickBot="1">
      <c r="A560" s="344"/>
      <c r="B560" s="349">
        <v>42663</v>
      </c>
      <c r="C560" s="157">
        <v>1257342</v>
      </c>
      <c r="D560" s="350" t="s">
        <v>785</v>
      </c>
      <c r="E560" s="350">
        <v>12500</v>
      </c>
      <c r="F560" s="351" t="s">
        <v>153</v>
      </c>
      <c r="G560" s="1"/>
      <c r="H560" s="1"/>
    </row>
    <row r="561" spans="1:8" ht="26.25" customHeight="1" thickTop="1" thickBot="1">
      <c r="A561" s="344"/>
      <c r="B561" s="349">
        <v>42668</v>
      </c>
      <c r="C561" s="157">
        <v>4224802</v>
      </c>
      <c r="D561" s="350" t="s">
        <v>277</v>
      </c>
      <c r="E561" s="350">
        <v>2880</v>
      </c>
      <c r="F561" s="351" t="s">
        <v>153</v>
      </c>
      <c r="G561" s="1"/>
      <c r="H561" s="1"/>
    </row>
    <row r="562" spans="1:8" ht="26.25" customHeight="1" thickTop="1" thickBot="1">
      <c r="A562" s="344"/>
      <c r="B562" s="349">
        <v>42671</v>
      </c>
      <c r="C562" s="157">
        <v>4224796</v>
      </c>
      <c r="D562" s="350" t="s">
        <v>49</v>
      </c>
      <c r="E562" s="350">
        <v>8000</v>
      </c>
      <c r="F562" s="351" t="s">
        <v>153</v>
      </c>
      <c r="G562" s="1"/>
      <c r="H562" s="1"/>
    </row>
    <row r="563" spans="1:8" ht="26.25" customHeight="1" thickTop="1" thickBot="1">
      <c r="A563" s="344"/>
      <c r="B563" s="349">
        <v>42673</v>
      </c>
      <c r="C563" s="157">
        <v>1257349</v>
      </c>
      <c r="D563" s="350" t="s">
        <v>15</v>
      </c>
      <c r="E563" s="350">
        <v>7100</v>
      </c>
      <c r="F563" s="351" t="s">
        <v>153</v>
      </c>
      <c r="G563" s="1"/>
      <c r="H563" s="1"/>
    </row>
    <row r="564" spans="1:8" ht="26.25" customHeight="1" thickTop="1" thickBot="1">
      <c r="A564" s="344"/>
      <c r="B564" s="349">
        <v>42673</v>
      </c>
      <c r="C564" s="157">
        <v>4224806</v>
      </c>
      <c r="D564" s="350" t="s">
        <v>244</v>
      </c>
      <c r="E564" s="350">
        <v>10070</v>
      </c>
      <c r="F564" s="351" t="s">
        <v>153</v>
      </c>
      <c r="G564" s="1"/>
      <c r="H564" s="1"/>
    </row>
    <row r="565" spans="1:8" ht="26.25" customHeight="1" thickTop="1" thickBot="1">
      <c r="A565" s="344"/>
      <c r="B565" s="344"/>
      <c r="C565" s="232"/>
      <c r="D565" s="344"/>
      <c r="E565" s="344"/>
      <c r="F565" s="217"/>
      <c r="G565" s="1"/>
      <c r="H565" s="1"/>
    </row>
    <row r="566" spans="1:8" ht="26.25" customHeight="1" thickTop="1" thickBot="1">
      <c r="A566" s="344"/>
      <c r="B566" s="344"/>
      <c r="C566" s="232"/>
      <c r="D566" s="344"/>
      <c r="E566" s="344"/>
      <c r="F566" s="217"/>
      <c r="G566" s="1"/>
      <c r="H566" s="1"/>
    </row>
    <row r="567" spans="1:8" ht="26.25" customHeight="1" thickTop="1" thickBot="1">
      <c r="A567" s="1"/>
      <c r="B567" s="1"/>
      <c r="D567" s="1"/>
      <c r="E567" s="1"/>
      <c r="F567" s="217">
        <f>SUM(E553:E566)</f>
        <v>100270</v>
      </c>
      <c r="G567" s="1"/>
      <c r="H567" s="1"/>
    </row>
    <row r="568" spans="1:8" ht="26.25" customHeight="1" thickTop="1" thickBot="1">
      <c r="A568" s="345" t="s">
        <v>199</v>
      </c>
      <c r="B568" s="349">
        <v>42679</v>
      </c>
      <c r="C568" s="157">
        <v>4224801</v>
      </c>
      <c r="D568" s="350" t="s">
        <v>212</v>
      </c>
      <c r="E568" s="350">
        <v>7085</v>
      </c>
      <c r="F568" s="351" t="s">
        <v>153</v>
      </c>
      <c r="G568" s="1"/>
      <c r="H568" s="1"/>
    </row>
    <row r="569" spans="1:8" ht="26.25" customHeight="1" thickTop="1" thickBot="1">
      <c r="A569" s="345"/>
      <c r="B569" s="349">
        <v>42681</v>
      </c>
      <c r="C569" s="157">
        <v>4224803</v>
      </c>
      <c r="D569" s="350" t="s">
        <v>55</v>
      </c>
      <c r="E569" s="350">
        <v>2912</v>
      </c>
      <c r="F569" s="351" t="s">
        <v>153</v>
      </c>
      <c r="G569" s="1"/>
      <c r="H569" s="1"/>
    </row>
    <row r="570" spans="1:8" ht="26.25" customHeight="1" thickTop="1" thickBot="1">
      <c r="A570" s="345"/>
      <c r="B570" s="349">
        <v>42681</v>
      </c>
      <c r="C570" s="157">
        <v>4224833</v>
      </c>
      <c r="D570" s="350" t="s">
        <v>804</v>
      </c>
      <c r="E570" s="350">
        <v>1950</v>
      </c>
      <c r="F570" s="351" t="s">
        <v>153</v>
      </c>
      <c r="G570" s="1"/>
      <c r="H570" s="1"/>
    </row>
    <row r="571" spans="1:8" ht="26.25" customHeight="1" thickTop="1" thickBot="1">
      <c r="A571" s="345"/>
      <c r="B571" s="349">
        <v>42681</v>
      </c>
      <c r="C571" s="157">
        <v>4224834</v>
      </c>
      <c r="D571" s="350" t="s">
        <v>251</v>
      </c>
      <c r="E571" s="350">
        <v>2600</v>
      </c>
      <c r="F571" s="351" t="s">
        <v>153</v>
      </c>
      <c r="G571" s="1"/>
      <c r="H571" s="1"/>
    </row>
    <row r="572" spans="1:8" ht="26.25" customHeight="1" thickTop="1" thickBot="1">
      <c r="A572" s="345"/>
      <c r="B572" s="349">
        <v>42684</v>
      </c>
      <c r="C572" s="157">
        <v>4224839</v>
      </c>
      <c r="D572" s="350" t="s">
        <v>69</v>
      </c>
      <c r="E572" s="350">
        <v>10000</v>
      </c>
      <c r="F572" s="351" t="s">
        <v>153</v>
      </c>
      <c r="G572" s="1"/>
      <c r="H572" s="1"/>
    </row>
    <row r="573" spans="1:8" ht="26.25" customHeight="1" thickTop="1" thickBot="1">
      <c r="A573" s="345"/>
      <c r="B573" s="349">
        <v>42684</v>
      </c>
      <c r="C573" s="157">
        <v>1257334</v>
      </c>
      <c r="D573" s="350" t="s">
        <v>72</v>
      </c>
      <c r="E573" s="350">
        <v>8000</v>
      </c>
      <c r="F573" s="351" t="s">
        <v>153</v>
      </c>
      <c r="G573" s="1"/>
      <c r="H573" s="1"/>
    </row>
    <row r="574" spans="1:8" ht="26.25" customHeight="1" thickTop="1" thickBot="1">
      <c r="A574" s="345"/>
      <c r="B574" s="349">
        <v>42689</v>
      </c>
      <c r="C574" s="157">
        <v>1257337</v>
      </c>
      <c r="D574" s="350" t="s">
        <v>69</v>
      </c>
      <c r="E574" s="350">
        <v>10000</v>
      </c>
      <c r="F574" s="351" t="s">
        <v>153</v>
      </c>
      <c r="G574" s="1"/>
      <c r="H574" s="1"/>
    </row>
    <row r="575" spans="1:8" ht="26.25" customHeight="1" thickTop="1" thickBot="1">
      <c r="A575" s="345"/>
      <c r="B575" s="349">
        <v>42687</v>
      </c>
      <c r="C575" s="157">
        <v>4224826</v>
      </c>
      <c r="D575" s="350" t="s">
        <v>15</v>
      </c>
      <c r="E575" s="350">
        <v>6390</v>
      </c>
      <c r="F575" s="351" t="s">
        <v>153</v>
      </c>
      <c r="G575" s="1"/>
      <c r="H575" s="1"/>
    </row>
    <row r="576" spans="1:8" ht="26.25" customHeight="1" thickTop="1" thickBot="1">
      <c r="A576" s="345"/>
      <c r="B576" s="349">
        <v>42689</v>
      </c>
      <c r="C576" s="157">
        <v>1257339</v>
      </c>
      <c r="D576" s="350" t="s">
        <v>161</v>
      </c>
      <c r="E576" s="350">
        <v>10000</v>
      </c>
      <c r="F576" s="351" t="s">
        <v>153</v>
      </c>
      <c r="G576" s="1"/>
      <c r="H576" s="1"/>
    </row>
    <row r="577" spans="1:8" ht="26.25" customHeight="1" thickTop="1" thickBot="1">
      <c r="A577" s="345"/>
      <c r="B577" s="349">
        <v>42694</v>
      </c>
      <c r="C577" s="157">
        <v>1257344</v>
      </c>
      <c r="D577" s="350" t="s">
        <v>17</v>
      </c>
      <c r="E577" s="350">
        <v>10000</v>
      </c>
      <c r="F577" s="351" t="s">
        <v>153</v>
      </c>
      <c r="G577" s="1"/>
      <c r="H577" s="1"/>
    </row>
    <row r="578" spans="1:8" ht="26.25" customHeight="1" thickTop="1" thickBot="1">
      <c r="A578" s="345"/>
      <c r="B578" s="349">
        <v>42695</v>
      </c>
      <c r="C578" s="157">
        <v>4224841</v>
      </c>
      <c r="D578" s="350" t="s">
        <v>811</v>
      </c>
      <c r="E578" s="350">
        <v>4800</v>
      </c>
      <c r="F578" s="351" t="s">
        <v>153</v>
      </c>
      <c r="G578" s="1"/>
      <c r="H578" s="1"/>
    </row>
    <row r="579" spans="1:8" ht="26.25" customHeight="1" thickTop="1" thickBot="1">
      <c r="A579" s="345"/>
      <c r="B579" s="349">
        <v>42692</v>
      </c>
      <c r="C579" s="157">
        <v>4224807</v>
      </c>
      <c r="D579" s="350" t="s">
        <v>244</v>
      </c>
      <c r="E579" s="350">
        <v>10000</v>
      </c>
      <c r="F579" s="351" t="s">
        <v>153</v>
      </c>
      <c r="G579" s="1"/>
      <c r="H579" s="1"/>
    </row>
    <row r="580" spans="1:8" ht="26.25" customHeight="1" thickTop="1" thickBot="1">
      <c r="A580" s="345"/>
      <c r="B580" s="349">
        <v>42697</v>
      </c>
      <c r="C580" s="157">
        <v>4224821</v>
      </c>
      <c r="D580" s="350" t="s">
        <v>800</v>
      </c>
      <c r="E580" s="350">
        <v>7785</v>
      </c>
      <c r="F580" s="351" t="s">
        <v>153</v>
      </c>
      <c r="G580" s="1"/>
      <c r="H580" s="1"/>
    </row>
    <row r="581" spans="1:8" ht="26.25" customHeight="1" thickTop="1" thickBot="1">
      <c r="A581" s="345"/>
      <c r="B581" s="349">
        <v>42699</v>
      </c>
      <c r="C581" s="157">
        <v>4224797</v>
      </c>
      <c r="D581" s="350" t="s">
        <v>17</v>
      </c>
      <c r="E581" s="350">
        <v>11350</v>
      </c>
      <c r="F581" s="351" t="s">
        <v>153</v>
      </c>
      <c r="G581" s="1"/>
      <c r="H581" s="1"/>
    </row>
    <row r="582" spans="1:8" ht="26.25" customHeight="1" thickTop="1" thickBot="1">
      <c r="A582" s="345"/>
      <c r="B582" s="349">
        <v>42702</v>
      </c>
      <c r="C582" s="157">
        <v>4224818</v>
      </c>
      <c r="D582" s="350" t="s">
        <v>174</v>
      </c>
      <c r="E582" s="350">
        <v>3300</v>
      </c>
      <c r="F582" s="351" t="s">
        <v>153</v>
      </c>
      <c r="G582" s="1"/>
      <c r="H582" s="1"/>
    </row>
    <row r="583" spans="1:8" ht="26.25" customHeight="1" thickTop="1" thickBot="1">
      <c r="A583" s="345"/>
      <c r="B583" s="349">
        <v>42703</v>
      </c>
      <c r="C583" s="157">
        <v>7967923</v>
      </c>
      <c r="D583" s="350" t="s">
        <v>814</v>
      </c>
      <c r="E583" s="350">
        <v>1300</v>
      </c>
      <c r="F583" s="351" t="s">
        <v>153</v>
      </c>
      <c r="G583" s="1"/>
      <c r="H583" s="1"/>
    </row>
    <row r="584" spans="1:8" ht="26.25" customHeight="1" thickTop="1" thickBot="1">
      <c r="A584" s="345"/>
      <c r="B584" s="349">
        <v>42704</v>
      </c>
      <c r="C584" s="157">
        <v>4224805</v>
      </c>
      <c r="D584" s="350" t="s">
        <v>59</v>
      </c>
      <c r="E584" s="350">
        <v>10000</v>
      </c>
      <c r="F584" s="351" t="s">
        <v>153</v>
      </c>
      <c r="G584" s="1"/>
      <c r="H584" s="1"/>
    </row>
    <row r="585" spans="1:8" ht="26.25" customHeight="1" thickTop="1" thickBot="1">
      <c r="A585" s="1"/>
      <c r="B585" s="1"/>
      <c r="D585" s="1"/>
      <c r="E585" s="1"/>
      <c r="F585" s="217">
        <f>SUM(E568:E584)</f>
        <v>117472</v>
      </c>
      <c r="G585" s="1"/>
      <c r="H585" s="1"/>
    </row>
    <row r="586" spans="1:8" ht="26.25" customHeight="1" thickTop="1" thickBot="1">
      <c r="A586" s="346" t="s">
        <v>200</v>
      </c>
      <c r="B586" s="349">
        <v>42709</v>
      </c>
      <c r="C586" s="157">
        <v>4224811</v>
      </c>
      <c r="D586" s="350" t="s">
        <v>780</v>
      </c>
      <c r="E586" s="350">
        <v>10000</v>
      </c>
      <c r="F586" s="351" t="s">
        <v>153</v>
      </c>
      <c r="G586" s="1"/>
      <c r="H586" s="1"/>
    </row>
    <row r="587" spans="1:8" ht="26.25" customHeight="1" thickTop="1" thickBot="1">
      <c r="A587" s="346"/>
      <c r="B587" s="349">
        <v>42740</v>
      </c>
      <c r="C587" s="157">
        <v>4224824</v>
      </c>
      <c r="D587" s="350" t="s">
        <v>801</v>
      </c>
      <c r="E587" s="350">
        <v>8113</v>
      </c>
      <c r="F587" s="351" t="s">
        <v>153</v>
      </c>
      <c r="G587" s="1"/>
      <c r="H587" s="1"/>
    </row>
    <row r="588" spans="1:8" ht="26.25" customHeight="1" thickTop="1" thickBot="1">
      <c r="A588" s="346"/>
      <c r="B588" s="349">
        <v>42709</v>
      </c>
      <c r="C588" s="157">
        <v>7967950</v>
      </c>
      <c r="D588" s="350" t="s">
        <v>813</v>
      </c>
      <c r="E588" s="350">
        <v>780</v>
      </c>
      <c r="F588" s="351" t="s">
        <v>153</v>
      </c>
      <c r="G588" s="1"/>
      <c r="H588" s="1"/>
    </row>
    <row r="589" spans="1:8" ht="26.25" customHeight="1" thickTop="1" thickBot="1">
      <c r="A589" s="346"/>
      <c r="B589" s="349">
        <v>42711</v>
      </c>
      <c r="C589" s="157">
        <v>7967926</v>
      </c>
      <c r="D589" s="350" t="s">
        <v>816</v>
      </c>
      <c r="E589" s="350">
        <v>1955</v>
      </c>
      <c r="F589" s="351" t="s">
        <v>153</v>
      </c>
      <c r="G589" s="1"/>
      <c r="H589" s="1"/>
    </row>
    <row r="590" spans="1:8" ht="26.25" customHeight="1" thickTop="1" thickBot="1">
      <c r="A590" s="346"/>
      <c r="B590" s="349">
        <v>42711</v>
      </c>
      <c r="C590" s="157">
        <v>7967927</v>
      </c>
      <c r="D590" s="350" t="s">
        <v>817</v>
      </c>
      <c r="E590" s="350">
        <v>700</v>
      </c>
      <c r="F590" s="351" t="s">
        <v>153</v>
      </c>
      <c r="G590" s="1"/>
      <c r="H590" s="1"/>
    </row>
    <row r="591" spans="1:8" ht="26.25" customHeight="1" thickTop="1" thickBot="1">
      <c r="A591" s="346"/>
      <c r="B591" s="349">
        <v>42712</v>
      </c>
      <c r="C591" s="157">
        <v>7967928</v>
      </c>
      <c r="D591" s="350" t="s">
        <v>818</v>
      </c>
      <c r="E591" s="350">
        <v>2600</v>
      </c>
      <c r="F591" s="351" t="s">
        <v>153</v>
      </c>
      <c r="G591" s="1"/>
      <c r="H591" s="1"/>
    </row>
    <row r="592" spans="1:8" ht="26.25" customHeight="1" thickTop="1" thickBot="1">
      <c r="A592" s="346"/>
      <c r="B592" s="349">
        <v>42714</v>
      </c>
      <c r="C592" s="157">
        <v>1257350</v>
      </c>
      <c r="D592" s="350" t="s">
        <v>15</v>
      </c>
      <c r="E592" s="350">
        <v>7050</v>
      </c>
      <c r="F592" s="351" t="s">
        <v>153</v>
      </c>
      <c r="G592" s="1"/>
      <c r="H592" s="1"/>
    </row>
    <row r="593" spans="1:8" ht="26.25" customHeight="1" thickTop="1" thickBot="1">
      <c r="A593" s="346"/>
      <c r="B593" s="349">
        <v>42717</v>
      </c>
      <c r="C593" s="157">
        <v>4224830</v>
      </c>
      <c r="D593" s="350" t="s">
        <v>212</v>
      </c>
      <c r="E593" s="350">
        <v>9020</v>
      </c>
      <c r="F593" s="351" t="s">
        <v>153</v>
      </c>
      <c r="G593" s="1"/>
      <c r="H593" s="1"/>
    </row>
    <row r="594" spans="1:8" ht="26.25" customHeight="1" thickTop="1" thickBot="1">
      <c r="A594" s="346"/>
      <c r="B594" s="349">
        <v>42719</v>
      </c>
      <c r="C594" s="157">
        <v>4224715</v>
      </c>
      <c r="D594" s="350" t="s">
        <v>55</v>
      </c>
      <c r="E594" s="350">
        <v>6900</v>
      </c>
      <c r="F594" s="351" t="s">
        <v>153</v>
      </c>
      <c r="G594" s="1"/>
      <c r="H594" s="1"/>
    </row>
    <row r="595" spans="1:8" ht="26.25" customHeight="1" thickTop="1" thickBot="1">
      <c r="A595" s="346"/>
      <c r="B595" s="349">
        <v>42719</v>
      </c>
      <c r="C595" s="157">
        <v>1257340</v>
      </c>
      <c r="D595" s="350" t="s">
        <v>161</v>
      </c>
      <c r="E595" s="350">
        <v>10000</v>
      </c>
      <c r="F595" s="351" t="s">
        <v>153</v>
      </c>
      <c r="G595" s="1"/>
      <c r="H595" s="1"/>
    </row>
    <row r="596" spans="1:8" ht="26.25" customHeight="1" thickTop="1" thickBot="1">
      <c r="A596" s="346"/>
      <c r="B596" s="349">
        <v>42717</v>
      </c>
      <c r="C596" s="157">
        <v>4224827</v>
      </c>
      <c r="D596" s="350" t="s">
        <v>15</v>
      </c>
      <c r="E596" s="350">
        <v>6000</v>
      </c>
      <c r="F596" s="351" t="s">
        <v>153</v>
      </c>
      <c r="G596" s="1"/>
      <c r="H596" s="1"/>
    </row>
    <row r="597" spans="1:8" ht="26.25" customHeight="1" thickTop="1" thickBot="1">
      <c r="A597" s="346"/>
      <c r="B597" s="349">
        <v>42718</v>
      </c>
      <c r="C597" s="157">
        <v>7967919</v>
      </c>
      <c r="D597" s="350" t="s">
        <v>59</v>
      </c>
      <c r="E597" s="350">
        <v>11021.5</v>
      </c>
      <c r="F597" s="351" t="s">
        <v>153</v>
      </c>
      <c r="G597" s="1"/>
      <c r="H597" s="1"/>
    </row>
    <row r="598" spans="1:8" ht="26.25" customHeight="1" thickTop="1" thickBot="1">
      <c r="A598" s="346"/>
      <c r="B598" s="349">
        <v>42721</v>
      </c>
      <c r="C598" s="157">
        <v>4224713</v>
      </c>
      <c r="D598" s="350" t="s">
        <v>795</v>
      </c>
      <c r="E598" s="350">
        <v>11400</v>
      </c>
      <c r="F598" s="351" t="s">
        <v>153</v>
      </c>
      <c r="G598" s="1"/>
      <c r="H598" s="1"/>
    </row>
    <row r="599" spans="1:8" ht="26.25" customHeight="1" thickTop="1" thickBot="1">
      <c r="A599" s="346"/>
      <c r="B599" s="349">
        <v>42724</v>
      </c>
      <c r="C599" s="157">
        <v>4224716</v>
      </c>
      <c r="D599" s="350" t="s">
        <v>17</v>
      </c>
      <c r="E599" s="350">
        <v>10000</v>
      </c>
      <c r="F599" s="351" t="s">
        <v>153</v>
      </c>
      <c r="G599" s="1"/>
      <c r="H599" s="1"/>
    </row>
    <row r="600" spans="1:8" ht="26.25" customHeight="1" thickTop="1" thickBot="1">
      <c r="A600" s="346"/>
      <c r="B600" s="349">
        <v>42727</v>
      </c>
      <c r="C600" s="157">
        <v>4224819</v>
      </c>
      <c r="D600" s="350" t="s">
        <v>212</v>
      </c>
      <c r="E600" s="350">
        <v>7785</v>
      </c>
      <c r="F600" s="351" t="s">
        <v>153</v>
      </c>
      <c r="G600" s="1"/>
      <c r="H600" s="1"/>
    </row>
    <row r="601" spans="1:8" ht="26.25" customHeight="1" thickTop="1" thickBot="1">
      <c r="A601" s="346"/>
      <c r="B601" s="349">
        <v>42729</v>
      </c>
      <c r="C601" s="157">
        <v>4224798</v>
      </c>
      <c r="D601" s="350" t="s">
        <v>17</v>
      </c>
      <c r="E601" s="350">
        <v>5630</v>
      </c>
      <c r="F601" s="351" t="s">
        <v>153</v>
      </c>
      <c r="G601" s="1"/>
      <c r="H601" s="1"/>
    </row>
    <row r="602" spans="1:8" ht="26.25" customHeight="1" thickTop="1" thickBot="1">
      <c r="A602" s="346"/>
      <c r="B602" s="349">
        <v>42732</v>
      </c>
      <c r="C602" s="157">
        <v>4224808</v>
      </c>
      <c r="D602" s="350" t="s">
        <v>15</v>
      </c>
      <c r="E602" s="350">
        <v>10310</v>
      </c>
      <c r="F602" s="351" t="s">
        <v>153</v>
      </c>
      <c r="G602" s="1"/>
      <c r="H602" s="1"/>
    </row>
    <row r="603" spans="1:8" ht="26.25" customHeight="1" thickTop="1" thickBot="1">
      <c r="A603" s="346"/>
      <c r="B603" s="349">
        <v>42734</v>
      </c>
      <c r="C603" s="157">
        <v>4224804</v>
      </c>
      <c r="D603" s="350" t="s">
        <v>17</v>
      </c>
      <c r="E603" s="350">
        <v>7920</v>
      </c>
      <c r="F603" s="351" t="s">
        <v>153</v>
      </c>
      <c r="G603" s="1"/>
      <c r="H603" s="1"/>
    </row>
    <row r="604" spans="1:8" ht="26.25" customHeight="1" thickTop="1" thickBot="1">
      <c r="A604" s="346"/>
      <c r="B604" s="346"/>
      <c r="C604" s="347"/>
      <c r="D604" s="346"/>
      <c r="E604" s="346"/>
      <c r="F604" s="217"/>
      <c r="G604" s="1">
        <f>SUM(E597,E600:E603)</f>
        <v>42666.5</v>
      </c>
      <c r="H604" s="1"/>
    </row>
    <row r="605" spans="1:8" ht="26.25" customHeight="1" thickTop="1" thickBot="1">
      <c r="A605" s="1"/>
      <c r="B605" s="1"/>
      <c r="D605" s="1"/>
      <c r="E605" s="1"/>
      <c r="F605" s="217">
        <f>SUM(E586:E604)</f>
        <v>127184.5</v>
      </c>
      <c r="G605" s="1"/>
      <c r="H605" s="1"/>
    </row>
    <row r="606" spans="1:8" ht="58.5" customHeight="1" thickTop="1" thickBot="1">
      <c r="A606" s="1"/>
      <c r="B606" s="360">
        <v>2017</v>
      </c>
      <c r="D606" s="1"/>
      <c r="E606" s="348">
        <f>SUM(E415:E603)</f>
        <v>1506810.5</v>
      </c>
      <c r="F606" s="217"/>
      <c r="G606" s="1"/>
      <c r="H606" s="1"/>
    </row>
    <row r="607" spans="1:8" ht="26.25" customHeight="1" thickTop="1" thickBot="1">
      <c r="A607" s="1"/>
      <c r="B607" s="1"/>
      <c r="D607" s="1"/>
      <c r="E607" s="1"/>
      <c r="F607" s="217"/>
      <c r="G607" s="1"/>
      <c r="H607" s="1"/>
    </row>
    <row r="608" spans="1:8" ht="26.25" customHeight="1" thickTop="1" thickBot="1">
      <c r="A608" s="358" t="s">
        <v>18</v>
      </c>
      <c r="B608" s="349">
        <v>42738</v>
      </c>
      <c r="C608" s="157">
        <v>4224837</v>
      </c>
      <c r="D608" s="350" t="s">
        <v>795</v>
      </c>
      <c r="E608" s="350">
        <v>6260</v>
      </c>
      <c r="F608" s="351" t="s">
        <v>153</v>
      </c>
      <c r="G608" s="1"/>
      <c r="H608" s="1"/>
    </row>
    <row r="609" spans="1:8" ht="26.25" customHeight="1" thickTop="1" thickBot="1">
      <c r="A609" s="358"/>
      <c r="B609" s="349">
        <v>42740</v>
      </c>
      <c r="C609" s="157">
        <v>4224831</v>
      </c>
      <c r="D609" s="350" t="s">
        <v>801</v>
      </c>
      <c r="E609" s="350">
        <v>9020</v>
      </c>
      <c r="F609" s="351" t="s">
        <v>153</v>
      </c>
      <c r="G609" s="1"/>
      <c r="H609" s="1"/>
    </row>
    <row r="610" spans="1:8" ht="26.25" customHeight="1" thickTop="1" thickBot="1">
      <c r="A610" s="358"/>
      <c r="B610" s="349">
        <v>42740</v>
      </c>
      <c r="C610" s="157">
        <v>4224835</v>
      </c>
      <c r="D610" s="350" t="s">
        <v>16</v>
      </c>
      <c r="E610" s="350">
        <v>4033.25</v>
      </c>
      <c r="F610" s="351" t="s">
        <v>153</v>
      </c>
      <c r="G610" s="1"/>
      <c r="H610" s="1"/>
    </row>
    <row r="611" spans="1:8" ht="26.25" customHeight="1" thickTop="1" thickBot="1">
      <c r="A611" s="358"/>
      <c r="B611" s="349">
        <v>42741</v>
      </c>
      <c r="C611" s="157">
        <v>4224836</v>
      </c>
      <c r="D611" s="350" t="s">
        <v>777</v>
      </c>
      <c r="E611" s="350">
        <v>2776</v>
      </c>
      <c r="F611" s="351" t="s">
        <v>153</v>
      </c>
      <c r="G611" s="1"/>
      <c r="H611" s="1"/>
    </row>
    <row r="612" spans="1:8" ht="26.25" customHeight="1" thickTop="1" thickBot="1">
      <c r="A612" s="358"/>
      <c r="B612" s="349">
        <v>42745</v>
      </c>
      <c r="C612" s="157">
        <v>4224809</v>
      </c>
      <c r="D612" s="350" t="s">
        <v>17</v>
      </c>
      <c r="E612" s="350">
        <v>9900</v>
      </c>
      <c r="F612" s="351" t="s">
        <v>153</v>
      </c>
      <c r="G612" s="1"/>
      <c r="H612" s="1"/>
    </row>
    <row r="613" spans="1:8" ht="26.25" customHeight="1" thickTop="1" thickBot="1">
      <c r="A613" s="358"/>
      <c r="B613" s="349">
        <v>42747</v>
      </c>
      <c r="C613" s="157">
        <v>7967949</v>
      </c>
      <c r="D613" s="350" t="s">
        <v>227</v>
      </c>
      <c r="E613" s="350">
        <v>2600</v>
      </c>
      <c r="F613" s="351" t="s">
        <v>153</v>
      </c>
      <c r="G613" s="1"/>
      <c r="H613" s="1"/>
    </row>
    <row r="614" spans="1:8" ht="26.25" customHeight="1" thickTop="1" thickBot="1">
      <c r="A614" s="358"/>
      <c r="B614" s="349">
        <v>42748</v>
      </c>
      <c r="C614" s="157">
        <v>4224828</v>
      </c>
      <c r="D614" s="350" t="s">
        <v>15</v>
      </c>
      <c r="E614" s="350">
        <v>12000</v>
      </c>
      <c r="F614" s="351" t="s">
        <v>153</v>
      </c>
      <c r="G614" s="1"/>
      <c r="H614" s="1"/>
    </row>
    <row r="615" spans="1:8" ht="26.25" customHeight="1" thickTop="1" thickBot="1">
      <c r="A615" s="358"/>
      <c r="B615" s="349">
        <v>42750</v>
      </c>
      <c r="C615" s="157">
        <v>4224812</v>
      </c>
      <c r="D615" s="350" t="s">
        <v>72</v>
      </c>
      <c r="E615" s="350">
        <v>10000</v>
      </c>
      <c r="F615" s="351" t="s">
        <v>153</v>
      </c>
      <c r="G615" s="1"/>
      <c r="H615" s="1"/>
    </row>
    <row r="616" spans="1:8" ht="26.25" customHeight="1" thickTop="1" thickBot="1">
      <c r="A616" s="358"/>
      <c r="B616" s="349">
        <v>42753</v>
      </c>
      <c r="C616" s="157">
        <v>7967920</v>
      </c>
      <c r="D616" s="350" t="s">
        <v>59</v>
      </c>
      <c r="E616" s="350">
        <v>10000</v>
      </c>
      <c r="F616" s="351" t="s">
        <v>153</v>
      </c>
      <c r="G616" s="1"/>
      <c r="H616" s="1"/>
    </row>
    <row r="617" spans="1:8" ht="26.25" customHeight="1" thickTop="1" thickBot="1">
      <c r="A617" s="358"/>
      <c r="B617" s="349">
        <v>42755</v>
      </c>
      <c r="C617" s="157">
        <v>4224843</v>
      </c>
      <c r="D617" s="350" t="s">
        <v>15</v>
      </c>
      <c r="E617" s="350">
        <v>5990</v>
      </c>
      <c r="F617" s="351" t="s">
        <v>153</v>
      </c>
      <c r="G617" s="1"/>
      <c r="H617" s="1"/>
    </row>
    <row r="618" spans="1:8" ht="26.25" customHeight="1" thickTop="1" thickBot="1">
      <c r="A618" s="358"/>
      <c r="B618" s="349">
        <v>42755</v>
      </c>
      <c r="C618" s="157">
        <v>4224822</v>
      </c>
      <c r="D618" s="350" t="s">
        <v>55</v>
      </c>
      <c r="E618" s="350">
        <v>4534</v>
      </c>
      <c r="F618" s="351" t="s">
        <v>153</v>
      </c>
      <c r="G618" s="1"/>
      <c r="H618" s="1"/>
    </row>
    <row r="619" spans="1:8" ht="26.25" customHeight="1" thickTop="1" thickBot="1">
      <c r="A619" s="358"/>
      <c r="B619" s="349">
        <v>42758</v>
      </c>
      <c r="C619" s="157">
        <v>4224838</v>
      </c>
      <c r="D619" s="350" t="s">
        <v>795</v>
      </c>
      <c r="E619" s="350">
        <v>10000</v>
      </c>
      <c r="F619" s="351" t="s">
        <v>153</v>
      </c>
      <c r="G619" s="1"/>
      <c r="H619" s="1"/>
    </row>
    <row r="620" spans="1:8" ht="26.25" customHeight="1" thickTop="1" thickBot="1">
      <c r="A620" s="358"/>
      <c r="B620" s="349">
        <v>42758</v>
      </c>
      <c r="C620" s="157">
        <v>7967929</v>
      </c>
      <c r="D620" s="350" t="s">
        <v>795</v>
      </c>
      <c r="E620" s="350">
        <v>10000</v>
      </c>
      <c r="F620" s="351" t="s">
        <v>153</v>
      </c>
      <c r="G620" s="1"/>
      <c r="H620" s="1"/>
    </row>
    <row r="621" spans="1:8" ht="26.25" customHeight="1" thickTop="1" thickBot="1">
      <c r="A621" s="358"/>
      <c r="B621" s="349">
        <v>42760</v>
      </c>
      <c r="C621" s="157">
        <v>4224810</v>
      </c>
      <c r="D621" s="350" t="s">
        <v>17</v>
      </c>
      <c r="E621" s="350">
        <v>7200</v>
      </c>
      <c r="F621" s="351" t="s">
        <v>153</v>
      </c>
      <c r="G621" s="1"/>
      <c r="H621" s="1"/>
    </row>
    <row r="622" spans="1:8" ht="26.25" customHeight="1" thickTop="1" thickBot="1">
      <c r="A622" s="358"/>
      <c r="B622" s="349">
        <v>42763</v>
      </c>
      <c r="C622" s="157">
        <v>7967937</v>
      </c>
      <c r="D622" s="350" t="s">
        <v>15</v>
      </c>
      <c r="E622" s="350">
        <v>7550</v>
      </c>
      <c r="F622" s="351" t="s">
        <v>153</v>
      </c>
      <c r="G622" s="1"/>
      <c r="H622" s="1"/>
    </row>
    <row r="623" spans="1:8" ht="26.25" customHeight="1" thickTop="1" thickBot="1">
      <c r="A623" s="358"/>
      <c r="B623" s="349">
        <v>42763</v>
      </c>
      <c r="C623" s="157">
        <v>4224832</v>
      </c>
      <c r="D623" s="350" t="s">
        <v>198</v>
      </c>
      <c r="E623" s="350">
        <v>2050</v>
      </c>
      <c r="F623" s="351" t="s">
        <v>153</v>
      </c>
      <c r="G623" s="1"/>
      <c r="H623" s="1"/>
    </row>
    <row r="624" spans="1:8" ht="26.25" customHeight="1" thickTop="1" thickBot="1">
      <c r="A624" s="358"/>
      <c r="B624" s="349">
        <v>42765</v>
      </c>
      <c r="C624" s="157">
        <v>4224717</v>
      </c>
      <c r="D624" s="350" t="s">
        <v>17</v>
      </c>
      <c r="E624" s="350">
        <v>10000</v>
      </c>
      <c r="F624" s="351" t="s">
        <v>153</v>
      </c>
      <c r="G624" s="1">
        <v>7550</v>
      </c>
      <c r="H624" s="1"/>
    </row>
    <row r="625" spans="1:8" ht="26.25" customHeight="1" thickTop="1" thickBot="1">
      <c r="A625" s="358"/>
      <c r="B625" s="358"/>
      <c r="C625" s="359"/>
      <c r="D625" s="358"/>
      <c r="E625" s="358"/>
      <c r="F625" s="217"/>
      <c r="G625" s="1"/>
      <c r="H625" s="1"/>
    </row>
    <row r="626" spans="1:8" ht="26.25" customHeight="1" thickTop="1" thickBot="1">
      <c r="A626" s="1"/>
      <c r="B626" s="1"/>
      <c r="D626" s="1"/>
      <c r="E626" s="1"/>
      <c r="F626" s="217">
        <f>SUM(E608:E624)</f>
        <v>123913.25</v>
      </c>
      <c r="G626" s="1"/>
      <c r="H626" s="1"/>
    </row>
    <row r="627" spans="1:8" ht="26.25" customHeight="1" thickTop="1" thickBot="1">
      <c r="A627" s="300" t="s">
        <v>47</v>
      </c>
      <c r="B627" s="349">
        <v>42769</v>
      </c>
      <c r="C627" s="157">
        <v>7967942</v>
      </c>
      <c r="D627" s="350" t="s">
        <v>277</v>
      </c>
      <c r="E627" s="350">
        <v>10000</v>
      </c>
      <c r="F627" s="351" t="s">
        <v>153</v>
      </c>
      <c r="G627" s="1"/>
      <c r="H627" s="1"/>
    </row>
    <row r="628" spans="1:8" ht="26.25" customHeight="1" thickTop="1" thickBot="1">
      <c r="A628" s="300"/>
      <c r="B628" s="349">
        <v>42769</v>
      </c>
      <c r="C628" s="157">
        <v>7967948</v>
      </c>
      <c r="D628" s="350" t="s">
        <v>16</v>
      </c>
      <c r="E628" s="350">
        <v>1533</v>
      </c>
      <c r="F628" s="351" t="s">
        <v>153</v>
      </c>
      <c r="G628" s="1"/>
      <c r="H628" s="1"/>
    </row>
    <row r="629" spans="1:8" ht="26.25" customHeight="1" thickTop="1" thickBot="1">
      <c r="A629" s="300"/>
      <c r="B629" s="349">
        <v>42771</v>
      </c>
      <c r="C629" s="157">
        <v>4224840</v>
      </c>
      <c r="D629" s="350" t="s">
        <v>207</v>
      </c>
      <c r="E629" s="350">
        <v>14000</v>
      </c>
      <c r="F629" s="351" t="s">
        <v>153</v>
      </c>
      <c r="G629" s="1"/>
      <c r="H629" s="1"/>
    </row>
    <row r="630" spans="1:8" ht="26.25" customHeight="1" thickTop="1" thickBot="1">
      <c r="A630" s="300"/>
      <c r="B630" s="349">
        <v>42772</v>
      </c>
      <c r="C630" s="157">
        <v>7967961</v>
      </c>
      <c r="D630" s="350" t="s">
        <v>161</v>
      </c>
      <c r="E630" s="350">
        <v>1200</v>
      </c>
      <c r="F630" s="351" t="s">
        <v>153</v>
      </c>
      <c r="G630" s="1"/>
      <c r="H630" s="1"/>
    </row>
    <row r="631" spans="1:8" ht="26.25" customHeight="1" thickTop="1" thickBot="1">
      <c r="A631" s="300"/>
      <c r="B631" s="349">
        <v>42776</v>
      </c>
      <c r="C631" s="157">
        <v>4224825</v>
      </c>
      <c r="D631" s="350" t="s">
        <v>17</v>
      </c>
      <c r="E631" s="350">
        <v>12790</v>
      </c>
      <c r="F631" s="351" t="s">
        <v>153</v>
      </c>
      <c r="G631" s="1"/>
      <c r="H631" s="1"/>
    </row>
    <row r="632" spans="1:8" ht="26.25" customHeight="1" thickTop="1" thickBot="1">
      <c r="A632" s="300"/>
      <c r="B632" s="349">
        <v>42776</v>
      </c>
      <c r="C632" s="157">
        <v>7967963</v>
      </c>
      <c r="D632" s="350" t="s">
        <v>227</v>
      </c>
      <c r="E632" s="350">
        <v>2600</v>
      </c>
      <c r="F632" s="351" t="s">
        <v>153</v>
      </c>
      <c r="G632" s="1"/>
      <c r="H632" s="1"/>
    </row>
    <row r="633" spans="1:8" ht="26.25" customHeight="1" thickTop="1" thickBot="1">
      <c r="A633" s="300"/>
      <c r="B633" s="349">
        <v>42779</v>
      </c>
      <c r="C633" s="157">
        <v>4224829</v>
      </c>
      <c r="D633" s="350" t="s">
        <v>15</v>
      </c>
      <c r="E633" s="350">
        <v>12000</v>
      </c>
      <c r="F633" s="351" t="s">
        <v>153</v>
      </c>
      <c r="G633" s="1"/>
      <c r="H633" s="1"/>
    </row>
    <row r="634" spans="1:8" ht="26.25" customHeight="1" thickTop="1" thickBot="1">
      <c r="A634" s="300"/>
      <c r="B634" s="349">
        <v>42782</v>
      </c>
      <c r="C634" s="157">
        <v>7967951</v>
      </c>
      <c r="D634" s="350" t="s">
        <v>61</v>
      </c>
      <c r="E634" s="350">
        <v>1310</v>
      </c>
      <c r="F634" s="351" t="s">
        <v>153</v>
      </c>
      <c r="G634" s="1"/>
      <c r="H634" s="1"/>
    </row>
    <row r="635" spans="1:8" ht="26.25" customHeight="1" thickTop="1" thickBot="1">
      <c r="A635" s="300"/>
      <c r="B635" s="349">
        <v>42784</v>
      </c>
      <c r="C635" s="157">
        <v>7967921</v>
      </c>
      <c r="D635" s="350" t="s">
        <v>59</v>
      </c>
      <c r="E635" s="350">
        <v>10000</v>
      </c>
      <c r="F635" s="351" t="s">
        <v>153</v>
      </c>
      <c r="G635" s="1"/>
      <c r="H635" s="1"/>
    </row>
    <row r="636" spans="1:8" ht="26.25" customHeight="1" thickTop="1" thickBot="1">
      <c r="A636" s="300"/>
      <c r="B636" s="349">
        <v>42786</v>
      </c>
      <c r="C636" s="157">
        <v>4224844</v>
      </c>
      <c r="D636" s="350" t="s">
        <v>15</v>
      </c>
      <c r="E636" s="350">
        <v>10000</v>
      </c>
      <c r="F636" s="351" t="s">
        <v>153</v>
      </c>
      <c r="G636" s="1"/>
      <c r="H636" s="1"/>
    </row>
    <row r="637" spans="1:8" ht="26.25" customHeight="1" thickTop="1" thickBot="1">
      <c r="A637" s="300"/>
      <c r="B637" s="349">
        <v>42786</v>
      </c>
      <c r="C637" s="157">
        <v>7967925</v>
      </c>
      <c r="D637" s="350" t="s">
        <v>15</v>
      </c>
      <c r="E637" s="350">
        <v>7500</v>
      </c>
      <c r="F637" s="351" t="s">
        <v>153</v>
      </c>
      <c r="G637" s="1"/>
      <c r="H637" s="1"/>
    </row>
    <row r="638" spans="1:8" ht="26.25" customHeight="1" thickTop="1" thickBot="1">
      <c r="A638" s="300"/>
      <c r="B638" s="349">
        <v>42788</v>
      </c>
      <c r="C638" s="157">
        <v>7967945</v>
      </c>
      <c r="D638" s="350" t="s">
        <v>777</v>
      </c>
      <c r="E638" s="350">
        <v>5880</v>
      </c>
      <c r="F638" s="351" t="s">
        <v>153</v>
      </c>
      <c r="G638" s="1"/>
      <c r="H638" s="1"/>
    </row>
    <row r="639" spans="1:8" ht="26.25" customHeight="1" thickTop="1" thickBot="1">
      <c r="A639" s="300"/>
      <c r="B639" s="349">
        <v>42789</v>
      </c>
      <c r="C639" s="157">
        <v>7967959</v>
      </c>
      <c r="D639" s="350" t="s">
        <v>777</v>
      </c>
      <c r="E639" s="350">
        <v>12728</v>
      </c>
      <c r="F639" s="351" t="s">
        <v>153</v>
      </c>
      <c r="G639" s="1"/>
      <c r="H639" s="1"/>
    </row>
    <row r="640" spans="1:8" ht="26.25" customHeight="1" thickTop="1" thickBot="1">
      <c r="A640" s="300"/>
      <c r="B640" s="349">
        <v>42791</v>
      </c>
      <c r="C640" s="157">
        <v>7967932</v>
      </c>
      <c r="D640" s="350" t="s">
        <v>55</v>
      </c>
      <c r="E640" s="350">
        <v>7200</v>
      </c>
      <c r="F640" s="351" t="s">
        <v>153</v>
      </c>
      <c r="G640" s="1"/>
      <c r="H640" s="1"/>
    </row>
    <row r="641" spans="1:8" ht="26.25" customHeight="1" thickTop="1" thickBot="1">
      <c r="A641" s="300"/>
      <c r="B641" s="300"/>
      <c r="C641" s="118"/>
      <c r="D641" s="300"/>
      <c r="E641" s="300"/>
      <c r="F641" s="217"/>
      <c r="G641" s="1"/>
      <c r="H641" s="1"/>
    </row>
    <row r="642" spans="1:8" ht="26.25" customHeight="1" thickTop="1" thickBot="1">
      <c r="A642" s="1"/>
      <c r="B642" s="1"/>
      <c r="D642" s="1"/>
      <c r="E642" s="1"/>
      <c r="F642" s="217">
        <f>SUM(E627:E641)</f>
        <v>108741</v>
      </c>
      <c r="G642" s="1"/>
      <c r="H642" s="1"/>
    </row>
    <row r="643" spans="1:8" ht="26.25" customHeight="1" thickTop="1" thickBot="1">
      <c r="A643" s="344" t="s">
        <v>21</v>
      </c>
      <c r="B643" s="349">
        <v>42795</v>
      </c>
      <c r="C643" s="157">
        <v>7967931</v>
      </c>
      <c r="D643" s="350" t="s">
        <v>161</v>
      </c>
      <c r="E643" s="350">
        <v>11200</v>
      </c>
      <c r="F643" s="351" t="s">
        <v>153</v>
      </c>
      <c r="G643" s="1"/>
      <c r="H643" s="1"/>
    </row>
    <row r="644" spans="1:8" ht="26.25" customHeight="1" thickTop="1" thickBot="1">
      <c r="A644" s="344"/>
      <c r="B644" s="349">
        <v>42768</v>
      </c>
      <c r="C644" s="157">
        <v>4224842</v>
      </c>
      <c r="D644" s="350" t="s">
        <v>15</v>
      </c>
      <c r="E644" s="350">
        <v>12000</v>
      </c>
      <c r="F644" s="351" t="s">
        <v>153</v>
      </c>
      <c r="G644" s="1"/>
      <c r="H644" s="1"/>
    </row>
    <row r="645" spans="1:8" ht="26.25" customHeight="1" thickTop="1" thickBot="1">
      <c r="A645" s="344"/>
      <c r="B645" s="349">
        <v>42797</v>
      </c>
      <c r="C645" s="157">
        <v>7967964</v>
      </c>
      <c r="D645" s="350" t="s">
        <v>847</v>
      </c>
      <c r="E645" s="350">
        <v>14000</v>
      </c>
      <c r="F645" s="351" t="s">
        <v>153</v>
      </c>
      <c r="G645" s="1"/>
      <c r="H645" s="1"/>
    </row>
    <row r="646" spans="1:8" ht="26.25" customHeight="1" thickTop="1" thickBot="1">
      <c r="A646" s="344"/>
      <c r="B646" s="349">
        <v>42799</v>
      </c>
      <c r="C646" s="157">
        <v>7967934</v>
      </c>
      <c r="D646" s="350" t="s">
        <v>801</v>
      </c>
      <c r="E646" s="350">
        <v>5702</v>
      </c>
      <c r="F646" s="351" t="s">
        <v>153</v>
      </c>
      <c r="G646" s="1"/>
      <c r="H646" s="1"/>
    </row>
    <row r="647" spans="1:8" ht="26.25" customHeight="1" thickTop="1" thickBot="1">
      <c r="A647" s="344"/>
      <c r="B647" s="349">
        <v>42801</v>
      </c>
      <c r="C647" s="157">
        <v>3740048</v>
      </c>
      <c r="D647" s="350" t="s">
        <v>880</v>
      </c>
      <c r="E647" s="350">
        <v>2600</v>
      </c>
      <c r="F647" s="351" t="s">
        <v>153</v>
      </c>
      <c r="G647" s="1"/>
      <c r="H647" s="1"/>
    </row>
    <row r="648" spans="1:8" ht="26.25" customHeight="1" thickTop="1" thickBot="1">
      <c r="A648" s="344"/>
      <c r="B648" s="349">
        <v>42802</v>
      </c>
      <c r="C648" s="157">
        <v>7967952</v>
      </c>
      <c r="D648" s="350" t="s">
        <v>801</v>
      </c>
      <c r="E648" s="350">
        <v>3520</v>
      </c>
      <c r="F648" s="351" t="s">
        <v>153</v>
      </c>
      <c r="G648" s="1"/>
      <c r="H648" s="1"/>
    </row>
    <row r="649" spans="1:8" ht="26.25" customHeight="1" thickTop="1" thickBot="1">
      <c r="A649" s="344"/>
      <c r="B649" s="349">
        <v>42801</v>
      </c>
      <c r="C649" s="157">
        <v>7967943</v>
      </c>
      <c r="D649" s="350" t="s">
        <v>277</v>
      </c>
      <c r="E649" s="350">
        <v>10000</v>
      </c>
      <c r="F649" s="351" t="s">
        <v>153</v>
      </c>
      <c r="G649" s="1"/>
      <c r="H649" s="1"/>
    </row>
    <row r="650" spans="1:8" ht="26.25" customHeight="1" thickTop="1" thickBot="1">
      <c r="A650" s="344"/>
      <c r="B650" s="349">
        <v>42804</v>
      </c>
      <c r="C650" s="157">
        <v>7967924</v>
      </c>
      <c r="D650" s="350" t="s">
        <v>17</v>
      </c>
      <c r="E650" s="350">
        <v>15730</v>
      </c>
      <c r="F650" s="351" t="s">
        <v>153</v>
      </c>
      <c r="G650" s="1"/>
      <c r="H650" s="1"/>
    </row>
    <row r="651" spans="1:8" ht="26.25" customHeight="1" thickTop="1" thickBot="1">
      <c r="A651" s="344"/>
      <c r="B651" s="349">
        <v>42807</v>
      </c>
      <c r="C651" s="157">
        <v>3740052</v>
      </c>
      <c r="D651" s="350" t="s">
        <v>61</v>
      </c>
      <c r="E651" s="350">
        <v>450</v>
      </c>
      <c r="F651" s="351" t="s">
        <v>153</v>
      </c>
      <c r="G651" s="1"/>
      <c r="H651" s="1"/>
    </row>
    <row r="652" spans="1:8" ht="26.25" customHeight="1" thickTop="1" thickBot="1">
      <c r="A652" s="344"/>
      <c r="B652" s="349">
        <v>42807</v>
      </c>
      <c r="C652" s="157">
        <v>7967960</v>
      </c>
      <c r="D652" s="350" t="s">
        <v>777</v>
      </c>
      <c r="E652" s="350">
        <v>12000</v>
      </c>
      <c r="F652" s="351" t="s">
        <v>153</v>
      </c>
      <c r="G652" s="1"/>
      <c r="H652" s="1"/>
    </row>
    <row r="653" spans="1:8" ht="26.25" customHeight="1" thickTop="1" thickBot="1">
      <c r="A653" s="344"/>
      <c r="B653" s="349">
        <v>42809</v>
      </c>
      <c r="C653" s="157">
        <v>7967944</v>
      </c>
      <c r="D653" s="350" t="s">
        <v>55</v>
      </c>
      <c r="E653" s="350">
        <v>6624</v>
      </c>
      <c r="F653" s="351" t="s">
        <v>153</v>
      </c>
      <c r="G653" s="1"/>
      <c r="H653" s="1"/>
    </row>
    <row r="654" spans="1:8" ht="26.25" customHeight="1" thickTop="1" thickBot="1">
      <c r="A654" s="344"/>
      <c r="B654" s="349">
        <v>42810</v>
      </c>
      <c r="C654" s="157">
        <v>7967918</v>
      </c>
      <c r="D654" s="350" t="s">
        <v>15</v>
      </c>
      <c r="E654" s="350">
        <v>10000</v>
      </c>
      <c r="F654" s="351" t="s">
        <v>153</v>
      </c>
      <c r="G654" s="1"/>
      <c r="H654" s="1"/>
    </row>
    <row r="655" spans="1:8" ht="26.25" customHeight="1" thickTop="1" thickBot="1">
      <c r="A655" s="344"/>
      <c r="B655" s="349">
        <v>42812</v>
      </c>
      <c r="C655" s="157">
        <v>7967956</v>
      </c>
      <c r="D655" s="350" t="s">
        <v>239</v>
      </c>
      <c r="E655" s="350">
        <v>6446</v>
      </c>
      <c r="F655" s="351" t="s">
        <v>153</v>
      </c>
      <c r="G655" s="1"/>
      <c r="H655" s="1"/>
    </row>
    <row r="656" spans="1:8" ht="26.25" customHeight="1" thickTop="1" thickBot="1">
      <c r="A656" s="344"/>
      <c r="B656" s="349">
        <v>42812</v>
      </c>
      <c r="C656" s="157">
        <v>3740053</v>
      </c>
      <c r="D656" s="350" t="s">
        <v>785</v>
      </c>
      <c r="E656" s="350">
        <v>13555</v>
      </c>
      <c r="F656" s="351" t="s">
        <v>153</v>
      </c>
      <c r="G656" s="1"/>
      <c r="H656" s="1"/>
    </row>
    <row r="657" spans="1:8" ht="26.25" customHeight="1" thickTop="1" thickBot="1">
      <c r="A657" s="344"/>
      <c r="B657" s="349">
        <v>42814</v>
      </c>
      <c r="C657" s="157">
        <v>7967933</v>
      </c>
      <c r="D657" s="350" t="s">
        <v>161</v>
      </c>
      <c r="E657" s="350">
        <v>15300</v>
      </c>
      <c r="F657" s="351" t="s">
        <v>153</v>
      </c>
      <c r="G657" s="1"/>
      <c r="H657" s="1"/>
    </row>
    <row r="658" spans="1:8" ht="26.25" customHeight="1" thickTop="1" thickBot="1">
      <c r="A658" s="344"/>
      <c r="B658" s="349">
        <v>42817</v>
      </c>
      <c r="C658" s="157">
        <v>3740067</v>
      </c>
      <c r="D658" s="350" t="s">
        <v>55</v>
      </c>
      <c r="E658" s="350">
        <v>3120</v>
      </c>
      <c r="F658" s="351" t="s">
        <v>153</v>
      </c>
      <c r="G658" s="1"/>
      <c r="H658" s="1"/>
    </row>
    <row r="659" spans="1:8" ht="26.25" customHeight="1" thickTop="1" thickBot="1">
      <c r="A659" s="344"/>
      <c r="B659" s="349">
        <v>42819</v>
      </c>
      <c r="C659" s="157">
        <v>7967930</v>
      </c>
      <c r="D659" s="350" t="s">
        <v>15</v>
      </c>
      <c r="E659" s="350">
        <v>7500</v>
      </c>
      <c r="F659" s="351" t="s">
        <v>153</v>
      </c>
      <c r="G659" s="1"/>
      <c r="H659" s="1"/>
    </row>
    <row r="660" spans="1:8" ht="26.25" customHeight="1" thickTop="1" thickBot="1">
      <c r="A660" s="344"/>
      <c r="B660" s="349">
        <v>42822</v>
      </c>
      <c r="C660" s="157">
        <v>7967935</v>
      </c>
      <c r="D660" s="350" t="s">
        <v>801</v>
      </c>
      <c r="E660" s="350">
        <v>5702</v>
      </c>
      <c r="F660" s="351" t="s">
        <v>153</v>
      </c>
      <c r="G660" s="1">
        <v>13555</v>
      </c>
      <c r="H660" s="1"/>
    </row>
    <row r="661" spans="1:8" ht="26.25" customHeight="1" thickTop="1" thickBot="1">
      <c r="A661" s="1"/>
      <c r="B661" s="1"/>
      <c r="D661" s="1"/>
      <c r="E661" s="1"/>
      <c r="F661" s="217"/>
      <c r="G661" s="1"/>
      <c r="H661" s="1"/>
    </row>
    <row r="662" spans="1:8" ht="26.25" customHeight="1" thickTop="1" thickBot="1">
      <c r="A662" s="372" t="s">
        <v>165</v>
      </c>
      <c r="B662" s="349">
        <v>42828</v>
      </c>
      <c r="C662" s="157">
        <v>3740049</v>
      </c>
      <c r="D662" s="350" t="s">
        <v>239</v>
      </c>
      <c r="E662" s="350">
        <v>20800</v>
      </c>
      <c r="F662" s="351" t="s">
        <v>153</v>
      </c>
      <c r="G662" s="1"/>
      <c r="H662" s="1"/>
    </row>
    <row r="663" spans="1:8" ht="26.25" customHeight="1" thickTop="1" thickBot="1">
      <c r="A663" s="372"/>
      <c r="B663" s="349">
        <v>42830</v>
      </c>
      <c r="C663" s="157">
        <v>7967938</v>
      </c>
      <c r="D663" s="350" t="s">
        <v>15</v>
      </c>
      <c r="E663" s="350">
        <v>10000</v>
      </c>
      <c r="F663" s="351" t="s">
        <v>153</v>
      </c>
      <c r="G663" s="1"/>
      <c r="H663" s="1"/>
    </row>
    <row r="664" spans="1:8" ht="26.25" customHeight="1" thickTop="1" thickBot="1">
      <c r="A664" s="372"/>
      <c r="B664" s="349">
        <v>42830</v>
      </c>
      <c r="C664" s="157">
        <v>3740056</v>
      </c>
      <c r="D664" s="350" t="s">
        <v>882</v>
      </c>
      <c r="E664" s="350">
        <v>8070</v>
      </c>
      <c r="F664" s="351" t="s">
        <v>153</v>
      </c>
      <c r="G664" s="1"/>
      <c r="H664" s="1"/>
    </row>
    <row r="665" spans="1:8" ht="26.25" customHeight="1" thickTop="1" thickBot="1">
      <c r="A665" s="372"/>
      <c r="B665" s="349">
        <v>42832</v>
      </c>
      <c r="C665" s="157">
        <v>7967965</v>
      </c>
      <c r="D665" s="350" t="s">
        <v>847</v>
      </c>
      <c r="E665" s="350">
        <v>14000</v>
      </c>
      <c r="F665" s="351" t="s">
        <v>153</v>
      </c>
      <c r="G665" s="1"/>
      <c r="H665" s="1"/>
    </row>
    <row r="666" spans="1:8" ht="26.25" customHeight="1" thickTop="1" thickBot="1">
      <c r="A666" s="372"/>
      <c r="B666" s="349">
        <v>42833</v>
      </c>
      <c r="C666" s="157">
        <v>3740070</v>
      </c>
      <c r="D666" s="350" t="s">
        <v>880</v>
      </c>
      <c r="E666" s="350">
        <v>2600</v>
      </c>
      <c r="F666" s="351" t="s">
        <v>153</v>
      </c>
      <c r="G666" s="1"/>
      <c r="H666" s="1"/>
    </row>
    <row r="667" spans="1:8" ht="26.25" customHeight="1" thickTop="1" thickBot="1">
      <c r="A667" s="372"/>
      <c r="B667" s="349">
        <v>42835</v>
      </c>
      <c r="C667" s="157">
        <v>7967939</v>
      </c>
      <c r="D667" s="350" t="s">
        <v>17</v>
      </c>
      <c r="E667" s="350">
        <v>9970</v>
      </c>
      <c r="F667" s="351" t="s">
        <v>153</v>
      </c>
      <c r="G667" s="1"/>
      <c r="H667" s="1"/>
    </row>
    <row r="668" spans="1:8" ht="26.25" customHeight="1" thickTop="1" thickBot="1">
      <c r="A668" s="372"/>
      <c r="B668" s="349">
        <v>42838</v>
      </c>
      <c r="C668" s="157">
        <v>7967962</v>
      </c>
      <c r="D668" s="350" t="s">
        <v>777</v>
      </c>
      <c r="E668" s="350">
        <v>12000</v>
      </c>
      <c r="F668" s="351" t="s">
        <v>153</v>
      </c>
      <c r="G668" s="1"/>
      <c r="H668" s="1"/>
    </row>
    <row r="669" spans="1:8" ht="26.25" customHeight="1" thickTop="1" thickBot="1">
      <c r="A669" s="372"/>
      <c r="B669" s="349">
        <v>42838</v>
      </c>
      <c r="C669" s="157">
        <v>3740061</v>
      </c>
      <c r="D669" s="350" t="s">
        <v>897</v>
      </c>
      <c r="E669" s="350">
        <v>8000</v>
      </c>
      <c r="F669" s="351" t="s">
        <v>153</v>
      </c>
      <c r="G669" s="1"/>
      <c r="H669" s="1"/>
    </row>
    <row r="670" spans="1:8" ht="26.25" customHeight="1" thickTop="1" thickBot="1">
      <c r="A670" s="372"/>
      <c r="B670" s="349">
        <v>42840</v>
      </c>
      <c r="C670" s="157">
        <v>7967946</v>
      </c>
      <c r="D670" s="350" t="s">
        <v>17</v>
      </c>
      <c r="E670" s="350">
        <v>10000</v>
      </c>
      <c r="F670" s="351" t="s">
        <v>153</v>
      </c>
      <c r="G670" s="1"/>
      <c r="H670" s="1"/>
    </row>
    <row r="671" spans="1:8" ht="26.25" customHeight="1" thickTop="1" thickBot="1">
      <c r="A671" s="372"/>
      <c r="B671" s="349">
        <v>42840</v>
      </c>
      <c r="C671" s="157">
        <v>3740047</v>
      </c>
      <c r="D671" s="350" t="s">
        <v>59</v>
      </c>
      <c r="E671" s="350">
        <v>13420</v>
      </c>
      <c r="F671" s="351" t="s">
        <v>153</v>
      </c>
      <c r="G671" s="1"/>
      <c r="H671" s="1"/>
    </row>
    <row r="672" spans="1:8" ht="26.25" customHeight="1" thickTop="1" thickBot="1">
      <c r="A672" s="372"/>
      <c r="B672" s="349">
        <v>42842</v>
      </c>
      <c r="C672" s="157">
        <v>3740075</v>
      </c>
      <c r="D672" s="350" t="s">
        <v>910</v>
      </c>
      <c r="E672" s="350">
        <v>1667</v>
      </c>
      <c r="F672" s="351" t="s">
        <v>153</v>
      </c>
      <c r="G672" s="1"/>
      <c r="H672" s="1"/>
    </row>
    <row r="673" spans="1:8" ht="26.25" customHeight="1" thickTop="1" thickBot="1">
      <c r="A673" s="372"/>
      <c r="B673" s="349">
        <v>42844</v>
      </c>
      <c r="C673" s="157">
        <v>3740080</v>
      </c>
      <c r="D673" s="350" t="s">
        <v>911</v>
      </c>
      <c r="E673" s="350">
        <v>4040</v>
      </c>
      <c r="F673" s="351" t="s">
        <v>153</v>
      </c>
      <c r="G673" s="1"/>
      <c r="H673" s="1"/>
    </row>
    <row r="674" spans="1:8" ht="26.25" customHeight="1" thickTop="1" thickBot="1">
      <c r="A674" s="372"/>
      <c r="B674" s="349">
        <v>42845</v>
      </c>
      <c r="C674" s="157">
        <v>7967953</v>
      </c>
      <c r="D674" s="350" t="s">
        <v>17</v>
      </c>
      <c r="E674" s="350">
        <v>11920</v>
      </c>
      <c r="F674" s="351" t="s">
        <v>153</v>
      </c>
      <c r="G674" s="1"/>
      <c r="H674" s="1"/>
    </row>
    <row r="675" spans="1:8" ht="26.25" customHeight="1" thickTop="1" thickBot="1">
      <c r="A675" s="372"/>
      <c r="B675" s="349">
        <v>42848</v>
      </c>
      <c r="C675" s="157">
        <v>3740043</v>
      </c>
      <c r="D675" s="350" t="s">
        <v>212</v>
      </c>
      <c r="E675" s="350">
        <v>3270</v>
      </c>
      <c r="F675" s="351" t="s">
        <v>153</v>
      </c>
      <c r="G675" s="1"/>
      <c r="H675" s="1"/>
    </row>
    <row r="676" spans="1:8" ht="26.25" customHeight="1" thickTop="1" thickBot="1">
      <c r="A676" s="372"/>
      <c r="B676" s="349">
        <v>42850</v>
      </c>
      <c r="C676" s="157">
        <v>7967957</v>
      </c>
      <c r="D676" s="350" t="s">
        <v>161</v>
      </c>
      <c r="E676" s="350">
        <v>11000</v>
      </c>
      <c r="F676" s="351" t="s">
        <v>153</v>
      </c>
      <c r="G676" s="1"/>
      <c r="H676" s="1"/>
    </row>
    <row r="677" spans="1:8" ht="26.25" customHeight="1" thickTop="1" thickBot="1">
      <c r="A677" s="371"/>
      <c r="B677" s="156">
        <v>42855</v>
      </c>
      <c r="C677" s="157">
        <v>7967940</v>
      </c>
      <c r="D677" s="157" t="s">
        <v>17</v>
      </c>
      <c r="E677" s="157">
        <v>9000</v>
      </c>
      <c r="F677" s="139" t="s">
        <v>153</v>
      </c>
      <c r="G677" s="1"/>
    </row>
    <row r="678" spans="1:8" ht="26.25" customHeight="1">
      <c r="F678" s="485">
        <f>SUM(E662:E677)</f>
        <v>149757</v>
      </c>
    </row>
    <row r="679" spans="1:8" ht="26.25" customHeight="1" thickTop="1" thickBot="1">
      <c r="A679" s="487" t="s">
        <v>22</v>
      </c>
      <c r="B679" s="156">
        <v>42858</v>
      </c>
      <c r="C679" s="157">
        <v>3740050</v>
      </c>
      <c r="D679" s="157" t="s">
        <v>239</v>
      </c>
      <c r="E679" s="157">
        <v>21500</v>
      </c>
      <c r="F679" s="139" t="s">
        <v>153</v>
      </c>
    </row>
    <row r="680" spans="1:8" ht="26.25" customHeight="1" thickTop="1" thickBot="1">
      <c r="A680" s="487"/>
      <c r="B680" s="156">
        <v>42860</v>
      </c>
      <c r="C680" s="157">
        <v>3740082</v>
      </c>
      <c r="D680" s="157" t="s">
        <v>59</v>
      </c>
      <c r="E680" s="157">
        <v>13032</v>
      </c>
      <c r="F680" s="139" t="s">
        <v>153</v>
      </c>
    </row>
    <row r="681" spans="1:8" ht="26.25" customHeight="1" thickTop="1" thickBot="1">
      <c r="A681" s="487"/>
      <c r="B681" s="156">
        <v>42863</v>
      </c>
      <c r="C681" s="157">
        <v>3740057</v>
      </c>
      <c r="D681" s="157" t="s">
        <v>801</v>
      </c>
      <c r="E681" s="157">
        <v>10000</v>
      </c>
      <c r="F681" s="139" t="s">
        <v>153</v>
      </c>
    </row>
    <row r="682" spans="1:8" ht="26.25" customHeight="1" thickTop="1" thickBot="1">
      <c r="A682" s="487"/>
      <c r="B682" s="156">
        <v>42865</v>
      </c>
      <c r="C682" s="157">
        <v>3740044</v>
      </c>
      <c r="D682" s="157" t="s">
        <v>17</v>
      </c>
      <c r="E682" s="157">
        <v>10000</v>
      </c>
      <c r="F682" s="139" t="s">
        <v>153</v>
      </c>
    </row>
    <row r="683" spans="1:8" ht="26.25" customHeight="1" thickTop="1" thickBot="1">
      <c r="A683" s="487"/>
      <c r="B683" s="156">
        <v>42865</v>
      </c>
      <c r="C683" s="157">
        <v>3740085</v>
      </c>
      <c r="D683" s="157" t="s">
        <v>61</v>
      </c>
      <c r="E683" s="157">
        <v>15790</v>
      </c>
      <c r="F683" s="139" t="s">
        <v>153</v>
      </c>
    </row>
    <row r="684" spans="1:8" ht="26.25" customHeight="1" thickTop="1" thickBot="1">
      <c r="A684" s="487"/>
      <c r="B684" s="156">
        <v>42868</v>
      </c>
      <c r="C684" s="157">
        <v>3740062</v>
      </c>
      <c r="D684" s="157" t="s">
        <v>897</v>
      </c>
      <c r="E684" s="157">
        <v>9000</v>
      </c>
      <c r="F684" s="139" t="s">
        <v>153</v>
      </c>
    </row>
    <row r="685" spans="1:8" ht="26.25" customHeight="1" thickTop="1" thickBot="1">
      <c r="A685" s="487"/>
      <c r="B685" s="156">
        <v>42870</v>
      </c>
      <c r="C685" s="157">
        <v>3740058</v>
      </c>
      <c r="D685" s="157" t="s">
        <v>253</v>
      </c>
      <c r="E685" s="157">
        <v>23000</v>
      </c>
      <c r="F685" s="139" t="s">
        <v>153</v>
      </c>
    </row>
    <row r="686" spans="1:8" ht="26.25" customHeight="1" thickTop="1" thickBot="1">
      <c r="A686" s="487"/>
      <c r="B686" s="156">
        <v>42870</v>
      </c>
      <c r="C686" s="157">
        <v>5847225</v>
      </c>
      <c r="D686" s="157" t="s">
        <v>880</v>
      </c>
      <c r="E686" s="157">
        <v>2600</v>
      </c>
      <c r="F686" s="139" t="s">
        <v>153</v>
      </c>
    </row>
    <row r="687" spans="1:8" ht="26.25" customHeight="1" thickTop="1" thickBot="1">
      <c r="A687" s="487"/>
      <c r="B687" s="156">
        <v>42870</v>
      </c>
      <c r="C687" s="157">
        <v>7967947</v>
      </c>
      <c r="D687" s="157" t="s">
        <v>17</v>
      </c>
      <c r="E687" s="157">
        <v>10000</v>
      </c>
      <c r="F687" s="139" t="s">
        <v>153</v>
      </c>
    </row>
    <row r="688" spans="1:8" ht="26.25" customHeight="1" thickTop="1" thickBot="1">
      <c r="A688" s="487"/>
      <c r="B688" s="156">
        <v>42872</v>
      </c>
      <c r="C688" s="157">
        <v>3740090</v>
      </c>
      <c r="D688" s="157" t="s">
        <v>16</v>
      </c>
      <c r="E688" s="157">
        <v>8175</v>
      </c>
      <c r="F688" s="139" t="s">
        <v>153</v>
      </c>
    </row>
    <row r="689" spans="1:13" ht="26.25" customHeight="1" thickTop="1" thickBot="1">
      <c r="A689" s="487"/>
      <c r="B689" s="156">
        <v>42873</v>
      </c>
      <c r="C689" s="157">
        <v>3740065</v>
      </c>
      <c r="D689" s="157" t="s">
        <v>59</v>
      </c>
      <c r="E689" s="157">
        <v>8500</v>
      </c>
      <c r="F689" s="139" t="s">
        <v>153</v>
      </c>
    </row>
    <row r="690" spans="1:13" ht="26.25" customHeight="1" thickTop="1" thickBot="1">
      <c r="A690" s="487"/>
      <c r="B690" s="156">
        <v>42875</v>
      </c>
      <c r="C690" s="157">
        <v>5847230</v>
      </c>
      <c r="D690" s="157" t="s">
        <v>61</v>
      </c>
      <c r="E690" s="157">
        <v>10225</v>
      </c>
      <c r="F690" s="139" t="s">
        <v>153</v>
      </c>
    </row>
    <row r="691" spans="1:13" ht="26.25" customHeight="1" thickTop="1" thickBot="1">
      <c r="A691" s="487"/>
      <c r="B691" s="156">
        <v>42875</v>
      </c>
      <c r="C691" s="157">
        <v>3740080</v>
      </c>
      <c r="D691" s="157" t="s">
        <v>234</v>
      </c>
      <c r="E691" s="157">
        <v>6184</v>
      </c>
      <c r="F691" s="139" t="s">
        <v>153</v>
      </c>
    </row>
    <row r="692" spans="1:13" ht="26.25" customHeight="1" thickTop="1" thickBot="1">
      <c r="A692" s="487"/>
      <c r="B692" s="156">
        <v>42880</v>
      </c>
      <c r="C692" s="157">
        <v>3740088</v>
      </c>
      <c r="D692" s="157" t="s">
        <v>897</v>
      </c>
      <c r="E692" s="157">
        <v>14000</v>
      </c>
      <c r="F692" s="139" t="s">
        <v>153</v>
      </c>
      <c r="M692" s="72"/>
    </row>
    <row r="693" spans="1:13" ht="26.25" customHeight="1" thickTop="1" thickBot="1">
      <c r="A693" s="487"/>
      <c r="B693" s="156">
        <v>42880</v>
      </c>
      <c r="C693" s="157">
        <v>7967958</v>
      </c>
      <c r="D693" s="157" t="s">
        <v>161</v>
      </c>
      <c r="E693" s="157">
        <v>10000</v>
      </c>
      <c r="F693" s="351" t="s">
        <v>153</v>
      </c>
      <c r="M693" s="72"/>
    </row>
    <row r="694" spans="1:13" ht="26.25" customHeight="1" thickTop="1" thickBot="1">
      <c r="A694" s="487"/>
      <c r="B694" s="156">
        <v>42885</v>
      </c>
      <c r="C694" s="157">
        <v>7967967</v>
      </c>
      <c r="D694" s="157" t="s">
        <v>207</v>
      </c>
      <c r="E694" s="157">
        <v>10000</v>
      </c>
      <c r="F694" s="351" t="s">
        <v>153</v>
      </c>
      <c r="M694" s="72"/>
    </row>
    <row r="695" spans="1:13" ht="26.25" customHeight="1" thickTop="1" thickBot="1">
      <c r="A695" s="487"/>
      <c r="B695" s="156">
        <v>42886</v>
      </c>
      <c r="C695" s="157">
        <v>5847238</v>
      </c>
      <c r="D695" s="157" t="s">
        <v>938</v>
      </c>
      <c r="E695" s="157">
        <v>3600</v>
      </c>
      <c r="F695" s="351" t="s">
        <v>153</v>
      </c>
      <c r="G695" s="173"/>
    </row>
    <row r="696" spans="1:13" ht="26.25" customHeight="1" thickTop="1" thickBot="1">
      <c r="F696" s="485">
        <f>SUM(E679:E695)</f>
        <v>185606</v>
      </c>
    </row>
    <row r="697" spans="1:13" ht="26.25" customHeight="1" thickTop="1" thickBot="1">
      <c r="A697" s="111" t="s">
        <v>168</v>
      </c>
      <c r="B697" s="156">
        <v>42889</v>
      </c>
      <c r="C697" s="157">
        <v>3740051</v>
      </c>
      <c r="D697" s="157" t="s">
        <v>239</v>
      </c>
      <c r="E697" s="157">
        <v>11500</v>
      </c>
      <c r="F697" s="139" t="s">
        <v>153</v>
      </c>
    </row>
    <row r="698" spans="1:13" ht="26.25" customHeight="1" thickTop="1" thickBot="1">
      <c r="A698" s="111"/>
      <c r="B698" s="156">
        <v>42891</v>
      </c>
      <c r="C698" s="157">
        <v>5847228</v>
      </c>
      <c r="D698" s="157" t="s">
        <v>214</v>
      </c>
      <c r="E698" s="157">
        <v>2860</v>
      </c>
      <c r="F698" s="139" t="s">
        <v>153</v>
      </c>
    </row>
    <row r="699" spans="1:13" ht="26.25" customHeight="1" thickTop="1" thickBot="1">
      <c r="A699" s="111"/>
      <c r="B699" s="156">
        <v>42891</v>
      </c>
      <c r="C699" s="157">
        <v>5847230</v>
      </c>
      <c r="D699" s="157" t="s">
        <v>214</v>
      </c>
      <c r="E699" s="157">
        <v>2821</v>
      </c>
      <c r="F699" s="139" t="s">
        <v>153</v>
      </c>
    </row>
    <row r="700" spans="1:13" ht="26.25" customHeight="1" thickTop="1" thickBot="1">
      <c r="A700" s="111"/>
      <c r="B700" s="156">
        <v>42892</v>
      </c>
      <c r="C700" s="157">
        <v>3740077</v>
      </c>
      <c r="D700" s="157" t="s">
        <v>59</v>
      </c>
      <c r="E700" s="157">
        <v>21680</v>
      </c>
      <c r="F700" s="139" t="s">
        <v>153</v>
      </c>
    </row>
    <row r="701" spans="1:13" ht="26.25" customHeight="1" thickTop="1" thickBot="1">
      <c r="A701" s="111"/>
      <c r="B701" s="156">
        <v>42894</v>
      </c>
      <c r="C701" s="157">
        <v>5847240</v>
      </c>
      <c r="D701" s="157" t="s">
        <v>880</v>
      </c>
      <c r="E701" s="157">
        <v>2600</v>
      </c>
      <c r="F701" s="139" t="s">
        <v>153</v>
      </c>
    </row>
    <row r="702" spans="1:13" ht="26.25" customHeight="1" thickTop="1" thickBot="1">
      <c r="A702" s="111"/>
      <c r="B702" s="156">
        <v>42894</v>
      </c>
      <c r="C702" s="157">
        <v>5847224</v>
      </c>
      <c r="D702" s="157" t="s">
        <v>882</v>
      </c>
      <c r="E702" s="157">
        <v>6840</v>
      </c>
      <c r="F702" s="139" t="s">
        <v>153</v>
      </c>
    </row>
    <row r="703" spans="1:13" ht="26.25" customHeight="1" thickTop="1" thickBot="1">
      <c r="A703" s="111"/>
      <c r="B703" s="156">
        <v>42896</v>
      </c>
      <c r="C703" s="157">
        <v>3740086</v>
      </c>
      <c r="D703" s="157" t="s">
        <v>61</v>
      </c>
      <c r="E703" s="157">
        <v>14000</v>
      </c>
      <c r="F703" s="139" t="s">
        <v>153</v>
      </c>
    </row>
    <row r="704" spans="1:13" ht="26.25" customHeight="1" thickTop="1" thickBot="1">
      <c r="A704" s="111"/>
      <c r="B704" s="156">
        <v>42896</v>
      </c>
      <c r="C704" s="157">
        <v>3740045</v>
      </c>
      <c r="D704" s="157" t="s">
        <v>17</v>
      </c>
      <c r="E704" s="157">
        <v>10000</v>
      </c>
      <c r="F704" s="139" t="s">
        <v>153</v>
      </c>
    </row>
    <row r="705" spans="1:7" ht="26.25" customHeight="1" thickTop="1" thickBot="1">
      <c r="A705" s="111"/>
      <c r="B705" s="156">
        <v>42896</v>
      </c>
      <c r="C705" s="157">
        <v>5847239</v>
      </c>
      <c r="D705" s="157" t="s">
        <v>214</v>
      </c>
      <c r="E705" s="157">
        <v>1200</v>
      </c>
      <c r="F705" s="139" t="s">
        <v>153</v>
      </c>
    </row>
    <row r="706" spans="1:7" ht="26.25" customHeight="1" thickTop="1" thickBot="1">
      <c r="A706" s="111"/>
      <c r="B706" s="156">
        <v>42899</v>
      </c>
      <c r="C706" s="157">
        <v>3740063</v>
      </c>
      <c r="D706" s="157" t="s">
        <v>897</v>
      </c>
      <c r="E706" s="157">
        <v>9000</v>
      </c>
      <c r="F706" s="139" t="s">
        <v>153</v>
      </c>
    </row>
    <row r="707" spans="1:7" ht="26.25" customHeight="1" thickTop="1" thickBot="1">
      <c r="A707" s="111"/>
      <c r="B707" s="156">
        <v>42901</v>
      </c>
      <c r="C707" s="157">
        <v>3740065</v>
      </c>
      <c r="D707" s="157" t="s">
        <v>59</v>
      </c>
      <c r="E707" s="157">
        <v>8500</v>
      </c>
      <c r="F707" s="139" t="s">
        <v>153</v>
      </c>
    </row>
    <row r="708" spans="1:7" ht="26.25" customHeight="1" thickTop="1" thickBot="1">
      <c r="A708" s="111"/>
      <c r="B708" s="156">
        <v>42906</v>
      </c>
      <c r="C708" s="157">
        <v>3740059</v>
      </c>
      <c r="D708" s="157" t="s">
        <v>17</v>
      </c>
      <c r="E708" s="157">
        <v>7750</v>
      </c>
      <c r="F708" s="139" t="s">
        <v>153</v>
      </c>
    </row>
    <row r="709" spans="1:7" ht="26.25" customHeight="1" thickTop="1" thickBot="1">
      <c r="A709" s="111"/>
      <c r="B709" s="156">
        <v>42907</v>
      </c>
      <c r="C709" s="157">
        <v>3740091</v>
      </c>
      <c r="D709" s="157" t="s">
        <v>59</v>
      </c>
      <c r="E709" s="157">
        <v>3010</v>
      </c>
      <c r="F709" s="139" t="s">
        <v>153</v>
      </c>
    </row>
    <row r="710" spans="1:7" ht="26.25" customHeight="1" thickTop="1" thickBot="1">
      <c r="A710" s="111"/>
      <c r="B710" s="156">
        <v>42909</v>
      </c>
      <c r="C710" s="157">
        <v>5847236</v>
      </c>
      <c r="D710" s="157" t="s">
        <v>777</v>
      </c>
      <c r="E710" s="157">
        <v>12900</v>
      </c>
      <c r="F710" s="139" t="s">
        <v>153</v>
      </c>
    </row>
    <row r="711" spans="1:7" ht="26.25" customHeight="1" thickTop="1" thickBot="1">
      <c r="A711" s="111"/>
      <c r="B711" s="156">
        <v>42911</v>
      </c>
      <c r="C711" s="157">
        <v>3740092</v>
      </c>
      <c r="D711" s="157" t="s">
        <v>897</v>
      </c>
      <c r="E711" s="157">
        <v>14000</v>
      </c>
      <c r="F711" s="139" t="s">
        <v>153</v>
      </c>
    </row>
    <row r="712" spans="1:7" ht="26.25" customHeight="1" thickTop="1" thickBot="1">
      <c r="A712" s="111"/>
      <c r="B712" s="156">
        <v>42913</v>
      </c>
      <c r="C712" s="157">
        <v>5847248</v>
      </c>
      <c r="D712" s="157" t="s">
        <v>176</v>
      </c>
      <c r="E712" s="157">
        <v>3750</v>
      </c>
      <c r="F712" s="139" t="s">
        <v>153</v>
      </c>
    </row>
    <row r="713" spans="1:7" ht="26.25" customHeight="1" thickTop="1" thickBot="1">
      <c r="A713" s="111"/>
      <c r="B713" s="156">
        <v>42914</v>
      </c>
      <c r="C713" s="157">
        <v>5847227</v>
      </c>
      <c r="D713" s="157" t="s">
        <v>882</v>
      </c>
      <c r="E713" s="157">
        <v>7430</v>
      </c>
      <c r="F713" s="139" t="s">
        <v>153</v>
      </c>
    </row>
    <row r="714" spans="1:7" ht="26.25" customHeight="1" thickTop="1" thickBot="1">
      <c r="A714" s="111"/>
      <c r="B714" s="156">
        <v>42911</v>
      </c>
      <c r="C714" s="157">
        <v>3740083</v>
      </c>
      <c r="D714" s="157" t="s">
        <v>59</v>
      </c>
      <c r="E714" s="157">
        <v>13000</v>
      </c>
      <c r="F714" s="139" t="s">
        <v>153</v>
      </c>
    </row>
    <row r="715" spans="1:7" ht="26.25" customHeight="1" thickTop="1" thickBot="1">
      <c r="A715" s="111"/>
      <c r="B715" s="156">
        <v>42916</v>
      </c>
      <c r="C715" s="157">
        <v>3740068</v>
      </c>
      <c r="D715" s="157" t="s">
        <v>17</v>
      </c>
      <c r="E715" s="157">
        <v>15000</v>
      </c>
      <c r="F715" s="139" t="s">
        <v>153</v>
      </c>
      <c r="G715" s="173"/>
    </row>
    <row r="716" spans="1:7" ht="26.25" customHeight="1">
      <c r="F716" s="485">
        <f>SUM(E697:E715)</f>
        <v>167841</v>
      </c>
    </row>
    <row r="717" spans="1:7" ht="26.25" customHeight="1" thickTop="1" thickBot="1">
      <c r="A717" s="118" t="s">
        <v>175</v>
      </c>
      <c r="B717" s="156">
        <v>42921</v>
      </c>
      <c r="C717" s="157">
        <v>3740078</v>
      </c>
      <c r="D717" s="157" t="s">
        <v>207</v>
      </c>
      <c r="E717" s="157">
        <v>10000</v>
      </c>
      <c r="F717" s="139" t="s">
        <v>153</v>
      </c>
    </row>
    <row r="718" spans="1:7" ht="26.25" customHeight="1" thickTop="1" thickBot="1">
      <c r="A718" s="118"/>
      <c r="B718" s="156">
        <v>42923</v>
      </c>
      <c r="C718" s="157">
        <v>5847242</v>
      </c>
      <c r="D718" s="157" t="s">
        <v>1101</v>
      </c>
      <c r="E718" s="157">
        <v>6301.07</v>
      </c>
      <c r="F718" s="139" t="s">
        <v>153</v>
      </c>
    </row>
    <row r="719" spans="1:7" ht="26.25" customHeight="1" thickTop="1" thickBot="1">
      <c r="A719" s="118"/>
      <c r="B719" s="156">
        <v>42926</v>
      </c>
      <c r="C719" s="157">
        <v>3740079</v>
      </c>
      <c r="D719" s="157" t="s">
        <v>239</v>
      </c>
      <c r="E719" s="157">
        <v>17800</v>
      </c>
      <c r="F719" s="139" t="s">
        <v>153</v>
      </c>
    </row>
    <row r="720" spans="1:7" ht="26.25" customHeight="1" thickTop="1" thickBot="1">
      <c r="A720" s="118"/>
      <c r="B720" s="156">
        <v>42926</v>
      </c>
      <c r="C720" s="157">
        <v>3740066</v>
      </c>
      <c r="D720" s="157" t="s">
        <v>17</v>
      </c>
      <c r="E720" s="157">
        <v>9750</v>
      </c>
      <c r="F720" s="139" t="s">
        <v>153</v>
      </c>
    </row>
    <row r="721" spans="1:7" ht="26.25" customHeight="1" thickTop="1" thickBot="1">
      <c r="A721" s="118"/>
      <c r="B721" s="156">
        <v>42927</v>
      </c>
      <c r="C721" s="157">
        <v>5847250</v>
      </c>
      <c r="D721" s="157" t="s">
        <v>880</v>
      </c>
      <c r="E721" s="157">
        <v>2600</v>
      </c>
      <c r="F721" s="139" t="s">
        <v>153</v>
      </c>
    </row>
    <row r="722" spans="1:7" ht="26.25" customHeight="1" thickTop="1" thickBot="1">
      <c r="A722" s="118"/>
      <c r="B722" s="156">
        <v>43003</v>
      </c>
      <c r="C722" s="157">
        <v>5847247</v>
      </c>
      <c r="D722" s="157" t="s">
        <v>17</v>
      </c>
      <c r="E722" s="157">
        <v>8390</v>
      </c>
      <c r="F722" s="351" t="s">
        <v>153</v>
      </c>
    </row>
    <row r="723" spans="1:7" ht="26.25" customHeight="1" thickTop="1" thickBot="1">
      <c r="A723" s="118"/>
      <c r="B723" s="156">
        <v>42935</v>
      </c>
      <c r="C723" s="157">
        <v>5847235</v>
      </c>
      <c r="D723" s="157" t="s">
        <v>16</v>
      </c>
      <c r="E723" s="157">
        <v>10682</v>
      </c>
      <c r="F723" s="139" t="s">
        <v>153</v>
      </c>
    </row>
    <row r="724" spans="1:7" ht="26.25" customHeight="1" thickTop="1" thickBot="1">
      <c r="A724" s="118"/>
      <c r="B724" s="156">
        <v>42936</v>
      </c>
      <c r="C724" s="157">
        <v>3740084</v>
      </c>
      <c r="D724" s="157" t="s">
        <v>59</v>
      </c>
      <c r="E724" s="157">
        <v>13000</v>
      </c>
      <c r="F724" s="139" t="s">
        <v>153</v>
      </c>
    </row>
    <row r="725" spans="1:7" ht="26.25" customHeight="1" thickTop="1" thickBot="1">
      <c r="A725" s="118"/>
      <c r="B725" s="156">
        <v>42936</v>
      </c>
      <c r="C725" s="157">
        <v>7967966</v>
      </c>
      <c r="D725" s="157" t="s">
        <v>17</v>
      </c>
      <c r="E725" s="157">
        <v>10000</v>
      </c>
      <c r="F725" s="139" t="s">
        <v>153</v>
      </c>
    </row>
    <row r="726" spans="1:7" ht="26.25" customHeight="1" thickTop="1" thickBot="1">
      <c r="A726" s="118"/>
      <c r="B726" s="156">
        <v>42936</v>
      </c>
      <c r="C726" s="157">
        <v>3740060</v>
      </c>
      <c r="D726" s="157" t="s">
        <v>17</v>
      </c>
      <c r="E726" s="157">
        <v>10000</v>
      </c>
      <c r="F726" s="139" t="s">
        <v>153</v>
      </c>
    </row>
    <row r="727" spans="1:7" ht="26.25" customHeight="1" thickTop="1" thickBot="1">
      <c r="A727" s="118"/>
      <c r="B727" s="156">
        <v>42938</v>
      </c>
      <c r="C727" s="157">
        <v>5847220</v>
      </c>
      <c r="D727" s="157" t="s">
        <v>17</v>
      </c>
      <c r="E727" s="157">
        <v>10640</v>
      </c>
      <c r="F727" s="139" t="s">
        <v>153</v>
      </c>
    </row>
    <row r="728" spans="1:7" ht="26.25" customHeight="1" thickTop="1" thickBot="1">
      <c r="A728" s="118"/>
      <c r="B728" s="156">
        <v>42938</v>
      </c>
      <c r="C728" s="157">
        <v>5847223</v>
      </c>
      <c r="D728" s="157" t="s">
        <v>15</v>
      </c>
      <c r="E728" s="157">
        <v>3902</v>
      </c>
      <c r="F728" s="139" t="s">
        <v>153</v>
      </c>
    </row>
    <row r="729" spans="1:7" ht="26.25" customHeight="1" thickTop="1" thickBot="1">
      <c r="A729" s="118"/>
      <c r="B729" s="156">
        <v>42939</v>
      </c>
      <c r="C729" s="157">
        <v>5847237</v>
      </c>
      <c r="D729" s="157" t="s">
        <v>777</v>
      </c>
      <c r="E729" s="157">
        <v>12900</v>
      </c>
      <c r="F729" s="139" t="s">
        <v>153</v>
      </c>
    </row>
    <row r="730" spans="1:7" ht="26.25" customHeight="1" thickTop="1" thickBot="1">
      <c r="A730" s="118"/>
      <c r="B730" s="156">
        <v>42941</v>
      </c>
      <c r="C730" s="157">
        <v>3740071</v>
      </c>
      <c r="D730" s="157" t="s">
        <v>17</v>
      </c>
      <c r="E730" s="157">
        <v>8400</v>
      </c>
      <c r="F730" s="139" t="s">
        <v>153</v>
      </c>
    </row>
    <row r="731" spans="1:7" ht="26.25" customHeight="1" thickTop="1" thickBot="1">
      <c r="A731" s="118"/>
      <c r="B731" s="156">
        <v>42942</v>
      </c>
      <c r="C731" s="157">
        <v>5847243</v>
      </c>
      <c r="D731" s="157" t="s">
        <v>59</v>
      </c>
      <c r="E731" s="157">
        <v>14032</v>
      </c>
      <c r="F731" s="139" t="s">
        <v>153</v>
      </c>
      <c r="G731" s="173"/>
    </row>
    <row r="732" spans="1:7" ht="26.25" customHeight="1" thickTop="1" thickBot="1">
      <c r="A732" s="118"/>
      <c r="B732" s="156">
        <v>42943</v>
      </c>
      <c r="C732" s="157">
        <v>5847241</v>
      </c>
      <c r="D732" s="157" t="s">
        <v>61</v>
      </c>
      <c r="E732" s="157">
        <v>8420</v>
      </c>
      <c r="F732" s="139" t="s">
        <v>153</v>
      </c>
    </row>
    <row r="733" spans="1:7" ht="26.25" customHeight="1" thickTop="1" thickBot="1">
      <c r="A733" s="118"/>
      <c r="B733" s="156">
        <v>42946</v>
      </c>
      <c r="C733" s="157">
        <v>3740069</v>
      </c>
      <c r="D733" s="157" t="s">
        <v>17</v>
      </c>
      <c r="E733" s="157">
        <v>15000</v>
      </c>
      <c r="F733" s="139" t="s">
        <v>153</v>
      </c>
      <c r="G733" s="174">
        <f>SUM(E723,E728,E731,E733)</f>
        <v>43616</v>
      </c>
    </row>
    <row r="734" spans="1:7" ht="26.25" customHeight="1" thickTop="1" thickBot="1">
      <c r="A734" s="118"/>
      <c r="B734" s="118"/>
      <c r="C734" s="118"/>
      <c r="D734" s="118"/>
      <c r="E734" s="118"/>
    </row>
    <row r="735" spans="1:7" ht="26.25" customHeight="1" thickTop="1" thickBot="1">
      <c r="F735" s="485">
        <f>SUM(E717:E734)</f>
        <v>171817.07</v>
      </c>
    </row>
    <row r="736" spans="1:7" ht="26.25" customHeight="1" thickTop="1" thickBot="1">
      <c r="A736" s="209" t="s">
        <v>188</v>
      </c>
      <c r="B736" s="156">
        <v>42952</v>
      </c>
      <c r="C736" s="157">
        <v>5847226</v>
      </c>
      <c r="D736" s="157" t="s">
        <v>794</v>
      </c>
      <c r="E736" s="157">
        <v>17500</v>
      </c>
      <c r="F736" s="139" t="s">
        <v>153</v>
      </c>
    </row>
    <row r="737" spans="1:6" ht="26.25" customHeight="1" thickTop="1" thickBot="1">
      <c r="A737" s="209"/>
      <c r="B737" s="156">
        <v>42954</v>
      </c>
      <c r="C737" s="157">
        <v>9707491</v>
      </c>
      <c r="D737" s="157" t="s">
        <v>880</v>
      </c>
      <c r="E737" s="157">
        <v>2600</v>
      </c>
      <c r="F737" s="139" t="s">
        <v>153</v>
      </c>
    </row>
    <row r="738" spans="1:6" ht="26.25" customHeight="1" thickTop="1" thickBot="1">
      <c r="A738" s="209"/>
      <c r="B738" s="156">
        <v>42952</v>
      </c>
      <c r="C738" s="157">
        <v>3740087</v>
      </c>
      <c r="D738" s="157" t="s">
        <v>15</v>
      </c>
      <c r="E738" s="157">
        <v>17472</v>
      </c>
      <c r="F738" s="139" t="s">
        <v>153</v>
      </c>
    </row>
    <row r="739" spans="1:6" ht="26.25" customHeight="1" thickTop="1" thickBot="1">
      <c r="A739" s="209"/>
      <c r="B739" s="156">
        <v>42957</v>
      </c>
      <c r="C739" s="157">
        <v>9707482</v>
      </c>
      <c r="D739" s="157" t="s">
        <v>794</v>
      </c>
      <c r="E739" s="157">
        <v>10000</v>
      </c>
      <c r="F739" s="139" t="s">
        <v>153</v>
      </c>
    </row>
    <row r="740" spans="1:6" ht="26.25" customHeight="1" thickTop="1" thickBot="1">
      <c r="A740" s="209"/>
      <c r="B740" s="156">
        <v>42957</v>
      </c>
      <c r="C740" s="157">
        <v>5847252</v>
      </c>
      <c r="D740" s="157" t="s">
        <v>801</v>
      </c>
      <c r="E740" s="157">
        <v>23146.5</v>
      </c>
      <c r="F740" s="139" t="s">
        <v>153</v>
      </c>
    </row>
    <row r="741" spans="1:6" ht="26.25" customHeight="1" thickTop="1" thickBot="1">
      <c r="A741" s="209"/>
      <c r="B741" s="156">
        <v>42957</v>
      </c>
      <c r="C741" s="157">
        <v>3740072</v>
      </c>
      <c r="D741" s="157" t="s">
        <v>17</v>
      </c>
      <c r="E741" s="157">
        <v>8400</v>
      </c>
      <c r="F741" s="139" t="s">
        <v>153</v>
      </c>
    </row>
    <row r="742" spans="1:6" ht="26.25" customHeight="1" thickTop="1" thickBot="1">
      <c r="A742" s="209"/>
      <c r="B742" s="156">
        <v>42957</v>
      </c>
      <c r="C742" s="157">
        <v>3740089</v>
      </c>
      <c r="D742" s="157" t="s">
        <v>161</v>
      </c>
      <c r="E742" s="157">
        <v>16400</v>
      </c>
      <c r="F742" s="139" t="s">
        <v>153</v>
      </c>
    </row>
    <row r="743" spans="1:6" ht="26.25" customHeight="1" thickTop="1" thickBot="1">
      <c r="A743" s="209"/>
      <c r="B743" s="156">
        <v>42957</v>
      </c>
      <c r="C743" s="157">
        <v>9707494</v>
      </c>
      <c r="D743" s="157" t="s">
        <v>780</v>
      </c>
      <c r="E743" s="157">
        <v>3540</v>
      </c>
      <c r="F743" s="139" t="s">
        <v>153</v>
      </c>
    </row>
    <row r="744" spans="1:6" ht="26.25" customHeight="1" thickTop="1" thickBot="1">
      <c r="A744" s="209"/>
      <c r="B744" s="156">
        <v>42959</v>
      </c>
      <c r="C744" s="157">
        <v>5847234</v>
      </c>
      <c r="D744" s="157" t="s">
        <v>15</v>
      </c>
      <c r="E744" s="157">
        <v>4900</v>
      </c>
      <c r="F744" s="139" t="s">
        <v>153</v>
      </c>
    </row>
    <row r="745" spans="1:6" ht="26.25" customHeight="1" thickTop="1" thickBot="1">
      <c r="A745" s="209"/>
      <c r="B745" s="156">
        <v>42960</v>
      </c>
      <c r="C745" s="157">
        <v>5847245</v>
      </c>
      <c r="D745" s="157" t="s">
        <v>882</v>
      </c>
      <c r="E745" s="157">
        <v>8280</v>
      </c>
      <c r="F745" s="139" t="s">
        <v>153</v>
      </c>
    </row>
    <row r="746" spans="1:6" ht="26.25" customHeight="1" thickTop="1" thickBot="1">
      <c r="A746" s="209"/>
      <c r="B746" s="156">
        <v>42965</v>
      </c>
      <c r="C746" s="157">
        <v>9707484</v>
      </c>
      <c r="D746" s="157" t="s">
        <v>193</v>
      </c>
      <c r="E746" s="157">
        <v>13870</v>
      </c>
      <c r="F746" s="139" t="s">
        <v>153</v>
      </c>
    </row>
    <row r="747" spans="1:6" ht="26.25" customHeight="1" thickTop="1" thickBot="1">
      <c r="A747" s="209"/>
      <c r="B747" s="156">
        <v>42967</v>
      </c>
      <c r="C747" s="157">
        <v>5847221</v>
      </c>
      <c r="D747" s="157" t="s">
        <v>17</v>
      </c>
      <c r="E747" s="157">
        <v>10000</v>
      </c>
      <c r="F747" s="139" t="s">
        <v>153</v>
      </c>
    </row>
    <row r="748" spans="1:6" ht="26.25" customHeight="1" thickTop="1" thickBot="1">
      <c r="A748" s="209"/>
      <c r="B748" s="156">
        <v>42970</v>
      </c>
      <c r="C748" s="157">
        <v>5847249</v>
      </c>
      <c r="D748" s="157" t="s">
        <v>61</v>
      </c>
      <c r="E748" s="157">
        <v>24950</v>
      </c>
      <c r="F748" s="139" t="s">
        <v>153</v>
      </c>
    </row>
    <row r="749" spans="1:6" ht="26.25" customHeight="1" thickTop="1" thickBot="1">
      <c r="A749" s="209"/>
      <c r="B749" s="156">
        <v>42972</v>
      </c>
      <c r="C749" s="157">
        <v>5847233</v>
      </c>
      <c r="D749" s="157" t="s">
        <v>780</v>
      </c>
      <c r="E749" s="157">
        <v>13100</v>
      </c>
      <c r="F749" s="139" t="s">
        <v>153</v>
      </c>
    </row>
    <row r="750" spans="1:6" ht="26.25" customHeight="1" thickTop="1" thickBot="1">
      <c r="A750" s="209"/>
      <c r="B750" s="156">
        <v>42977</v>
      </c>
      <c r="C750" s="157">
        <v>5847232</v>
      </c>
      <c r="D750" s="157" t="s">
        <v>17</v>
      </c>
      <c r="E750" s="157">
        <v>10320</v>
      </c>
      <c r="F750" s="139" t="s">
        <v>153</v>
      </c>
    </row>
    <row r="751" spans="1:6" ht="26.25" customHeight="1" thickTop="1" thickBot="1">
      <c r="A751" s="209"/>
      <c r="B751" s="209"/>
      <c r="C751" s="209"/>
      <c r="D751" s="209"/>
      <c r="E751" s="209"/>
      <c r="F751" s="485">
        <f>SUM(E736:E750)</f>
        <v>184478.5</v>
      </c>
    </row>
    <row r="752" spans="1:6" ht="26.25" customHeight="1"/>
    <row r="753" spans="1:7" ht="26.25" customHeight="1" thickTop="1" thickBot="1">
      <c r="A753" s="165" t="s">
        <v>189</v>
      </c>
      <c r="B753" s="156">
        <v>42983</v>
      </c>
      <c r="C753" s="157">
        <v>5847246</v>
      </c>
      <c r="D753" s="157" t="s">
        <v>15</v>
      </c>
      <c r="E753" s="157">
        <v>6885</v>
      </c>
      <c r="F753" s="139" t="s">
        <v>153</v>
      </c>
    </row>
    <row r="754" spans="1:7" ht="26.25" customHeight="1" thickTop="1" thickBot="1">
      <c r="A754" s="165"/>
      <c r="B754" s="156">
        <v>42983</v>
      </c>
      <c r="C754" s="157">
        <v>9707486</v>
      </c>
      <c r="D754" s="157" t="s">
        <v>59</v>
      </c>
      <c r="E754" s="157">
        <v>2496</v>
      </c>
      <c r="F754" s="139" t="s">
        <v>153</v>
      </c>
    </row>
    <row r="755" spans="1:7" ht="26.25" customHeight="1" thickTop="1" thickBot="1">
      <c r="A755" s="165"/>
      <c r="B755" s="156">
        <v>42986</v>
      </c>
      <c r="C755" s="157">
        <v>9707509</v>
      </c>
      <c r="D755" s="157" t="s">
        <v>1166</v>
      </c>
      <c r="E755" s="157">
        <v>2600</v>
      </c>
      <c r="F755" s="139" t="s">
        <v>153</v>
      </c>
    </row>
    <row r="756" spans="1:7" ht="26.25" customHeight="1" thickTop="1" thickBot="1">
      <c r="A756" s="165"/>
      <c r="B756" s="156">
        <v>42986</v>
      </c>
      <c r="C756" s="157">
        <v>9707495</v>
      </c>
      <c r="D756" s="157" t="s">
        <v>49</v>
      </c>
      <c r="E756" s="157">
        <v>4081</v>
      </c>
      <c r="F756" s="139" t="s">
        <v>153</v>
      </c>
      <c r="G756" s="1"/>
    </row>
    <row r="757" spans="1:7" ht="26.25" customHeight="1" thickTop="1" thickBot="1">
      <c r="A757" s="165"/>
      <c r="B757" s="156">
        <v>42988</v>
      </c>
      <c r="C757" s="157">
        <v>9707492</v>
      </c>
      <c r="D757" s="157" t="s">
        <v>1119</v>
      </c>
      <c r="E757" s="157">
        <v>6245</v>
      </c>
      <c r="F757" s="139" t="s">
        <v>153</v>
      </c>
      <c r="G757" s="1"/>
    </row>
    <row r="758" spans="1:7" ht="26.25" customHeight="1" thickTop="1" thickBot="1">
      <c r="A758" s="165"/>
      <c r="B758" s="156">
        <v>42988</v>
      </c>
      <c r="C758" s="157">
        <v>5847253</v>
      </c>
      <c r="D758" s="157" t="s">
        <v>801</v>
      </c>
      <c r="E758" s="157">
        <v>23146.5</v>
      </c>
      <c r="F758" s="139" t="s">
        <v>153</v>
      </c>
      <c r="G758" s="1"/>
    </row>
    <row r="759" spans="1:7" ht="26.25" customHeight="1" thickTop="1" thickBot="1">
      <c r="A759" s="165"/>
      <c r="B759" s="156">
        <v>42993</v>
      </c>
      <c r="C759" s="157">
        <v>5847244</v>
      </c>
      <c r="D759" s="157" t="s">
        <v>17</v>
      </c>
      <c r="E759" s="157">
        <v>8640</v>
      </c>
      <c r="F759" s="139" t="s">
        <v>153</v>
      </c>
      <c r="G759" s="1"/>
    </row>
    <row r="760" spans="1:7" ht="26.25" customHeight="1" thickTop="1" thickBot="1">
      <c r="A760" s="165"/>
      <c r="B760" s="156">
        <v>42996</v>
      </c>
      <c r="C760" s="157">
        <v>9707485</v>
      </c>
      <c r="D760" s="157" t="s">
        <v>193</v>
      </c>
      <c r="E760" s="157">
        <v>13000</v>
      </c>
      <c r="F760" s="139" t="s">
        <v>153</v>
      </c>
      <c r="G760" s="1"/>
    </row>
    <row r="761" spans="1:7" ht="26.25" customHeight="1" thickTop="1" thickBot="1">
      <c r="A761" s="165"/>
      <c r="B761" s="156">
        <v>42998</v>
      </c>
      <c r="C761" s="157">
        <v>5847257</v>
      </c>
      <c r="D761" s="157" t="s">
        <v>207</v>
      </c>
      <c r="E761" s="157">
        <v>17000</v>
      </c>
      <c r="F761" s="139" t="s">
        <v>153</v>
      </c>
      <c r="G761" s="1"/>
    </row>
    <row r="762" spans="1:7" ht="26.25" customHeight="1" thickTop="1" thickBot="1">
      <c r="A762" s="165"/>
      <c r="B762" s="156">
        <v>42998</v>
      </c>
      <c r="C762" s="157">
        <v>5847253</v>
      </c>
      <c r="D762" s="157" t="s">
        <v>801</v>
      </c>
      <c r="E762" s="157">
        <v>2275</v>
      </c>
      <c r="F762" s="139" t="s">
        <v>153</v>
      </c>
      <c r="G762" s="1"/>
    </row>
    <row r="763" spans="1:7" ht="26.25" customHeight="1" thickTop="1" thickBot="1">
      <c r="A763" s="165"/>
      <c r="B763" s="156">
        <v>43003</v>
      </c>
      <c r="C763" s="157">
        <v>5847258</v>
      </c>
      <c r="D763" s="157" t="s">
        <v>17</v>
      </c>
      <c r="E763" s="157">
        <v>10000</v>
      </c>
      <c r="F763" s="139" t="s">
        <v>153</v>
      </c>
      <c r="G763" s="1"/>
    </row>
    <row r="764" spans="1:7" ht="26.25" customHeight="1" thickTop="1" thickBot="1">
      <c r="A764" s="165"/>
      <c r="B764" s="156">
        <v>43005</v>
      </c>
      <c r="C764" s="157">
        <v>9707505</v>
      </c>
      <c r="D764" s="157" t="s">
        <v>801</v>
      </c>
      <c r="E764" s="157">
        <v>14802.5</v>
      </c>
      <c r="F764" s="139" t="s">
        <v>153</v>
      </c>
      <c r="G764" s="1"/>
    </row>
    <row r="765" spans="1:7" ht="26.25" customHeight="1" thickTop="1" thickBot="1">
      <c r="A765" s="165"/>
      <c r="B765" s="156">
        <v>43008</v>
      </c>
      <c r="C765" s="157">
        <v>5847251</v>
      </c>
      <c r="D765" s="157" t="s">
        <v>15</v>
      </c>
      <c r="E765" s="157">
        <v>12420</v>
      </c>
      <c r="F765" s="139" t="s">
        <v>153</v>
      </c>
      <c r="G765" s="1"/>
    </row>
    <row r="766" spans="1:7" ht="26.25" customHeight="1" thickTop="1" thickBot="1">
      <c r="F766" s="485">
        <f>SUM(E753:E765)</f>
        <v>123591</v>
      </c>
      <c r="G766" s="1"/>
    </row>
    <row r="767" spans="1:7" ht="26.25" customHeight="1" thickTop="1" thickBot="1">
      <c r="A767" s="277" t="s">
        <v>246</v>
      </c>
      <c r="B767" s="156">
        <v>43011</v>
      </c>
      <c r="C767" s="157">
        <v>9707488</v>
      </c>
      <c r="D767" s="157" t="s">
        <v>801</v>
      </c>
      <c r="E767" s="157">
        <v>5645</v>
      </c>
      <c r="F767" s="139" t="s">
        <v>153</v>
      </c>
      <c r="G767" s="1"/>
    </row>
    <row r="768" spans="1:7" ht="26.25" customHeight="1" thickTop="1" thickBot="1">
      <c r="A768" s="277"/>
      <c r="B768" s="156">
        <v>43011</v>
      </c>
      <c r="C768" s="157">
        <v>4747127</v>
      </c>
      <c r="D768" s="157" t="s">
        <v>880</v>
      </c>
      <c r="E768" s="157">
        <v>2600</v>
      </c>
      <c r="F768" s="139" t="s">
        <v>153</v>
      </c>
      <c r="G768" s="1"/>
    </row>
    <row r="769" spans="1:7" ht="26.25" customHeight="1" thickTop="1" thickBot="1">
      <c r="A769" s="277"/>
      <c r="B769" s="156">
        <v>43013</v>
      </c>
      <c r="C769" s="157">
        <v>5847254</v>
      </c>
      <c r="D769" s="157" t="s">
        <v>17</v>
      </c>
      <c r="E769" s="157">
        <v>5490</v>
      </c>
      <c r="F769" s="139" t="s">
        <v>153</v>
      </c>
      <c r="G769" s="1"/>
    </row>
    <row r="770" spans="1:7" ht="26.25" customHeight="1" thickTop="1" thickBot="1">
      <c r="A770" s="277"/>
      <c r="B770" s="156">
        <v>43015</v>
      </c>
      <c r="C770" s="157">
        <v>9707493</v>
      </c>
      <c r="D770" s="157" t="s">
        <v>59</v>
      </c>
      <c r="E770" s="157">
        <v>13872</v>
      </c>
      <c r="F770" s="139" t="s">
        <v>153</v>
      </c>
      <c r="G770" s="1"/>
    </row>
    <row r="771" spans="1:7" ht="26.25" customHeight="1" thickTop="1" thickBot="1">
      <c r="A771" s="277"/>
      <c r="B771" s="156">
        <v>43018</v>
      </c>
      <c r="C771" s="157">
        <v>9707525</v>
      </c>
      <c r="D771" s="157" t="s">
        <v>1192</v>
      </c>
      <c r="E771" s="157">
        <v>20000</v>
      </c>
      <c r="F771" s="139" t="s">
        <v>153</v>
      </c>
      <c r="G771" s="1"/>
    </row>
    <row r="772" spans="1:7" ht="26.25" customHeight="1" thickTop="1" thickBot="1">
      <c r="A772" s="277"/>
      <c r="B772" s="156">
        <v>43018</v>
      </c>
      <c r="C772" s="157">
        <v>9707483</v>
      </c>
      <c r="D772" s="157" t="s">
        <v>15</v>
      </c>
      <c r="E772" s="157">
        <v>4160</v>
      </c>
      <c r="F772" s="139" t="s">
        <v>153</v>
      </c>
      <c r="G772" s="1"/>
    </row>
    <row r="773" spans="1:7" ht="26.25" customHeight="1" thickTop="1" thickBot="1">
      <c r="A773" s="277"/>
      <c r="B773" s="156">
        <v>43052</v>
      </c>
      <c r="C773" s="157">
        <v>9707521</v>
      </c>
      <c r="D773" s="157" t="s">
        <v>777</v>
      </c>
      <c r="E773" s="157">
        <v>19505</v>
      </c>
      <c r="F773" s="139" t="s">
        <v>153</v>
      </c>
      <c r="G773" s="1"/>
    </row>
    <row r="774" spans="1:7" ht="26.25" customHeight="1" thickTop="1" thickBot="1">
      <c r="A774" s="277"/>
      <c r="B774" s="156">
        <v>43023</v>
      </c>
      <c r="C774" s="157">
        <v>9707491</v>
      </c>
      <c r="D774" s="157" t="s">
        <v>801</v>
      </c>
      <c r="E774" s="157">
        <v>6100</v>
      </c>
      <c r="F774" s="139" t="s">
        <v>153</v>
      </c>
      <c r="G774" s="1"/>
    </row>
    <row r="775" spans="1:7" ht="26.25" customHeight="1" thickTop="1" thickBot="1">
      <c r="A775" s="277"/>
      <c r="B775" s="156">
        <v>43025</v>
      </c>
      <c r="C775" s="157">
        <v>9707510</v>
      </c>
      <c r="D775" s="157" t="s">
        <v>897</v>
      </c>
      <c r="E775" s="157">
        <v>13500</v>
      </c>
      <c r="F775" s="139" t="s">
        <v>153</v>
      </c>
      <c r="G775" s="1"/>
    </row>
    <row r="776" spans="1:7" ht="26.25" customHeight="1" thickTop="1" thickBot="1">
      <c r="A776" s="277"/>
      <c r="B776" s="156">
        <v>40471</v>
      </c>
      <c r="C776" s="157">
        <v>9707500</v>
      </c>
      <c r="D776" s="157" t="s">
        <v>1157</v>
      </c>
      <c r="E776" s="157">
        <v>6490</v>
      </c>
      <c r="F776" s="139" t="s">
        <v>153</v>
      </c>
      <c r="G776" s="1"/>
    </row>
    <row r="777" spans="1:7" ht="26.25" customHeight="1" thickTop="1" thickBot="1">
      <c r="A777" s="277"/>
      <c r="B777" s="156">
        <v>40471</v>
      </c>
      <c r="C777" s="157">
        <v>9707508</v>
      </c>
      <c r="D777" s="157" t="s">
        <v>1157</v>
      </c>
      <c r="E777" s="157">
        <v>1368</v>
      </c>
      <c r="F777" s="139" t="s">
        <v>153</v>
      </c>
      <c r="G777" s="1"/>
    </row>
    <row r="778" spans="1:7" ht="26.25" customHeight="1" thickTop="1" thickBot="1">
      <c r="A778" s="277"/>
      <c r="B778" s="156">
        <v>43033</v>
      </c>
      <c r="C778" s="157">
        <v>9707479</v>
      </c>
      <c r="D778" s="157" t="s">
        <v>17</v>
      </c>
      <c r="E778" s="157">
        <v>10000</v>
      </c>
      <c r="F778" s="139" t="s">
        <v>153</v>
      </c>
      <c r="G778" s="1"/>
    </row>
    <row r="779" spans="1:7" ht="26.25" customHeight="1" thickTop="1" thickBot="1">
      <c r="A779" s="277"/>
      <c r="B779" s="156">
        <v>43033</v>
      </c>
      <c r="C779" s="157">
        <v>9707487</v>
      </c>
      <c r="D779" s="157" t="s">
        <v>161</v>
      </c>
      <c r="E779" s="157">
        <v>10000</v>
      </c>
      <c r="F779" s="139" t="s">
        <v>153</v>
      </c>
      <c r="G779" s="1"/>
    </row>
    <row r="780" spans="1:7" ht="26.25" customHeight="1" thickTop="1" thickBot="1">
      <c r="A780" s="277"/>
      <c r="B780" s="156">
        <v>43044</v>
      </c>
      <c r="C780" s="157">
        <v>4747129</v>
      </c>
      <c r="D780" s="157" t="s">
        <v>780</v>
      </c>
      <c r="E780" s="157">
        <v>3700</v>
      </c>
      <c r="F780" s="351" t="s">
        <v>153</v>
      </c>
      <c r="G780" s="1"/>
    </row>
    <row r="781" spans="1:7" ht="26.25" customHeight="1" thickTop="1" thickBot="1">
      <c r="A781" s="277"/>
      <c r="B781" s="156">
        <v>43035</v>
      </c>
      <c r="C781" s="157">
        <v>9707507</v>
      </c>
      <c r="D781" s="157" t="s">
        <v>801</v>
      </c>
      <c r="E781" s="157">
        <v>13000</v>
      </c>
      <c r="F781" s="139" t="s">
        <v>153</v>
      </c>
      <c r="G781" s="1"/>
    </row>
    <row r="782" spans="1:7" ht="26.25" customHeight="1" thickTop="1" thickBot="1">
      <c r="A782" s="277"/>
      <c r="B782" s="156">
        <v>43038</v>
      </c>
      <c r="C782" s="157">
        <v>9707515</v>
      </c>
      <c r="D782" s="157" t="s">
        <v>1119</v>
      </c>
      <c r="E782" s="157">
        <v>5488</v>
      </c>
      <c r="F782" s="139" t="s">
        <v>153</v>
      </c>
      <c r="G782" s="1"/>
    </row>
    <row r="783" spans="1:7" ht="26.25" customHeight="1" thickTop="1" thickBot="1">
      <c r="F783" s="1">
        <f>SUM(E767:E782)</f>
        <v>140918</v>
      </c>
      <c r="G783" s="1"/>
    </row>
    <row r="784" spans="1:7" ht="26.25" customHeight="1" thickTop="1" thickBot="1">
      <c r="A784" s="548" t="s">
        <v>199</v>
      </c>
      <c r="B784" s="156">
        <v>43042</v>
      </c>
      <c r="C784" s="157">
        <v>4747142</v>
      </c>
      <c r="D784" s="157" t="s">
        <v>1157</v>
      </c>
      <c r="E784" s="157">
        <v>4480</v>
      </c>
      <c r="F784" s="351" t="s">
        <v>153</v>
      </c>
      <c r="G784" s="544"/>
    </row>
    <row r="785" spans="1:7" ht="26.25" customHeight="1" thickTop="1" thickBot="1">
      <c r="A785" s="548"/>
      <c r="B785" s="156">
        <v>43042</v>
      </c>
      <c r="C785" s="157">
        <v>4747143</v>
      </c>
      <c r="D785" s="157" t="s">
        <v>216</v>
      </c>
      <c r="E785" s="157">
        <v>2000</v>
      </c>
      <c r="F785" s="351" t="s">
        <v>153</v>
      </c>
      <c r="G785" s="544"/>
    </row>
    <row r="786" spans="1:7" ht="26.25" customHeight="1" thickTop="1" thickBot="1">
      <c r="A786" s="548"/>
      <c r="B786" s="156">
        <v>43044</v>
      </c>
      <c r="C786" s="157">
        <v>4747144</v>
      </c>
      <c r="D786" s="157" t="s">
        <v>227</v>
      </c>
      <c r="E786" s="157">
        <v>2600</v>
      </c>
      <c r="F786" s="351" t="s">
        <v>153</v>
      </c>
      <c r="G786" s="544"/>
    </row>
    <row r="787" spans="1:7" ht="26.25" customHeight="1" thickTop="1" thickBot="1">
      <c r="A787" s="548"/>
      <c r="B787" s="156">
        <v>43044</v>
      </c>
      <c r="C787" s="157">
        <v>9707505</v>
      </c>
      <c r="D787" s="157" t="s">
        <v>1162</v>
      </c>
      <c r="E787" s="157">
        <v>15854</v>
      </c>
      <c r="F787" s="351" t="s">
        <v>153</v>
      </c>
      <c r="G787" s="544"/>
    </row>
    <row r="788" spans="1:7" ht="26.25" customHeight="1" thickTop="1" thickBot="1">
      <c r="A788" s="548"/>
      <c r="B788" s="156">
        <v>43047</v>
      </c>
      <c r="C788" s="157">
        <v>4747131</v>
      </c>
      <c r="D788" s="157" t="s">
        <v>239</v>
      </c>
      <c r="E788" s="157">
        <v>15844</v>
      </c>
      <c r="F788" s="351" t="s">
        <v>153</v>
      </c>
      <c r="G788" s="544"/>
    </row>
    <row r="789" spans="1:7" ht="26.25" customHeight="1" thickTop="1" thickBot="1">
      <c r="A789" s="548"/>
      <c r="B789" s="156">
        <v>43049</v>
      </c>
      <c r="C789" s="157">
        <v>4747147</v>
      </c>
      <c r="D789" s="157" t="s">
        <v>794</v>
      </c>
      <c r="E789" s="157">
        <v>20000</v>
      </c>
      <c r="F789" s="351" t="s">
        <v>153</v>
      </c>
      <c r="G789" s="544"/>
    </row>
    <row r="790" spans="1:7" ht="26.25" customHeight="1" thickTop="1" thickBot="1">
      <c r="A790" s="548"/>
      <c r="B790" s="156">
        <v>43049</v>
      </c>
      <c r="C790" s="157">
        <v>9707496</v>
      </c>
      <c r="D790" s="157" t="s">
        <v>17</v>
      </c>
      <c r="E790" s="157">
        <v>18720</v>
      </c>
      <c r="F790" s="351" t="s">
        <v>153</v>
      </c>
      <c r="G790" s="544"/>
    </row>
    <row r="791" spans="1:7" ht="26.25" customHeight="1" thickTop="1" thickBot="1">
      <c r="A791" s="548"/>
      <c r="B791" s="156">
        <v>43052</v>
      </c>
      <c r="C791" s="157">
        <v>9707513</v>
      </c>
      <c r="D791" s="157" t="s">
        <v>882</v>
      </c>
      <c r="E791" s="157">
        <v>11610</v>
      </c>
      <c r="F791" s="351" t="s">
        <v>153</v>
      </c>
      <c r="G791" s="544"/>
    </row>
    <row r="792" spans="1:7" ht="26.25" customHeight="1" thickTop="1" thickBot="1">
      <c r="A792" s="548"/>
      <c r="B792" s="156">
        <v>43054</v>
      </c>
      <c r="C792" s="157">
        <v>9707497</v>
      </c>
      <c r="D792" s="157" t="s">
        <v>17</v>
      </c>
      <c r="E792" s="157">
        <v>15000</v>
      </c>
      <c r="F792" s="351" t="s">
        <v>153</v>
      </c>
      <c r="G792" s="544"/>
    </row>
    <row r="793" spans="1:7" ht="26.25" customHeight="1" thickTop="1" thickBot="1">
      <c r="A793" s="548"/>
      <c r="B793" s="156">
        <v>43055</v>
      </c>
      <c r="C793" s="157">
        <v>4747149</v>
      </c>
      <c r="D793" s="157" t="s">
        <v>1223</v>
      </c>
      <c r="E793" s="157">
        <v>3040</v>
      </c>
      <c r="F793" s="351" t="s">
        <v>153</v>
      </c>
      <c r="G793" s="544"/>
    </row>
    <row r="794" spans="1:7" ht="26.25" customHeight="1" thickTop="1" thickBot="1">
      <c r="A794" s="548"/>
      <c r="B794" s="156">
        <v>43056</v>
      </c>
      <c r="C794" s="157">
        <v>9707511</v>
      </c>
      <c r="D794" s="157" t="s">
        <v>897</v>
      </c>
      <c r="E794" s="157">
        <v>13500</v>
      </c>
      <c r="F794" s="351" t="s">
        <v>153</v>
      </c>
      <c r="G794" s="544"/>
    </row>
    <row r="795" spans="1:7" ht="26.25" customHeight="1" thickTop="1" thickBot="1">
      <c r="A795" s="548"/>
      <c r="B795" s="156">
        <v>43059</v>
      </c>
      <c r="C795" s="157">
        <v>9707518</v>
      </c>
      <c r="D795" s="157" t="s">
        <v>59</v>
      </c>
      <c r="E795" s="157">
        <v>2490</v>
      </c>
      <c r="F795" s="351" t="s">
        <v>153</v>
      </c>
      <c r="G795" s="544"/>
    </row>
    <row r="796" spans="1:7" ht="26.25" customHeight="1" thickTop="1" thickBot="1">
      <c r="A796" s="548"/>
      <c r="B796" s="156">
        <v>43059</v>
      </c>
      <c r="C796" s="157">
        <v>4747140</v>
      </c>
      <c r="D796" s="157" t="s">
        <v>59</v>
      </c>
      <c r="E796" s="157">
        <v>5685</v>
      </c>
      <c r="F796" s="351" t="s">
        <v>153</v>
      </c>
      <c r="G796" s="544"/>
    </row>
    <row r="797" spans="1:7" ht="26.25" customHeight="1" thickTop="1" thickBot="1">
      <c r="A797" s="548"/>
      <c r="B797" s="156">
        <v>43062</v>
      </c>
      <c r="C797" s="157">
        <v>4747133</v>
      </c>
      <c r="D797" s="157" t="s">
        <v>801</v>
      </c>
      <c r="E797" s="157">
        <v>7557.5</v>
      </c>
      <c r="F797" s="351" t="s">
        <v>153</v>
      </c>
      <c r="G797" s="544"/>
    </row>
    <row r="798" spans="1:7" ht="26.25" customHeight="1" thickTop="1" thickBot="1">
      <c r="A798" s="548"/>
      <c r="B798" s="156">
        <v>43064</v>
      </c>
      <c r="C798" s="157">
        <v>9707487</v>
      </c>
      <c r="D798" s="157" t="s">
        <v>17</v>
      </c>
      <c r="E798" s="157">
        <v>10000</v>
      </c>
      <c r="F798" s="351" t="s">
        <v>153</v>
      </c>
      <c r="G798" s="1"/>
    </row>
    <row r="799" spans="1:7" ht="26.25" customHeight="1" thickTop="1" thickBot="1">
      <c r="A799" s="548"/>
      <c r="B799" s="156">
        <v>43066</v>
      </c>
      <c r="C799" s="157">
        <v>4747153</v>
      </c>
      <c r="D799" s="157" t="s">
        <v>1225</v>
      </c>
      <c r="E799" s="157">
        <v>13000</v>
      </c>
      <c r="F799" s="351" t="s">
        <v>153</v>
      </c>
      <c r="G799" s="1"/>
    </row>
    <row r="800" spans="1:7" ht="26.25" customHeight="1" thickTop="1" thickBot="1">
      <c r="A800" s="548"/>
      <c r="B800" s="156">
        <v>43069</v>
      </c>
      <c r="C800" s="157">
        <v>4747132</v>
      </c>
      <c r="D800" s="157" t="s">
        <v>1119</v>
      </c>
      <c r="E800" s="157">
        <v>2972</v>
      </c>
      <c r="F800" s="351" t="s">
        <v>153</v>
      </c>
      <c r="G800" s="1"/>
    </row>
    <row r="801" spans="1:7" ht="26.25" customHeight="1" thickTop="1" thickBot="1">
      <c r="A801" s="548"/>
      <c r="B801" s="156">
        <v>43068</v>
      </c>
      <c r="C801" s="157">
        <v>9707502</v>
      </c>
      <c r="D801" s="157" t="s">
        <v>15</v>
      </c>
      <c r="E801" s="157">
        <v>11420</v>
      </c>
      <c r="F801" s="351" t="s">
        <v>153</v>
      </c>
      <c r="G801" s="1"/>
    </row>
    <row r="802" spans="1:7" ht="26.25" customHeight="1">
      <c r="F802" s="1">
        <f>SUM(E784:E801)</f>
        <v>175772.5</v>
      </c>
      <c r="G802" s="1"/>
    </row>
    <row r="803" spans="1:7" ht="26.25" customHeight="1" thickTop="1" thickBot="1">
      <c r="A803" s="118" t="s">
        <v>200</v>
      </c>
      <c r="B803" s="156">
        <v>43072</v>
      </c>
      <c r="C803" s="157">
        <v>9707517</v>
      </c>
      <c r="D803" s="157" t="s">
        <v>16</v>
      </c>
      <c r="E803" s="157">
        <v>7630</v>
      </c>
      <c r="F803" s="139" t="s">
        <v>153</v>
      </c>
    </row>
    <row r="804" spans="1:7" ht="26.25" customHeight="1" thickTop="1" thickBot="1">
      <c r="A804" s="118"/>
      <c r="B804" s="156">
        <v>43073</v>
      </c>
      <c r="C804" s="157">
        <v>4747156</v>
      </c>
      <c r="D804" s="157" t="s">
        <v>253</v>
      </c>
      <c r="E804" s="157">
        <v>4525</v>
      </c>
      <c r="F804" s="139" t="s">
        <v>153</v>
      </c>
    </row>
    <row r="805" spans="1:7" ht="26.25" customHeight="1" thickTop="1" thickBot="1">
      <c r="A805" s="118"/>
      <c r="B805" s="156">
        <v>43073</v>
      </c>
      <c r="C805" s="157">
        <v>9707522</v>
      </c>
      <c r="D805" s="157" t="s">
        <v>777</v>
      </c>
      <c r="E805" s="157">
        <v>19505</v>
      </c>
      <c r="F805" s="139" t="s">
        <v>153</v>
      </c>
    </row>
    <row r="806" spans="1:7" ht="26.25" customHeight="1" thickTop="1" thickBot="1">
      <c r="A806" s="118"/>
      <c r="B806" s="156">
        <v>43074</v>
      </c>
      <c r="C806" s="157">
        <v>4747163</v>
      </c>
      <c r="D806" s="157" t="s">
        <v>227</v>
      </c>
      <c r="E806" s="157">
        <v>2600</v>
      </c>
      <c r="F806" s="139" t="s">
        <v>153</v>
      </c>
    </row>
    <row r="807" spans="1:7" ht="26.25" customHeight="1" thickTop="1" thickBot="1">
      <c r="A807" s="118"/>
      <c r="B807" s="156">
        <v>43074</v>
      </c>
      <c r="C807" s="157">
        <v>9707498</v>
      </c>
      <c r="D807" s="157" t="s">
        <v>17</v>
      </c>
      <c r="E807" s="157">
        <v>15000</v>
      </c>
      <c r="F807" s="139" t="s">
        <v>153</v>
      </c>
    </row>
    <row r="808" spans="1:7" ht="26.25" customHeight="1" thickTop="1" thickBot="1">
      <c r="A808" s="118"/>
      <c r="B808" s="156">
        <v>43076</v>
      </c>
      <c r="C808" s="157">
        <v>9707514</v>
      </c>
      <c r="D808" s="157" t="s">
        <v>239</v>
      </c>
      <c r="E808" s="157">
        <v>5126</v>
      </c>
      <c r="F808" s="139" t="s">
        <v>153</v>
      </c>
    </row>
    <row r="809" spans="1:7" ht="26.25" customHeight="1" thickTop="1" thickBot="1">
      <c r="A809" s="118"/>
      <c r="B809" s="156">
        <v>43079</v>
      </c>
      <c r="C809" s="157">
        <v>9707499</v>
      </c>
      <c r="D809" s="157" t="s">
        <v>17</v>
      </c>
      <c r="E809" s="157">
        <v>8640</v>
      </c>
      <c r="F809" s="139" t="s">
        <v>153</v>
      </c>
    </row>
    <row r="810" spans="1:7" ht="26.25" customHeight="1" thickTop="1" thickBot="1">
      <c r="A810" s="118"/>
      <c r="B810" s="156">
        <v>43083</v>
      </c>
      <c r="C810" s="157">
        <v>4747150</v>
      </c>
      <c r="D810" s="157" t="s">
        <v>59</v>
      </c>
      <c r="E810" s="157">
        <v>10000</v>
      </c>
      <c r="F810" s="139" t="s">
        <v>153</v>
      </c>
    </row>
    <row r="811" spans="1:7" ht="26.25" customHeight="1" thickTop="1" thickBot="1">
      <c r="A811" s="118"/>
      <c r="B811" s="156">
        <v>43084</v>
      </c>
      <c r="C811" s="157">
        <v>4747128</v>
      </c>
      <c r="D811" s="157" t="s">
        <v>1157</v>
      </c>
      <c r="E811" s="157">
        <v>4616</v>
      </c>
      <c r="F811" s="139" t="s">
        <v>153</v>
      </c>
    </row>
    <row r="812" spans="1:7" ht="26.25" customHeight="1" thickTop="1" thickBot="1">
      <c r="A812" s="118"/>
      <c r="B812" s="156">
        <v>43084</v>
      </c>
      <c r="C812" s="157">
        <v>4747141</v>
      </c>
      <c r="D812" s="157" t="s">
        <v>59</v>
      </c>
      <c r="E812" s="157">
        <v>4000</v>
      </c>
      <c r="F812" s="139" t="s">
        <v>153</v>
      </c>
    </row>
    <row r="813" spans="1:7" ht="26.25" customHeight="1" thickTop="1" thickBot="1">
      <c r="A813" s="118"/>
      <c r="B813" s="156">
        <v>43087</v>
      </c>
      <c r="C813" s="157">
        <v>9707503</v>
      </c>
      <c r="D813" s="157" t="s">
        <v>15</v>
      </c>
      <c r="E813" s="157">
        <v>10000</v>
      </c>
      <c r="F813" s="139" t="s">
        <v>153</v>
      </c>
    </row>
    <row r="814" spans="1:7" ht="26.25" customHeight="1" thickTop="1" thickBot="1">
      <c r="A814" s="118"/>
      <c r="B814" s="156">
        <v>43089</v>
      </c>
      <c r="C814" s="157">
        <v>9707501</v>
      </c>
      <c r="D814" s="157" t="s">
        <v>17</v>
      </c>
      <c r="E814" s="157">
        <v>9560</v>
      </c>
      <c r="F814" s="139" t="s">
        <v>153</v>
      </c>
    </row>
    <row r="815" spans="1:7" ht="26.25" customHeight="1" thickTop="1" thickBot="1">
      <c r="A815" s="118"/>
      <c r="B815" s="156">
        <v>43090</v>
      </c>
      <c r="C815" s="157">
        <v>4747152</v>
      </c>
      <c r="D815" s="157" t="s">
        <v>234</v>
      </c>
      <c r="E815" s="157">
        <v>6480</v>
      </c>
      <c r="F815" s="139" t="s">
        <v>153</v>
      </c>
    </row>
    <row r="816" spans="1:7" ht="26.25" customHeight="1" thickTop="1" thickBot="1">
      <c r="A816" s="118"/>
      <c r="B816" s="156">
        <v>43092</v>
      </c>
      <c r="C816" s="157">
        <v>9707523</v>
      </c>
      <c r="D816" s="157" t="s">
        <v>777</v>
      </c>
      <c r="E816" s="157">
        <v>19505</v>
      </c>
      <c r="F816" s="139" t="s">
        <v>153</v>
      </c>
    </row>
    <row r="817" spans="1:10" ht="26.25" customHeight="1" thickTop="1" thickBot="1">
      <c r="A817" s="118"/>
      <c r="B817" s="156">
        <v>43094</v>
      </c>
      <c r="C817" s="157">
        <v>9707504</v>
      </c>
      <c r="D817" s="157" t="s">
        <v>161</v>
      </c>
      <c r="E817" s="157">
        <v>14000</v>
      </c>
      <c r="F817" s="139" t="s">
        <v>153</v>
      </c>
    </row>
    <row r="818" spans="1:10" ht="26.25" customHeight="1" thickTop="1" thickBot="1">
      <c r="A818" s="118"/>
      <c r="B818" s="156">
        <v>43097</v>
      </c>
      <c r="C818" s="157">
        <v>4747139</v>
      </c>
      <c r="D818" s="157" t="s">
        <v>801</v>
      </c>
      <c r="E818" s="157">
        <v>7557.5</v>
      </c>
      <c r="F818" s="139" t="s">
        <v>153</v>
      </c>
    </row>
    <row r="819" spans="1:10" ht="26.25" customHeight="1" thickTop="1" thickBot="1">
      <c r="A819" s="118"/>
      <c r="B819" s="156">
        <v>43097</v>
      </c>
      <c r="C819" s="157">
        <v>4747158</v>
      </c>
      <c r="D819" s="157" t="s">
        <v>244</v>
      </c>
      <c r="E819" s="157">
        <v>10520</v>
      </c>
      <c r="F819" s="139" t="s">
        <v>153</v>
      </c>
    </row>
    <row r="820" spans="1:10" ht="26.25" customHeight="1" thickTop="1" thickBot="1">
      <c r="A820" s="118"/>
      <c r="B820" s="156">
        <v>43099</v>
      </c>
      <c r="C820" s="157">
        <v>9707512</v>
      </c>
      <c r="D820" s="157" t="s">
        <v>17</v>
      </c>
      <c r="E820" s="157">
        <v>1960</v>
      </c>
      <c r="F820" s="139" t="s">
        <v>153</v>
      </c>
    </row>
    <row r="821" spans="1:10" ht="26.25" customHeight="1" thickTop="1" thickBot="1">
      <c r="F821" s="485">
        <f>SUM(E803:E820)</f>
        <v>161224.5</v>
      </c>
    </row>
    <row r="822" spans="1:10" ht="54.75" customHeight="1" thickTop="1" thickBot="1">
      <c r="B822" s="574">
        <v>2018</v>
      </c>
      <c r="E822" s="573">
        <f>SUM(E608:E820)</f>
        <v>1849108.8199999998</v>
      </c>
    </row>
    <row r="826" spans="1:10" ht="26.25" customHeight="1" thickTop="1" thickBot="1">
      <c r="A826" s="247" t="s">
        <v>18</v>
      </c>
      <c r="B826" s="156">
        <v>43105</v>
      </c>
      <c r="C826" s="157">
        <v>4747145</v>
      </c>
      <c r="D826" s="157" t="s">
        <v>239</v>
      </c>
      <c r="E826" s="157">
        <v>22606</v>
      </c>
      <c r="F826" s="139" t="s">
        <v>153</v>
      </c>
    </row>
    <row r="827" spans="1:10" ht="26.25" customHeight="1" thickTop="1" thickBot="1">
      <c r="A827" s="247"/>
      <c r="B827" s="156">
        <v>43104</v>
      </c>
      <c r="C827" s="157">
        <v>4747172</v>
      </c>
      <c r="D827" s="157" t="s">
        <v>227</v>
      </c>
      <c r="E827" s="157">
        <v>2600</v>
      </c>
      <c r="F827" s="139" t="s">
        <v>153</v>
      </c>
    </row>
    <row r="828" spans="1:10" ht="26.25" customHeight="1" thickTop="1" thickBot="1">
      <c r="A828" s="247"/>
      <c r="B828" s="156">
        <v>43103</v>
      </c>
      <c r="C828" s="157">
        <v>4747164</v>
      </c>
      <c r="D828" s="157" t="s">
        <v>780</v>
      </c>
      <c r="E828" s="157">
        <v>3900</v>
      </c>
      <c r="F828" s="139" t="s">
        <v>153</v>
      </c>
      <c r="J828" s="545">
        <f>SUM(J833:J844)</f>
        <v>165550</v>
      </c>
    </row>
    <row r="829" spans="1:10" ht="26.25" customHeight="1" thickTop="1" thickBot="1">
      <c r="A829" s="247"/>
      <c r="B829" s="156">
        <v>43107</v>
      </c>
      <c r="C829" s="157">
        <v>4747160</v>
      </c>
      <c r="D829" s="157" t="s">
        <v>55</v>
      </c>
      <c r="E829" s="157">
        <v>6800</v>
      </c>
      <c r="F829" s="139" t="s">
        <v>153</v>
      </c>
    </row>
    <row r="830" spans="1:10" ht="26.25" customHeight="1" thickTop="1" thickBot="1">
      <c r="A830" s="247"/>
      <c r="B830" s="156">
        <v>43110</v>
      </c>
      <c r="C830" s="157">
        <v>9707516</v>
      </c>
      <c r="D830" s="157" t="s">
        <v>17</v>
      </c>
      <c r="E830" s="157">
        <v>13810</v>
      </c>
      <c r="F830" s="139" t="s">
        <v>153</v>
      </c>
    </row>
    <row r="831" spans="1:10" ht="26.25" customHeight="1" thickTop="1" thickBot="1">
      <c r="A831" s="247"/>
      <c r="B831" s="156">
        <v>43110</v>
      </c>
      <c r="C831" s="157">
        <v>9707524</v>
      </c>
      <c r="D831" s="157" t="s">
        <v>777</v>
      </c>
      <c r="E831" s="157">
        <v>19505</v>
      </c>
      <c r="F831" s="139" t="s">
        <v>153</v>
      </c>
    </row>
    <row r="832" spans="1:10" ht="26.25" customHeight="1" thickTop="1" thickBot="1">
      <c r="A832" s="247"/>
      <c r="B832" s="156">
        <v>43136</v>
      </c>
      <c r="C832" s="157">
        <v>4747136</v>
      </c>
      <c r="D832" s="157" t="s">
        <v>15</v>
      </c>
      <c r="E832" s="157">
        <v>22705</v>
      </c>
      <c r="F832" s="139" t="s">
        <v>153</v>
      </c>
    </row>
    <row r="833" spans="1:10" ht="26.25" customHeight="1" thickTop="1" thickBot="1">
      <c r="A833" s="247"/>
      <c r="B833" s="156">
        <v>43112</v>
      </c>
      <c r="C833" s="157">
        <v>4747168</v>
      </c>
      <c r="D833" s="157" t="s">
        <v>897</v>
      </c>
      <c r="E833" s="157">
        <v>4200</v>
      </c>
      <c r="F833" s="139" t="s">
        <v>153</v>
      </c>
      <c r="J833" s="545">
        <v>134900</v>
      </c>
    </row>
    <row r="834" spans="1:10" ht="26.25" customHeight="1" thickTop="1" thickBot="1">
      <c r="A834" s="247"/>
      <c r="B834" s="156">
        <v>43114</v>
      </c>
      <c r="C834" s="157">
        <v>4747151</v>
      </c>
      <c r="D834" s="157" t="s">
        <v>59</v>
      </c>
      <c r="E834" s="157">
        <v>10000</v>
      </c>
      <c r="F834" s="139" t="s">
        <v>153</v>
      </c>
    </row>
    <row r="835" spans="1:10" ht="26.25" customHeight="1" thickTop="1" thickBot="1">
      <c r="A835" s="247"/>
      <c r="B835" s="156">
        <v>43121</v>
      </c>
      <c r="C835" s="157">
        <v>4747154</v>
      </c>
      <c r="D835" s="157" t="s">
        <v>1226</v>
      </c>
      <c r="E835" s="157">
        <v>10000</v>
      </c>
      <c r="F835" s="139" t="s">
        <v>153</v>
      </c>
      <c r="I835" s="545" t="s">
        <v>1373</v>
      </c>
      <c r="J835" s="545">
        <v>1500</v>
      </c>
    </row>
    <row r="836" spans="1:10" ht="26.25" customHeight="1" thickTop="1" thickBot="1">
      <c r="A836" s="247"/>
      <c r="B836" s="156">
        <v>43123</v>
      </c>
      <c r="C836" s="157">
        <v>8565838</v>
      </c>
      <c r="D836" s="157" t="s">
        <v>794</v>
      </c>
      <c r="E836" s="157">
        <v>6500</v>
      </c>
      <c r="F836" s="139" t="s">
        <v>153</v>
      </c>
      <c r="I836" s="545" t="s">
        <v>148</v>
      </c>
      <c r="J836" s="545">
        <v>2000</v>
      </c>
    </row>
    <row r="837" spans="1:10" ht="26.25" customHeight="1" thickTop="1" thickBot="1">
      <c r="A837" s="247"/>
      <c r="B837" s="567">
        <v>43125</v>
      </c>
      <c r="C837" s="247">
        <v>4747137</v>
      </c>
      <c r="D837" s="247" t="s">
        <v>161</v>
      </c>
      <c r="E837" s="247">
        <v>13200</v>
      </c>
      <c r="I837" s="545" t="s">
        <v>1374</v>
      </c>
      <c r="J837" s="545">
        <v>1000</v>
      </c>
    </row>
    <row r="838" spans="1:10" ht="26.25" customHeight="1" thickTop="1" thickBot="1">
      <c r="A838" s="247"/>
      <c r="B838" s="156">
        <v>42763</v>
      </c>
      <c r="C838" s="157">
        <v>4747167</v>
      </c>
      <c r="D838" s="157" t="s">
        <v>61</v>
      </c>
      <c r="E838" s="157">
        <v>15880</v>
      </c>
      <c r="F838" s="139" t="s">
        <v>153</v>
      </c>
      <c r="I838" s="545" t="s">
        <v>1360</v>
      </c>
      <c r="J838" s="545">
        <v>5000</v>
      </c>
    </row>
    <row r="839" spans="1:10" ht="26.25" customHeight="1" thickTop="1" thickBot="1">
      <c r="A839" s="247"/>
      <c r="B839" s="567">
        <v>42763</v>
      </c>
      <c r="C839" s="247">
        <v>4747159</v>
      </c>
      <c r="D839" s="247" t="s">
        <v>244</v>
      </c>
      <c r="E839" s="247">
        <v>10000</v>
      </c>
      <c r="G839" s="174">
        <f>SUM(E837,E839:E840)</f>
        <v>40200</v>
      </c>
      <c r="I839" s="545" t="s">
        <v>1375</v>
      </c>
      <c r="J839" s="545">
        <v>2900</v>
      </c>
    </row>
    <row r="840" spans="1:10" ht="26.25" customHeight="1" thickTop="1" thickBot="1">
      <c r="A840" s="247"/>
      <c r="B840" s="567">
        <v>43130</v>
      </c>
      <c r="C840" s="247">
        <v>9707528</v>
      </c>
      <c r="D840" s="247" t="s">
        <v>17</v>
      </c>
      <c r="E840" s="247">
        <v>17000</v>
      </c>
      <c r="I840" s="545" t="s">
        <v>1361</v>
      </c>
      <c r="J840" s="545">
        <v>2000</v>
      </c>
    </row>
    <row r="841" spans="1:10" ht="26.25" customHeight="1" thickTop="1" thickBot="1">
      <c r="A841" s="485"/>
      <c r="B841" s="485"/>
      <c r="C841" s="485"/>
      <c r="D841" s="485"/>
      <c r="E841" s="485"/>
      <c r="F841" s="485">
        <f>SUM(E826:E840)</f>
        <v>178706</v>
      </c>
      <c r="I841" s="545" t="s">
        <v>87</v>
      </c>
      <c r="J841" s="545">
        <v>5500</v>
      </c>
    </row>
    <row r="842" spans="1:10" ht="26.25" customHeight="1" thickTop="1" thickBot="1">
      <c r="A842" s="118" t="s">
        <v>47</v>
      </c>
      <c r="B842" s="472">
        <v>43133</v>
      </c>
      <c r="C842" s="118">
        <v>4747161</v>
      </c>
      <c r="D842" s="118" t="s">
        <v>801</v>
      </c>
      <c r="E842" s="118">
        <v>4645</v>
      </c>
      <c r="I842" s="545" t="s">
        <v>229</v>
      </c>
      <c r="J842" s="545">
        <v>3000</v>
      </c>
    </row>
    <row r="843" spans="1:10" ht="26.25" customHeight="1" thickTop="1" thickBot="1">
      <c r="A843" s="118"/>
      <c r="B843" s="472">
        <v>43136</v>
      </c>
      <c r="C843" s="118">
        <v>4747136</v>
      </c>
      <c r="D843" s="118" t="s">
        <v>15</v>
      </c>
      <c r="E843" s="118">
        <v>16380</v>
      </c>
      <c r="I843" s="545" t="s">
        <v>1382</v>
      </c>
      <c r="J843" s="545">
        <v>3750</v>
      </c>
    </row>
    <row r="844" spans="1:10" ht="26.25" customHeight="1" thickTop="1" thickBot="1">
      <c r="A844" s="118"/>
      <c r="B844" s="472">
        <v>43139</v>
      </c>
      <c r="C844" s="118"/>
      <c r="D844" s="118" t="s">
        <v>227</v>
      </c>
      <c r="E844" s="118"/>
      <c r="I844" s="545" t="s">
        <v>88</v>
      </c>
      <c r="J844" s="545">
        <v>4000</v>
      </c>
    </row>
    <row r="845" spans="1:10" ht="26.25" customHeight="1" thickTop="1" thickBot="1">
      <c r="A845" s="118"/>
      <c r="B845" s="472">
        <v>43141</v>
      </c>
      <c r="C845" s="118">
        <v>8565829</v>
      </c>
      <c r="D845" s="118" t="s">
        <v>801</v>
      </c>
      <c r="E845" s="118">
        <v>5960</v>
      </c>
    </row>
    <row r="846" spans="1:10" ht="26.25" customHeight="1" thickTop="1" thickBot="1">
      <c r="A846" s="118"/>
      <c r="B846" s="472">
        <v>43146</v>
      </c>
      <c r="C846" s="118">
        <v>4747138</v>
      </c>
      <c r="D846" s="118" t="s">
        <v>161</v>
      </c>
      <c r="E846" s="118">
        <v>10000</v>
      </c>
    </row>
    <row r="847" spans="1:10" ht="26.25" customHeight="1" thickTop="1" thickBot="1">
      <c r="A847" s="118"/>
      <c r="B847" s="472">
        <v>43146</v>
      </c>
      <c r="C847" s="118">
        <v>8565842</v>
      </c>
      <c r="D847" s="118" t="s">
        <v>277</v>
      </c>
      <c r="E847" s="118">
        <v>7764</v>
      </c>
    </row>
    <row r="848" spans="1:10" ht="26.25" customHeight="1" thickTop="1" thickBot="1">
      <c r="A848" s="118"/>
      <c r="B848" s="472">
        <v>43146</v>
      </c>
      <c r="C848" s="118">
        <v>8565840</v>
      </c>
      <c r="D848" s="118" t="s">
        <v>847</v>
      </c>
      <c r="E848" s="118">
        <v>5636</v>
      </c>
    </row>
    <row r="849" spans="1:6" ht="26.25" customHeight="1" thickTop="1" thickBot="1">
      <c r="A849" s="118"/>
      <c r="B849" s="472">
        <v>43148</v>
      </c>
      <c r="C849" s="118">
        <v>8565828</v>
      </c>
      <c r="D849" s="118" t="s">
        <v>55</v>
      </c>
      <c r="E849" s="118">
        <v>4800</v>
      </c>
    </row>
    <row r="850" spans="1:6" ht="26.25" customHeight="1" thickTop="1" thickBot="1">
      <c r="A850" s="118"/>
      <c r="B850" s="472">
        <v>43151</v>
      </c>
      <c r="C850" s="118">
        <v>4747146</v>
      </c>
      <c r="D850" s="118" t="s">
        <v>15</v>
      </c>
      <c r="E850" s="118">
        <v>11430</v>
      </c>
    </row>
    <row r="851" spans="1:6" ht="26.25" customHeight="1" thickTop="1" thickBot="1">
      <c r="A851" s="118"/>
      <c r="B851" s="472">
        <v>43152</v>
      </c>
      <c r="C851" s="118">
        <v>4747155</v>
      </c>
      <c r="D851" s="118" t="s">
        <v>1226</v>
      </c>
      <c r="E851" s="118">
        <v>10000</v>
      </c>
    </row>
    <row r="852" spans="1:6" ht="26.25" customHeight="1" thickTop="1" thickBot="1">
      <c r="A852" s="118"/>
      <c r="B852" s="472">
        <v>43156</v>
      </c>
      <c r="C852" s="118">
        <v>4747169</v>
      </c>
      <c r="D852" s="118" t="s">
        <v>801</v>
      </c>
      <c r="E852" s="118">
        <v>8530</v>
      </c>
    </row>
    <row r="853" spans="1:6" ht="26.25" customHeight="1" thickTop="1" thickBot="1">
      <c r="A853" s="118"/>
      <c r="B853" s="472">
        <v>43156</v>
      </c>
      <c r="C853" s="118">
        <v>4747170</v>
      </c>
      <c r="D853" s="118" t="s">
        <v>794</v>
      </c>
      <c r="E853" s="118">
        <v>11500</v>
      </c>
    </row>
    <row r="854" spans="1:6" ht="26.25" customHeight="1" thickTop="1" thickBot="1">
      <c r="A854" s="118"/>
      <c r="B854" s="472">
        <v>43159</v>
      </c>
      <c r="C854" s="118">
        <v>4747148</v>
      </c>
      <c r="D854" s="118" t="s">
        <v>17</v>
      </c>
      <c r="E854" s="118">
        <v>18600</v>
      </c>
    </row>
    <row r="855" spans="1:6" ht="26.25" customHeight="1" thickTop="1" thickBot="1">
      <c r="F855" s="485">
        <f>SUM(E842:E854)</f>
        <v>115245</v>
      </c>
    </row>
    <row r="856" spans="1:6" ht="26.25" customHeight="1">
      <c r="A856" s="575" t="s">
        <v>21</v>
      </c>
      <c r="B856" s="576">
        <v>43164</v>
      </c>
      <c r="C856" s="575">
        <v>4747166</v>
      </c>
      <c r="D856" s="575" t="s">
        <v>15</v>
      </c>
      <c r="E856" s="575">
        <v>16800</v>
      </c>
    </row>
    <row r="857" spans="1:6" ht="26.25" customHeight="1" thickTop="1" thickBot="1">
      <c r="A857" s="575"/>
      <c r="B857" s="576">
        <v>43164</v>
      </c>
      <c r="C857" s="575">
        <v>4747162</v>
      </c>
      <c r="D857" s="575" t="s">
        <v>17</v>
      </c>
      <c r="E857" s="575">
        <v>10097</v>
      </c>
    </row>
    <row r="858" spans="1:6" ht="26.25" customHeight="1" thickTop="1" thickBot="1">
      <c r="A858" s="575"/>
      <c r="B858" s="576">
        <v>43169</v>
      </c>
      <c r="C858" s="575">
        <v>8565830</v>
      </c>
      <c r="D858" s="575" t="s">
        <v>801</v>
      </c>
      <c r="E858" s="575">
        <v>5960</v>
      </c>
    </row>
    <row r="859" spans="1:6" ht="26.25" customHeight="1" thickTop="1" thickBot="1">
      <c r="A859" s="575"/>
      <c r="B859" s="576">
        <v>43172</v>
      </c>
      <c r="C859" s="575">
        <v>8565837</v>
      </c>
      <c r="D859" s="575" t="s">
        <v>794</v>
      </c>
      <c r="E859" s="575">
        <v>6500</v>
      </c>
    </row>
    <row r="860" spans="1:6" ht="26.25" customHeight="1" thickTop="1" thickBot="1">
      <c r="A860" s="575"/>
      <c r="B860" s="576">
        <v>43174</v>
      </c>
      <c r="C860" s="575">
        <v>8565831</v>
      </c>
      <c r="D860" s="575" t="s">
        <v>59</v>
      </c>
      <c r="E860" s="575">
        <v>12880</v>
      </c>
    </row>
    <row r="861" spans="1:6" ht="26.25" customHeight="1" thickTop="1" thickBot="1">
      <c r="A861" s="575"/>
      <c r="B861" s="576">
        <v>43177</v>
      </c>
      <c r="C861" s="575">
        <v>4747173</v>
      </c>
      <c r="D861" s="575" t="s">
        <v>15</v>
      </c>
      <c r="E861" s="575">
        <v>11820</v>
      </c>
    </row>
    <row r="862" spans="1:6" ht="26.25" customHeight="1" thickTop="1" thickBot="1">
      <c r="A862" s="575"/>
      <c r="B862" s="576">
        <v>43179</v>
      </c>
      <c r="C862" s="575">
        <v>4747167</v>
      </c>
      <c r="D862" s="575" t="s">
        <v>17</v>
      </c>
      <c r="E862" s="575">
        <v>5040</v>
      </c>
    </row>
    <row r="863" spans="1:6" ht="26.25" customHeight="1" thickTop="1" thickBot="1">
      <c r="A863" s="575"/>
      <c r="B863" s="576">
        <v>43184</v>
      </c>
      <c r="C863" s="575">
        <v>8565839</v>
      </c>
      <c r="D863" s="575" t="s">
        <v>49</v>
      </c>
      <c r="E863" s="575">
        <v>7000</v>
      </c>
    </row>
    <row r="864" spans="1:6" ht="26.25" customHeight="1" thickTop="1" thickBot="1">
      <c r="A864" s="575"/>
      <c r="B864" s="576">
        <v>43184</v>
      </c>
      <c r="C864" s="575">
        <v>4747171</v>
      </c>
      <c r="D864" s="575" t="s">
        <v>794</v>
      </c>
      <c r="E864" s="575">
        <v>11500</v>
      </c>
    </row>
    <row r="865" spans="1:6" ht="26.25" customHeight="1" thickTop="1" thickBot="1">
      <c r="A865" s="575"/>
      <c r="B865" s="576">
        <v>43187</v>
      </c>
      <c r="C865" s="575">
        <v>4747175</v>
      </c>
      <c r="D865" s="575" t="s">
        <v>15</v>
      </c>
      <c r="E865" s="575">
        <v>8360</v>
      </c>
    </row>
    <row r="866" spans="1:6" ht="26.25" customHeight="1" thickTop="1" thickBot="1">
      <c r="A866" s="575"/>
      <c r="B866" s="576">
        <v>43189</v>
      </c>
      <c r="C866" s="575">
        <v>4747172</v>
      </c>
      <c r="D866" s="575" t="s">
        <v>17</v>
      </c>
      <c r="E866" s="575">
        <v>8610</v>
      </c>
    </row>
    <row r="868" spans="1:6" ht="26.25" customHeight="1" thickTop="1" thickBot="1">
      <c r="A868" s="613" t="s">
        <v>165</v>
      </c>
      <c r="B868" s="613"/>
      <c r="C868" s="613"/>
      <c r="D868" s="613"/>
      <c r="E868" s="613"/>
      <c r="F868" s="485">
        <f>SUM(E856:E866)</f>
        <v>104567</v>
      </c>
    </row>
    <row r="869" spans="1:6" ht="26.25" customHeight="1" thickTop="1" thickBot="1">
      <c r="A869" s="613"/>
      <c r="B869" s="614">
        <v>43200</v>
      </c>
      <c r="C869" s="613">
        <v>8565832</v>
      </c>
      <c r="D869" s="613" t="s">
        <v>161</v>
      </c>
      <c r="E869" s="613">
        <v>10000</v>
      </c>
    </row>
    <row r="870" spans="1:6" ht="26.25" customHeight="1" thickTop="1" thickBot="1">
      <c r="A870" s="613"/>
      <c r="B870" s="614">
        <v>43205</v>
      </c>
      <c r="C870" s="613">
        <v>4747176</v>
      </c>
      <c r="D870" s="613" t="s">
        <v>15</v>
      </c>
      <c r="E870" s="613">
        <v>10000</v>
      </c>
    </row>
    <row r="871" spans="1:6" ht="26.25" customHeight="1" thickTop="1" thickBot="1">
      <c r="A871" s="613"/>
      <c r="B871" s="613"/>
      <c r="C871" s="613"/>
      <c r="D871" s="613"/>
      <c r="E871" s="613"/>
    </row>
    <row r="872" spans="1:6" ht="26.25" customHeight="1" thickTop="1" thickBot="1">
      <c r="A872" s="613"/>
      <c r="B872" s="614">
        <v>43215</v>
      </c>
      <c r="C872" s="613">
        <v>8565835</v>
      </c>
      <c r="D872" s="613" t="s">
        <v>794</v>
      </c>
      <c r="E872" s="613">
        <v>13000</v>
      </c>
    </row>
    <row r="873" spans="1:6" ht="26.25" customHeight="1" thickTop="1" thickBot="1">
      <c r="A873" s="613"/>
      <c r="B873" s="613"/>
      <c r="C873" s="613"/>
      <c r="D873" s="613"/>
      <c r="E873" s="613"/>
    </row>
    <row r="874" spans="1:6" ht="26.25" customHeight="1" thickTop="1" thickBot="1">
      <c r="F874" s="485">
        <f>SUM(E868:E873)</f>
        <v>33000</v>
      </c>
    </row>
    <row r="875" spans="1:6" ht="26.25" customHeight="1" thickTop="1" thickBot="1">
      <c r="A875" s="118" t="s">
        <v>1345</v>
      </c>
      <c r="B875" s="118"/>
      <c r="C875" s="118"/>
      <c r="D875" s="118"/>
      <c r="E875" s="118"/>
    </row>
    <row r="876" spans="1:6" ht="26.25" customHeight="1" thickTop="1" thickBot="1">
      <c r="A876" s="118"/>
      <c r="B876" s="118"/>
      <c r="C876" s="118"/>
      <c r="D876" s="118"/>
      <c r="E876" s="118"/>
    </row>
    <row r="877" spans="1:6" ht="26.25" customHeight="1" thickTop="1" thickBot="1">
      <c r="A877" s="118"/>
      <c r="B877" s="472">
        <v>43230</v>
      </c>
      <c r="C877" s="118">
        <v>8565833</v>
      </c>
      <c r="D877" s="118" t="s">
        <v>161</v>
      </c>
      <c r="E877" s="118">
        <v>10000</v>
      </c>
    </row>
    <row r="878" spans="1:6" ht="26.25" customHeight="1" thickTop="1" thickBot="1">
      <c r="A878" s="118"/>
      <c r="B878" s="118"/>
      <c r="C878" s="118"/>
      <c r="D878" s="118"/>
      <c r="E878" s="118"/>
    </row>
    <row r="879" spans="1:6" ht="26.25" customHeight="1" thickTop="1" thickBot="1">
      <c r="A879" s="118"/>
      <c r="B879" s="118"/>
      <c r="C879" s="118"/>
      <c r="D879" s="118"/>
      <c r="E879" s="118"/>
    </row>
    <row r="880" spans="1:6" ht="26.25" customHeight="1" thickTop="1" thickBot="1">
      <c r="A880" s="118"/>
      <c r="B880" s="472">
        <v>43245</v>
      </c>
      <c r="C880" s="118">
        <v>8565836</v>
      </c>
      <c r="D880" s="118" t="s">
        <v>794</v>
      </c>
      <c r="E880" s="118">
        <v>13000</v>
      </c>
    </row>
    <row r="881" spans="1:6" ht="26.25" customHeight="1" thickTop="1" thickBot="1">
      <c r="A881" s="118"/>
      <c r="B881" s="118"/>
      <c r="C881" s="118"/>
      <c r="D881" s="118"/>
      <c r="E881" s="118"/>
    </row>
    <row r="882" spans="1:6" ht="26.25" customHeight="1" thickTop="1" thickBot="1">
      <c r="F882" s="485">
        <f>SUM(E875:E881)</f>
        <v>23000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FF00"/>
  </sheetPr>
  <dimension ref="B1:G786"/>
  <sheetViews>
    <sheetView topLeftCell="B1" zoomScale="110" zoomScaleNormal="110" workbookViewId="0">
      <selection activeCell="C2" sqref="C2"/>
    </sheetView>
  </sheetViews>
  <sheetFormatPr baseColWidth="10" defaultColWidth="22" defaultRowHeight="26.25" customHeight="1" thickTop="1" thickBottom="1"/>
  <cols>
    <col min="1" max="1" width="2.5703125" style="1" customWidth="1"/>
    <col min="2" max="2" width="44" style="1" customWidth="1"/>
    <col min="3" max="3" width="27.140625" style="531" customWidth="1"/>
    <col min="4" max="4" width="27.140625" style="2" customWidth="1"/>
    <col min="5" max="5" width="16.7109375" style="1" customWidth="1"/>
    <col min="6" max="6" width="13" style="1" customWidth="1"/>
    <col min="7" max="7" width="26.140625" style="1" customWidth="1"/>
    <col min="8" max="8" width="10.5703125" style="1" customWidth="1"/>
    <col min="9" max="16384" width="22" style="1"/>
  </cols>
  <sheetData>
    <row r="1" spans="2:7" ht="33" customHeight="1" thickTop="1" thickBot="1">
      <c r="B1" s="242" t="s">
        <v>320</v>
      </c>
      <c r="C1" s="525">
        <f>SUM('GRAND STOCK 2015'!E625:E626)</f>
        <v>1810954.98</v>
      </c>
      <c r="D1" s="295"/>
      <c r="E1" s="245"/>
      <c r="F1" s="265"/>
      <c r="G1" s="266">
        <v>52000</v>
      </c>
    </row>
    <row r="2" spans="2:7" ht="33" customHeight="1" thickTop="1" thickBot="1">
      <c r="B2" s="242" t="s">
        <v>321</v>
      </c>
      <c r="C2" s="525">
        <f>SUM(CREDET!C201)</f>
        <v>210773</v>
      </c>
      <c r="D2" s="159"/>
      <c r="E2" s="160"/>
      <c r="F2" s="160" t="s">
        <v>0</v>
      </c>
      <c r="G2" s="262">
        <f>SUM(E2:E22)</f>
        <v>0</v>
      </c>
    </row>
    <row r="3" spans="2:7" ht="33" customHeight="1" thickTop="1" thickBot="1">
      <c r="B3" s="242" t="s">
        <v>322</v>
      </c>
      <c r="C3" s="526">
        <v>90000</v>
      </c>
      <c r="D3" s="159"/>
      <c r="E3" s="160"/>
      <c r="F3" s="261"/>
      <c r="G3" s="281"/>
    </row>
    <row r="4" spans="2:7" ht="33" customHeight="1" thickTop="1" thickBot="1">
      <c r="B4" s="242" t="s">
        <v>323</v>
      </c>
      <c r="C4" s="525">
        <v>111605</v>
      </c>
      <c r="D4" s="159"/>
      <c r="E4" s="160"/>
      <c r="G4" s="264"/>
    </row>
    <row r="5" spans="2:7" ht="33" customHeight="1" thickTop="1" thickBot="1">
      <c r="B5" s="242" t="s">
        <v>770</v>
      </c>
      <c r="C5" s="525">
        <v>88460</v>
      </c>
      <c r="D5" s="159"/>
      <c r="E5" s="160"/>
      <c r="G5" s="264"/>
    </row>
    <row r="6" spans="2:7" ht="33" customHeight="1" thickTop="1" thickBot="1">
      <c r="B6" s="520" t="s">
        <v>1092</v>
      </c>
      <c r="C6" s="527">
        <f>SUM(C1:C5)</f>
        <v>2311792.98</v>
      </c>
      <c r="D6" s="159"/>
      <c r="E6" s="160"/>
      <c r="F6" s="1" t="s">
        <v>779</v>
      </c>
      <c r="G6" s="262">
        <f>G1-G2</f>
        <v>52000</v>
      </c>
    </row>
    <row r="7" spans="2:7" ht="33" customHeight="1" thickTop="1" thickBot="1">
      <c r="B7" s="521" t="s">
        <v>4</v>
      </c>
      <c r="C7" s="528">
        <f>SUM(CREDET!C253)</f>
        <v>1777400</v>
      </c>
      <c r="D7" s="159"/>
      <c r="E7" s="160"/>
    </row>
    <row r="8" spans="2:7" ht="33" customHeight="1" thickTop="1" thickBot="1">
      <c r="B8" s="521" t="s">
        <v>37</v>
      </c>
      <c r="C8" s="529">
        <f>C6-C7</f>
        <v>534392.98</v>
      </c>
      <c r="D8" s="159"/>
      <c r="E8" s="160"/>
    </row>
    <row r="9" spans="2:7" ht="33" customHeight="1" thickTop="1" thickBot="1">
      <c r="B9" s="124" t="s">
        <v>1086</v>
      </c>
      <c r="C9" s="530">
        <f>SUM(CHEQUE!E753)</f>
        <v>6885</v>
      </c>
      <c r="D9" s="159"/>
      <c r="E9" s="160"/>
    </row>
    <row r="10" spans="2:7" ht="33" customHeight="1" thickTop="1" thickBot="1">
      <c r="B10" s="124" t="s">
        <v>1087</v>
      </c>
      <c r="C10" s="530">
        <f ca="1">SUM(CREDET!C231)</f>
        <v>92690</v>
      </c>
      <c r="D10" s="159"/>
      <c r="E10" s="260"/>
    </row>
    <row r="11" spans="2:7" ht="33" customHeight="1" thickTop="1" thickBot="1">
      <c r="B11" s="124" t="s">
        <v>5</v>
      </c>
      <c r="C11" s="530">
        <v>17035</v>
      </c>
      <c r="D11" s="159"/>
      <c r="E11" s="260"/>
    </row>
    <row r="12" spans="2:7" ht="33" customHeight="1" thickTop="1" thickBot="1">
      <c r="B12" s="124" t="s">
        <v>1090</v>
      </c>
      <c r="C12" s="530">
        <v>5000</v>
      </c>
      <c r="D12" s="159"/>
      <c r="E12" s="160"/>
    </row>
    <row r="13" spans="2:7" ht="33" customHeight="1" thickTop="1" thickBot="1">
      <c r="B13" s="124" t="s">
        <v>1091</v>
      </c>
      <c r="C13" s="530">
        <v>3545</v>
      </c>
      <c r="D13" s="159"/>
      <c r="E13" s="260"/>
    </row>
    <row r="14" spans="2:7" ht="26.25" customHeight="1" thickTop="1" thickBot="1">
      <c r="D14" s="159"/>
      <c r="E14" s="160"/>
      <c r="G14" s="1">
        <v>35000</v>
      </c>
    </row>
    <row r="15" spans="2:7" ht="26.25" customHeight="1" thickTop="1" thickBot="1">
      <c r="B15" s="80" t="s">
        <v>1093</v>
      </c>
      <c r="C15" s="532">
        <f ca="1">SUM(C8-C9-C10-C11-C12-C13)</f>
        <v>55778.979999999981</v>
      </c>
      <c r="D15" s="159"/>
      <c r="E15" s="160"/>
    </row>
    <row r="16" spans="2:7" ht="26.25" customHeight="1" thickTop="1" thickBot="1">
      <c r="B16" s="1" t="s">
        <v>1096</v>
      </c>
      <c r="C16" s="531">
        <v>6070</v>
      </c>
      <c r="D16" s="159"/>
      <c r="E16" s="160"/>
    </row>
    <row r="17" spans="2:5" ht="26.25" customHeight="1" thickTop="1" thickBot="1">
      <c r="B17" s="1" t="s">
        <v>1095</v>
      </c>
      <c r="C17" s="531">
        <v>15750</v>
      </c>
      <c r="D17" s="159"/>
      <c r="E17" s="160"/>
    </row>
    <row r="18" spans="2:5" ht="26.25" customHeight="1" thickTop="1" thickBot="1">
      <c r="C18" s="531">
        <v>20000</v>
      </c>
      <c r="D18" s="159"/>
      <c r="E18" s="160"/>
    </row>
    <row r="19" spans="2:5" ht="26.25" customHeight="1" thickTop="1" thickBot="1">
      <c r="C19" s="531">
        <f ca="1">SUM(C15-C16-C17-C18)</f>
        <v>0</v>
      </c>
      <c r="D19" s="159"/>
      <c r="E19" s="160"/>
    </row>
    <row r="20" spans="2:5" ht="26.25" customHeight="1" thickTop="1" thickBot="1">
      <c r="C20" s="531">
        <f ca="1">SUM(C15-C16-C17-C18)</f>
        <v>0</v>
      </c>
      <c r="D20" s="159"/>
      <c r="E20" s="160"/>
    </row>
    <row r="21" spans="2:5" ht="26.25" customHeight="1" thickTop="1" thickBot="1">
      <c r="D21" s="159"/>
      <c r="E21" s="160"/>
    </row>
    <row r="22" spans="2:5" ht="26.25" customHeight="1" thickTop="1" thickBot="1">
      <c r="D22" s="159"/>
      <c r="E22" s="160"/>
    </row>
    <row r="23" spans="2:5" ht="26.25" customHeight="1" thickTop="1" thickBot="1">
      <c r="B23" s="86" t="s">
        <v>327</v>
      </c>
      <c r="C23" s="533" t="s">
        <v>341</v>
      </c>
      <c r="D23" s="124" t="s">
        <v>342</v>
      </c>
      <c r="E23" s="86"/>
    </row>
    <row r="24" spans="2:5" ht="26.25" customHeight="1" thickTop="1" thickBot="1">
      <c r="B24" s="300" t="s">
        <v>285</v>
      </c>
      <c r="C24" s="534">
        <v>70</v>
      </c>
      <c r="D24" s="301">
        <v>100</v>
      </c>
      <c r="E24" s="300"/>
    </row>
    <row r="25" spans="2:5" ht="26.25" customHeight="1" thickTop="1" thickBot="1">
      <c r="B25" s="300" t="s">
        <v>328</v>
      </c>
      <c r="C25" s="534">
        <v>60</v>
      </c>
      <c r="D25" s="301">
        <v>100</v>
      </c>
      <c r="E25" s="300"/>
    </row>
    <row r="26" spans="2:5" ht="26.25" customHeight="1" thickTop="1" thickBot="1">
      <c r="B26" s="300" t="s">
        <v>329</v>
      </c>
      <c r="C26" s="534">
        <v>65</v>
      </c>
      <c r="D26" s="301">
        <v>100</v>
      </c>
      <c r="E26" s="300"/>
    </row>
    <row r="27" spans="2:5" ht="26.25" customHeight="1" thickTop="1" thickBot="1">
      <c r="B27" s="300" t="s">
        <v>289</v>
      </c>
      <c r="C27" s="534">
        <v>210</v>
      </c>
      <c r="D27" s="301">
        <v>310</v>
      </c>
      <c r="E27" s="300"/>
    </row>
    <row r="28" spans="2:5" ht="26.25" customHeight="1" thickTop="1" thickBot="1">
      <c r="B28" s="300" t="s">
        <v>330</v>
      </c>
      <c r="C28" s="534">
        <v>45</v>
      </c>
      <c r="D28" s="301">
        <v>70</v>
      </c>
      <c r="E28" s="300"/>
    </row>
    <row r="29" spans="2:5" ht="26.25" customHeight="1" thickTop="1" thickBot="1">
      <c r="B29" s="300" t="s">
        <v>331</v>
      </c>
      <c r="C29" s="534">
        <v>45</v>
      </c>
      <c r="D29" s="301">
        <v>70</v>
      </c>
      <c r="E29" s="300"/>
    </row>
    <row r="30" spans="2:5" ht="26.25" customHeight="1" thickTop="1" thickBot="1">
      <c r="B30" s="300" t="s">
        <v>332</v>
      </c>
      <c r="C30" s="534">
        <v>45</v>
      </c>
      <c r="D30" s="301">
        <v>70</v>
      </c>
      <c r="E30" s="300"/>
    </row>
    <row r="31" spans="2:5" ht="26.25" customHeight="1" thickTop="1" thickBot="1">
      <c r="B31" s="300" t="s">
        <v>292</v>
      </c>
      <c r="C31" s="534"/>
      <c r="D31" s="301"/>
      <c r="E31" s="300"/>
    </row>
    <row r="32" spans="2:5" ht="26.25" customHeight="1" thickTop="1" thickBot="1">
      <c r="B32" s="300" t="s">
        <v>333</v>
      </c>
      <c r="C32" s="534"/>
      <c r="D32" s="301"/>
      <c r="E32" s="300"/>
    </row>
    <row r="33" spans="2:5" ht="26.25" customHeight="1" thickTop="1" thickBot="1">
      <c r="B33" s="300" t="s">
        <v>334</v>
      </c>
      <c r="C33" s="534"/>
      <c r="D33" s="301"/>
      <c r="E33" s="300"/>
    </row>
    <row r="34" spans="2:5" ht="26.25" customHeight="1" thickTop="1" thickBot="1">
      <c r="B34" s="300" t="s">
        <v>335</v>
      </c>
      <c r="C34" s="534"/>
      <c r="D34" s="301"/>
      <c r="E34" s="300"/>
    </row>
    <row r="35" spans="2:5" ht="26.25" customHeight="1" thickTop="1" thickBot="1">
      <c r="B35" s="300" t="s">
        <v>307</v>
      </c>
      <c r="C35" s="534"/>
      <c r="D35" s="301"/>
      <c r="E35" s="300"/>
    </row>
    <row r="36" spans="2:5" ht="26.25" customHeight="1" thickTop="1" thickBot="1">
      <c r="B36" s="300" t="s">
        <v>336</v>
      </c>
      <c r="C36" s="534"/>
      <c r="D36" s="301"/>
      <c r="E36" s="300"/>
    </row>
    <row r="37" spans="2:5" ht="26.25" customHeight="1" thickTop="1" thickBot="1">
      <c r="B37" s="300" t="s">
        <v>172</v>
      </c>
      <c r="C37" s="534"/>
      <c r="D37" s="301"/>
      <c r="E37" s="300"/>
    </row>
    <row r="38" spans="2:5" ht="26.25" customHeight="1" thickTop="1" thickBot="1">
      <c r="B38" s="300" t="s">
        <v>337</v>
      </c>
      <c r="C38" s="534"/>
      <c r="D38" s="301"/>
      <c r="E38" s="300"/>
    </row>
    <row r="39" spans="2:5" ht="26.25" customHeight="1" thickTop="1" thickBot="1">
      <c r="B39" s="300" t="s">
        <v>170</v>
      </c>
      <c r="C39" s="534"/>
      <c r="D39" s="301"/>
      <c r="E39" s="300"/>
    </row>
    <row r="40" spans="2:5" ht="26.25" customHeight="1" thickTop="1" thickBot="1">
      <c r="B40" s="300" t="s">
        <v>305</v>
      </c>
      <c r="C40" s="534"/>
      <c r="D40" s="301"/>
      <c r="E40" s="300"/>
    </row>
    <row r="41" spans="2:5" ht="26.25" customHeight="1" thickTop="1" thickBot="1">
      <c r="B41" s="300" t="s">
        <v>338</v>
      </c>
      <c r="C41" s="534"/>
      <c r="D41" s="301"/>
      <c r="E41" s="300"/>
    </row>
    <row r="42" spans="2:5" ht="26.25" customHeight="1" thickTop="1" thickBot="1">
      <c r="B42" s="300" t="s">
        <v>339</v>
      </c>
      <c r="C42" s="534"/>
      <c r="D42" s="301"/>
      <c r="E42" s="300"/>
    </row>
    <row r="43" spans="2:5" ht="26.25" customHeight="1" thickTop="1" thickBot="1">
      <c r="B43" s="300" t="s">
        <v>340</v>
      </c>
      <c r="C43" s="534"/>
      <c r="D43" s="301"/>
      <c r="E43" s="300"/>
    </row>
    <row r="44" spans="2:5" ht="26.25" customHeight="1" thickTop="1" thickBot="1">
      <c r="B44" s="300" t="s">
        <v>316</v>
      </c>
      <c r="C44" s="534"/>
      <c r="D44" s="301"/>
      <c r="E44" s="300"/>
    </row>
    <row r="45" spans="2:5" ht="26.25" customHeight="1" thickTop="1" thickBot="1">
      <c r="B45" s="300"/>
      <c r="C45" s="534"/>
      <c r="D45" s="301"/>
      <c r="E45" s="300"/>
    </row>
    <row r="46" spans="2:5" ht="26.25" customHeight="1" thickTop="1" thickBot="1">
      <c r="B46" s="300"/>
      <c r="C46" s="534"/>
      <c r="D46" s="301"/>
      <c r="E46" s="300"/>
    </row>
    <row r="47" spans="2:5" ht="26.25" customHeight="1" thickTop="1" thickBot="1">
      <c r="B47" s="300"/>
      <c r="C47" s="534"/>
      <c r="D47" s="301"/>
      <c r="E47" s="300"/>
    </row>
    <row r="48" spans="2:5" ht="26.25" customHeight="1" thickTop="1" thickBot="1">
      <c r="C48" s="531" t="s">
        <v>862</v>
      </c>
      <c r="D48" s="263"/>
      <c r="E48" s="264"/>
    </row>
    <row r="49" spans="3:5" ht="26.25" customHeight="1" thickTop="1" thickBot="1">
      <c r="C49" s="531" t="s">
        <v>863</v>
      </c>
      <c r="D49" s="263"/>
      <c r="E49" s="264"/>
    </row>
    <row r="50" spans="3:5" ht="26.25" customHeight="1" thickTop="1" thickBot="1">
      <c r="C50" s="531" t="s">
        <v>864</v>
      </c>
      <c r="D50" s="263"/>
      <c r="E50" s="264"/>
    </row>
    <row r="51" spans="3:5" ht="26.25" customHeight="1" thickTop="1" thickBot="1">
      <c r="C51" s="531" t="s">
        <v>865</v>
      </c>
      <c r="D51" s="263"/>
      <c r="E51" s="264"/>
    </row>
    <row r="52" spans="3:5" ht="26.25" customHeight="1" thickTop="1" thickBot="1">
      <c r="C52" s="531" t="s">
        <v>866</v>
      </c>
      <c r="D52" s="263"/>
      <c r="E52" s="264"/>
    </row>
    <row r="53" spans="3:5" ht="26.25" customHeight="1" thickTop="1" thickBot="1">
      <c r="C53" s="531" t="s">
        <v>867</v>
      </c>
      <c r="D53" s="263"/>
      <c r="E53" s="264"/>
    </row>
    <row r="54" spans="3:5" ht="26.25" customHeight="1" thickTop="1" thickBot="1">
      <c r="C54" s="531" t="s">
        <v>868</v>
      </c>
      <c r="D54" s="263"/>
      <c r="E54" s="264"/>
    </row>
    <row r="55" spans="3:5" ht="26.25" customHeight="1" thickTop="1" thickBot="1">
      <c r="C55" s="531" t="s">
        <v>869</v>
      </c>
      <c r="D55" s="263"/>
      <c r="E55" s="264"/>
    </row>
    <row r="56" spans="3:5" ht="26.25" customHeight="1" thickTop="1" thickBot="1">
      <c r="C56" s="531" t="s">
        <v>870</v>
      </c>
      <c r="D56" s="263"/>
      <c r="E56" s="264"/>
    </row>
    <row r="57" spans="3:5" ht="26.25" customHeight="1" thickTop="1" thickBot="1">
      <c r="C57" s="531" t="s">
        <v>871</v>
      </c>
      <c r="D57" s="263"/>
      <c r="E57" s="264"/>
    </row>
    <row r="58" spans="3:5" ht="26.25" customHeight="1" thickTop="1" thickBot="1">
      <c r="C58" s="531" t="s">
        <v>872</v>
      </c>
      <c r="D58" s="263"/>
      <c r="E58" s="264"/>
    </row>
    <row r="59" spans="3:5" ht="26.25" customHeight="1" thickTop="1" thickBot="1">
      <c r="C59" s="531" t="s">
        <v>873</v>
      </c>
      <c r="D59" s="263"/>
      <c r="E59" s="264"/>
    </row>
    <row r="60" spans="3:5" ht="26.25" customHeight="1" thickTop="1" thickBot="1">
      <c r="C60" s="531" t="s">
        <v>874</v>
      </c>
      <c r="D60" s="263"/>
      <c r="E60" s="264"/>
    </row>
    <row r="61" spans="3:5" ht="26.25" customHeight="1" thickTop="1" thickBot="1">
      <c r="D61" s="263"/>
      <c r="E61" s="264"/>
    </row>
    <row r="62" spans="3:5" ht="26.25" customHeight="1" thickTop="1" thickBot="1">
      <c r="D62" s="263"/>
      <c r="E62" s="264"/>
    </row>
    <row r="63" spans="3:5" ht="26.25" customHeight="1" thickTop="1" thickBot="1">
      <c r="D63" s="263"/>
      <c r="E63" s="264"/>
    </row>
    <row r="64" spans="3:5" ht="26.25" customHeight="1" thickTop="1" thickBot="1">
      <c r="D64" s="263"/>
      <c r="E64" s="264"/>
    </row>
    <row r="65" spans="4:5" ht="26.25" customHeight="1" thickTop="1" thickBot="1">
      <c r="D65" s="263"/>
      <c r="E65" s="264"/>
    </row>
    <row r="66" spans="4:5" ht="26.25" customHeight="1" thickTop="1" thickBot="1">
      <c r="D66" s="263"/>
      <c r="E66" s="264"/>
    </row>
    <row r="67" spans="4:5" ht="26.25" customHeight="1" thickTop="1" thickBot="1">
      <c r="D67" s="263"/>
      <c r="E67" s="264"/>
    </row>
    <row r="68" spans="4:5" ht="26.25" customHeight="1" thickTop="1" thickBot="1">
      <c r="D68" s="263"/>
      <c r="E68" s="264"/>
    </row>
    <row r="69" spans="4:5" ht="26.25" customHeight="1" thickTop="1" thickBot="1">
      <c r="D69" s="263"/>
      <c r="E69" s="264"/>
    </row>
    <row r="70" spans="4:5" ht="26.25" customHeight="1" thickTop="1" thickBot="1">
      <c r="D70" s="263"/>
      <c r="E70" s="264"/>
    </row>
    <row r="71" spans="4:5" ht="26.25" customHeight="1" thickTop="1" thickBot="1">
      <c r="D71" s="263"/>
      <c r="E71" s="264"/>
    </row>
    <row r="72" spans="4:5" ht="26.25" customHeight="1" thickTop="1" thickBot="1">
      <c r="D72" s="263"/>
      <c r="E72" s="264"/>
    </row>
    <row r="73" spans="4:5" ht="26.25" customHeight="1" thickTop="1" thickBot="1">
      <c r="D73" s="263"/>
      <c r="E73" s="264"/>
    </row>
    <row r="74" spans="4:5" ht="26.25" customHeight="1" thickTop="1" thickBot="1">
      <c r="D74" s="263"/>
      <c r="E74" s="264"/>
    </row>
    <row r="75" spans="4:5" ht="26.25" customHeight="1" thickTop="1" thickBot="1">
      <c r="D75" s="263"/>
      <c r="E75" s="264"/>
    </row>
    <row r="76" spans="4:5" ht="26.25" customHeight="1" thickTop="1" thickBot="1">
      <c r="D76" s="263"/>
      <c r="E76" s="264"/>
    </row>
    <row r="77" spans="4:5" ht="26.25" customHeight="1" thickTop="1" thickBot="1">
      <c r="D77" s="263"/>
      <c r="E77" s="264"/>
    </row>
    <row r="78" spans="4:5" ht="26.25" customHeight="1" thickTop="1" thickBot="1">
      <c r="D78" s="263"/>
      <c r="E78" s="264"/>
    </row>
    <row r="79" spans="4:5" ht="26.25" customHeight="1" thickTop="1" thickBot="1">
      <c r="D79" s="263"/>
      <c r="E79" s="264"/>
    </row>
    <row r="80" spans="4:5" ht="26.25" customHeight="1" thickTop="1" thickBot="1">
      <c r="D80" s="263"/>
      <c r="E80" s="264"/>
    </row>
    <row r="81" spans="2:6" ht="26.25" customHeight="1" thickTop="1" thickBot="1">
      <c r="D81" s="263"/>
      <c r="E81" s="264"/>
    </row>
    <row r="82" spans="2:6" ht="26.25" customHeight="1" thickTop="1" thickBot="1">
      <c r="D82" s="263"/>
      <c r="E82" s="264"/>
    </row>
    <row r="83" spans="2:6" ht="26.25" customHeight="1" thickTop="1" thickBot="1">
      <c r="D83" s="263"/>
      <c r="E83" s="264"/>
    </row>
    <row r="84" spans="2:6" ht="26.25" customHeight="1" thickTop="1" thickBot="1">
      <c r="D84" s="263"/>
      <c r="E84" s="264"/>
    </row>
    <row r="85" spans="2:6" ht="26.25" customHeight="1" thickTop="1" thickBot="1">
      <c r="D85" s="263"/>
      <c r="E85" s="264"/>
    </row>
    <row r="86" spans="2:6" ht="26.25" customHeight="1" thickTop="1" thickBot="1">
      <c r="D86" s="263"/>
      <c r="E86" s="264"/>
    </row>
    <row r="87" spans="2:6" ht="26.25" customHeight="1" thickTop="1" thickBot="1">
      <c r="D87" s="263"/>
      <c r="E87" s="264"/>
    </row>
    <row r="88" spans="2:6" ht="26.25" customHeight="1" thickTop="1" thickBot="1">
      <c r="D88" s="263"/>
      <c r="E88" s="264"/>
    </row>
    <row r="89" spans="2:6" ht="26.25" customHeight="1" thickTop="1" thickBot="1">
      <c r="D89" s="263"/>
      <c r="E89" s="264"/>
    </row>
    <row r="90" spans="2:6" ht="26.25" customHeight="1" thickTop="1" thickBot="1">
      <c r="D90" s="263"/>
      <c r="E90" s="264"/>
    </row>
    <row r="91" spans="2:6" ht="26.25" customHeight="1" thickTop="1" thickBot="1">
      <c r="D91" s="263"/>
      <c r="E91" s="264"/>
    </row>
    <row r="92" spans="2:6" ht="26.25" customHeight="1" thickTop="1" thickBot="1">
      <c r="D92" s="263"/>
      <c r="E92" s="264"/>
    </row>
    <row r="93" spans="2:6" ht="26.25" customHeight="1" thickTop="1" thickBot="1">
      <c r="D93" s="263"/>
      <c r="E93" s="264"/>
    </row>
    <row r="94" spans="2:6" ht="26.25" customHeight="1" thickTop="1" thickBot="1">
      <c r="D94" s="263"/>
      <c r="E94" s="264"/>
    </row>
    <row r="95" spans="2:6" ht="26.25" customHeight="1" thickTop="1" thickBot="1">
      <c r="D95" s="263"/>
      <c r="E95" s="264"/>
    </row>
    <row r="96" spans="2:6" ht="26.25" customHeight="1" thickTop="1" thickBot="1">
      <c r="B96" s="261"/>
      <c r="C96" s="535"/>
      <c r="D96" s="316"/>
      <c r="E96" s="261"/>
      <c r="F96" s="261"/>
    </row>
    <row r="97" spans="2:6" ht="26.25" customHeight="1" thickTop="1" thickBot="1">
      <c r="B97" s="86"/>
      <c r="C97" s="533"/>
      <c r="D97" s="124"/>
      <c r="E97" s="86"/>
      <c r="F97" s="86"/>
    </row>
    <row r="98" spans="2:6" ht="26.25" customHeight="1" thickTop="1" thickBot="1">
      <c r="B98" s="86"/>
      <c r="C98" s="533"/>
      <c r="D98" s="124"/>
      <c r="E98" s="86"/>
      <c r="F98" s="86"/>
    </row>
    <row r="99" spans="2:6" ht="26.25" customHeight="1" thickTop="1" thickBot="1">
      <c r="B99" s="86"/>
      <c r="C99" s="533"/>
      <c r="D99" s="124"/>
      <c r="E99" s="86"/>
      <c r="F99" s="86"/>
    </row>
    <row r="100" spans="2:6" ht="26.25" customHeight="1" thickTop="1" thickBot="1">
      <c r="B100" s="86"/>
      <c r="C100" s="533"/>
      <c r="D100" s="124"/>
      <c r="E100" s="86"/>
      <c r="F100" s="86"/>
    </row>
    <row r="101" spans="2:6" ht="26.25" customHeight="1" thickTop="1" thickBot="1">
      <c r="B101" s="86"/>
      <c r="C101" s="533"/>
      <c r="D101" s="124"/>
      <c r="E101" s="86"/>
      <c r="F101" s="86"/>
    </row>
    <row r="102" spans="2:6" ht="26.25" customHeight="1" thickTop="1" thickBot="1">
      <c r="B102" s="86"/>
      <c r="C102" s="533"/>
      <c r="D102" s="124"/>
      <c r="E102" s="86"/>
      <c r="F102" s="86"/>
    </row>
    <row r="103" spans="2:6" ht="26.25" customHeight="1" thickTop="1" thickBot="1">
      <c r="B103" s="86"/>
      <c r="C103" s="533"/>
      <c r="D103" s="124"/>
      <c r="E103" s="86"/>
      <c r="F103" s="86"/>
    </row>
    <row r="104" spans="2:6" ht="26.25" customHeight="1" thickTop="1" thickBot="1">
      <c r="B104" s="86"/>
      <c r="C104" s="533"/>
      <c r="D104" s="124"/>
      <c r="E104" s="86"/>
      <c r="F104" s="86"/>
    </row>
    <row r="105" spans="2:6" ht="26.25" customHeight="1" thickTop="1" thickBot="1">
      <c r="B105" s="86"/>
      <c r="C105" s="533"/>
      <c r="D105" s="124"/>
      <c r="E105" s="86"/>
      <c r="F105" s="86"/>
    </row>
    <row r="106" spans="2:6" ht="26.25" customHeight="1" thickTop="1" thickBot="1">
      <c r="B106" s="86"/>
      <c r="C106" s="533"/>
      <c r="D106" s="124"/>
      <c r="E106" s="86"/>
      <c r="F106" s="86"/>
    </row>
    <row r="107" spans="2:6" ht="26.25" customHeight="1" thickTop="1" thickBot="1">
      <c r="B107" s="86"/>
      <c r="C107" s="533"/>
      <c r="D107" s="124"/>
      <c r="E107" s="86"/>
      <c r="F107" s="86"/>
    </row>
    <row r="108" spans="2:6" ht="26.25" customHeight="1">
      <c r="B108" s="86"/>
      <c r="C108" s="533"/>
      <c r="D108" s="124"/>
      <c r="E108" s="86"/>
      <c r="F108" s="86"/>
    </row>
    <row r="109" spans="2:6" ht="26.25" customHeight="1" thickTop="1" thickBot="1">
      <c r="B109" s="86"/>
      <c r="C109" s="533"/>
      <c r="D109" s="124"/>
      <c r="E109" s="86"/>
      <c r="F109" s="86"/>
    </row>
    <row r="110" spans="2:6" ht="26.25" customHeight="1" thickTop="1" thickBot="1">
      <c r="B110" s="86"/>
      <c r="C110" s="533"/>
      <c r="D110" s="124"/>
      <c r="E110" s="86"/>
      <c r="F110" s="86"/>
    </row>
    <row r="111" spans="2:6" ht="26.25" customHeight="1" thickTop="1" thickBot="1">
      <c r="B111" s="86"/>
      <c r="C111" s="533"/>
      <c r="D111" s="124"/>
      <c r="E111" s="86"/>
      <c r="F111" s="86"/>
    </row>
    <row r="112" spans="2:6" ht="26.25" customHeight="1" thickTop="1" thickBot="1">
      <c r="B112" s="86"/>
      <c r="C112" s="533"/>
      <c r="D112" s="124"/>
      <c r="E112" s="86"/>
      <c r="F112" s="86"/>
    </row>
    <row r="113" spans="2:6" ht="26.25" customHeight="1" thickTop="1" thickBot="1">
      <c r="B113" s="86"/>
      <c r="C113" s="533"/>
      <c r="D113" s="124"/>
      <c r="E113" s="86"/>
      <c r="F113" s="86"/>
    </row>
    <row r="114" spans="2:6" ht="26.25" customHeight="1" thickTop="1" thickBot="1">
      <c r="B114" s="86"/>
      <c r="C114" s="533"/>
      <c r="D114" s="124"/>
      <c r="E114" s="86"/>
      <c r="F114" s="86"/>
    </row>
    <row r="115" spans="2:6" ht="26.25" customHeight="1" thickTop="1" thickBot="1">
      <c r="B115" s="86"/>
      <c r="C115" s="533"/>
      <c r="D115" s="124"/>
      <c r="E115" s="86"/>
      <c r="F115" s="86"/>
    </row>
    <row r="116" spans="2:6" ht="26.25" customHeight="1" thickTop="1" thickBot="1">
      <c r="B116" s="86"/>
      <c r="C116" s="533"/>
      <c r="D116" s="124"/>
      <c r="E116" s="86"/>
      <c r="F116" s="86"/>
    </row>
    <row r="117" spans="2:6" ht="26.25" customHeight="1" thickTop="1" thickBot="1">
      <c r="B117" s="86"/>
      <c r="C117" s="533"/>
      <c r="D117" s="124"/>
      <c r="E117" s="86"/>
      <c r="F117" s="86"/>
    </row>
    <row r="118" spans="2:6" ht="26.25" customHeight="1" thickTop="1" thickBot="1">
      <c r="B118" s="86"/>
      <c r="C118" s="533"/>
      <c r="D118" s="124"/>
      <c r="E118" s="86"/>
      <c r="F118" s="86"/>
    </row>
    <row r="119" spans="2:6" ht="26.25" customHeight="1" thickTop="1" thickBot="1">
      <c r="B119" s="86"/>
      <c r="C119" s="533"/>
      <c r="D119" s="124"/>
      <c r="E119" s="86"/>
      <c r="F119" s="86"/>
    </row>
    <row r="120" spans="2:6" ht="26.25" customHeight="1" thickTop="1" thickBot="1">
      <c r="B120" s="86"/>
      <c r="C120" s="533"/>
      <c r="D120" s="124"/>
      <c r="E120" s="86"/>
      <c r="F120" s="86"/>
    </row>
    <row r="121" spans="2:6" ht="26.25" customHeight="1" thickTop="1" thickBot="1">
      <c r="B121" s="86"/>
      <c r="C121" s="533"/>
      <c r="D121" s="124"/>
      <c r="E121" s="86"/>
      <c r="F121" s="86"/>
    </row>
    <row r="122" spans="2:6" ht="26.25" customHeight="1" thickTop="1" thickBot="1">
      <c r="B122" s="86"/>
      <c r="C122" s="533"/>
      <c r="D122" s="124"/>
      <c r="E122" s="86"/>
      <c r="F122" s="86"/>
    </row>
    <row r="123" spans="2:6" ht="26.25" customHeight="1" thickTop="1" thickBot="1">
      <c r="B123" s="86"/>
      <c r="C123" s="533"/>
      <c r="D123" s="124"/>
      <c r="E123" s="86"/>
      <c r="F123" s="86"/>
    </row>
    <row r="124" spans="2:6" ht="26.25" customHeight="1" thickTop="1" thickBot="1">
      <c r="B124" s="86"/>
      <c r="C124" s="533"/>
      <c r="D124" s="124"/>
      <c r="E124" s="86"/>
      <c r="F124" s="86"/>
    </row>
    <row r="125" spans="2:6" ht="26.25" customHeight="1" thickTop="1" thickBot="1">
      <c r="B125" s="86"/>
      <c r="C125" s="533"/>
      <c r="D125" s="124"/>
      <c r="E125" s="86"/>
      <c r="F125" s="86"/>
    </row>
    <row r="126" spans="2:6" ht="26.25" customHeight="1" thickTop="1" thickBot="1">
      <c r="B126" s="86"/>
      <c r="C126" s="533"/>
      <c r="D126" s="124"/>
      <c r="E126" s="86"/>
      <c r="F126" s="86"/>
    </row>
    <row r="127" spans="2:6" ht="26.25" customHeight="1" thickTop="1" thickBot="1">
      <c r="B127" s="86"/>
      <c r="C127" s="533"/>
      <c r="D127" s="124"/>
      <c r="E127" s="86"/>
      <c r="F127" s="86"/>
    </row>
    <row r="128" spans="2:6" ht="26.25" customHeight="1" thickTop="1" thickBot="1">
      <c r="B128" s="86"/>
      <c r="C128" s="533"/>
      <c r="D128" s="124"/>
      <c r="E128" s="86"/>
      <c r="F128" s="86"/>
    </row>
    <row r="129" spans="2:7" ht="26.25" customHeight="1" thickTop="1" thickBot="1">
      <c r="B129" s="86"/>
      <c r="C129" s="533"/>
      <c r="D129" s="124"/>
      <c r="E129" s="86"/>
      <c r="F129" s="86"/>
    </row>
    <row r="130" spans="2:7" ht="26.25" customHeight="1" thickTop="1" thickBot="1">
      <c r="B130" s="86"/>
      <c r="C130" s="533"/>
      <c r="D130" s="124"/>
      <c r="E130" s="86"/>
      <c r="F130" s="86"/>
    </row>
    <row r="131" spans="2:7" ht="26.25" customHeight="1" thickTop="1" thickBot="1">
      <c r="B131" s="86"/>
      <c r="C131" s="533"/>
      <c r="D131" s="124"/>
      <c r="E131" s="86"/>
      <c r="F131" s="86"/>
      <c r="G131" s="231"/>
    </row>
    <row r="132" spans="2:7" ht="26.25" customHeight="1" thickTop="1" thickBot="1">
      <c r="B132" s="86"/>
      <c r="C132" s="533"/>
      <c r="D132" s="124"/>
      <c r="E132" s="86"/>
      <c r="F132" s="86"/>
      <c r="G132" s="231"/>
    </row>
    <row r="133" spans="2:7" ht="26.25" customHeight="1" thickTop="1" thickBot="1">
      <c r="B133" s="86"/>
      <c r="C133" s="533"/>
      <c r="D133" s="124"/>
      <c r="E133" s="86"/>
      <c r="F133" s="86"/>
      <c r="G133" s="231"/>
    </row>
    <row r="134" spans="2:7" ht="26.25" customHeight="1" thickTop="1" thickBot="1">
      <c r="B134" s="86"/>
      <c r="C134" s="533"/>
      <c r="D134" s="124"/>
      <c r="E134" s="86"/>
      <c r="F134" s="86"/>
      <c r="G134" s="231"/>
    </row>
    <row r="135" spans="2:7" ht="26.25" customHeight="1" thickTop="1" thickBot="1">
      <c r="B135" s="261"/>
      <c r="C135" s="535"/>
      <c r="D135" s="316"/>
      <c r="E135" s="261"/>
      <c r="F135" s="261"/>
    </row>
    <row r="136" spans="2:7" ht="26.25" customHeight="1" thickTop="1" thickBot="1">
      <c r="B136" s="261"/>
      <c r="C136" s="535"/>
      <c r="D136" s="316"/>
      <c r="E136" s="261"/>
      <c r="F136" s="261"/>
    </row>
    <row r="137" spans="2:7" ht="26.25" customHeight="1" thickTop="1" thickBot="1">
      <c r="B137" s="261"/>
      <c r="C137" s="535"/>
      <c r="D137" s="316"/>
      <c r="E137" s="261"/>
      <c r="F137" s="261"/>
    </row>
    <row r="138" spans="2:7" ht="26.25" customHeight="1" thickTop="1" thickBot="1">
      <c r="B138" s="261"/>
      <c r="C138" s="535"/>
      <c r="D138" s="316"/>
      <c r="E138" s="261"/>
      <c r="F138" s="261"/>
    </row>
    <row r="139" spans="2:7" ht="26.25" customHeight="1" thickTop="1" thickBot="1">
      <c r="B139" s="261"/>
      <c r="C139" s="535"/>
      <c r="D139" s="316"/>
      <c r="E139" s="261"/>
      <c r="F139" s="261"/>
    </row>
    <row r="140" spans="2:7" ht="26.25" customHeight="1" thickTop="1" thickBot="1">
      <c r="B140" s="261"/>
      <c r="C140" s="535"/>
      <c r="D140" s="316"/>
      <c r="E140" s="261"/>
      <c r="F140" s="261"/>
    </row>
    <row r="141" spans="2:7" ht="26.25" customHeight="1" thickTop="1" thickBot="1">
      <c r="B141" s="261"/>
      <c r="C141" s="535"/>
      <c r="D141" s="316"/>
      <c r="E141" s="261"/>
      <c r="F141" s="261"/>
    </row>
    <row r="142" spans="2:7" ht="26.25" customHeight="1" thickTop="1" thickBot="1">
      <c r="B142" s="261"/>
      <c r="C142" s="535"/>
      <c r="D142" s="316"/>
      <c r="E142" s="261"/>
      <c r="F142" s="261"/>
    </row>
    <row r="143" spans="2:7" ht="26.25" customHeight="1" thickTop="1" thickBot="1">
      <c r="B143" s="261"/>
      <c r="C143" s="535"/>
      <c r="D143" s="316"/>
      <c r="E143" s="261"/>
      <c r="F143" s="261"/>
    </row>
    <row r="144" spans="2:7" ht="26.25" customHeight="1" thickTop="1" thickBot="1">
      <c r="B144" s="261"/>
      <c r="C144" s="535"/>
      <c r="D144" s="316"/>
      <c r="E144" s="261"/>
      <c r="F144" s="261"/>
    </row>
    <row r="145" spans="2:6" ht="26.25" customHeight="1" thickTop="1" thickBot="1">
      <c r="B145" s="261"/>
      <c r="C145" s="535"/>
      <c r="D145" s="316"/>
      <c r="E145" s="261"/>
      <c r="F145" s="261"/>
    </row>
    <row r="146" spans="2:6" ht="26.25" customHeight="1" thickTop="1" thickBot="1">
      <c r="B146" s="261"/>
      <c r="C146" s="535"/>
      <c r="D146" s="316"/>
      <c r="E146" s="261"/>
      <c r="F146" s="261"/>
    </row>
    <row r="147" spans="2:6" ht="26.25" customHeight="1" thickTop="1" thickBot="1">
      <c r="B147" s="261"/>
      <c r="C147" s="535"/>
      <c r="D147" s="316"/>
      <c r="E147" s="261"/>
      <c r="F147" s="261"/>
    </row>
    <row r="148" spans="2:6" ht="26.25" customHeight="1" thickTop="1" thickBot="1">
      <c r="B148" s="261"/>
      <c r="C148" s="535"/>
      <c r="D148" s="316"/>
      <c r="E148" s="261"/>
      <c r="F148" s="261"/>
    </row>
    <row r="149" spans="2:6" ht="26.25" customHeight="1" thickTop="1" thickBot="1">
      <c r="B149" s="261"/>
      <c r="C149" s="535"/>
      <c r="D149" s="316"/>
      <c r="E149" s="261"/>
      <c r="F149" s="261"/>
    </row>
    <row r="150" spans="2:6" ht="26.25" customHeight="1" thickTop="1" thickBot="1">
      <c r="B150" s="261"/>
      <c r="C150" s="535"/>
      <c r="D150" s="316"/>
      <c r="E150" s="261"/>
      <c r="F150" s="261"/>
    </row>
    <row r="151" spans="2:6" ht="26.25" customHeight="1" thickTop="1" thickBot="1">
      <c r="B151" s="261"/>
      <c r="C151" s="535"/>
      <c r="D151" s="316"/>
      <c r="E151" s="261"/>
      <c r="F151" s="261"/>
    </row>
    <row r="152" spans="2:6" ht="26.25" customHeight="1" thickTop="1" thickBot="1">
      <c r="B152" s="261"/>
      <c r="C152" s="535"/>
      <c r="D152" s="316"/>
      <c r="E152" s="261"/>
      <c r="F152" s="261"/>
    </row>
    <row r="153" spans="2:6" ht="26.25" customHeight="1" thickTop="1" thickBot="1">
      <c r="B153" s="261"/>
      <c r="C153" s="535"/>
      <c r="D153" s="316"/>
      <c r="E153" s="261"/>
      <c r="F153" s="261"/>
    </row>
    <row r="154" spans="2:6" ht="26.25" customHeight="1" thickTop="1" thickBot="1">
      <c r="B154" s="261"/>
      <c r="C154" s="535"/>
      <c r="D154" s="316"/>
      <c r="E154" s="261"/>
      <c r="F154" s="261"/>
    </row>
    <row r="155" spans="2:6" ht="26.25" customHeight="1" thickTop="1" thickBot="1">
      <c r="B155" s="261"/>
      <c r="C155" s="535"/>
      <c r="D155" s="316"/>
      <c r="E155" s="261"/>
      <c r="F155" s="261"/>
    </row>
    <row r="156" spans="2:6" ht="26.25" customHeight="1" thickTop="1" thickBot="1">
      <c r="B156" s="261"/>
      <c r="C156" s="535"/>
      <c r="D156" s="316"/>
      <c r="E156" s="261"/>
      <c r="F156" s="261"/>
    </row>
    <row r="157" spans="2:6" ht="26.25" customHeight="1" thickTop="1" thickBot="1">
      <c r="B157" s="261"/>
      <c r="C157" s="535"/>
      <c r="D157" s="316"/>
      <c r="E157" s="261"/>
      <c r="F157" s="261"/>
    </row>
    <row r="158" spans="2:6" ht="26.25" customHeight="1" thickTop="1" thickBot="1">
      <c r="B158" s="261"/>
      <c r="C158" s="535"/>
      <c r="D158" s="316"/>
      <c r="E158" s="261"/>
      <c r="F158" s="261"/>
    </row>
    <row r="159" spans="2:6" ht="26.25" customHeight="1" thickTop="1" thickBot="1">
      <c r="B159" s="261"/>
      <c r="C159" s="535"/>
      <c r="D159" s="316"/>
      <c r="E159" s="261"/>
      <c r="F159" s="261"/>
    </row>
    <row r="160" spans="2:6" ht="26.25" customHeight="1" thickTop="1" thickBot="1">
      <c r="B160" s="261"/>
      <c r="C160" s="535"/>
      <c r="D160" s="316"/>
      <c r="E160" s="261"/>
      <c r="F160" s="261"/>
    </row>
    <row r="161" spans="2:6" ht="26.25" customHeight="1" thickTop="1" thickBot="1">
      <c r="B161" s="261"/>
      <c r="C161" s="535"/>
      <c r="D161" s="316"/>
      <c r="E161" s="261"/>
      <c r="F161" s="261"/>
    </row>
    <row r="162" spans="2:6" ht="26.25" customHeight="1" thickTop="1" thickBot="1">
      <c r="B162" s="261"/>
      <c r="C162" s="535"/>
      <c r="D162" s="316"/>
      <c r="E162" s="261"/>
      <c r="F162" s="261"/>
    </row>
    <row r="163" spans="2:6" ht="26.25" customHeight="1" thickTop="1" thickBot="1">
      <c r="B163" s="261"/>
      <c r="C163" s="535"/>
      <c r="D163" s="316"/>
      <c r="E163" s="261"/>
      <c r="F163" s="261"/>
    </row>
    <row r="164" spans="2:6" ht="26.25" customHeight="1" thickTop="1" thickBot="1">
      <c r="B164" s="261"/>
      <c r="C164" s="535"/>
      <c r="D164" s="316"/>
      <c r="E164" s="261"/>
      <c r="F164" s="261"/>
    </row>
    <row r="165" spans="2:6" ht="26.25" customHeight="1" thickTop="1" thickBot="1">
      <c r="B165" s="261"/>
      <c r="C165" s="535"/>
      <c r="D165" s="316"/>
      <c r="E165" s="261"/>
      <c r="F165" s="261"/>
    </row>
    <row r="166" spans="2:6" ht="26.25" customHeight="1" thickTop="1" thickBot="1">
      <c r="B166" s="261"/>
      <c r="C166" s="535"/>
      <c r="D166" s="316"/>
      <c r="E166" s="261"/>
      <c r="F166" s="261"/>
    </row>
    <row r="167" spans="2:6" ht="26.25" customHeight="1" thickTop="1" thickBot="1">
      <c r="B167" s="261"/>
      <c r="C167" s="535"/>
      <c r="D167" s="316"/>
      <c r="E167" s="261"/>
      <c r="F167" s="261"/>
    </row>
    <row r="168" spans="2:6" ht="26.25" customHeight="1" thickTop="1" thickBot="1">
      <c r="B168" s="261"/>
      <c r="C168" s="535"/>
      <c r="D168" s="316"/>
      <c r="E168" s="261"/>
      <c r="F168" s="261"/>
    </row>
    <row r="169" spans="2:6" ht="26.25" customHeight="1" thickTop="1" thickBot="1">
      <c r="B169" s="261"/>
      <c r="C169" s="535"/>
      <c r="D169" s="316"/>
      <c r="E169" s="261"/>
      <c r="F169" s="261"/>
    </row>
    <row r="170" spans="2:6" ht="26.25" customHeight="1" thickTop="1" thickBot="1">
      <c r="B170" s="261"/>
      <c r="C170" s="535"/>
      <c r="D170" s="316"/>
      <c r="E170" s="261"/>
      <c r="F170" s="261"/>
    </row>
    <row r="171" spans="2:6" ht="26.25" customHeight="1" thickTop="1" thickBot="1">
      <c r="B171" s="261"/>
      <c r="C171" s="535"/>
      <c r="D171" s="316"/>
      <c r="E171" s="261"/>
      <c r="F171" s="261"/>
    </row>
    <row r="172" spans="2:6" ht="26.25" customHeight="1" thickTop="1" thickBot="1">
      <c r="B172" s="261"/>
      <c r="C172" s="535"/>
      <c r="D172" s="316"/>
      <c r="E172" s="261"/>
      <c r="F172" s="261"/>
    </row>
    <row r="173" spans="2:6" ht="26.25" customHeight="1" thickTop="1" thickBot="1">
      <c r="B173" s="261"/>
      <c r="C173" s="535"/>
      <c r="D173" s="316"/>
      <c r="E173" s="261"/>
      <c r="F173" s="261"/>
    </row>
    <row r="174" spans="2:6" ht="26.25" customHeight="1" thickTop="1" thickBot="1">
      <c r="B174" s="261"/>
      <c r="C174" s="535"/>
      <c r="D174" s="316"/>
      <c r="E174" s="261"/>
      <c r="F174" s="261"/>
    </row>
    <row r="175" spans="2:6" ht="26.25" customHeight="1" thickTop="1" thickBot="1">
      <c r="B175" s="261"/>
      <c r="C175" s="535"/>
      <c r="D175" s="316"/>
      <c r="E175" s="261"/>
      <c r="F175" s="261"/>
    </row>
    <row r="176" spans="2:6" ht="26.25" customHeight="1" thickTop="1" thickBot="1">
      <c r="B176" s="261"/>
      <c r="C176" s="535"/>
      <c r="D176" s="316"/>
      <c r="E176" s="261"/>
      <c r="F176" s="261"/>
    </row>
    <row r="177" spans="2:6" ht="26.25" customHeight="1" thickTop="1" thickBot="1">
      <c r="B177" s="261"/>
      <c r="C177" s="535"/>
      <c r="D177" s="316"/>
      <c r="E177" s="261"/>
      <c r="F177" s="261"/>
    </row>
    <row r="178" spans="2:6" ht="26.25" customHeight="1" thickTop="1" thickBot="1">
      <c r="B178" s="261"/>
      <c r="C178" s="535"/>
      <c r="D178" s="316"/>
      <c r="E178" s="261"/>
      <c r="F178" s="261"/>
    </row>
    <row r="179" spans="2:6" ht="26.25" customHeight="1" thickTop="1" thickBot="1">
      <c r="B179" s="261"/>
      <c r="C179" s="535"/>
      <c r="D179" s="316"/>
      <c r="E179" s="261"/>
      <c r="F179" s="261"/>
    </row>
    <row r="180" spans="2:6" ht="26.25" customHeight="1" thickTop="1" thickBot="1">
      <c r="B180" s="261"/>
      <c r="C180" s="535"/>
      <c r="D180" s="316"/>
      <c r="E180" s="261"/>
      <c r="F180" s="261"/>
    </row>
    <row r="181" spans="2:6" ht="26.25" customHeight="1" thickTop="1" thickBot="1">
      <c r="B181" s="261"/>
      <c r="C181" s="535"/>
      <c r="D181" s="316"/>
      <c r="E181" s="261"/>
      <c r="F181" s="261"/>
    </row>
    <row r="182" spans="2:6" ht="26.25" customHeight="1" thickTop="1" thickBot="1">
      <c r="B182" s="261"/>
      <c r="C182" s="535"/>
      <c r="D182" s="316"/>
      <c r="E182" s="261"/>
      <c r="F182" s="261"/>
    </row>
    <row r="183" spans="2:6" ht="26.25" customHeight="1" thickTop="1" thickBot="1">
      <c r="B183" s="261"/>
      <c r="C183" s="535"/>
      <c r="D183" s="316"/>
      <c r="E183" s="261"/>
      <c r="F183" s="261"/>
    </row>
    <row r="184" spans="2:6" ht="26.25" customHeight="1" thickTop="1" thickBot="1">
      <c r="B184" s="261"/>
      <c r="C184" s="535"/>
      <c r="D184" s="316"/>
      <c r="E184" s="261"/>
      <c r="F184" s="261"/>
    </row>
    <row r="185" spans="2:6" ht="26.25" customHeight="1" thickTop="1" thickBot="1">
      <c r="B185" s="261"/>
      <c r="C185" s="535"/>
      <c r="D185" s="316"/>
      <c r="E185" s="261"/>
      <c r="F185" s="261"/>
    </row>
    <row r="186" spans="2:6" ht="26.25" customHeight="1" thickTop="1" thickBot="1">
      <c r="B186" s="261"/>
      <c r="C186" s="535"/>
      <c r="D186" s="316"/>
      <c r="E186" s="261"/>
      <c r="F186" s="261"/>
    </row>
    <row r="187" spans="2:6" ht="26.25" customHeight="1" thickTop="1" thickBot="1">
      <c r="B187" s="261"/>
      <c r="C187" s="535"/>
      <c r="D187" s="316"/>
      <c r="E187" s="261"/>
      <c r="F187" s="261"/>
    </row>
    <row r="188" spans="2:6" ht="26.25" customHeight="1" thickTop="1" thickBot="1">
      <c r="B188" s="261"/>
      <c r="C188" s="535"/>
      <c r="D188" s="316"/>
      <c r="E188" s="261"/>
      <c r="F188" s="261"/>
    </row>
    <row r="189" spans="2:6" ht="26.25" customHeight="1" thickTop="1" thickBot="1">
      <c r="B189" s="261"/>
      <c r="C189" s="535"/>
      <c r="D189" s="316"/>
      <c r="E189" s="261"/>
      <c r="F189" s="261"/>
    </row>
    <row r="190" spans="2:6" ht="26.25" customHeight="1" thickTop="1" thickBot="1">
      <c r="B190" s="261"/>
      <c r="C190" s="535"/>
      <c r="D190" s="316"/>
      <c r="E190" s="261"/>
      <c r="F190" s="261"/>
    </row>
    <row r="191" spans="2:6" ht="26.25" customHeight="1" thickTop="1" thickBot="1">
      <c r="B191" s="261"/>
      <c r="C191" s="535"/>
      <c r="D191" s="316"/>
      <c r="E191" s="261"/>
      <c r="F191" s="261"/>
    </row>
    <row r="192" spans="2:6" ht="26.25" customHeight="1" thickTop="1" thickBot="1">
      <c r="B192" s="261"/>
      <c r="C192" s="535"/>
      <c r="D192" s="316"/>
      <c r="E192" s="261"/>
      <c r="F192" s="261"/>
    </row>
    <row r="193" spans="2:6" ht="26.25" customHeight="1" thickTop="1" thickBot="1">
      <c r="B193" s="261"/>
      <c r="C193" s="535"/>
      <c r="D193" s="316"/>
      <c r="E193" s="261"/>
      <c r="F193" s="261"/>
    </row>
    <row r="194" spans="2:6" ht="26.25" customHeight="1" thickTop="1" thickBot="1">
      <c r="B194" s="261"/>
      <c r="C194" s="535"/>
      <c r="D194" s="316"/>
      <c r="E194" s="261"/>
      <c r="F194" s="261"/>
    </row>
    <row r="195" spans="2:6" ht="26.25" customHeight="1" thickTop="1" thickBot="1">
      <c r="B195" s="261"/>
      <c r="C195" s="535"/>
      <c r="D195" s="316"/>
      <c r="E195" s="261"/>
      <c r="F195" s="261"/>
    </row>
    <row r="196" spans="2:6" ht="26.25" customHeight="1" thickTop="1" thickBot="1">
      <c r="B196" s="261"/>
      <c r="C196" s="535"/>
      <c r="D196" s="316"/>
      <c r="E196" s="261"/>
      <c r="F196" s="261"/>
    </row>
    <row r="197" spans="2:6" ht="26.25" customHeight="1" thickTop="1" thickBot="1">
      <c r="B197" s="261"/>
      <c r="C197" s="535"/>
      <c r="D197" s="316"/>
      <c r="E197" s="261"/>
      <c r="F197" s="261"/>
    </row>
    <row r="198" spans="2:6" ht="26.25" customHeight="1" thickTop="1" thickBot="1">
      <c r="B198" s="261"/>
      <c r="C198" s="535"/>
      <c r="D198" s="316"/>
      <c r="E198" s="261"/>
      <c r="F198" s="261"/>
    </row>
    <row r="199" spans="2:6" ht="26.25" customHeight="1" thickTop="1" thickBot="1">
      <c r="B199" s="261"/>
      <c r="C199" s="535"/>
      <c r="D199" s="316"/>
      <c r="E199" s="261"/>
      <c r="F199" s="261"/>
    </row>
    <row r="200" spans="2:6" ht="26.25" customHeight="1" thickTop="1" thickBot="1">
      <c r="B200" s="261"/>
      <c r="C200" s="535"/>
      <c r="D200" s="316"/>
      <c r="E200" s="261"/>
      <c r="F200" s="261"/>
    </row>
    <row r="201" spans="2:6" ht="26.25" customHeight="1" thickTop="1" thickBot="1">
      <c r="B201" s="261"/>
      <c r="C201" s="535"/>
      <c r="D201" s="316"/>
      <c r="E201" s="261"/>
      <c r="F201" s="261"/>
    </row>
    <row r="202" spans="2:6" ht="26.25" customHeight="1" thickTop="1" thickBot="1">
      <c r="B202" s="261"/>
      <c r="C202" s="535"/>
      <c r="D202" s="316"/>
      <c r="E202" s="261"/>
      <c r="F202" s="261"/>
    </row>
    <row r="203" spans="2:6" ht="26.25" customHeight="1" thickTop="1" thickBot="1">
      <c r="B203" s="261"/>
      <c r="C203" s="535"/>
      <c r="D203" s="316"/>
      <c r="E203" s="261"/>
      <c r="F203" s="261"/>
    </row>
    <row r="204" spans="2:6" ht="26.25" customHeight="1" thickTop="1" thickBot="1">
      <c r="B204" s="261"/>
      <c r="C204" s="535"/>
      <c r="D204" s="316"/>
      <c r="E204" s="261"/>
      <c r="F204" s="261"/>
    </row>
    <row r="205" spans="2:6" ht="26.25" customHeight="1" thickTop="1" thickBot="1">
      <c r="B205" s="261"/>
      <c r="C205" s="535"/>
      <c r="D205" s="316"/>
      <c r="E205" s="261"/>
      <c r="F205" s="261"/>
    </row>
    <row r="206" spans="2:6" ht="26.25" customHeight="1" thickTop="1" thickBot="1">
      <c r="B206" s="261"/>
      <c r="C206" s="535"/>
      <c r="D206" s="316"/>
      <c r="E206" s="261"/>
      <c r="F206" s="261"/>
    </row>
    <row r="207" spans="2:6" ht="26.25" customHeight="1" thickTop="1" thickBot="1">
      <c r="B207" s="261"/>
      <c r="C207" s="535"/>
      <c r="D207" s="316"/>
      <c r="E207" s="261"/>
      <c r="F207" s="261"/>
    </row>
    <row r="208" spans="2:6" ht="26.25" customHeight="1" thickTop="1" thickBot="1">
      <c r="B208" s="261"/>
      <c r="C208" s="535"/>
      <c r="D208" s="316"/>
      <c r="E208" s="261"/>
      <c r="F208" s="261"/>
    </row>
    <row r="209" spans="2:6" ht="26.25" customHeight="1" thickTop="1" thickBot="1">
      <c r="B209" s="261"/>
      <c r="C209" s="535"/>
      <c r="D209" s="316"/>
      <c r="E209" s="261"/>
      <c r="F209" s="261"/>
    </row>
    <row r="210" spans="2:6" ht="26.25" customHeight="1" thickTop="1" thickBot="1">
      <c r="B210" s="261"/>
      <c r="C210" s="535"/>
      <c r="D210" s="316"/>
      <c r="E210" s="261"/>
      <c r="F210" s="261"/>
    </row>
    <row r="211" spans="2:6" ht="26.25" customHeight="1" thickTop="1" thickBot="1">
      <c r="B211" s="261"/>
      <c r="C211" s="535"/>
      <c r="D211" s="316"/>
      <c r="E211" s="261"/>
      <c r="F211" s="261"/>
    </row>
    <row r="212" spans="2:6" ht="26.25" customHeight="1" thickTop="1" thickBot="1">
      <c r="B212" s="261"/>
      <c r="C212" s="535"/>
      <c r="D212" s="316"/>
      <c r="E212" s="261"/>
      <c r="F212" s="261"/>
    </row>
    <row r="213" spans="2:6" ht="26.25" customHeight="1" thickTop="1" thickBot="1">
      <c r="B213" s="261"/>
      <c r="C213" s="535"/>
      <c r="D213" s="316"/>
      <c r="E213" s="261"/>
      <c r="F213" s="261"/>
    </row>
    <row r="214" spans="2:6" ht="26.25" customHeight="1" thickTop="1" thickBot="1">
      <c r="B214" s="261"/>
      <c r="C214" s="535"/>
      <c r="D214" s="316"/>
      <c r="E214" s="261"/>
      <c r="F214" s="261"/>
    </row>
    <row r="215" spans="2:6" ht="26.25" customHeight="1" thickTop="1" thickBot="1">
      <c r="B215" s="261"/>
      <c r="C215" s="535"/>
      <c r="D215" s="316"/>
      <c r="E215" s="261"/>
      <c r="F215" s="261"/>
    </row>
    <row r="216" spans="2:6" ht="26.25" customHeight="1" thickTop="1" thickBot="1">
      <c r="B216" s="261"/>
      <c r="C216" s="535"/>
      <c r="D216" s="316"/>
      <c r="E216" s="261"/>
      <c r="F216" s="261"/>
    </row>
    <row r="217" spans="2:6" ht="26.25" customHeight="1" thickTop="1" thickBot="1">
      <c r="B217" s="261"/>
      <c r="C217" s="535"/>
      <c r="D217" s="316"/>
      <c r="E217" s="261"/>
      <c r="F217" s="261"/>
    </row>
    <row r="218" spans="2:6" ht="26.25" customHeight="1" thickTop="1" thickBot="1">
      <c r="B218" s="261"/>
      <c r="C218" s="535"/>
      <c r="D218" s="316"/>
      <c r="E218" s="261"/>
      <c r="F218" s="261"/>
    </row>
    <row r="219" spans="2:6" ht="26.25" customHeight="1" thickTop="1" thickBot="1">
      <c r="B219" s="261"/>
      <c r="C219" s="535"/>
      <c r="D219" s="316"/>
      <c r="E219" s="261"/>
      <c r="F219" s="261"/>
    </row>
    <row r="220" spans="2:6" ht="26.25" customHeight="1" thickTop="1" thickBot="1">
      <c r="B220" s="261"/>
      <c r="C220" s="535"/>
      <c r="D220" s="316"/>
      <c r="E220" s="261"/>
      <c r="F220" s="261"/>
    </row>
    <row r="221" spans="2:6" ht="26.25" customHeight="1" thickTop="1" thickBot="1">
      <c r="B221" s="261"/>
      <c r="C221" s="535"/>
      <c r="D221" s="316"/>
      <c r="E221" s="261"/>
      <c r="F221" s="261"/>
    </row>
    <row r="222" spans="2:6" ht="26.25" customHeight="1" thickTop="1" thickBot="1">
      <c r="B222" s="261"/>
      <c r="C222" s="535"/>
      <c r="D222" s="316"/>
      <c r="E222" s="261"/>
      <c r="F222" s="261"/>
    </row>
    <row r="223" spans="2:6" ht="26.25" customHeight="1" thickTop="1" thickBot="1">
      <c r="B223" s="261"/>
      <c r="C223" s="535"/>
      <c r="D223" s="316"/>
      <c r="E223" s="261"/>
      <c r="F223" s="261"/>
    </row>
    <row r="224" spans="2:6" ht="26.25" customHeight="1" thickTop="1" thickBot="1">
      <c r="B224" s="261"/>
      <c r="C224" s="535"/>
      <c r="D224" s="316"/>
      <c r="E224" s="261"/>
      <c r="F224" s="261"/>
    </row>
    <row r="225" spans="2:6" ht="26.25" customHeight="1" thickTop="1" thickBot="1">
      <c r="B225" s="261"/>
      <c r="C225" s="535"/>
      <c r="D225" s="316"/>
      <c r="E225" s="261"/>
      <c r="F225" s="261"/>
    </row>
    <row r="226" spans="2:6" ht="26.25" customHeight="1" thickTop="1" thickBot="1">
      <c r="B226" s="261"/>
      <c r="C226" s="535"/>
      <c r="D226" s="316"/>
      <c r="E226" s="261"/>
      <c r="F226" s="261"/>
    </row>
    <row r="227" spans="2:6" ht="26.25" customHeight="1" thickTop="1" thickBot="1">
      <c r="B227" s="261"/>
      <c r="C227" s="535"/>
      <c r="D227" s="316"/>
      <c r="E227" s="261"/>
      <c r="F227" s="261"/>
    </row>
    <row r="228" spans="2:6" ht="26.25" customHeight="1" thickTop="1" thickBot="1">
      <c r="B228" s="261"/>
      <c r="C228" s="535"/>
      <c r="D228" s="316"/>
      <c r="E228" s="261"/>
      <c r="F228" s="261"/>
    </row>
    <row r="229" spans="2:6" ht="26.25" customHeight="1" thickTop="1" thickBot="1">
      <c r="B229" s="261"/>
      <c r="C229" s="535"/>
      <c r="D229" s="316"/>
      <c r="E229" s="261"/>
      <c r="F229" s="261"/>
    </row>
    <row r="230" spans="2:6" ht="26.25" customHeight="1" thickTop="1" thickBot="1">
      <c r="B230" s="261"/>
      <c r="C230" s="535"/>
      <c r="D230" s="316"/>
      <c r="E230" s="261"/>
      <c r="F230" s="261"/>
    </row>
    <row r="231" spans="2:6" ht="26.25" customHeight="1" thickTop="1" thickBot="1">
      <c r="B231" s="261"/>
      <c r="C231" s="535"/>
      <c r="D231" s="316"/>
      <c r="E231" s="261"/>
      <c r="F231" s="261"/>
    </row>
    <row r="232" spans="2:6" ht="26.25" customHeight="1" thickTop="1" thickBot="1">
      <c r="B232" s="261"/>
      <c r="C232" s="535"/>
      <c r="D232" s="316"/>
      <c r="E232" s="261"/>
      <c r="F232" s="261"/>
    </row>
    <row r="233" spans="2:6" ht="26.25" customHeight="1" thickTop="1" thickBot="1">
      <c r="B233" s="261"/>
      <c r="C233" s="535"/>
      <c r="D233" s="316"/>
      <c r="E233" s="261"/>
      <c r="F233" s="261"/>
    </row>
    <row r="234" spans="2:6" ht="26.25" customHeight="1" thickTop="1" thickBot="1">
      <c r="B234" s="261"/>
      <c r="C234" s="535"/>
      <c r="D234" s="316"/>
      <c r="E234" s="261"/>
      <c r="F234" s="261"/>
    </row>
    <row r="235" spans="2:6" ht="26.25" customHeight="1" thickTop="1" thickBot="1">
      <c r="B235" s="261"/>
      <c r="C235" s="535"/>
      <c r="D235" s="316"/>
      <c r="E235" s="261"/>
      <c r="F235" s="261"/>
    </row>
    <row r="236" spans="2:6" ht="26.25" customHeight="1" thickTop="1" thickBot="1">
      <c r="B236" s="261"/>
      <c r="C236" s="535"/>
      <c r="D236" s="316"/>
      <c r="E236" s="261"/>
      <c r="F236" s="261"/>
    </row>
    <row r="237" spans="2:6" ht="26.25" customHeight="1" thickTop="1" thickBot="1">
      <c r="B237" s="261"/>
      <c r="C237" s="535"/>
      <c r="D237" s="316"/>
      <c r="E237" s="261"/>
      <c r="F237" s="261"/>
    </row>
    <row r="238" spans="2:6" ht="26.25" customHeight="1" thickTop="1" thickBot="1">
      <c r="B238" s="261"/>
      <c r="C238" s="535"/>
      <c r="D238" s="316"/>
      <c r="E238" s="261"/>
      <c r="F238" s="261"/>
    </row>
    <row r="239" spans="2:6" ht="26.25" customHeight="1" thickTop="1" thickBot="1">
      <c r="B239" s="261"/>
      <c r="C239" s="535"/>
      <c r="D239" s="316"/>
      <c r="E239" s="261"/>
      <c r="F239" s="261"/>
    </row>
    <row r="240" spans="2:6" ht="26.25" customHeight="1" thickTop="1" thickBot="1">
      <c r="B240" s="261"/>
      <c r="C240" s="535"/>
      <c r="D240" s="316"/>
      <c r="E240" s="261"/>
      <c r="F240" s="261"/>
    </row>
    <row r="241" spans="2:6" ht="26.25" customHeight="1" thickTop="1" thickBot="1">
      <c r="B241" s="261"/>
      <c r="C241" s="535"/>
      <c r="D241" s="316"/>
      <c r="E241" s="261"/>
      <c r="F241" s="261"/>
    </row>
    <row r="242" spans="2:6" ht="26.25" customHeight="1" thickTop="1" thickBot="1">
      <c r="B242" s="261"/>
      <c r="C242" s="535"/>
      <c r="D242" s="316"/>
      <c r="E242" s="261"/>
      <c r="F242" s="261"/>
    </row>
    <row r="243" spans="2:6" ht="26.25" customHeight="1" thickTop="1" thickBot="1">
      <c r="B243" s="261"/>
      <c r="C243" s="535"/>
      <c r="D243" s="316"/>
      <c r="E243" s="261"/>
      <c r="F243" s="261"/>
    </row>
    <row r="244" spans="2:6" ht="26.25" customHeight="1" thickTop="1" thickBot="1">
      <c r="B244" s="261"/>
      <c r="C244" s="535"/>
      <c r="D244" s="316"/>
      <c r="E244" s="261"/>
      <c r="F244" s="261"/>
    </row>
    <row r="245" spans="2:6" ht="26.25" customHeight="1" thickTop="1" thickBot="1">
      <c r="B245" s="261"/>
      <c r="C245" s="535"/>
      <c r="D245" s="316"/>
      <c r="E245" s="261"/>
      <c r="F245" s="261"/>
    </row>
    <row r="246" spans="2:6" ht="26.25" customHeight="1" thickTop="1" thickBot="1">
      <c r="B246" s="261"/>
      <c r="C246" s="535"/>
      <c r="D246" s="316"/>
      <c r="E246" s="261"/>
      <c r="F246" s="261"/>
    </row>
    <row r="247" spans="2:6" ht="26.25" customHeight="1" thickTop="1" thickBot="1">
      <c r="B247" s="261"/>
      <c r="C247" s="535"/>
      <c r="D247" s="316"/>
      <c r="E247" s="261"/>
      <c r="F247" s="261"/>
    </row>
    <row r="248" spans="2:6" ht="26.25" customHeight="1" thickTop="1" thickBot="1">
      <c r="B248" s="261"/>
      <c r="C248" s="535"/>
      <c r="D248" s="316"/>
      <c r="E248" s="261"/>
      <c r="F248" s="261"/>
    </row>
    <row r="249" spans="2:6" ht="26.25" customHeight="1" thickTop="1" thickBot="1">
      <c r="B249" s="261"/>
      <c r="C249" s="535"/>
      <c r="D249" s="316"/>
      <c r="E249" s="261"/>
      <c r="F249" s="261"/>
    </row>
    <row r="250" spans="2:6" ht="26.25" customHeight="1" thickTop="1" thickBot="1">
      <c r="B250" s="261"/>
      <c r="C250" s="535"/>
      <c r="D250" s="316"/>
      <c r="E250" s="261"/>
      <c r="F250" s="261"/>
    </row>
    <row r="251" spans="2:6" ht="26.25" customHeight="1" thickTop="1" thickBot="1">
      <c r="B251" s="261"/>
      <c r="C251" s="535"/>
      <c r="D251" s="316"/>
      <c r="E251" s="261"/>
      <c r="F251" s="261"/>
    </row>
    <row r="252" spans="2:6" ht="26.25" customHeight="1" thickTop="1" thickBot="1">
      <c r="B252" s="261"/>
      <c r="C252" s="535"/>
      <c r="D252" s="316"/>
      <c r="E252" s="261"/>
      <c r="F252" s="261"/>
    </row>
    <row r="253" spans="2:6" ht="26.25" customHeight="1" thickTop="1" thickBot="1">
      <c r="B253" s="261"/>
      <c r="C253" s="535"/>
      <c r="D253" s="316"/>
      <c r="E253" s="261"/>
      <c r="F253" s="261"/>
    </row>
    <row r="254" spans="2:6" ht="26.25" customHeight="1" thickTop="1" thickBot="1">
      <c r="B254" s="261"/>
      <c r="C254" s="535"/>
      <c r="D254" s="316"/>
      <c r="E254" s="261"/>
      <c r="F254" s="261"/>
    </row>
    <row r="255" spans="2:6" ht="26.25" customHeight="1" thickTop="1" thickBot="1">
      <c r="B255" s="261"/>
      <c r="C255" s="535"/>
      <c r="D255" s="316"/>
      <c r="E255" s="261"/>
      <c r="F255" s="261"/>
    </row>
    <row r="256" spans="2:6" ht="26.25" customHeight="1" thickTop="1" thickBot="1">
      <c r="B256" s="261"/>
      <c r="C256" s="535"/>
      <c r="D256" s="316"/>
      <c r="E256" s="261"/>
      <c r="F256" s="261"/>
    </row>
    <row r="257" spans="2:6" ht="26.25" customHeight="1" thickTop="1" thickBot="1">
      <c r="B257" s="261"/>
      <c r="C257" s="535"/>
      <c r="D257" s="316"/>
      <c r="E257" s="261"/>
      <c r="F257" s="261"/>
    </row>
    <row r="258" spans="2:6" ht="26.25" customHeight="1" thickTop="1" thickBot="1">
      <c r="B258" s="261"/>
      <c r="C258" s="535"/>
      <c r="D258" s="316"/>
      <c r="E258" s="261"/>
      <c r="F258" s="261"/>
    </row>
    <row r="259" spans="2:6" ht="26.25" customHeight="1" thickTop="1" thickBot="1">
      <c r="B259" s="261"/>
      <c r="C259" s="535"/>
      <c r="D259" s="316"/>
      <c r="E259" s="261"/>
      <c r="F259" s="261"/>
    </row>
    <row r="260" spans="2:6" ht="26.25" customHeight="1" thickTop="1" thickBot="1">
      <c r="B260" s="261"/>
      <c r="C260" s="535"/>
      <c r="D260" s="316"/>
      <c r="E260" s="261"/>
      <c r="F260" s="261"/>
    </row>
    <row r="261" spans="2:6" ht="26.25" customHeight="1" thickTop="1" thickBot="1">
      <c r="B261" s="261"/>
      <c r="C261" s="535"/>
      <c r="D261" s="316"/>
      <c r="E261" s="261"/>
      <c r="F261" s="261"/>
    </row>
    <row r="262" spans="2:6" ht="26.25" customHeight="1" thickTop="1" thickBot="1">
      <c r="B262" s="261"/>
      <c r="C262" s="535"/>
      <c r="D262" s="316"/>
      <c r="E262" s="261"/>
      <c r="F262" s="261"/>
    </row>
    <row r="263" spans="2:6" ht="26.25" customHeight="1" thickTop="1" thickBot="1">
      <c r="B263" s="261"/>
      <c r="C263" s="535"/>
      <c r="D263" s="316"/>
      <c r="E263" s="261"/>
      <c r="F263" s="261"/>
    </row>
    <row r="264" spans="2:6" ht="26.25" customHeight="1" thickTop="1" thickBot="1">
      <c r="B264" s="261"/>
      <c r="C264" s="535"/>
      <c r="D264" s="316"/>
      <c r="E264" s="261"/>
      <c r="F264" s="261"/>
    </row>
    <row r="265" spans="2:6" ht="26.25" customHeight="1" thickTop="1" thickBot="1">
      <c r="B265" s="261"/>
      <c r="C265" s="535"/>
      <c r="D265" s="316"/>
      <c r="E265" s="261"/>
      <c r="F265" s="261"/>
    </row>
    <row r="266" spans="2:6" ht="26.25" customHeight="1" thickTop="1" thickBot="1">
      <c r="B266" s="261"/>
      <c r="C266" s="535"/>
      <c r="D266" s="316"/>
      <c r="E266" s="261"/>
      <c r="F266" s="261"/>
    </row>
    <row r="267" spans="2:6" ht="26.25" customHeight="1" thickTop="1" thickBot="1">
      <c r="B267" s="261"/>
      <c r="C267" s="535"/>
      <c r="D267" s="316"/>
      <c r="E267" s="261"/>
      <c r="F267" s="261"/>
    </row>
    <row r="268" spans="2:6" ht="26.25" customHeight="1" thickTop="1" thickBot="1">
      <c r="B268" s="261"/>
      <c r="C268" s="535"/>
      <c r="D268" s="316"/>
      <c r="E268" s="261"/>
      <c r="F268" s="261"/>
    </row>
    <row r="269" spans="2:6" ht="26.25" customHeight="1" thickTop="1" thickBot="1">
      <c r="B269" s="261"/>
      <c r="C269" s="535"/>
      <c r="D269" s="316"/>
      <c r="E269" s="261"/>
      <c r="F269" s="261"/>
    </row>
    <row r="270" spans="2:6" ht="26.25" customHeight="1" thickTop="1" thickBot="1">
      <c r="B270" s="261"/>
      <c r="C270" s="535"/>
      <c r="D270" s="316"/>
      <c r="E270" s="261"/>
      <c r="F270" s="261"/>
    </row>
    <row r="271" spans="2:6" ht="26.25" customHeight="1" thickTop="1" thickBot="1">
      <c r="B271" s="261"/>
      <c r="C271" s="535"/>
      <c r="D271" s="316"/>
      <c r="E271" s="261"/>
      <c r="F271" s="261"/>
    </row>
    <row r="272" spans="2:6" ht="26.25" customHeight="1" thickTop="1" thickBot="1">
      <c r="B272" s="261"/>
      <c r="C272" s="535"/>
      <c r="D272" s="316"/>
      <c r="E272" s="261"/>
      <c r="F272" s="261"/>
    </row>
    <row r="273" spans="2:6" ht="26.25" customHeight="1" thickTop="1" thickBot="1">
      <c r="B273" s="261"/>
      <c r="C273" s="535"/>
      <c r="D273" s="316"/>
      <c r="E273" s="261"/>
      <c r="F273" s="261"/>
    </row>
    <row r="274" spans="2:6" ht="26.25" customHeight="1" thickTop="1" thickBot="1">
      <c r="B274" s="261"/>
      <c r="C274" s="535"/>
      <c r="D274" s="316"/>
      <c r="E274" s="261"/>
      <c r="F274" s="261"/>
    </row>
    <row r="275" spans="2:6" ht="26.25" customHeight="1" thickTop="1" thickBot="1">
      <c r="B275" s="261"/>
      <c r="C275" s="535"/>
      <c r="D275" s="316"/>
      <c r="E275" s="261"/>
      <c r="F275" s="261"/>
    </row>
    <row r="276" spans="2:6" ht="26.25" customHeight="1" thickTop="1" thickBot="1">
      <c r="B276" s="261"/>
      <c r="C276" s="535"/>
      <c r="D276" s="316"/>
      <c r="E276" s="261"/>
      <c r="F276" s="261"/>
    </row>
    <row r="277" spans="2:6" ht="26.25" customHeight="1" thickTop="1" thickBot="1">
      <c r="B277" s="261"/>
      <c r="C277" s="535"/>
      <c r="D277" s="316"/>
      <c r="E277" s="261"/>
      <c r="F277" s="261"/>
    </row>
    <row r="278" spans="2:6" ht="26.25" customHeight="1" thickTop="1" thickBot="1">
      <c r="B278" s="261"/>
      <c r="C278" s="535"/>
      <c r="D278" s="316"/>
      <c r="E278" s="261"/>
      <c r="F278" s="261"/>
    </row>
    <row r="279" spans="2:6" ht="26.25" customHeight="1" thickTop="1" thickBot="1">
      <c r="B279" s="261"/>
      <c r="C279" s="535"/>
      <c r="D279" s="316"/>
      <c r="E279" s="261"/>
      <c r="F279" s="261"/>
    </row>
    <row r="280" spans="2:6" ht="26.25" customHeight="1" thickTop="1" thickBot="1">
      <c r="B280" s="261"/>
      <c r="C280" s="535"/>
      <c r="D280" s="316"/>
      <c r="E280" s="261"/>
      <c r="F280" s="261"/>
    </row>
    <row r="281" spans="2:6" ht="26.25" customHeight="1" thickTop="1" thickBot="1">
      <c r="B281" s="261"/>
      <c r="C281" s="535"/>
      <c r="D281" s="316"/>
      <c r="E281" s="261"/>
      <c r="F281" s="261"/>
    </row>
    <row r="282" spans="2:6" ht="26.25" customHeight="1" thickTop="1" thickBot="1">
      <c r="B282" s="261"/>
      <c r="C282" s="535"/>
      <c r="D282" s="316"/>
      <c r="E282" s="261"/>
      <c r="F282" s="261"/>
    </row>
    <row r="283" spans="2:6" ht="26.25" customHeight="1" thickTop="1" thickBot="1">
      <c r="B283" s="261"/>
      <c r="C283" s="535"/>
      <c r="D283" s="316"/>
      <c r="E283" s="261"/>
      <c r="F283" s="261"/>
    </row>
    <row r="284" spans="2:6" ht="26.25" customHeight="1" thickTop="1" thickBot="1">
      <c r="B284" s="261"/>
      <c r="C284" s="535"/>
      <c r="D284" s="316"/>
      <c r="E284" s="261"/>
      <c r="F284" s="261"/>
    </row>
    <row r="285" spans="2:6" ht="26.25" customHeight="1" thickTop="1" thickBot="1">
      <c r="B285" s="261"/>
      <c r="C285" s="535"/>
      <c r="D285" s="316"/>
      <c r="E285" s="261"/>
      <c r="F285" s="261"/>
    </row>
    <row r="286" spans="2:6" ht="26.25" customHeight="1" thickTop="1" thickBot="1">
      <c r="B286" s="261"/>
      <c r="C286" s="535"/>
      <c r="D286" s="316"/>
      <c r="E286" s="261"/>
      <c r="F286" s="261"/>
    </row>
    <row r="287" spans="2:6" ht="26.25" customHeight="1" thickTop="1" thickBot="1">
      <c r="B287" s="261"/>
      <c r="C287" s="535"/>
      <c r="D287" s="316"/>
      <c r="E287" s="261"/>
      <c r="F287" s="261"/>
    </row>
    <row r="288" spans="2:6" ht="26.25" customHeight="1" thickTop="1" thickBot="1">
      <c r="B288" s="261"/>
      <c r="C288" s="535"/>
      <c r="D288" s="316"/>
      <c r="E288" s="261"/>
      <c r="F288" s="261"/>
    </row>
    <row r="289" spans="2:6" ht="26.25" customHeight="1" thickTop="1" thickBot="1">
      <c r="B289" s="261"/>
      <c r="C289" s="535"/>
      <c r="D289" s="316"/>
      <c r="E289" s="261"/>
      <c r="F289" s="261"/>
    </row>
    <row r="290" spans="2:6" ht="26.25" customHeight="1" thickTop="1" thickBot="1">
      <c r="B290" s="261"/>
      <c r="C290" s="535"/>
      <c r="D290" s="316"/>
      <c r="E290" s="261"/>
      <c r="F290" s="261"/>
    </row>
    <row r="291" spans="2:6" ht="26.25" customHeight="1" thickTop="1" thickBot="1">
      <c r="B291" s="261"/>
      <c r="C291" s="535"/>
      <c r="D291" s="316"/>
      <c r="E291" s="261"/>
      <c r="F291" s="261"/>
    </row>
    <row r="292" spans="2:6" ht="26.25" customHeight="1" thickTop="1" thickBot="1">
      <c r="B292" s="261"/>
      <c r="C292" s="535"/>
      <c r="D292" s="316"/>
      <c r="E292" s="261"/>
      <c r="F292" s="261"/>
    </row>
    <row r="293" spans="2:6" ht="26.25" customHeight="1" thickTop="1" thickBot="1">
      <c r="B293" s="261"/>
      <c r="C293" s="535"/>
      <c r="D293" s="316"/>
      <c r="E293" s="261"/>
      <c r="F293" s="261"/>
    </row>
    <row r="294" spans="2:6" ht="26.25" customHeight="1" thickTop="1" thickBot="1">
      <c r="B294" s="261"/>
      <c r="C294" s="535"/>
      <c r="D294" s="316"/>
      <c r="E294" s="261"/>
      <c r="F294" s="261"/>
    </row>
    <row r="295" spans="2:6" ht="26.25" customHeight="1" thickTop="1" thickBot="1">
      <c r="B295" s="261"/>
      <c r="C295" s="535"/>
      <c r="D295" s="316"/>
      <c r="E295" s="261"/>
      <c r="F295" s="261"/>
    </row>
    <row r="296" spans="2:6" ht="26.25" customHeight="1" thickTop="1" thickBot="1">
      <c r="B296" s="261"/>
      <c r="C296" s="535"/>
      <c r="D296" s="316"/>
      <c r="E296" s="261"/>
      <c r="F296" s="261"/>
    </row>
    <row r="297" spans="2:6" ht="26.25" customHeight="1" thickTop="1" thickBot="1">
      <c r="B297" s="261"/>
      <c r="C297" s="535"/>
      <c r="D297" s="316"/>
      <c r="E297" s="261"/>
      <c r="F297" s="261"/>
    </row>
    <row r="298" spans="2:6" ht="26.25" customHeight="1" thickTop="1" thickBot="1">
      <c r="B298" s="261"/>
      <c r="C298" s="535"/>
      <c r="D298" s="316"/>
      <c r="E298" s="261"/>
      <c r="F298" s="261"/>
    </row>
    <row r="299" spans="2:6" ht="26.25" customHeight="1" thickTop="1" thickBot="1">
      <c r="B299" s="261"/>
      <c r="C299" s="535"/>
      <c r="D299" s="316"/>
      <c r="E299" s="261"/>
      <c r="F299" s="261"/>
    </row>
    <row r="300" spans="2:6" ht="26.25" customHeight="1" thickTop="1" thickBot="1">
      <c r="B300" s="261"/>
      <c r="C300" s="535"/>
      <c r="D300" s="316"/>
      <c r="E300" s="261"/>
      <c r="F300" s="261"/>
    </row>
    <row r="301" spans="2:6" ht="26.25" customHeight="1" thickTop="1" thickBot="1">
      <c r="B301" s="261"/>
      <c r="C301" s="535"/>
      <c r="D301" s="316"/>
      <c r="E301" s="261"/>
      <c r="F301" s="261"/>
    </row>
    <row r="302" spans="2:6" ht="26.25" customHeight="1" thickTop="1" thickBot="1">
      <c r="B302" s="261"/>
      <c r="C302" s="535"/>
      <c r="D302" s="316"/>
      <c r="E302" s="261"/>
      <c r="F302" s="261"/>
    </row>
    <row r="303" spans="2:6" ht="26.25" customHeight="1" thickTop="1" thickBot="1">
      <c r="B303" s="261"/>
      <c r="C303" s="535"/>
      <c r="D303" s="316"/>
      <c r="E303" s="261"/>
      <c r="F303" s="261"/>
    </row>
    <row r="304" spans="2:6" ht="26.25" customHeight="1" thickTop="1" thickBot="1">
      <c r="B304" s="261"/>
      <c r="C304" s="535"/>
      <c r="D304" s="316"/>
      <c r="E304" s="261"/>
      <c r="F304" s="261"/>
    </row>
    <row r="305" spans="2:6" ht="26.25" customHeight="1" thickTop="1" thickBot="1">
      <c r="B305" s="261"/>
      <c r="C305" s="535"/>
      <c r="D305" s="316"/>
      <c r="E305" s="261"/>
      <c r="F305" s="261"/>
    </row>
    <row r="306" spans="2:6" ht="26.25" customHeight="1" thickTop="1" thickBot="1">
      <c r="B306" s="261"/>
      <c r="C306" s="535"/>
      <c r="D306" s="316"/>
      <c r="E306" s="261"/>
      <c r="F306" s="261"/>
    </row>
    <row r="307" spans="2:6" ht="26.25" customHeight="1" thickTop="1" thickBot="1">
      <c r="B307" s="261"/>
      <c r="C307" s="535"/>
      <c r="D307" s="316"/>
      <c r="E307" s="261"/>
      <c r="F307" s="261"/>
    </row>
    <row r="308" spans="2:6" ht="26.25" customHeight="1" thickTop="1" thickBot="1">
      <c r="B308" s="261"/>
      <c r="C308" s="535"/>
      <c r="D308" s="316"/>
      <c r="E308" s="261"/>
      <c r="F308" s="261"/>
    </row>
    <row r="309" spans="2:6" ht="26.25" customHeight="1" thickTop="1" thickBot="1">
      <c r="B309" s="261"/>
      <c r="C309" s="535"/>
      <c r="D309" s="316"/>
      <c r="E309" s="261"/>
      <c r="F309" s="261"/>
    </row>
    <row r="310" spans="2:6" ht="26.25" customHeight="1" thickTop="1" thickBot="1">
      <c r="B310" s="261"/>
      <c r="C310" s="535"/>
      <c r="D310" s="316"/>
      <c r="E310" s="261"/>
      <c r="F310" s="261"/>
    </row>
    <row r="311" spans="2:6" ht="26.25" customHeight="1" thickTop="1" thickBot="1">
      <c r="B311" s="261"/>
      <c r="C311" s="535"/>
      <c r="D311" s="316"/>
      <c r="E311" s="261"/>
      <c r="F311" s="261"/>
    </row>
    <row r="312" spans="2:6" ht="26.25" customHeight="1" thickTop="1" thickBot="1">
      <c r="B312" s="261"/>
      <c r="C312" s="535"/>
      <c r="D312" s="316"/>
      <c r="E312" s="261"/>
      <c r="F312" s="261"/>
    </row>
    <row r="313" spans="2:6" ht="26.25" customHeight="1" thickTop="1" thickBot="1">
      <c r="B313" s="261"/>
      <c r="C313" s="535"/>
      <c r="D313" s="316"/>
      <c r="E313" s="261"/>
      <c r="F313" s="261"/>
    </row>
    <row r="314" spans="2:6" ht="26.25" customHeight="1" thickTop="1" thickBot="1">
      <c r="B314" s="261"/>
      <c r="C314" s="535"/>
      <c r="D314" s="316"/>
      <c r="E314" s="261"/>
      <c r="F314" s="261"/>
    </row>
    <row r="315" spans="2:6" ht="26.25" customHeight="1" thickTop="1" thickBot="1">
      <c r="B315" s="261"/>
      <c r="C315" s="535"/>
      <c r="D315" s="316"/>
      <c r="E315" s="261"/>
      <c r="F315" s="261"/>
    </row>
    <row r="316" spans="2:6" ht="26.25" customHeight="1" thickTop="1" thickBot="1">
      <c r="B316" s="261"/>
      <c r="C316" s="535"/>
      <c r="D316" s="316"/>
      <c r="E316" s="261"/>
      <c r="F316" s="261"/>
    </row>
    <row r="317" spans="2:6" ht="26.25" customHeight="1" thickTop="1" thickBot="1">
      <c r="B317" s="261"/>
      <c r="C317" s="535"/>
      <c r="D317" s="316"/>
      <c r="E317" s="261"/>
      <c r="F317" s="261"/>
    </row>
    <row r="318" spans="2:6" ht="26.25" customHeight="1" thickTop="1" thickBot="1">
      <c r="B318" s="261"/>
      <c r="C318" s="535"/>
      <c r="D318" s="316"/>
      <c r="E318" s="261"/>
      <c r="F318" s="261"/>
    </row>
    <row r="319" spans="2:6" ht="26.25" customHeight="1" thickTop="1" thickBot="1">
      <c r="B319" s="261"/>
      <c r="C319" s="535"/>
      <c r="D319" s="316"/>
      <c r="E319" s="261"/>
      <c r="F319" s="261"/>
    </row>
    <row r="320" spans="2:6" ht="26.25" customHeight="1" thickTop="1" thickBot="1">
      <c r="B320" s="261"/>
      <c r="C320" s="535"/>
      <c r="D320" s="316"/>
      <c r="E320" s="261"/>
      <c r="F320" s="261"/>
    </row>
    <row r="321" spans="2:6" ht="26.25" customHeight="1" thickTop="1" thickBot="1">
      <c r="B321" s="261"/>
      <c r="C321" s="535"/>
      <c r="D321" s="316"/>
      <c r="E321" s="261"/>
      <c r="F321" s="261"/>
    </row>
    <row r="322" spans="2:6" ht="26.25" customHeight="1" thickTop="1" thickBot="1">
      <c r="B322" s="261"/>
      <c r="C322" s="535"/>
      <c r="D322" s="316"/>
      <c r="E322" s="261"/>
      <c r="F322" s="261"/>
    </row>
    <row r="323" spans="2:6" ht="26.25" customHeight="1" thickTop="1" thickBot="1">
      <c r="B323" s="261"/>
      <c r="C323" s="535"/>
      <c r="D323" s="316"/>
      <c r="E323" s="261"/>
      <c r="F323" s="261"/>
    </row>
    <row r="324" spans="2:6" ht="26.25" customHeight="1" thickTop="1" thickBot="1">
      <c r="B324" s="261"/>
      <c r="C324" s="535"/>
      <c r="D324" s="316"/>
      <c r="E324" s="261"/>
      <c r="F324" s="261"/>
    </row>
    <row r="325" spans="2:6" ht="26.25" customHeight="1" thickTop="1" thickBot="1">
      <c r="B325" s="261"/>
      <c r="C325" s="535"/>
      <c r="D325" s="316"/>
      <c r="E325" s="261"/>
      <c r="F325" s="261"/>
    </row>
    <row r="326" spans="2:6" ht="26.25" customHeight="1" thickTop="1" thickBot="1">
      <c r="B326" s="261"/>
      <c r="C326" s="535"/>
      <c r="D326" s="316"/>
      <c r="E326" s="261"/>
      <c r="F326" s="261"/>
    </row>
    <row r="327" spans="2:6" ht="26.25" customHeight="1" thickTop="1" thickBot="1">
      <c r="B327" s="261"/>
      <c r="C327" s="535"/>
      <c r="D327" s="316"/>
      <c r="E327" s="261"/>
      <c r="F327" s="261"/>
    </row>
    <row r="328" spans="2:6" ht="26.25" customHeight="1" thickTop="1" thickBot="1">
      <c r="B328" s="261"/>
      <c r="C328" s="535"/>
      <c r="D328" s="316"/>
      <c r="E328" s="261"/>
      <c r="F328" s="261"/>
    </row>
    <row r="329" spans="2:6" ht="26.25" customHeight="1" thickTop="1" thickBot="1">
      <c r="B329" s="261"/>
      <c r="C329" s="535"/>
      <c r="D329" s="316"/>
      <c r="E329" s="261"/>
      <c r="F329" s="261"/>
    </row>
    <row r="330" spans="2:6" ht="26.25" customHeight="1" thickTop="1" thickBot="1">
      <c r="B330" s="261"/>
      <c r="C330" s="535"/>
      <c r="D330" s="316"/>
      <c r="E330" s="261"/>
      <c r="F330" s="261"/>
    </row>
    <row r="331" spans="2:6" ht="26.25" customHeight="1" thickTop="1" thickBot="1">
      <c r="B331" s="261"/>
      <c r="C331" s="535"/>
      <c r="D331" s="316"/>
      <c r="E331" s="261"/>
      <c r="F331" s="261"/>
    </row>
    <row r="332" spans="2:6" ht="26.25" customHeight="1" thickTop="1" thickBot="1">
      <c r="B332" s="261"/>
      <c r="C332" s="535"/>
      <c r="D332" s="316"/>
      <c r="E332" s="261"/>
      <c r="F332" s="261"/>
    </row>
    <row r="333" spans="2:6" ht="26.25" customHeight="1" thickTop="1" thickBot="1">
      <c r="B333" s="261"/>
      <c r="C333" s="535"/>
      <c r="D333" s="316"/>
      <c r="E333" s="261"/>
      <c r="F333" s="261"/>
    </row>
    <row r="334" spans="2:6" ht="26.25" customHeight="1" thickTop="1" thickBot="1">
      <c r="B334" s="261"/>
      <c r="C334" s="535"/>
      <c r="D334" s="316"/>
      <c r="E334" s="261"/>
      <c r="F334" s="261"/>
    </row>
    <row r="335" spans="2:6" ht="26.25" customHeight="1" thickTop="1" thickBot="1">
      <c r="B335" s="261"/>
      <c r="C335" s="535"/>
      <c r="D335" s="316"/>
      <c r="E335" s="261"/>
      <c r="F335" s="261"/>
    </row>
    <row r="336" spans="2:6" ht="26.25" customHeight="1" thickTop="1" thickBot="1">
      <c r="B336" s="261"/>
      <c r="C336" s="535"/>
      <c r="D336" s="316"/>
      <c r="E336" s="261"/>
      <c r="F336" s="261"/>
    </row>
    <row r="337" spans="2:6" ht="26.25" customHeight="1" thickTop="1" thickBot="1">
      <c r="B337" s="261"/>
      <c r="C337" s="535"/>
      <c r="D337" s="316"/>
      <c r="E337" s="261"/>
      <c r="F337" s="261"/>
    </row>
    <row r="338" spans="2:6" ht="26.25" customHeight="1" thickTop="1" thickBot="1">
      <c r="B338" s="261"/>
      <c r="C338" s="535"/>
      <c r="D338" s="316"/>
      <c r="E338" s="261"/>
      <c r="F338" s="261"/>
    </row>
    <row r="339" spans="2:6" ht="26.25" customHeight="1" thickTop="1" thickBot="1">
      <c r="B339" s="261"/>
      <c r="C339" s="535"/>
      <c r="D339" s="316"/>
      <c r="E339" s="261"/>
      <c r="F339" s="261"/>
    </row>
    <row r="340" spans="2:6" ht="26.25" customHeight="1" thickTop="1" thickBot="1">
      <c r="B340" s="261"/>
      <c r="C340" s="535"/>
      <c r="D340" s="316"/>
      <c r="E340" s="261"/>
      <c r="F340" s="261"/>
    </row>
    <row r="341" spans="2:6" ht="26.25" customHeight="1" thickTop="1" thickBot="1">
      <c r="B341" s="261"/>
      <c r="C341" s="535"/>
      <c r="D341" s="316"/>
      <c r="E341" s="261"/>
      <c r="F341" s="261"/>
    </row>
    <row r="342" spans="2:6" ht="26.25" customHeight="1" thickTop="1" thickBot="1">
      <c r="B342" s="261"/>
      <c r="C342" s="535"/>
      <c r="D342" s="316"/>
      <c r="E342" s="261"/>
      <c r="F342" s="261"/>
    </row>
    <row r="343" spans="2:6" ht="26.25" customHeight="1" thickTop="1" thickBot="1">
      <c r="B343" s="261"/>
      <c r="C343" s="535"/>
      <c r="D343" s="316"/>
      <c r="E343" s="261"/>
      <c r="F343" s="261"/>
    </row>
    <row r="344" spans="2:6" ht="26.25" customHeight="1" thickTop="1" thickBot="1">
      <c r="B344" s="261"/>
      <c r="C344" s="535"/>
      <c r="D344" s="316"/>
      <c r="E344" s="261"/>
      <c r="F344" s="261"/>
    </row>
    <row r="345" spans="2:6" ht="26.25" customHeight="1" thickTop="1" thickBot="1">
      <c r="B345" s="261"/>
      <c r="C345" s="535"/>
      <c r="D345" s="316"/>
      <c r="E345" s="261"/>
      <c r="F345" s="261"/>
    </row>
    <row r="346" spans="2:6" ht="26.25" customHeight="1" thickTop="1" thickBot="1">
      <c r="B346" s="261"/>
      <c r="C346" s="535"/>
      <c r="D346" s="316"/>
      <c r="E346" s="261"/>
      <c r="F346" s="261"/>
    </row>
    <row r="347" spans="2:6" ht="26.25" customHeight="1" thickTop="1" thickBot="1">
      <c r="B347" s="261"/>
      <c r="C347" s="535"/>
      <c r="D347" s="316"/>
      <c r="E347" s="261"/>
      <c r="F347" s="261"/>
    </row>
    <row r="348" spans="2:6" ht="26.25" customHeight="1" thickTop="1" thickBot="1">
      <c r="B348" s="261"/>
      <c r="C348" s="535"/>
      <c r="D348" s="316"/>
      <c r="E348" s="261"/>
      <c r="F348" s="261"/>
    </row>
    <row r="349" spans="2:6" ht="26.25" customHeight="1" thickTop="1" thickBot="1">
      <c r="B349" s="261"/>
      <c r="C349" s="535"/>
      <c r="D349" s="316"/>
      <c r="E349" s="261"/>
      <c r="F349" s="261"/>
    </row>
    <row r="350" spans="2:6" ht="26.25" customHeight="1" thickTop="1" thickBot="1">
      <c r="B350" s="261"/>
      <c r="C350" s="535"/>
      <c r="D350" s="316"/>
      <c r="E350" s="261"/>
      <c r="F350" s="261"/>
    </row>
    <row r="351" spans="2:6" ht="26.25" customHeight="1" thickTop="1" thickBot="1">
      <c r="B351" s="261"/>
      <c r="C351" s="535"/>
      <c r="D351" s="316"/>
      <c r="E351" s="261"/>
      <c r="F351" s="261"/>
    </row>
    <row r="352" spans="2:6" ht="26.25" customHeight="1" thickTop="1" thickBot="1">
      <c r="B352" s="261"/>
      <c r="C352" s="535"/>
      <c r="D352" s="316"/>
      <c r="E352" s="261"/>
      <c r="F352" s="261"/>
    </row>
    <row r="353" spans="2:6" ht="26.25" customHeight="1" thickTop="1" thickBot="1">
      <c r="B353" s="261"/>
      <c r="C353" s="535"/>
      <c r="D353" s="316"/>
      <c r="E353" s="261"/>
      <c r="F353" s="261"/>
    </row>
    <row r="354" spans="2:6" ht="26.25" customHeight="1" thickTop="1" thickBot="1">
      <c r="B354" s="261"/>
      <c r="C354" s="535"/>
      <c r="D354" s="316"/>
      <c r="E354" s="261"/>
      <c r="F354" s="261"/>
    </row>
    <row r="355" spans="2:6" ht="26.25" customHeight="1" thickTop="1" thickBot="1">
      <c r="B355" s="261"/>
      <c r="C355" s="535"/>
      <c r="D355" s="316"/>
      <c r="E355" s="261"/>
      <c r="F355" s="261"/>
    </row>
    <row r="356" spans="2:6" ht="26.25" customHeight="1" thickTop="1" thickBot="1">
      <c r="B356" s="261"/>
      <c r="C356" s="535"/>
      <c r="D356" s="316"/>
      <c r="E356" s="261"/>
      <c r="F356" s="261"/>
    </row>
    <row r="357" spans="2:6" ht="26.25" customHeight="1" thickTop="1" thickBot="1">
      <c r="B357" s="261"/>
      <c r="C357" s="535"/>
      <c r="D357" s="316"/>
      <c r="E357" s="261"/>
      <c r="F357" s="261"/>
    </row>
    <row r="358" spans="2:6" ht="26.25" customHeight="1" thickTop="1" thickBot="1">
      <c r="B358" s="261"/>
      <c r="C358" s="535"/>
      <c r="D358" s="316"/>
      <c r="E358" s="261"/>
      <c r="F358" s="261"/>
    </row>
    <row r="359" spans="2:6" ht="26.25" customHeight="1" thickTop="1" thickBot="1">
      <c r="B359" s="261"/>
      <c r="C359" s="535"/>
      <c r="D359" s="316"/>
      <c r="E359" s="261"/>
      <c r="F359" s="261"/>
    </row>
    <row r="360" spans="2:6" ht="26.25" customHeight="1" thickTop="1" thickBot="1">
      <c r="B360" s="261"/>
      <c r="C360" s="535"/>
      <c r="D360" s="316"/>
      <c r="E360" s="261"/>
      <c r="F360" s="261"/>
    </row>
    <row r="361" spans="2:6" ht="26.25" customHeight="1" thickTop="1" thickBot="1">
      <c r="B361" s="261"/>
      <c r="C361" s="535"/>
      <c r="D361" s="316"/>
      <c r="E361" s="261"/>
      <c r="F361" s="261"/>
    </row>
    <row r="362" spans="2:6" ht="26.25" customHeight="1" thickTop="1" thickBot="1">
      <c r="B362" s="261"/>
      <c r="C362" s="535"/>
      <c r="D362" s="316"/>
      <c r="E362" s="261"/>
      <c r="F362" s="261"/>
    </row>
    <row r="363" spans="2:6" ht="26.25" customHeight="1" thickTop="1" thickBot="1">
      <c r="B363" s="261"/>
      <c r="C363" s="535"/>
      <c r="D363" s="316"/>
      <c r="E363" s="261"/>
      <c r="F363" s="261"/>
    </row>
    <row r="364" spans="2:6" ht="26.25" customHeight="1" thickTop="1" thickBot="1">
      <c r="B364" s="261"/>
      <c r="C364" s="535"/>
      <c r="D364" s="316"/>
      <c r="E364" s="261"/>
      <c r="F364" s="261"/>
    </row>
    <row r="365" spans="2:6" ht="26.25" customHeight="1" thickTop="1" thickBot="1">
      <c r="B365" s="261"/>
      <c r="C365" s="535"/>
      <c r="D365" s="316"/>
      <c r="E365" s="261"/>
      <c r="F365" s="261"/>
    </row>
    <row r="366" spans="2:6" ht="26.25" customHeight="1" thickTop="1" thickBot="1">
      <c r="B366" s="261"/>
      <c r="C366" s="535"/>
      <c r="D366" s="316"/>
      <c r="E366" s="261"/>
      <c r="F366" s="261"/>
    </row>
    <row r="367" spans="2:6" ht="26.25" customHeight="1" thickTop="1" thickBot="1">
      <c r="B367" s="261"/>
      <c r="C367" s="535"/>
      <c r="D367" s="316"/>
      <c r="E367" s="261"/>
      <c r="F367" s="261"/>
    </row>
    <row r="368" spans="2:6" ht="26.25" customHeight="1" thickTop="1" thickBot="1">
      <c r="B368" s="261"/>
      <c r="C368" s="535"/>
      <c r="D368" s="316"/>
      <c r="E368" s="261"/>
      <c r="F368" s="261"/>
    </row>
    <row r="369" spans="2:6" ht="26.25" customHeight="1" thickTop="1" thickBot="1">
      <c r="B369" s="261"/>
      <c r="C369" s="535"/>
      <c r="D369" s="316"/>
      <c r="E369" s="261"/>
      <c r="F369" s="261"/>
    </row>
    <row r="370" spans="2:6" ht="26.25" customHeight="1" thickTop="1" thickBot="1">
      <c r="B370" s="261"/>
      <c r="C370" s="535"/>
      <c r="D370" s="316"/>
      <c r="E370" s="261"/>
      <c r="F370" s="261"/>
    </row>
    <row r="371" spans="2:6" ht="26.25" customHeight="1" thickTop="1" thickBot="1">
      <c r="B371" s="261"/>
      <c r="C371" s="535"/>
      <c r="D371" s="316"/>
      <c r="E371" s="261"/>
      <c r="F371" s="261"/>
    </row>
    <row r="372" spans="2:6" ht="26.25" customHeight="1" thickTop="1" thickBot="1">
      <c r="B372" s="261"/>
      <c r="C372" s="535"/>
      <c r="D372" s="316"/>
      <c r="E372" s="261"/>
      <c r="F372" s="261"/>
    </row>
    <row r="373" spans="2:6" ht="26.25" customHeight="1" thickTop="1" thickBot="1">
      <c r="B373" s="261"/>
      <c r="C373" s="535"/>
      <c r="D373" s="316"/>
      <c r="E373" s="261"/>
      <c r="F373" s="261"/>
    </row>
    <row r="374" spans="2:6" ht="26.25" customHeight="1" thickTop="1" thickBot="1">
      <c r="B374" s="261"/>
      <c r="C374" s="535"/>
      <c r="D374" s="316"/>
      <c r="E374" s="261"/>
      <c r="F374" s="261"/>
    </row>
    <row r="375" spans="2:6" ht="26.25" customHeight="1" thickTop="1" thickBot="1">
      <c r="B375" s="261"/>
      <c r="C375" s="535"/>
      <c r="D375" s="316"/>
      <c r="E375" s="261"/>
      <c r="F375" s="261"/>
    </row>
    <row r="376" spans="2:6" ht="26.25" customHeight="1" thickTop="1" thickBot="1">
      <c r="B376" s="261"/>
      <c r="C376" s="535"/>
      <c r="D376" s="316"/>
      <c r="E376" s="261"/>
      <c r="F376" s="261"/>
    </row>
    <row r="377" spans="2:6" ht="26.25" customHeight="1" thickTop="1" thickBot="1">
      <c r="B377" s="261"/>
      <c r="C377" s="535"/>
      <c r="D377" s="316"/>
      <c r="E377" s="261"/>
      <c r="F377" s="261"/>
    </row>
    <row r="378" spans="2:6" ht="26.25" customHeight="1" thickTop="1" thickBot="1">
      <c r="B378" s="261"/>
      <c r="C378" s="535"/>
      <c r="D378" s="316"/>
      <c r="E378" s="261"/>
      <c r="F378" s="261"/>
    </row>
    <row r="379" spans="2:6" ht="26.25" customHeight="1" thickTop="1" thickBot="1">
      <c r="B379" s="261"/>
      <c r="C379" s="535"/>
      <c r="D379" s="316"/>
      <c r="E379" s="261"/>
      <c r="F379" s="261"/>
    </row>
    <row r="380" spans="2:6" ht="26.25" customHeight="1" thickTop="1" thickBot="1">
      <c r="B380" s="261"/>
      <c r="C380" s="535"/>
      <c r="D380" s="316"/>
      <c r="E380" s="261"/>
      <c r="F380" s="261"/>
    </row>
    <row r="381" spans="2:6" ht="26.25" customHeight="1" thickTop="1" thickBot="1">
      <c r="B381" s="261"/>
      <c r="C381" s="535"/>
      <c r="D381" s="316"/>
      <c r="E381" s="261"/>
      <c r="F381" s="261"/>
    </row>
    <row r="382" spans="2:6" ht="26.25" customHeight="1" thickTop="1" thickBot="1">
      <c r="B382" s="261"/>
      <c r="C382" s="535"/>
      <c r="D382" s="316"/>
      <c r="E382" s="261"/>
      <c r="F382" s="261"/>
    </row>
    <row r="383" spans="2:6" ht="26.25" customHeight="1" thickTop="1" thickBot="1">
      <c r="B383" s="261"/>
      <c r="C383" s="535"/>
      <c r="D383" s="316"/>
      <c r="E383" s="261"/>
      <c r="F383" s="261"/>
    </row>
    <row r="384" spans="2:6" ht="26.25" customHeight="1" thickTop="1" thickBot="1">
      <c r="B384" s="261"/>
      <c r="C384" s="535"/>
      <c r="D384" s="316"/>
      <c r="E384" s="261"/>
      <c r="F384" s="261"/>
    </row>
    <row r="385" spans="2:6" ht="26.25" customHeight="1" thickTop="1" thickBot="1">
      <c r="B385" s="261"/>
      <c r="C385" s="535"/>
      <c r="D385" s="316"/>
      <c r="E385" s="261"/>
      <c r="F385" s="261"/>
    </row>
    <row r="386" spans="2:6" ht="26.25" customHeight="1" thickTop="1" thickBot="1">
      <c r="B386" s="261"/>
      <c r="C386" s="535"/>
      <c r="D386" s="316"/>
      <c r="E386" s="261"/>
      <c r="F386" s="261"/>
    </row>
    <row r="387" spans="2:6" ht="26.25" customHeight="1" thickTop="1" thickBot="1">
      <c r="B387" s="261"/>
      <c r="C387" s="535"/>
      <c r="D387" s="316"/>
      <c r="E387" s="261"/>
      <c r="F387" s="261"/>
    </row>
    <row r="388" spans="2:6" ht="26.25" customHeight="1" thickTop="1" thickBot="1">
      <c r="B388" s="261"/>
      <c r="C388" s="535"/>
      <c r="D388" s="316"/>
      <c r="E388" s="261"/>
      <c r="F388" s="261"/>
    </row>
    <row r="389" spans="2:6" ht="26.25" customHeight="1" thickTop="1" thickBot="1">
      <c r="B389" s="261"/>
      <c r="C389" s="535"/>
      <c r="D389" s="316"/>
      <c r="E389" s="261"/>
      <c r="F389" s="261"/>
    </row>
    <row r="390" spans="2:6" ht="26.25" customHeight="1" thickTop="1" thickBot="1">
      <c r="B390" s="261"/>
      <c r="C390" s="535"/>
      <c r="D390" s="316"/>
      <c r="E390" s="261"/>
      <c r="F390" s="261"/>
    </row>
    <row r="391" spans="2:6" ht="26.25" customHeight="1" thickTop="1" thickBot="1">
      <c r="B391" s="261"/>
      <c r="C391" s="535"/>
      <c r="D391" s="316"/>
      <c r="E391" s="261"/>
      <c r="F391" s="261"/>
    </row>
    <row r="392" spans="2:6" ht="26.25" customHeight="1" thickTop="1" thickBot="1">
      <c r="B392" s="261"/>
      <c r="C392" s="535"/>
      <c r="D392" s="316"/>
      <c r="E392" s="261"/>
      <c r="F392" s="261"/>
    </row>
    <row r="393" spans="2:6" ht="26.25" customHeight="1" thickTop="1" thickBot="1">
      <c r="B393" s="261"/>
      <c r="C393" s="535"/>
      <c r="D393" s="316"/>
      <c r="E393" s="261"/>
      <c r="F393" s="261"/>
    </row>
    <row r="394" spans="2:6" ht="26.25" customHeight="1" thickTop="1" thickBot="1">
      <c r="B394" s="261"/>
      <c r="C394" s="535"/>
      <c r="D394" s="316"/>
      <c r="E394" s="261"/>
      <c r="F394" s="261"/>
    </row>
    <row r="395" spans="2:6" ht="26.25" customHeight="1" thickTop="1" thickBot="1">
      <c r="B395" s="261"/>
      <c r="C395" s="535"/>
      <c r="D395" s="316"/>
      <c r="E395" s="261"/>
      <c r="F395" s="261"/>
    </row>
    <row r="396" spans="2:6" ht="26.25" customHeight="1" thickTop="1" thickBot="1">
      <c r="B396" s="261"/>
      <c r="C396" s="535"/>
      <c r="D396" s="316"/>
      <c r="E396" s="261"/>
      <c r="F396" s="261"/>
    </row>
    <row r="397" spans="2:6" ht="26.25" customHeight="1" thickTop="1" thickBot="1">
      <c r="B397" s="261"/>
      <c r="C397" s="535"/>
      <c r="D397" s="316"/>
      <c r="E397" s="261"/>
      <c r="F397" s="261"/>
    </row>
    <row r="398" spans="2:6" ht="26.25" customHeight="1" thickTop="1" thickBot="1">
      <c r="B398" s="261"/>
      <c r="C398" s="535"/>
      <c r="D398" s="316"/>
      <c r="E398" s="261"/>
      <c r="F398" s="261"/>
    </row>
    <row r="399" spans="2:6" ht="26.25" customHeight="1" thickTop="1" thickBot="1">
      <c r="B399" s="261"/>
      <c r="C399" s="535"/>
      <c r="D399" s="316"/>
      <c r="E399" s="261"/>
      <c r="F399" s="261"/>
    </row>
    <row r="400" spans="2:6" ht="26.25" customHeight="1" thickTop="1" thickBot="1">
      <c r="B400" s="261"/>
      <c r="C400" s="535"/>
      <c r="D400" s="316"/>
      <c r="E400" s="261"/>
      <c r="F400" s="261"/>
    </row>
    <row r="401" spans="2:6" ht="26.25" customHeight="1" thickTop="1" thickBot="1">
      <c r="B401" s="261"/>
      <c r="C401" s="535"/>
      <c r="D401" s="316"/>
      <c r="E401" s="261"/>
      <c r="F401" s="261"/>
    </row>
    <row r="402" spans="2:6" ht="26.25" customHeight="1" thickTop="1" thickBot="1">
      <c r="B402" s="261"/>
      <c r="C402" s="535"/>
      <c r="D402" s="316"/>
      <c r="E402" s="261"/>
      <c r="F402" s="261"/>
    </row>
    <row r="403" spans="2:6" ht="26.25" customHeight="1" thickTop="1" thickBot="1">
      <c r="B403" s="261"/>
      <c r="C403" s="535"/>
      <c r="D403" s="316"/>
      <c r="E403" s="261"/>
      <c r="F403" s="261"/>
    </row>
    <row r="404" spans="2:6" ht="26.25" customHeight="1" thickTop="1" thickBot="1">
      <c r="B404" s="261"/>
      <c r="C404" s="535"/>
      <c r="D404" s="316"/>
      <c r="E404" s="261"/>
      <c r="F404" s="261"/>
    </row>
    <row r="405" spans="2:6" ht="26.25" customHeight="1" thickTop="1" thickBot="1">
      <c r="B405" s="261"/>
      <c r="C405" s="535"/>
      <c r="D405" s="316"/>
      <c r="E405" s="261"/>
      <c r="F405" s="261"/>
    </row>
    <row r="406" spans="2:6" ht="26.25" customHeight="1" thickTop="1" thickBot="1">
      <c r="B406" s="261"/>
      <c r="C406" s="535"/>
      <c r="D406" s="316"/>
      <c r="E406" s="261"/>
      <c r="F406" s="261"/>
    </row>
    <row r="407" spans="2:6" ht="26.25" customHeight="1" thickTop="1" thickBot="1">
      <c r="B407" s="261"/>
      <c r="C407" s="535"/>
      <c r="D407" s="316"/>
      <c r="E407" s="261"/>
      <c r="F407" s="261"/>
    </row>
    <row r="408" spans="2:6" ht="26.25" customHeight="1" thickTop="1" thickBot="1">
      <c r="B408" s="261"/>
      <c r="C408" s="535"/>
      <c r="D408" s="316"/>
      <c r="E408" s="261"/>
      <c r="F408" s="261"/>
    </row>
    <row r="409" spans="2:6" ht="26.25" customHeight="1" thickTop="1" thickBot="1">
      <c r="B409" s="261"/>
      <c r="C409" s="535"/>
      <c r="D409" s="316"/>
      <c r="E409" s="261"/>
      <c r="F409" s="261"/>
    </row>
    <row r="410" spans="2:6" ht="26.25" customHeight="1" thickTop="1" thickBot="1">
      <c r="B410" s="261"/>
      <c r="C410" s="535"/>
      <c r="D410" s="316"/>
      <c r="E410" s="261"/>
      <c r="F410" s="261"/>
    </row>
    <row r="411" spans="2:6" ht="26.25" customHeight="1" thickTop="1" thickBot="1">
      <c r="B411" s="261"/>
      <c r="C411" s="535"/>
      <c r="D411" s="316"/>
      <c r="E411" s="261"/>
      <c r="F411" s="261"/>
    </row>
    <row r="412" spans="2:6" ht="26.25" customHeight="1" thickTop="1" thickBot="1">
      <c r="B412" s="261"/>
      <c r="C412" s="535"/>
      <c r="D412" s="316"/>
      <c r="E412" s="261"/>
      <c r="F412" s="261"/>
    </row>
    <row r="413" spans="2:6" ht="26.25" customHeight="1" thickTop="1" thickBot="1">
      <c r="B413" s="261"/>
      <c r="C413" s="535"/>
      <c r="D413" s="316"/>
      <c r="E413" s="261"/>
      <c r="F413" s="261"/>
    </row>
    <row r="414" spans="2:6" ht="26.25" customHeight="1" thickTop="1" thickBot="1">
      <c r="B414" s="261"/>
      <c r="C414" s="535"/>
      <c r="D414" s="316"/>
      <c r="E414" s="261"/>
      <c r="F414" s="261"/>
    </row>
    <row r="415" spans="2:6" ht="26.25" customHeight="1" thickTop="1" thickBot="1">
      <c r="B415" s="261"/>
      <c r="C415" s="535"/>
      <c r="D415" s="316"/>
      <c r="E415" s="261"/>
      <c r="F415" s="261"/>
    </row>
    <row r="416" spans="2:6" ht="26.25" customHeight="1" thickTop="1" thickBot="1">
      <c r="B416" s="261"/>
      <c r="C416" s="535"/>
      <c r="D416" s="316"/>
      <c r="E416" s="261"/>
      <c r="F416" s="261"/>
    </row>
    <row r="417" spans="2:6" ht="26.25" customHeight="1" thickTop="1" thickBot="1">
      <c r="B417" s="261"/>
      <c r="C417" s="535"/>
      <c r="D417" s="316"/>
      <c r="E417" s="261"/>
      <c r="F417" s="261"/>
    </row>
    <row r="418" spans="2:6" ht="26.25" customHeight="1" thickTop="1" thickBot="1">
      <c r="B418" s="261"/>
      <c r="C418" s="535"/>
      <c r="D418" s="316"/>
      <c r="E418" s="261"/>
      <c r="F418" s="261"/>
    </row>
    <row r="419" spans="2:6" ht="26.25" customHeight="1" thickTop="1" thickBot="1">
      <c r="B419" s="261"/>
      <c r="C419" s="535"/>
      <c r="D419" s="316"/>
      <c r="E419" s="261"/>
      <c r="F419" s="261"/>
    </row>
    <row r="420" spans="2:6" ht="26.25" customHeight="1" thickTop="1" thickBot="1">
      <c r="B420" s="261"/>
      <c r="C420" s="535"/>
      <c r="D420" s="316"/>
      <c r="E420" s="261"/>
      <c r="F420" s="261"/>
    </row>
    <row r="421" spans="2:6" ht="26.25" customHeight="1" thickTop="1" thickBot="1">
      <c r="B421" s="261"/>
      <c r="C421" s="535"/>
      <c r="D421" s="316"/>
      <c r="E421" s="261"/>
      <c r="F421" s="261"/>
    </row>
    <row r="422" spans="2:6" ht="26.25" customHeight="1" thickTop="1" thickBot="1">
      <c r="B422" s="261"/>
      <c r="C422" s="535"/>
      <c r="D422" s="316"/>
      <c r="E422" s="261"/>
      <c r="F422" s="261"/>
    </row>
    <row r="423" spans="2:6" ht="26.25" customHeight="1" thickTop="1" thickBot="1">
      <c r="B423" s="261"/>
      <c r="C423" s="535"/>
      <c r="D423" s="316"/>
      <c r="E423" s="261"/>
      <c r="F423" s="261"/>
    </row>
    <row r="424" spans="2:6" ht="26.25" customHeight="1" thickTop="1" thickBot="1">
      <c r="B424" s="261"/>
      <c r="C424" s="535"/>
      <c r="D424" s="316"/>
      <c r="E424" s="261"/>
      <c r="F424" s="261"/>
    </row>
    <row r="425" spans="2:6" ht="26.25" customHeight="1" thickTop="1" thickBot="1">
      <c r="B425" s="261"/>
      <c r="C425" s="535"/>
      <c r="D425" s="316"/>
      <c r="E425" s="261"/>
      <c r="F425" s="261"/>
    </row>
    <row r="426" spans="2:6" ht="26.25" customHeight="1" thickTop="1" thickBot="1">
      <c r="B426" s="261"/>
      <c r="C426" s="535"/>
      <c r="D426" s="316"/>
      <c r="E426" s="261"/>
      <c r="F426" s="261"/>
    </row>
    <row r="427" spans="2:6" ht="26.25" customHeight="1" thickTop="1" thickBot="1">
      <c r="B427" s="261"/>
      <c r="C427" s="535"/>
      <c r="D427" s="316"/>
      <c r="E427" s="261"/>
      <c r="F427" s="261"/>
    </row>
    <row r="428" spans="2:6" ht="26.25" customHeight="1" thickTop="1" thickBot="1">
      <c r="B428" s="261"/>
      <c r="C428" s="535"/>
      <c r="D428" s="316"/>
      <c r="E428" s="261"/>
      <c r="F428" s="261"/>
    </row>
    <row r="429" spans="2:6" ht="26.25" customHeight="1" thickTop="1" thickBot="1">
      <c r="B429" s="261"/>
      <c r="C429" s="535"/>
      <c r="D429" s="316"/>
      <c r="E429" s="261"/>
      <c r="F429" s="261"/>
    </row>
    <row r="430" spans="2:6" ht="26.25" customHeight="1" thickTop="1" thickBot="1">
      <c r="B430" s="261"/>
      <c r="C430" s="535"/>
      <c r="D430" s="316"/>
      <c r="E430" s="261"/>
      <c r="F430" s="261"/>
    </row>
    <row r="431" spans="2:6" ht="26.25" customHeight="1" thickTop="1" thickBot="1">
      <c r="B431" s="261"/>
      <c r="C431" s="535"/>
      <c r="D431" s="316"/>
      <c r="E431" s="261"/>
      <c r="F431" s="261"/>
    </row>
    <row r="432" spans="2:6" ht="26.25" customHeight="1" thickTop="1" thickBot="1">
      <c r="B432" s="261"/>
      <c r="C432" s="535"/>
      <c r="D432" s="316"/>
      <c r="E432" s="261"/>
      <c r="F432" s="261"/>
    </row>
    <row r="433" spans="2:6" ht="26.25" customHeight="1" thickTop="1" thickBot="1">
      <c r="B433" s="261"/>
      <c r="C433" s="535"/>
      <c r="D433" s="316"/>
      <c r="E433" s="261"/>
      <c r="F433" s="261"/>
    </row>
    <row r="434" spans="2:6" ht="26.25" customHeight="1" thickTop="1" thickBot="1">
      <c r="B434" s="261"/>
      <c r="C434" s="535"/>
      <c r="D434" s="316"/>
      <c r="E434" s="261"/>
      <c r="F434" s="261"/>
    </row>
    <row r="435" spans="2:6" ht="26.25" customHeight="1" thickTop="1" thickBot="1">
      <c r="B435" s="261"/>
      <c r="C435" s="535"/>
      <c r="D435" s="316"/>
      <c r="E435" s="261"/>
      <c r="F435" s="261"/>
    </row>
    <row r="436" spans="2:6" ht="26.25" customHeight="1" thickTop="1" thickBot="1">
      <c r="B436" s="261"/>
      <c r="C436" s="535"/>
      <c r="D436" s="316"/>
      <c r="E436" s="261"/>
      <c r="F436" s="261"/>
    </row>
    <row r="437" spans="2:6" ht="26.25" customHeight="1" thickTop="1" thickBot="1">
      <c r="B437" s="261"/>
      <c r="C437" s="535"/>
      <c r="D437" s="316"/>
      <c r="E437" s="261"/>
      <c r="F437" s="261"/>
    </row>
    <row r="438" spans="2:6" ht="26.25" customHeight="1" thickTop="1" thickBot="1">
      <c r="B438" s="261"/>
      <c r="C438" s="535"/>
      <c r="D438" s="316"/>
      <c r="E438" s="261"/>
      <c r="F438" s="261"/>
    </row>
    <row r="439" spans="2:6" ht="26.25" customHeight="1" thickTop="1" thickBot="1">
      <c r="B439" s="261"/>
      <c r="C439" s="535"/>
      <c r="D439" s="316"/>
      <c r="E439" s="261"/>
      <c r="F439" s="261"/>
    </row>
    <row r="440" spans="2:6" ht="26.25" customHeight="1" thickTop="1" thickBot="1">
      <c r="B440" s="261"/>
      <c r="C440" s="535"/>
      <c r="D440" s="316"/>
      <c r="E440" s="261"/>
      <c r="F440" s="261"/>
    </row>
    <row r="441" spans="2:6" ht="26.25" customHeight="1" thickTop="1" thickBot="1">
      <c r="B441" s="261"/>
      <c r="C441" s="535"/>
      <c r="D441" s="316"/>
      <c r="E441" s="261"/>
      <c r="F441" s="261"/>
    </row>
    <row r="442" spans="2:6" ht="26.25" customHeight="1" thickTop="1" thickBot="1">
      <c r="B442" s="261"/>
      <c r="C442" s="535"/>
      <c r="D442" s="316"/>
      <c r="E442" s="261"/>
      <c r="F442" s="261"/>
    </row>
    <row r="443" spans="2:6" ht="26.25" customHeight="1" thickTop="1" thickBot="1">
      <c r="B443" s="261"/>
      <c r="C443" s="535"/>
      <c r="D443" s="316"/>
      <c r="E443" s="261"/>
      <c r="F443" s="261"/>
    </row>
    <row r="444" spans="2:6" ht="26.25" customHeight="1" thickTop="1" thickBot="1">
      <c r="B444" s="261"/>
      <c r="C444" s="535"/>
      <c r="D444" s="316"/>
      <c r="E444" s="261"/>
      <c r="F444" s="261"/>
    </row>
    <row r="445" spans="2:6" ht="26.25" customHeight="1" thickTop="1" thickBot="1">
      <c r="B445" s="261"/>
      <c r="C445" s="535"/>
      <c r="D445" s="316"/>
      <c r="E445" s="261"/>
      <c r="F445" s="261"/>
    </row>
    <row r="446" spans="2:6" ht="26.25" customHeight="1" thickTop="1" thickBot="1">
      <c r="B446" s="261"/>
      <c r="C446" s="535"/>
      <c r="D446" s="316"/>
      <c r="E446" s="261"/>
      <c r="F446" s="261"/>
    </row>
    <row r="447" spans="2:6" ht="26.25" customHeight="1" thickTop="1" thickBot="1">
      <c r="B447" s="261"/>
      <c r="C447" s="535"/>
      <c r="D447" s="316"/>
      <c r="E447" s="261"/>
      <c r="F447" s="261"/>
    </row>
    <row r="448" spans="2:6" ht="26.25" customHeight="1" thickTop="1" thickBot="1">
      <c r="B448" s="261"/>
      <c r="C448" s="535"/>
      <c r="D448" s="316"/>
      <c r="E448" s="261"/>
      <c r="F448" s="261"/>
    </row>
    <row r="449" spans="2:6" ht="26.25" customHeight="1" thickTop="1" thickBot="1">
      <c r="B449" s="261"/>
      <c r="C449" s="535"/>
      <c r="D449" s="316"/>
      <c r="E449" s="261"/>
      <c r="F449" s="261"/>
    </row>
    <row r="450" spans="2:6" ht="26.25" customHeight="1" thickTop="1" thickBot="1">
      <c r="B450" s="261"/>
      <c r="C450" s="535"/>
      <c r="D450" s="316"/>
      <c r="E450" s="261"/>
      <c r="F450" s="261"/>
    </row>
    <row r="451" spans="2:6" ht="26.25" customHeight="1" thickTop="1" thickBot="1">
      <c r="B451" s="261"/>
      <c r="C451" s="535"/>
      <c r="D451" s="316"/>
      <c r="E451" s="261"/>
      <c r="F451" s="261"/>
    </row>
    <row r="452" spans="2:6" ht="26.25" customHeight="1" thickTop="1" thickBot="1">
      <c r="B452" s="261"/>
      <c r="C452" s="535"/>
      <c r="D452" s="316"/>
      <c r="E452" s="261"/>
      <c r="F452" s="261"/>
    </row>
    <row r="453" spans="2:6" ht="26.25" customHeight="1" thickTop="1" thickBot="1">
      <c r="B453" s="261"/>
      <c r="C453" s="535"/>
      <c r="D453" s="316"/>
      <c r="E453" s="261"/>
      <c r="F453" s="261"/>
    </row>
    <row r="454" spans="2:6" ht="26.25" customHeight="1" thickTop="1" thickBot="1">
      <c r="B454" s="261"/>
      <c r="C454" s="535"/>
      <c r="D454" s="316"/>
      <c r="E454" s="261"/>
      <c r="F454" s="261"/>
    </row>
    <row r="455" spans="2:6" ht="26.25" customHeight="1" thickTop="1" thickBot="1">
      <c r="B455" s="261"/>
      <c r="C455" s="535"/>
      <c r="D455" s="316"/>
      <c r="E455" s="261"/>
      <c r="F455" s="261"/>
    </row>
    <row r="456" spans="2:6" ht="26.25" customHeight="1" thickTop="1" thickBot="1">
      <c r="B456" s="261"/>
      <c r="C456" s="535"/>
      <c r="D456" s="316"/>
      <c r="E456" s="261"/>
      <c r="F456" s="261"/>
    </row>
    <row r="457" spans="2:6" ht="26.25" customHeight="1" thickTop="1" thickBot="1">
      <c r="B457" s="261"/>
      <c r="C457" s="535"/>
      <c r="D457" s="316"/>
      <c r="E457" s="261"/>
      <c r="F457" s="261"/>
    </row>
    <row r="458" spans="2:6" ht="26.25" customHeight="1" thickTop="1" thickBot="1">
      <c r="B458" s="261"/>
      <c r="C458" s="535"/>
      <c r="D458" s="316"/>
      <c r="E458" s="261"/>
      <c r="F458" s="261"/>
    </row>
    <row r="459" spans="2:6" ht="26.25" customHeight="1" thickTop="1" thickBot="1">
      <c r="B459" s="261"/>
      <c r="C459" s="535"/>
      <c r="D459" s="316"/>
      <c r="E459" s="261"/>
      <c r="F459" s="261"/>
    </row>
    <row r="460" spans="2:6" ht="26.25" customHeight="1" thickTop="1" thickBot="1">
      <c r="B460" s="261"/>
      <c r="C460" s="535"/>
      <c r="D460" s="316"/>
      <c r="E460" s="261"/>
      <c r="F460" s="261"/>
    </row>
    <row r="461" spans="2:6" ht="26.25" customHeight="1" thickTop="1" thickBot="1">
      <c r="B461" s="261"/>
      <c r="C461" s="535"/>
      <c r="D461" s="316"/>
      <c r="E461" s="261"/>
      <c r="F461" s="261"/>
    </row>
    <row r="462" spans="2:6" ht="26.25" customHeight="1" thickTop="1" thickBot="1">
      <c r="B462" s="261"/>
      <c r="C462" s="535"/>
      <c r="D462" s="316"/>
      <c r="E462" s="261"/>
      <c r="F462" s="261"/>
    </row>
    <row r="463" spans="2:6" ht="26.25" customHeight="1" thickTop="1" thickBot="1">
      <c r="B463" s="261"/>
      <c r="C463" s="535"/>
      <c r="D463" s="316"/>
      <c r="E463" s="261"/>
      <c r="F463" s="261"/>
    </row>
    <row r="464" spans="2:6" ht="26.25" customHeight="1" thickTop="1" thickBot="1">
      <c r="B464" s="261"/>
      <c r="C464" s="535"/>
      <c r="D464" s="316"/>
      <c r="E464" s="261"/>
      <c r="F464" s="261"/>
    </row>
    <row r="465" spans="2:6" ht="26.25" customHeight="1" thickTop="1" thickBot="1">
      <c r="B465" s="261"/>
      <c r="C465" s="535"/>
      <c r="D465" s="316"/>
      <c r="E465" s="261"/>
      <c r="F465" s="261"/>
    </row>
    <row r="466" spans="2:6" ht="26.25" customHeight="1" thickTop="1" thickBot="1">
      <c r="B466" s="261"/>
      <c r="C466" s="535"/>
      <c r="D466" s="316"/>
      <c r="E466" s="261"/>
      <c r="F466" s="261"/>
    </row>
    <row r="467" spans="2:6" ht="26.25" customHeight="1" thickTop="1" thickBot="1">
      <c r="B467" s="261"/>
      <c r="C467" s="535"/>
      <c r="D467" s="316"/>
      <c r="E467" s="261"/>
      <c r="F467" s="261"/>
    </row>
    <row r="468" spans="2:6" ht="26.25" customHeight="1" thickTop="1" thickBot="1">
      <c r="B468" s="261"/>
      <c r="C468" s="535"/>
      <c r="D468" s="316"/>
      <c r="E468" s="261"/>
      <c r="F468" s="261"/>
    </row>
    <row r="469" spans="2:6" ht="26.25" customHeight="1" thickTop="1" thickBot="1">
      <c r="B469" s="261"/>
      <c r="C469" s="535"/>
      <c r="D469" s="316"/>
      <c r="E469" s="261"/>
      <c r="F469" s="261"/>
    </row>
    <row r="470" spans="2:6" ht="26.25" customHeight="1" thickTop="1" thickBot="1">
      <c r="B470" s="261"/>
      <c r="C470" s="535"/>
      <c r="D470" s="316"/>
      <c r="E470" s="261"/>
      <c r="F470" s="261"/>
    </row>
    <row r="471" spans="2:6" ht="26.25" customHeight="1" thickTop="1" thickBot="1">
      <c r="B471" s="261"/>
      <c r="C471" s="535"/>
      <c r="D471" s="316"/>
      <c r="E471" s="261"/>
      <c r="F471" s="261"/>
    </row>
    <row r="472" spans="2:6" ht="26.25" customHeight="1" thickTop="1" thickBot="1">
      <c r="B472" s="261"/>
      <c r="C472" s="535"/>
      <c r="D472" s="316"/>
      <c r="E472" s="261"/>
      <c r="F472" s="261"/>
    </row>
    <row r="473" spans="2:6" ht="26.25" customHeight="1" thickTop="1" thickBot="1">
      <c r="B473" s="261"/>
      <c r="C473" s="535"/>
      <c r="D473" s="316"/>
      <c r="E473" s="261"/>
      <c r="F473" s="261"/>
    </row>
    <row r="474" spans="2:6" ht="26.25" customHeight="1" thickTop="1" thickBot="1">
      <c r="B474" s="261"/>
      <c r="C474" s="535"/>
      <c r="D474" s="316"/>
      <c r="E474" s="261"/>
      <c r="F474" s="261"/>
    </row>
    <row r="475" spans="2:6" ht="26.25" customHeight="1" thickTop="1" thickBot="1">
      <c r="B475" s="261"/>
      <c r="C475" s="535"/>
      <c r="D475" s="316"/>
      <c r="E475" s="261"/>
      <c r="F475" s="261"/>
    </row>
    <row r="476" spans="2:6" ht="26.25" customHeight="1" thickTop="1" thickBot="1">
      <c r="B476" s="261"/>
      <c r="C476" s="535"/>
      <c r="D476" s="316"/>
      <c r="E476" s="261"/>
      <c r="F476" s="261"/>
    </row>
    <row r="477" spans="2:6" ht="26.25" customHeight="1" thickTop="1" thickBot="1">
      <c r="B477" s="261"/>
      <c r="C477" s="535"/>
      <c r="D477" s="316"/>
      <c r="E477" s="261"/>
      <c r="F477" s="261"/>
    </row>
    <row r="478" spans="2:6" ht="26.25" customHeight="1" thickTop="1" thickBot="1">
      <c r="B478" s="261"/>
      <c r="C478" s="535"/>
      <c r="D478" s="316"/>
      <c r="E478" s="261"/>
      <c r="F478" s="261"/>
    </row>
    <row r="479" spans="2:6" ht="26.25" customHeight="1" thickTop="1" thickBot="1">
      <c r="B479" s="261"/>
      <c r="C479" s="535"/>
      <c r="D479" s="316"/>
      <c r="E479" s="261"/>
      <c r="F479" s="261"/>
    </row>
    <row r="480" spans="2:6" ht="26.25" customHeight="1" thickTop="1" thickBot="1">
      <c r="B480" s="261"/>
      <c r="C480" s="535"/>
      <c r="D480" s="316"/>
      <c r="E480" s="261"/>
      <c r="F480" s="261"/>
    </row>
    <row r="481" spans="2:6" ht="26.25" customHeight="1" thickTop="1" thickBot="1">
      <c r="B481" s="261"/>
      <c r="C481" s="535"/>
      <c r="D481" s="316"/>
      <c r="E481" s="261"/>
      <c r="F481" s="261"/>
    </row>
    <row r="482" spans="2:6" ht="26.25" customHeight="1" thickTop="1" thickBot="1">
      <c r="B482" s="261"/>
      <c r="C482" s="535"/>
      <c r="D482" s="316"/>
      <c r="E482" s="261"/>
      <c r="F482" s="261"/>
    </row>
    <row r="483" spans="2:6" ht="26.25" customHeight="1" thickTop="1" thickBot="1">
      <c r="B483" s="261"/>
      <c r="C483" s="535"/>
      <c r="D483" s="316"/>
      <c r="E483" s="261"/>
      <c r="F483" s="261"/>
    </row>
    <row r="484" spans="2:6" ht="26.25" customHeight="1" thickTop="1" thickBot="1">
      <c r="B484" s="261"/>
      <c r="C484" s="535"/>
      <c r="D484" s="316"/>
      <c r="E484" s="261"/>
      <c r="F484" s="261"/>
    </row>
    <row r="485" spans="2:6" ht="26.25" customHeight="1" thickTop="1" thickBot="1">
      <c r="B485" s="261"/>
      <c r="C485" s="535"/>
      <c r="D485" s="316"/>
      <c r="E485" s="261"/>
      <c r="F485" s="261"/>
    </row>
    <row r="486" spans="2:6" ht="26.25" customHeight="1" thickTop="1" thickBot="1">
      <c r="B486" s="261"/>
      <c r="C486" s="535"/>
      <c r="D486" s="316"/>
      <c r="E486" s="261"/>
      <c r="F486" s="261"/>
    </row>
    <row r="487" spans="2:6" ht="26.25" customHeight="1" thickTop="1" thickBot="1">
      <c r="B487" s="261"/>
      <c r="C487" s="535"/>
      <c r="D487" s="316"/>
      <c r="E487" s="261"/>
      <c r="F487" s="261"/>
    </row>
    <row r="488" spans="2:6" ht="26.25" customHeight="1" thickTop="1" thickBot="1">
      <c r="B488" s="261"/>
      <c r="C488" s="535"/>
      <c r="D488" s="316"/>
      <c r="E488" s="261"/>
      <c r="F488" s="261"/>
    </row>
    <row r="489" spans="2:6" ht="26.25" customHeight="1" thickTop="1" thickBot="1">
      <c r="B489" s="261"/>
      <c r="C489" s="535"/>
      <c r="D489" s="316"/>
      <c r="E489" s="261"/>
      <c r="F489" s="261"/>
    </row>
    <row r="490" spans="2:6" ht="26.25" customHeight="1" thickTop="1" thickBot="1">
      <c r="B490" s="261"/>
      <c r="C490" s="535"/>
      <c r="D490" s="316"/>
      <c r="E490" s="261"/>
      <c r="F490" s="261"/>
    </row>
    <row r="491" spans="2:6" ht="26.25" customHeight="1" thickTop="1" thickBot="1">
      <c r="B491" s="261"/>
      <c r="C491" s="535"/>
      <c r="D491" s="316"/>
      <c r="E491" s="261"/>
      <c r="F491" s="261"/>
    </row>
    <row r="492" spans="2:6" ht="26.25" customHeight="1" thickTop="1" thickBot="1">
      <c r="B492" s="261"/>
      <c r="C492" s="535"/>
      <c r="D492" s="316"/>
      <c r="E492" s="261"/>
      <c r="F492" s="261"/>
    </row>
    <row r="493" spans="2:6" ht="26.25" customHeight="1" thickTop="1" thickBot="1">
      <c r="B493" s="261"/>
      <c r="C493" s="535"/>
      <c r="D493" s="316"/>
      <c r="E493" s="261"/>
      <c r="F493" s="261"/>
    </row>
    <row r="494" spans="2:6" ht="26.25" customHeight="1" thickTop="1" thickBot="1">
      <c r="B494" s="261"/>
      <c r="C494" s="535"/>
      <c r="D494" s="316"/>
      <c r="E494" s="261"/>
      <c r="F494" s="261"/>
    </row>
    <row r="495" spans="2:6" ht="26.25" customHeight="1" thickTop="1" thickBot="1">
      <c r="B495" s="261"/>
      <c r="C495" s="535"/>
      <c r="D495" s="316"/>
      <c r="E495" s="261"/>
      <c r="F495" s="261"/>
    </row>
    <row r="496" spans="2:6" ht="26.25" customHeight="1" thickTop="1" thickBot="1">
      <c r="B496" s="261"/>
      <c r="C496" s="535"/>
      <c r="D496" s="316"/>
      <c r="E496" s="261"/>
      <c r="F496" s="261"/>
    </row>
    <row r="497" spans="2:6" ht="26.25" customHeight="1" thickTop="1" thickBot="1">
      <c r="B497" s="261"/>
      <c r="C497" s="535"/>
      <c r="D497" s="316"/>
      <c r="E497" s="261"/>
      <c r="F497" s="261"/>
    </row>
    <row r="498" spans="2:6" ht="26.25" customHeight="1" thickTop="1" thickBot="1">
      <c r="B498" s="261"/>
      <c r="C498" s="535"/>
      <c r="D498" s="316"/>
      <c r="E498" s="261"/>
      <c r="F498" s="261"/>
    </row>
    <row r="499" spans="2:6" ht="26.25" customHeight="1" thickTop="1" thickBot="1">
      <c r="B499" s="261"/>
      <c r="C499" s="535"/>
      <c r="D499" s="316"/>
      <c r="E499" s="261"/>
      <c r="F499" s="261"/>
    </row>
    <row r="500" spans="2:6" ht="26.25" customHeight="1" thickTop="1" thickBot="1">
      <c r="B500" s="261"/>
      <c r="C500" s="535"/>
      <c r="D500" s="316"/>
      <c r="E500" s="261"/>
      <c r="F500" s="261"/>
    </row>
    <row r="501" spans="2:6" ht="26.25" customHeight="1" thickTop="1" thickBot="1">
      <c r="B501" s="261"/>
      <c r="C501" s="535"/>
      <c r="D501" s="316"/>
      <c r="E501" s="261"/>
      <c r="F501" s="261"/>
    </row>
    <row r="502" spans="2:6" ht="26.25" customHeight="1" thickTop="1" thickBot="1">
      <c r="B502" s="261"/>
      <c r="C502" s="535"/>
      <c r="D502" s="316"/>
      <c r="E502" s="261"/>
      <c r="F502" s="261"/>
    </row>
    <row r="503" spans="2:6" ht="26.25" customHeight="1" thickTop="1" thickBot="1">
      <c r="B503" s="261"/>
      <c r="C503" s="535"/>
      <c r="D503" s="316"/>
      <c r="E503" s="261"/>
      <c r="F503" s="261"/>
    </row>
    <row r="504" spans="2:6" ht="26.25" customHeight="1" thickTop="1" thickBot="1">
      <c r="B504" s="261"/>
      <c r="C504" s="535"/>
      <c r="D504" s="316"/>
      <c r="E504" s="261"/>
      <c r="F504" s="261"/>
    </row>
    <row r="505" spans="2:6" ht="26.25" customHeight="1" thickTop="1" thickBot="1">
      <c r="B505" s="261"/>
      <c r="C505" s="535"/>
      <c r="D505" s="316"/>
      <c r="E505" s="261"/>
      <c r="F505" s="261"/>
    </row>
    <row r="506" spans="2:6" ht="26.25" customHeight="1" thickTop="1" thickBot="1">
      <c r="B506" s="261"/>
      <c r="C506" s="535"/>
      <c r="D506" s="316"/>
      <c r="E506" s="261"/>
      <c r="F506" s="261"/>
    </row>
    <row r="507" spans="2:6" ht="26.25" customHeight="1" thickTop="1" thickBot="1">
      <c r="B507" s="261"/>
      <c r="C507" s="535"/>
      <c r="D507" s="316"/>
      <c r="E507" s="261"/>
      <c r="F507" s="261"/>
    </row>
    <row r="508" spans="2:6" ht="26.25" customHeight="1" thickTop="1" thickBot="1">
      <c r="B508" s="261"/>
      <c r="C508" s="535"/>
      <c r="D508" s="316"/>
      <c r="E508" s="261"/>
      <c r="F508" s="261"/>
    </row>
    <row r="509" spans="2:6" ht="26.25" customHeight="1" thickTop="1" thickBot="1">
      <c r="B509" s="261"/>
      <c r="C509" s="535"/>
      <c r="D509" s="316"/>
      <c r="E509" s="261"/>
      <c r="F509" s="261"/>
    </row>
    <row r="510" spans="2:6" ht="26.25" customHeight="1" thickTop="1" thickBot="1">
      <c r="B510" s="261"/>
      <c r="C510" s="535"/>
      <c r="D510" s="316"/>
      <c r="E510" s="261"/>
      <c r="F510" s="261"/>
    </row>
    <row r="511" spans="2:6" ht="26.25" customHeight="1" thickTop="1" thickBot="1">
      <c r="B511" s="261"/>
      <c r="C511" s="535"/>
      <c r="D511" s="316"/>
      <c r="E511" s="261"/>
      <c r="F511" s="261"/>
    </row>
    <row r="512" spans="2:6" ht="26.25" customHeight="1" thickTop="1" thickBot="1">
      <c r="B512" s="261"/>
      <c r="C512" s="535"/>
      <c r="D512" s="316"/>
      <c r="E512" s="261"/>
      <c r="F512" s="261"/>
    </row>
    <row r="513" spans="2:6" ht="26.25" customHeight="1" thickTop="1" thickBot="1">
      <c r="B513" s="261"/>
      <c r="C513" s="535"/>
      <c r="D513" s="316"/>
      <c r="E513" s="261"/>
      <c r="F513" s="261"/>
    </row>
    <row r="514" spans="2:6" ht="26.25" customHeight="1" thickTop="1" thickBot="1">
      <c r="B514" s="261"/>
      <c r="C514" s="535"/>
      <c r="D514" s="316"/>
      <c r="E514" s="261"/>
      <c r="F514" s="261"/>
    </row>
    <row r="515" spans="2:6" ht="26.25" customHeight="1" thickTop="1" thickBot="1">
      <c r="B515" s="261"/>
      <c r="C515" s="535"/>
      <c r="D515" s="316"/>
      <c r="E515" s="261"/>
      <c r="F515" s="261"/>
    </row>
    <row r="516" spans="2:6" ht="26.25" customHeight="1" thickTop="1" thickBot="1">
      <c r="B516" s="261"/>
      <c r="C516" s="535"/>
      <c r="D516" s="316"/>
      <c r="E516" s="261"/>
      <c r="F516" s="261"/>
    </row>
    <row r="517" spans="2:6" ht="26.25" customHeight="1" thickTop="1" thickBot="1">
      <c r="B517" s="261"/>
      <c r="C517" s="535"/>
      <c r="D517" s="316"/>
      <c r="E517" s="261"/>
      <c r="F517" s="261"/>
    </row>
    <row r="518" spans="2:6" ht="26.25" customHeight="1" thickTop="1" thickBot="1">
      <c r="B518" s="261"/>
      <c r="C518" s="535"/>
      <c r="D518" s="316"/>
      <c r="E518" s="261"/>
      <c r="F518" s="261"/>
    </row>
    <row r="519" spans="2:6" ht="26.25" customHeight="1" thickTop="1" thickBot="1">
      <c r="B519" s="261"/>
      <c r="C519" s="535"/>
      <c r="D519" s="316"/>
      <c r="E519" s="261"/>
      <c r="F519" s="261"/>
    </row>
    <row r="520" spans="2:6" ht="26.25" customHeight="1" thickTop="1" thickBot="1">
      <c r="B520" s="261"/>
      <c r="C520" s="535"/>
      <c r="D520" s="316"/>
      <c r="E520" s="261"/>
      <c r="F520" s="261"/>
    </row>
    <row r="521" spans="2:6" ht="26.25" customHeight="1" thickTop="1" thickBot="1">
      <c r="B521" s="261"/>
      <c r="C521" s="535"/>
      <c r="D521" s="316"/>
      <c r="E521" s="261"/>
      <c r="F521" s="261"/>
    </row>
    <row r="522" spans="2:6" ht="26.25" customHeight="1" thickTop="1" thickBot="1">
      <c r="B522" s="261"/>
      <c r="C522" s="535"/>
      <c r="D522" s="316"/>
      <c r="E522" s="261"/>
      <c r="F522" s="261"/>
    </row>
    <row r="523" spans="2:6" ht="26.25" customHeight="1" thickTop="1" thickBot="1">
      <c r="B523" s="261"/>
      <c r="C523" s="535"/>
      <c r="D523" s="316"/>
      <c r="E523" s="261"/>
      <c r="F523" s="261"/>
    </row>
    <row r="524" spans="2:6" ht="26.25" customHeight="1" thickTop="1" thickBot="1">
      <c r="B524" s="261"/>
      <c r="C524" s="535"/>
      <c r="D524" s="316"/>
      <c r="E524" s="261"/>
      <c r="F524" s="261"/>
    </row>
    <row r="525" spans="2:6" ht="26.25" customHeight="1" thickTop="1" thickBot="1">
      <c r="B525" s="261"/>
      <c r="C525" s="535"/>
      <c r="D525" s="316"/>
      <c r="E525" s="261"/>
      <c r="F525" s="261"/>
    </row>
    <row r="526" spans="2:6" ht="26.25" customHeight="1" thickTop="1" thickBot="1">
      <c r="B526" s="261"/>
      <c r="C526" s="535"/>
      <c r="D526" s="316"/>
      <c r="E526" s="261"/>
      <c r="F526" s="261"/>
    </row>
    <row r="527" spans="2:6" ht="26.25" customHeight="1" thickTop="1" thickBot="1">
      <c r="B527" s="261"/>
      <c r="C527" s="535"/>
      <c r="D527" s="316"/>
      <c r="E527" s="261"/>
      <c r="F527" s="261"/>
    </row>
    <row r="528" spans="2:6" ht="26.25" customHeight="1" thickTop="1" thickBot="1">
      <c r="B528" s="261"/>
      <c r="C528" s="535"/>
      <c r="D528" s="316"/>
      <c r="E528" s="261"/>
      <c r="F528" s="261"/>
    </row>
    <row r="529" spans="2:6" ht="26.25" customHeight="1" thickTop="1" thickBot="1">
      <c r="B529" s="261"/>
      <c r="C529" s="535"/>
      <c r="D529" s="316"/>
      <c r="E529" s="261"/>
      <c r="F529" s="261"/>
    </row>
    <row r="530" spans="2:6" ht="26.25" customHeight="1" thickTop="1" thickBot="1">
      <c r="B530" s="261"/>
      <c r="C530" s="535"/>
      <c r="D530" s="316"/>
      <c r="E530" s="261"/>
      <c r="F530" s="261"/>
    </row>
    <row r="531" spans="2:6" ht="26.25" customHeight="1" thickTop="1" thickBot="1">
      <c r="B531" s="261"/>
      <c r="C531" s="535"/>
      <c r="D531" s="316"/>
      <c r="E531" s="261"/>
      <c r="F531" s="261"/>
    </row>
    <row r="532" spans="2:6" ht="26.25" customHeight="1" thickTop="1" thickBot="1">
      <c r="B532" s="261"/>
      <c r="C532" s="535"/>
      <c r="D532" s="316"/>
      <c r="E532" s="261"/>
      <c r="F532" s="261"/>
    </row>
    <row r="533" spans="2:6" ht="26.25" customHeight="1" thickTop="1" thickBot="1">
      <c r="B533" s="261"/>
      <c r="C533" s="535"/>
      <c r="D533" s="316"/>
      <c r="E533" s="261"/>
      <c r="F533" s="261"/>
    </row>
    <row r="534" spans="2:6" ht="26.25" customHeight="1" thickTop="1" thickBot="1">
      <c r="B534" s="261"/>
      <c r="C534" s="535"/>
      <c r="D534" s="316"/>
      <c r="E534" s="261"/>
      <c r="F534" s="261"/>
    </row>
    <row r="535" spans="2:6" ht="26.25" customHeight="1" thickTop="1" thickBot="1">
      <c r="B535" s="261"/>
      <c r="C535" s="535"/>
      <c r="D535" s="316"/>
      <c r="E535" s="261"/>
      <c r="F535" s="261"/>
    </row>
    <row r="536" spans="2:6" ht="26.25" customHeight="1" thickTop="1" thickBot="1">
      <c r="B536" s="261"/>
      <c r="C536" s="535"/>
      <c r="D536" s="316"/>
      <c r="E536" s="261"/>
      <c r="F536" s="261"/>
    </row>
    <row r="537" spans="2:6" ht="26.25" customHeight="1" thickTop="1" thickBot="1">
      <c r="B537" s="261"/>
      <c r="C537" s="535"/>
      <c r="D537" s="316"/>
      <c r="E537" s="261"/>
      <c r="F537" s="261"/>
    </row>
    <row r="538" spans="2:6" ht="26.25" customHeight="1" thickTop="1" thickBot="1">
      <c r="B538" s="261"/>
      <c r="C538" s="535"/>
      <c r="D538" s="316"/>
      <c r="E538" s="261"/>
      <c r="F538" s="261"/>
    </row>
    <row r="539" spans="2:6" ht="26.25" customHeight="1" thickTop="1" thickBot="1">
      <c r="B539" s="261"/>
      <c r="C539" s="535"/>
      <c r="D539" s="316"/>
      <c r="E539" s="261"/>
      <c r="F539" s="261"/>
    </row>
    <row r="540" spans="2:6" ht="26.25" customHeight="1" thickTop="1" thickBot="1">
      <c r="B540" s="261"/>
      <c r="C540" s="535"/>
      <c r="D540" s="316"/>
      <c r="E540" s="261"/>
      <c r="F540" s="261"/>
    </row>
    <row r="541" spans="2:6" ht="26.25" customHeight="1" thickTop="1" thickBot="1">
      <c r="B541" s="261"/>
      <c r="C541" s="535"/>
      <c r="D541" s="316"/>
      <c r="E541" s="261"/>
      <c r="F541" s="261"/>
    </row>
    <row r="542" spans="2:6" ht="26.25" customHeight="1" thickTop="1" thickBot="1">
      <c r="B542" s="261"/>
      <c r="C542" s="535"/>
      <c r="D542" s="316"/>
      <c r="E542" s="261"/>
      <c r="F542" s="261"/>
    </row>
    <row r="543" spans="2:6" ht="26.25" customHeight="1" thickTop="1" thickBot="1">
      <c r="B543" s="261"/>
      <c r="C543" s="535"/>
      <c r="D543" s="316"/>
      <c r="E543" s="261"/>
      <c r="F543" s="261"/>
    </row>
    <row r="544" spans="2:6" ht="26.25" customHeight="1" thickTop="1" thickBot="1">
      <c r="B544" s="261"/>
      <c r="C544" s="535"/>
      <c r="D544" s="316"/>
      <c r="E544" s="261"/>
      <c r="F544" s="261"/>
    </row>
    <row r="545" spans="2:6" ht="26.25" customHeight="1" thickTop="1" thickBot="1">
      <c r="B545" s="261"/>
      <c r="C545" s="535"/>
      <c r="D545" s="316"/>
      <c r="E545" s="261"/>
      <c r="F545" s="261"/>
    </row>
    <row r="546" spans="2:6" ht="26.25" customHeight="1" thickTop="1" thickBot="1">
      <c r="B546" s="261"/>
      <c r="C546" s="535"/>
      <c r="D546" s="316"/>
      <c r="E546" s="261"/>
      <c r="F546" s="261"/>
    </row>
    <row r="547" spans="2:6" ht="26.25" customHeight="1" thickTop="1" thickBot="1">
      <c r="B547" s="261"/>
      <c r="C547" s="535"/>
      <c r="D547" s="316"/>
      <c r="E547" s="261"/>
      <c r="F547" s="261"/>
    </row>
    <row r="548" spans="2:6" ht="26.25" customHeight="1" thickTop="1" thickBot="1">
      <c r="B548" s="261"/>
      <c r="C548" s="535"/>
      <c r="D548" s="316"/>
      <c r="E548" s="261"/>
      <c r="F548" s="261"/>
    </row>
    <row r="549" spans="2:6" ht="26.25" customHeight="1" thickTop="1" thickBot="1">
      <c r="B549" s="261"/>
      <c r="C549" s="535"/>
      <c r="D549" s="316"/>
      <c r="E549" s="261"/>
      <c r="F549" s="261"/>
    </row>
    <row r="550" spans="2:6" ht="26.25" customHeight="1" thickTop="1" thickBot="1">
      <c r="B550" s="261"/>
      <c r="C550" s="535"/>
      <c r="D550" s="316"/>
      <c r="E550" s="261"/>
      <c r="F550" s="261"/>
    </row>
    <row r="551" spans="2:6" ht="26.25" customHeight="1" thickTop="1" thickBot="1">
      <c r="B551" s="261"/>
      <c r="C551" s="535"/>
      <c r="D551" s="316"/>
      <c r="E551" s="261"/>
      <c r="F551" s="261"/>
    </row>
    <row r="552" spans="2:6" ht="26.25" customHeight="1" thickTop="1" thickBot="1">
      <c r="B552" s="261"/>
      <c r="C552" s="535"/>
      <c r="D552" s="316"/>
      <c r="E552" s="261"/>
      <c r="F552" s="261"/>
    </row>
    <row r="553" spans="2:6" ht="26.25" customHeight="1" thickTop="1" thickBot="1">
      <c r="B553" s="261"/>
      <c r="C553" s="535"/>
      <c r="D553" s="316"/>
      <c r="E553" s="261"/>
      <c r="F553" s="261"/>
    </row>
    <row r="554" spans="2:6" ht="26.25" customHeight="1" thickTop="1" thickBot="1">
      <c r="B554" s="261"/>
      <c r="C554" s="535"/>
      <c r="D554" s="316"/>
      <c r="E554" s="261"/>
      <c r="F554" s="261"/>
    </row>
    <row r="555" spans="2:6" ht="26.25" customHeight="1" thickTop="1" thickBot="1">
      <c r="B555" s="261"/>
      <c r="C555" s="535"/>
      <c r="D555" s="316"/>
      <c r="E555" s="261"/>
      <c r="F555" s="261"/>
    </row>
    <row r="556" spans="2:6" ht="26.25" customHeight="1" thickTop="1" thickBot="1">
      <c r="B556" s="261"/>
      <c r="C556" s="535"/>
      <c r="D556" s="316"/>
      <c r="E556" s="261"/>
      <c r="F556" s="261"/>
    </row>
    <row r="557" spans="2:6" ht="26.25" customHeight="1" thickTop="1" thickBot="1">
      <c r="B557" s="261"/>
      <c r="C557" s="535"/>
      <c r="D557" s="316"/>
      <c r="E557" s="261"/>
      <c r="F557" s="261"/>
    </row>
    <row r="558" spans="2:6" ht="26.25" customHeight="1" thickTop="1" thickBot="1">
      <c r="B558" s="261"/>
      <c r="C558" s="535"/>
      <c r="D558" s="316"/>
      <c r="E558" s="261"/>
      <c r="F558" s="261"/>
    </row>
    <row r="559" spans="2:6" ht="26.25" customHeight="1" thickTop="1" thickBot="1">
      <c r="B559" s="261"/>
      <c r="C559" s="535"/>
      <c r="D559" s="316"/>
      <c r="E559" s="261"/>
      <c r="F559" s="261"/>
    </row>
    <row r="560" spans="2:6" ht="26.25" customHeight="1" thickTop="1" thickBot="1">
      <c r="B560" s="261"/>
      <c r="C560" s="535"/>
      <c r="D560" s="316"/>
      <c r="E560" s="261"/>
      <c r="F560" s="261"/>
    </row>
    <row r="561" spans="2:6" ht="26.25" customHeight="1" thickTop="1" thickBot="1">
      <c r="B561" s="261"/>
      <c r="C561" s="535"/>
      <c r="D561" s="316"/>
      <c r="E561" s="261"/>
      <c r="F561" s="261"/>
    </row>
    <row r="562" spans="2:6" ht="26.25" customHeight="1" thickTop="1" thickBot="1">
      <c r="B562" s="261"/>
      <c r="C562" s="535"/>
      <c r="D562" s="316"/>
      <c r="E562" s="261"/>
      <c r="F562" s="261"/>
    </row>
    <row r="563" spans="2:6" ht="26.25" customHeight="1" thickTop="1" thickBot="1">
      <c r="B563" s="261"/>
      <c r="C563" s="535"/>
      <c r="D563" s="316"/>
      <c r="E563" s="261"/>
      <c r="F563" s="261"/>
    </row>
    <row r="564" spans="2:6" ht="26.25" customHeight="1" thickTop="1" thickBot="1">
      <c r="B564" s="261"/>
      <c r="C564" s="535"/>
      <c r="D564" s="316"/>
      <c r="E564" s="261"/>
      <c r="F564" s="261"/>
    </row>
    <row r="565" spans="2:6" ht="26.25" customHeight="1" thickTop="1" thickBot="1">
      <c r="B565" s="261"/>
      <c r="C565" s="535"/>
      <c r="D565" s="316"/>
      <c r="E565" s="261"/>
      <c r="F565" s="261"/>
    </row>
    <row r="566" spans="2:6" ht="26.25" customHeight="1" thickTop="1" thickBot="1">
      <c r="B566" s="261"/>
      <c r="C566" s="535"/>
      <c r="D566" s="316"/>
      <c r="E566" s="261"/>
      <c r="F566" s="261"/>
    </row>
    <row r="567" spans="2:6" ht="26.25" customHeight="1" thickTop="1" thickBot="1">
      <c r="B567" s="261"/>
      <c r="C567" s="535"/>
      <c r="D567" s="316"/>
      <c r="E567" s="261"/>
      <c r="F567" s="261"/>
    </row>
    <row r="568" spans="2:6" ht="26.25" customHeight="1" thickTop="1" thickBot="1">
      <c r="B568" s="261"/>
      <c r="C568" s="535"/>
      <c r="D568" s="316"/>
      <c r="E568" s="261"/>
      <c r="F568" s="261"/>
    </row>
    <row r="569" spans="2:6" ht="26.25" customHeight="1" thickTop="1" thickBot="1">
      <c r="B569" s="261"/>
      <c r="C569" s="535"/>
      <c r="D569" s="316"/>
      <c r="E569" s="261"/>
      <c r="F569" s="261"/>
    </row>
    <row r="570" spans="2:6" ht="26.25" customHeight="1" thickTop="1" thickBot="1">
      <c r="B570" s="261"/>
      <c r="C570" s="535"/>
      <c r="D570" s="316"/>
      <c r="E570" s="261"/>
      <c r="F570" s="261"/>
    </row>
    <row r="571" spans="2:6" ht="26.25" customHeight="1" thickTop="1" thickBot="1">
      <c r="B571" s="261"/>
      <c r="C571" s="535"/>
      <c r="D571" s="316"/>
      <c r="E571" s="261"/>
      <c r="F571" s="261"/>
    </row>
    <row r="572" spans="2:6" ht="26.25" customHeight="1" thickTop="1" thickBot="1">
      <c r="B572" s="261"/>
      <c r="C572" s="535"/>
      <c r="D572" s="316"/>
      <c r="E572" s="261"/>
      <c r="F572" s="261"/>
    </row>
    <row r="573" spans="2:6" ht="26.25" customHeight="1" thickTop="1" thickBot="1">
      <c r="B573" s="261"/>
      <c r="C573" s="535"/>
      <c r="D573" s="316"/>
      <c r="E573" s="261"/>
      <c r="F573" s="261"/>
    </row>
    <row r="574" spans="2:6" ht="26.25" customHeight="1" thickTop="1" thickBot="1">
      <c r="B574" s="261"/>
      <c r="C574" s="535"/>
      <c r="D574" s="316"/>
      <c r="E574" s="261"/>
      <c r="F574" s="261"/>
    </row>
    <row r="575" spans="2:6" ht="26.25" customHeight="1" thickTop="1" thickBot="1">
      <c r="B575" s="261"/>
      <c r="C575" s="535"/>
      <c r="D575" s="316"/>
      <c r="E575" s="261"/>
      <c r="F575" s="261"/>
    </row>
    <row r="576" spans="2:6" ht="26.25" customHeight="1" thickTop="1" thickBot="1">
      <c r="B576" s="261"/>
      <c r="C576" s="535"/>
      <c r="D576" s="316"/>
      <c r="E576" s="261"/>
      <c r="F576" s="261"/>
    </row>
    <row r="577" spans="2:6" ht="26.25" customHeight="1" thickTop="1" thickBot="1">
      <c r="B577" s="261"/>
      <c r="C577" s="535"/>
      <c r="D577" s="316"/>
      <c r="E577" s="261"/>
      <c r="F577" s="261"/>
    </row>
    <row r="578" spans="2:6" ht="26.25" customHeight="1" thickTop="1" thickBot="1">
      <c r="B578" s="261"/>
      <c r="C578" s="535"/>
      <c r="D578" s="316"/>
      <c r="E578" s="261"/>
      <c r="F578" s="261"/>
    </row>
    <row r="579" spans="2:6" ht="26.25" customHeight="1" thickTop="1" thickBot="1">
      <c r="B579" s="261"/>
      <c r="C579" s="535"/>
      <c r="D579" s="316"/>
      <c r="E579" s="261"/>
      <c r="F579" s="261"/>
    </row>
    <row r="580" spans="2:6" ht="26.25" customHeight="1" thickTop="1" thickBot="1">
      <c r="B580" s="261"/>
      <c r="C580" s="535"/>
      <c r="D580" s="316"/>
      <c r="E580" s="261"/>
      <c r="F580" s="261"/>
    </row>
    <row r="581" spans="2:6" ht="26.25" customHeight="1" thickTop="1" thickBot="1">
      <c r="B581" s="261"/>
      <c r="C581" s="535"/>
      <c r="D581" s="316"/>
      <c r="E581" s="261"/>
      <c r="F581" s="261"/>
    </row>
    <row r="582" spans="2:6" ht="26.25" customHeight="1" thickTop="1" thickBot="1">
      <c r="B582" s="261"/>
      <c r="C582" s="535"/>
      <c r="D582" s="316"/>
      <c r="E582" s="261"/>
      <c r="F582" s="261"/>
    </row>
    <row r="583" spans="2:6" ht="26.25" customHeight="1" thickTop="1" thickBot="1">
      <c r="B583" s="261"/>
      <c r="C583" s="535"/>
      <c r="D583" s="316"/>
      <c r="E583" s="261"/>
      <c r="F583" s="261"/>
    </row>
    <row r="584" spans="2:6" ht="26.25" customHeight="1" thickTop="1" thickBot="1">
      <c r="B584" s="261"/>
      <c r="C584" s="535"/>
      <c r="D584" s="316"/>
      <c r="E584" s="261"/>
      <c r="F584" s="261"/>
    </row>
    <row r="585" spans="2:6" ht="26.25" customHeight="1" thickTop="1" thickBot="1">
      <c r="B585" s="261"/>
      <c r="C585" s="535"/>
      <c r="D585" s="316"/>
      <c r="E585" s="261"/>
      <c r="F585" s="261"/>
    </row>
    <row r="586" spans="2:6" ht="26.25" customHeight="1" thickTop="1" thickBot="1">
      <c r="B586" s="261"/>
      <c r="C586" s="535"/>
      <c r="D586" s="316"/>
      <c r="E586" s="261"/>
      <c r="F586" s="261"/>
    </row>
    <row r="587" spans="2:6" ht="26.25" customHeight="1" thickTop="1" thickBot="1">
      <c r="B587" s="261"/>
      <c r="C587" s="535"/>
      <c r="D587" s="316"/>
      <c r="E587" s="261"/>
      <c r="F587" s="261"/>
    </row>
    <row r="588" spans="2:6" ht="26.25" customHeight="1" thickTop="1" thickBot="1">
      <c r="B588" s="261"/>
      <c r="C588" s="535"/>
      <c r="D588" s="316"/>
      <c r="E588" s="261"/>
      <c r="F588" s="261"/>
    </row>
    <row r="589" spans="2:6" ht="26.25" customHeight="1" thickTop="1" thickBot="1">
      <c r="B589" s="261"/>
      <c r="C589" s="535"/>
      <c r="D589" s="316"/>
      <c r="E589" s="261"/>
      <c r="F589" s="261"/>
    </row>
    <row r="590" spans="2:6" ht="26.25" customHeight="1" thickTop="1" thickBot="1">
      <c r="B590" s="261"/>
      <c r="C590" s="535"/>
      <c r="D590" s="316"/>
      <c r="E590" s="261"/>
      <c r="F590" s="261"/>
    </row>
    <row r="591" spans="2:6" ht="26.25" customHeight="1" thickTop="1" thickBot="1">
      <c r="B591" s="261"/>
      <c r="C591" s="535"/>
      <c r="D591" s="316"/>
      <c r="E591" s="261"/>
      <c r="F591" s="261"/>
    </row>
    <row r="592" spans="2:6" ht="26.25" customHeight="1" thickTop="1" thickBot="1">
      <c r="B592" s="261"/>
      <c r="C592" s="535"/>
      <c r="D592" s="316"/>
      <c r="E592" s="261"/>
      <c r="F592" s="261"/>
    </row>
    <row r="593" spans="2:6" ht="26.25" customHeight="1" thickTop="1" thickBot="1">
      <c r="B593" s="261"/>
      <c r="C593" s="535"/>
      <c r="D593" s="316"/>
      <c r="E593" s="261"/>
      <c r="F593" s="261"/>
    </row>
    <row r="594" spans="2:6" ht="26.25" customHeight="1" thickTop="1" thickBot="1">
      <c r="B594" s="261"/>
      <c r="C594" s="535"/>
      <c r="D594" s="316"/>
      <c r="E594" s="261"/>
      <c r="F594" s="261"/>
    </row>
    <row r="595" spans="2:6" ht="26.25" customHeight="1" thickTop="1" thickBot="1">
      <c r="B595" s="261"/>
      <c r="C595" s="535"/>
      <c r="D595" s="316"/>
      <c r="E595" s="261"/>
      <c r="F595" s="261"/>
    </row>
    <row r="596" spans="2:6" ht="26.25" customHeight="1" thickTop="1" thickBot="1">
      <c r="B596" s="261"/>
      <c r="C596" s="535"/>
      <c r="D596" s="316"/>
      <c r="E596" s="261"/>
      <c r="F596" s="261"/>
    </row>
    <row r="597" spans="2:6" ht="26.25" customHeight="1" thickTop="1" thickBot="1">
      <c r="B597" s="261"/>
      <c r="C597" s="535"/>
      <c r="D597" s="316"/>
      <c r="E597" s="261"/>
      <c r="F597" s="261"/>
    </row>
    <row r="598" spans="2:6" ht="26.25" customHeight="1" thickTop="1" thickBot="1">
      <c r="B598" s="261"/>
      <c r="C598" s="535"/>
      <c r="D598" s="316"/>
      <c r="E598" s="261"/>
      <c r="F598" s="261"/>
    </row>
    <row r="599" spans="2:6" ht="26.25" customHeight="1" thickTop="1" thickBot="1">
      <c r="B599" s="261"/>
      <c r="C599" s="535"/>
      <c r="D599" s="316"/>
      <c r="E599" s="261"/>
      <c r="F599" s="261"/>
    </row>
    <row r="600" spans="2:6" ht="26.25" customHeight="1" thickTop="1" thickBot="1">
      <c r="B600" s="261"/>
      <c r="C600" s="535"/>
      <c r="D600" s="316"/>
      <c r="E600" s="261"/>
      <c r="F600" s="261"/>
    </row>
    <row r="601" spans="2:6" ht="26.25" customHeight="1" thickTop="1" thickBot="1">
      <c r="B601" s="261"/>
      <c r="C601" s="535"/>
      <c r="D601" s="316"/>
      <c r="E601" s="261"/>
      <c r="F601" s="261"/>
    </row>
    <row r="602" spans="2:6" ht="26.25" customHeight="1" thickTop="1" thickBot="1">
      <c r="B602" s="261"/>
      <c r="C602" s="535"/>
      <c r="D602" s="316"/>
      <c r="E602" s="261"/>
      <c r="F602" s="261"/>
    </row>
    <row r="603" spans="2:6" ht="26.25" customHeight="1" thickTop="1" thickBot="1">
      <c r="B603" s="261"/>
      <c r="C603" s="535"/>
      <c r="D603" s="316"/>
      <c r="E603" s="261"/>
      <c r="F603" s="261"/>
    </row>
    <row r="604" spans="2:6" ht="26.25" customHeight="1" thickTop="1" thickBot="1">
      <c r="B604" s="261"/>
      <c r="C604" s="535"/>
      <c r="D604" s="316"/>
      <c r="E604" s="261"/>
      <c r="F604" s="261"/>
    </row>
    <row r="605" spans="2:6" ht="26.25" customHeight="1" thickTop="1" thickBot="1">
      <c r="B605" s="261"/>
      <c r="C605" s="535"/>
      <c r="D605" s="316"/>
      <c r="E605" s="261"/>
      <c r="F605" s="261"/>
    </row>
    <row r="606" spans="2:6" ht="26.25" customHeight="1" thickTop="1" thickBot="1">
      <c r="B606" s="261"/>
      <c r="C606" s="535"/>
      <c r="D606" s="316"/>
      <c r="E606" s="261"/>
      <c r="F606" s="261"/>
    </row>
    <row r="607" spans="2:6" ht="26.25" customHeight="1" thickTop="1" thickBot="1">
      <c r="B607" s="261"/>
      <c r="C607" s="535"/>
      <c r="D607" s="316"/>
      <c r="E607" s="261"/>
      <c r="F607" s="261"/>
    </row>
    <row r="608" spans="2:6" ht="26.25" customHeight="1" thickTop="1" thickBot="1">
      <c r="B608" s="261"/>
      <c r="C608" s="535"/>
      <c r="D608" s="316"/>
      <c r="E608" s="261"/>
      <c r="F608" s="261"/>
    </row>
    <row r="609" spans="2:6" ht="26.25" customHeight="1" thickTop="1" thickBot="1">
      <c r="B609" s="261"/>
      <c r="C609" s="535"/>
      <c r="D609" s="316"/>
      <c r="E609" s="261"/>
      <c r="F609" s="261"/>
    </row>
    <row r="610" spans="2:6" ht="26.25" customHeight="1" thickTop="1" thickBot="1">
      <c r="B610" s="261"/>
      <c r="C610" s="535"/>
      <c r="D610" s="316"/>
      <c r="E610" s="261"/>
      <c r="F610" s="261"/>
    </row>
    <row r="611" spans="2:6" ht="26.25" customHeight="1" thickTop="1" thickBot="1">
      <c r="B611" s="261"/>
      <c r="C611" s="535"/>
      <c r="D611" s="316"/>
      <c r="E611" s="261"/>
      <c r="F611" s="261"/>
    </row>
    <row r="612" spans="2:6" ht="26.25" customHeight="1" thickTop="1" thickBot="1">
      <c r="B612" s="261"/>
      <c r="C612" s="535"/>
      <c r="D612" s="316"/>
      <c r="E612" s="261"/>
      <c r="F612" s="261"/>
    </row>
    <row r="613" spans="2:6" ht="26.25" customHeight="1" thickTop="1" thickBot="1">
      <c r="B613" s="261"/>
      <c r="C613" s="535"/>
      <c r="D613" s="316"/>
      <c r="E613" s="261"/>
      <c r="F613" s="261"/>
    </row>
    <row r="614" spans="2:6" ht="26.25" customHeight="1" thickTop="1" thickBot="1">
      <c r="B614" s="261"/>
      <c r="C614" s="535"/>
      <c r="D614" s="316"/>
      <c r="E614" s="261"/>
      <c r="F614" s="261"/>
    </row>
    <row r="615" spans="2:6" ht="26.25" customHeight="1" thickTop="1" thickBot="1">
      <c r="B615" s="261"/>
      <c r="C615" s="535"/>
      <c r="D615" s="316"/>
      <c r="E615" s="261"/>
      <c r="F615" s="261"/>
    </row>
    <row r="616" spans="2:6" ht="26.25" customHeight="1" thickTop="1" thickBot="1">
      <c r="B616" s="261"/>
      <c r="C616" s="535"/>
      <c r="D616" s="316"/>
      <c r="E616" s="261"/>
      <c r="F616" s="261"/>
    </row>
    <row r="617" spans="2:6" ht="26.25" customHeight="1" thickTop="1" thickBot="1">
      <c r="B617" s="261"/>
      <c r="C617" s="535"/>
      <c r="D617" s="316"/>
      <c r="E617" s="261"/>
      <c r="F617" s="261"/>
    </row>
    <row r="618" spans="2:6" ht="26.25" customHeight="1" thickTop="1" thickBot="1">
      <c r="B618" s="261"/>
      <c r="C618" s="535"/>
      <c r="D618" s="316"/>
      <c r="E618" s="261"/>
      <c r="F618" s="261"/>
    </row>
    <row r="619" spans="2:6" ht="26.25" customHeight="1" thickTop="1" thickBot="1">
      <c r="B619" s="261"/>
      <c r="C619" s="535"/>
      <c r="D619" s="316"/>
      <c r="E619" s="261"/>
      <c r="F619" s="261"/>
    </row>
    <row r="620" spans="2:6" ht="26.25" customHeight="1" thickTop="1" thickBot="1">
      <c r="B620" s="261"/>
      <c r="C620" s="535"/>
      <c r="D620" s="316"/>
      <c r="E620" s="261"/>
      <c r="F620" s="261"/>
    </row>
    <row r="621" spans="2:6" ht="26.25" customHeight="1" thickTop="1" thickBot="1">
      <c r="B621" s="261"/>
      <c r="C621" s="535"/>
      <c r="D621" s="316"/>
      <c r="E621" s="261"/>
      <c r="F621" s="261"/>
    </row>
    <row r="622" spans="2:6" ht="26.25" customHeight="1" thickTop="1" thickBot="1">
      <c r="B622" s="261"/>
      <c r="C622" s="535"/>
      <c r="D622" s="316"/>
      <c r="E622" s="261"/>
      <c r="F622" s="261"/>
    </row>
    <row r="623" spans="2:6" ht="26.25" customHeight="1" thickTop="1" thickBot="1">
      <c r="B623" s="261"/>
      <c r="C623" s="535"/>
      <c r="D623" s="316"/>
      <c r="E623" s="261"/>
      <c r="F623" s="261"/>
    </row>
    <row r="624" spans="2:6" ht="26.25" customHeight="1" thickTop="1" thickBot="1">
      <c r="B624" s="261"/>
      <c r="C624" s="535"/>
      <c r="D624" s="316"/>
      <c r="E624" s="261"/>
      <c r="F624" s="261"/>
    </row>
    <row r="625" spans="2:6" ht="26.25" customHeight="1" thickTop="1" thickBot="1">
      <c r="B625" s="261"/>
      <c r="C625" s="535"/>
      <c r="D625" s="316"/>
      <c r="E625" s="261"/>
      <c r="F625" s="261"/>
    </row>
    <row r="626" spans="2:6" ht="26.25" customHeight="1" thickTop="1" thickBot="1">
      <c r="B626" s="261"/>
      <c r="C626" s="535"/>
      <c r="D626" s="316"/>
      <c r="E626" s="261"/>
      <c r="F626" s="261"/>
    </row>
    <row r="627" spans="2:6" ht="26.25" customHeight="1" thickTop="1" thickBot="1">
      <c r="B627" s="261"/>
      <c r="C627" s="535"/>
      <c r="D627" s="316"/>
      <c r="E627" s="261"/>
      <c r="F627" s="261"/>
    </row>
    <row r="628" spans="2:6" ht="26.25" customHeight="1" thickTop="1" thickBot="1">
      <c r="B628" s="261"/>
      <c r="C628" s="535"/>
      <c r="D628" s="316"/>
      <c r="E628" s="261"/>
      <c r="F628" s="261"/>
    </row>
    <row r="629" spans="2:6" ht="26.25" customHeight="1" thickTop="1" thickBot="1">
      <c r="B629" s="261"/>
      <c r="C629" s="535"/>
      <c r="D629" s="316"/>
      <c r="E629" s="261"/>
      <c r="F629" s="261"/>
    </row>
    <row r="630" spans="2:6" ht="26.25" customHeight="1" thickTop="1" thickBot="1">
      <c r="B630" s="261"/>
      <c r="C630" s="535"/>
      <c r="D630" s="316"/>
      <c r="E630" s="261"/>
      <c r="F630" s="261"/>
    </row>
    <row r="631" spans="2:6" ht="26.25" customHeight="1" thickTop="1" thickBot="1">
      <c r="B631" s="261"/>
      <c r="C631" s="535"/>
      <c r="D631" s="316"/>
      <c r="E631" s="261"/>
      <c r="F631" s="261"/>
    </row>
    <row r="632" spans="2:6" ht="26.25" customHeight="1" thickTop="1" thickBot="1">
      <c r="B632" s="261"/>
      <c r="C632" s="535"/>
      <c r="D632" s="316"/>
      <c r="E632" s="261"/>
      <c r="F632" s="261"/>
    </row>
    <row r="633" spans="2:6" ht="26.25" customHeight="1" thickTop="1" thickBot="1">
      <c r="B633" s="261"/>
      <c r="C633" s="535"/>
      <c r="D633" s="316"/>
      <c r="E633" s="261"/>
      <c r="F633" s="261"/>
    </row>
    <row r="634" spans="2:6" ht="26.25" customHeight="1" thickTop="1" thickBot="1">
      <c r="B634" s="261"/>
      <c r="C634" s="535"/>
      <c r="D634" s="316"/>
      <c r="E634" s="261"/>
      <c r="F634" s="261"/>
    </row>
    <row r="635" spans="2:6" ht="26.25" customHeight="1" thickTop="1" thickBot="1">
      <c r="B635" s="261"/>
      <c r="C635" s="535"/>
      <c r="D635" s="316"/>
      <c r="E635" s="261"/>
      <c r="F635" s="261"/>
    </row>
    <row r="636" spans="2:6" ht="26.25" customHeight="1" thickTop="1" thickBot="1">
      <c r="B636" s="261"/>
      <c r="C636" s="535"/>
      <c r="D636" s="316"/>
      <c r="E636" s="261"/>
    </row>
    <row r="637" spans="2:6" ht="26.25" customHeight="1" thickTop="1" thickBot="1">
      <c r="B637" s="261"/>
      <c r="C637" s="535"/>
      <c r="D637" s="316"/>
      <c r="E637" s="261"/>
    </row>
    <row r="638" spans="2:6" ht="26.25" customHeight="1" thickTop="1" thickBot="1">
      <c r="B638" s="261"/>
      <c r="C638" s="535"/>
      <c r="D638" s="316"/>
      <c r="E638" s="261"/>
    </row>
    <row r="639" spans="2:6" ht="26.25" customHeight="1" thickTop="1" thickBot="1">
      <c r="B639" s="261"/>
      <c r="C639" s="535"/>
      <c r="D639" s="316"/>
      <c r="E639" s="261"/>
    </row>
    <row r="640" spans="2:6" ht="26.25" customHeight="1" thickTop="1" thickBot="1">
      <c r="B640" s="261"/>
      <c r="C640" s="535"/>
      <c r="D640" s="316"/>
      <c r="E640" s="261"/>
    </row>
    <row r="641" spans="2:5" ht="26.25" customHeight="1" thickTop="1" thickBot="1">
      <c r="B641" s="261"/>
      <c r="C641" s="535"/>
      <c r="D641" s="316"/>
      <c r="E641" s="261"/>
    </row>
    <row r="642" spans="2:5" ht="26.25" customHeight="1" thickTop="1" thickBot="1">
      <c r="B642" s="261"/>
      <c r="C642" s="535"/>
      <c r="D642" s="316"/>
      <c r="E642" s="261"/>
    </row>
    <row r="643" spans="2:5" ht="26.25" customHeight="1" thickTop="1" thickBot="1">
      <c r="B643" s="261"/>
      <c r="C643" s="535"/>
      <c r="D643" s="316"/>
      <c r="E643" s="261"/>
    </row>
    <row r="644" spans="2:5" ht="26.25" customHeight="1" thickTop="1" thickBot="1">
      <c r="B644" s="261"/>
      <c r="C644" s="535"/>
      <c r="D644" s="316"/>
      <c r="E644" s="261"/>
    </row>
    <row r="645" spans="2:5" ht="26.25" customHeight="1" thickTop="1" thickBot="1">
      <c r="B645" s="261"/>
      <c r="C645" s="535"/>
      <c r="D645" s="316"/>
      <c r="E645" s="261"/>
    </row>
    <row r="646" spans="2:5" ht="26.25" customHeight="1" thickTop="1" thickBot="1">
      <c r="B646" s="261"/>
      <c r="C646" s="535"/>
      <c r="D646" s="316"/>
      <c r="E646" s="261"/>
    </row>
    <row r="647" spans="2:5" ht="26.25" customHeight="1" thickTop="1" thickBot="1">
      <c r="B647" s="261"/>
      <c r="C647" s="535"/>
      <c r="D647" s="316"/>
      <c r="E647" s="261"/>
    </row>
    <row r="648" spans="2:5" ht="26.25" customHeight="1" thickTop="1" thickBot="1">
      <c r="B648" s="261"/>
      <c r="C648" s="535"/>
      <c r="D648" s="316"/>
      <c r="E648" s="261"/>
    </row>
    <row r="649" spans="2:5" ht="26.25" customHeight="1" thickTop="1" thickBot="1">
      <c r="B649" s="261"/>
      <c r="C649" s="535"/>
      <c r="D649" s="316"/>
      <c r="E649" s="261"/>
    </row>
    <row r="650" spans="2:5" ht="26.25" customHeight="1" thickTop="1" thickBot="1">
      <c r="B650" s="261"/>
      <c r="C650" s="535"/>
      <c r="D650" s="316"/>
      <c r="E650" s="261"/>
    </row>
    <row r="651" spans="2:5" ht="26.25" customHeight="1" thickTop="1" thickBot="1">
      <c r="B651" s="261"/>
      <c r="C651" s="535"/>
      <c r="D651" s="316"/>
      <c r="E651" s="261"/>
    </row>
    <row r="652" spans="2:5" ht="26.25" customHeight="1" thickTop="1" thickBot="1">
      <c r="B652" s="261"/>
      <c r="C652" s="535"/>
      <c r="D652" s="316"/>
      <c r="E652" s="261"/>
    </row>
    <row r="653" spans="2:5" ht="26.25" customHeight="1" thickTop="1" thickBot="1">
      <c r="B653" s="261"/>
      <c r="C653" s="535"/>
      <c r="D653" s="316"/>
      <c r="E653" s="261"/>
    </row>
    <row r="654" spans="2:5" ht="26.25" customHeight="1" thickTop="1" thickBot="1">
      <c r="B654" s="261"/>
      <c r="C654" s="535"/>
      <c r="D654" s="316"/>
      <c r="E654" s="261"/>
    </row>
    <row r="655" spans="2:5" ht="26.25" customHeight="1" thickTop="1" thickBot="1">
      <c r="B655" s="261"/>
      <c r="C655" s="535"/>
      <c r="D655" s="316"/>
      <c r="E655" s="261"/>
    </row>
    <row r="656" spans="2:5" ht="26.25" customHeight="1" thickTop="1" thickBot="1">
      <c r="B656" s="261"/>
      <c r="C656" s="535"/>
      <c r="D656" s="316"/>
      <c r="E656" s="261"/>
    </row>
    <row r="657" spans="2:5" ht="26.25" customHeight="1" thickTop="1" thickBot="1">
      <c r="B657" s="261"/>
      <c r="C657" s="535"/>
      <c r="D657" s="316"/>
      <c r="E657" s="261"/>
    </row>
    <row r="658" spans="2:5" ht="26.25" customHeight="1" thickTop="1" thickBot="1">
      <c r="B658" s="261"/>
      <c r="C658" s="535"/>
      <c r="D658" s="316"/>
      <c r="E658" s="261"/>
    </row>
    <row r="659" spans="2:5" ht="26.25" customHeight="1" thickTop="1" thickBot="1">
      <c r="B659" s="261"/>
      <c r="C659" s="535"/>
      <c r="D659" s="316"/>
      <c r="E659" s="261"/>
    </row>
    <row r="660" spans="2:5" ht="26.25" customHeight="1" thickTop="1" thickBot="1">
      <c r="B660" s="261"/>
      <c r="C660" s="535"/>
      <c r="D660" s="316"/>
      <c r="E660" s="261"/>
    </row>
    <row r="661" spans="2:5" ht="26.25" customHeight="1" thickTop="1" thickBot="1">
      <c r="B661" s="261"/>
      <c r="C661" s="535"/>
      <c r="D661" s="316"/>
      <c r="E661" s="261"/>
    </row>
    <row r="662" spans="2:5" ht="26.25" customHeight="1" thickTop="1" thickBot="1">
      <c r="B662" s="261"/>
      <c r="C662" s="535"/>
      <c r="D662" s="316"/>
      <c r="E662" s="261"/>
    </row>
    <row r="663" spans="2:5" ht="26.25" customHeight="1" thickTop="1" thickBot="1">
      <c r="B663" s="261"/>
      <c r="C663" s="535"/>
      <c r="D663" s="316"/>
      <c r="E663" s="261"/>
    </row>
    <row r="664" spans="2:5" ht="26.25" customHeight="1" thickTop="1" thickBot="1">
      <c r="B664" s="261"/>
      <c r="C664" s="535"/>
      <c r="D664" s="316"/>
      <c r="E664" s="261"/>
    </row>
    <row r="665" spans="2:5" ht="26.25" customHeight="1" thickTop="1" thickBot="1">
      <c r="D665" s="263"/>
      <c r="E665" s="264"/>
    </row>
    <row r="666" spans="2:5" ht="26.25" customHeight="1" thickTop="1" thickBot="1">
      <c r="D666" s="263"/>
      <c r="E666" s="264"/>
    </row>
    <row r="667" spans="2:5" ht="26.25" customHeight="1" thickTop="1" thickBot="1">
      <c r="D667" s="263"/>
      <c r="E667" s="264"/>
    </row>
    <row r="668" spans="2:5" ht="26.25" customHeight="1" thickTop="1" thickBot="1">
      <c r="D668" s="263"/>
      <c r="E668" s="264"/>
    </row>
    <row r="669" spans="2:5" ht="26.25" customHeight="1" thickTop="1" thickBot="1">
      <c r="D669" s="263"/>
      <c r="E669" s="264"/>
    </row>
    <row r="670" spans="2:5" ht="26.25" customHeight="1" thickTop="1" thickBot="1">
      <c r="D670" s="263"/>
      <c r="E670" s="264"/>
    </row>
    <row r="671" spans="2:5" ht="26.25" customHeight="1" thickTop="1" thickBot="1">
      <c r="D671" s="263"/>
      <c r="E671" s="264"/>
    </row>
    <row r="672" spans="2:5" ht="26.25" customHeight="1" thickTop="1" thickBot="1">
      <c r="D672" s="263"/>
      <c r="E672" s="264"/>
    </row>
    <row r="673" spans="4:5" ht="26.25" customHeight="1" thickTop="1" thickBot="1">
      <c r="D673" s="263"/>
      <c r="E673" s="264"/>
    </row>
    <row r="674" spans="4:5" ht="26.25" customHeight="1" thickTop="1" thickBot="1">
      <c r="D674" s="263"/>
      <c r="E674" s="264"/>
    </row>
    <row r="675" spans="4:5" ht="26.25" customHeight="1" thickTop="1" thickBot="1">
      <c r="D675" s="263"/>
      <c r="E675" s="264"/>
    </row>
    <row r="676" spans="4:5" ht="26.25" customHeight="1" thickTop="1" thickBot="1">
      <c r="D676" s="263"/>
      <c r="E676" s="264"/>
    </row>
    <row r="677" spans="4:5" ht="26.25" customHeight="1" thickTop="1" thickBot="1">
      <c r="D677" s="263"/>
      <c r="E677" s="264"/>
    </row>
    <row r="678" spans="4:5" ht="26.25" customHeight="1" thickTop="1" thickBot="1">
      <c r="D678" s="263"/>
      <c r="E678" s="264"/>
    </row>
    <row r="679" spans="4:5" ht="26.25" customHeight="1" thickTop="1" thickBot="1">
      <c r="D679" s="263"/>
      <c r="E679" s="264"/>
    </row>
    <row r="680" spans="4:5" ht="26.25" customHeight="1" thickTop="1" thickBot="1">
      <c r="D680" s="263"/>
      <c r="E680" s="264"/>
    </row>
    <row r="681" spans="4:5" ht="26.25" customHeight="1" thickTop="1" thickBot="1">
      <c r="D681" s="263"/>
      <c r="E681" s="264"/>
    </row>
    <row r="682" spans="4:5" ht="26.25" customHeight="1" thickTop="1" thickBot="1">
      <c r="D682" s="263"/>
      <c r="E682" s="264"/>
    </row>
    <row r="683" spans="4:5" ht="26.25" customHeight="1" thickTop="1" thickBot="1">
      <c r="D683" s="263"/>
      <c r="E683" s="264"/>
    </row>
    <row r="684" spans="4:5" ht="26.25" customHeight="1" thickTop="1" thickBot="1">
      <c r="D684" s="263"/>
      <c r="E684" s="264"/>
    </row>
    <row r="685" spans="4:5" ht="26.25" customHeight="1" thickTop="1" thickBot="1">
      <c r="D685" s="263"/>
      <c r="E685" s="264"/>
    </row>
    <row r="686" spans="4:5" ht="26.25" customHeight="1" thickTop="1" thickBot="1">
      <c r="D686" s="263"/>
      <c r="E686" s="264"/>
    </row>
    <row r="687" spans="4:5" ht="26.25" customHeight="1" thickTop="1" thickBot="1">
      <c r="D687" s="263"/>
      <c r="E687" s="264"/>
    </row>
    <row r="688" spans="4:5" ht="26.25" customHeight="1" thickTop="1" thickBot="1">
      <c r="D688" s="263"/>
      <c r="E688" s="264"/>
    </row>
    <row r="689" spans="4:5" ht="26.25" customHeight="1" thickTop="1" thickBot="1">
      <c r="D689" s="263"/>
      <c r="E689" s="264"/>
    </row>
    <row r="690" spans="4:5" ht="26.25" customHeight="1" thickTop="1" thickBot="1">
      <c r="D690" s="263"/>
      <c r="E690" s="264"/>
    </row>
    <row r="691" spans="4:5" ht="26.25" customHeight="1" thickTop="1" thickBot="1">
      <c r="D691" s="263"/>
      <c r="E691" s="264"/>
    </row>
    <row r="692" spans="4:5" ht="26.25" customHeight="1" thickTop="1" thickBot="1">
      <c r="D692" s="263"/>
      <c r="E692" s="264"/>
    </row>
    <row r="693" spans="4:5" ht="26.25" customHeight="1" thickTop="1" thickBot="1">
      <c r="D693" s="263"/>
      <c r="E693" s="264"/>
    </row>
    <row r="694" spans="4:5" ht="26.25" customHeight="1" thickTop="1" thickBot="1">
      <c r="D694" s="263"/>
      <c r="E694" s="264"/>
    </row>
    <row r="695" spans="4:5" ht="26.25" customHeight="1" thickTop="1" thickBot="1">
      <c r="D695" s="263"/>
      <c r="E695" s="264"/>
    </row>
    <row r="696" spans="4:5" ht="26.25" customHeight="1" thickTop="1" thickBot="1">
      <c r="D696" s="263"/>
      <c r="E696" s="264"/>
    </row>
    <row r="697" spans="4:5" ht="26.25" customHeight="1" thickTop="1" thickBot="1">
      <c r="D697" s="263"/>
      <c r="E697" s="264"/>
    </row>
    <row r="698" spans="4:5" ht="26.25" customHeight="1" thickTop="1" thickBot="1">
      <c r="D698" s="263"/>
      <c r="E698" s="264"/>
    </row>
    <row r="699" spans="4:5" ht="26.25" customHeight="1" thickTop="1" thickBot="1">
      <c r="D699" s="263"/>
      <c r="E699" s="264"/>
    </row>
    <row r="700" spans="4:5" ht="26.25" customHeight="1" thickTop="1" thickBot="1">
      <c r="D700" s="263"/>
      <c r="E700" s="264"/>
    </row>
    <row r="701" spans="4:5" ht="26.25" customHeight="1" thickTop="1" thickBot="1">
      <c r="D701" s="263"/>
      <c r="E701" s="264"/>
    </row>
    <row r="702" spans="4:5" ht="26.25" customHeight="1" thickTop="1" thickBot="1">
      <c r="D702" s="263"/>
      <c r="E702" s="264"/>
    </row>
    <row r="703" spans="4:5" ht="26.25" customHeight="1" thickTop="1" thickBot="1">
      <c r="D703" s="263"/>
      <c r="E703" s="264"/>
    </row>
    <row r="704" spans="4:5" ht="26.25" customHeight="1" thickTop="1" thickBot="1">
      <c r="D704" s="263"/>
      <c r="E704" s="264"/>
    </row>
    <row r="705" spans="4:5" ht="26.25" customHeight="1" thickTop="1" thickBot="1">
      <c r="D705" s="263"/>
      <c r="E705" s="264"/>
    </row>
    <row r="706" spans="4:5" ht="26.25" customHeight="1" thickTop="1" thickBot="1">
      <c r="D706" s="263"/>
      <c r="E706" s="264"/>
    </row>
    <row r="707" spans="4:5" ht="26.25" customHeight="1" thickTop="1" thickBot="1">
      <c r="D707" s="263"/>
      <c r="E707" s="264"/>
    </row>
    <row r="708" spans="4:5" ht="26.25" customHeight="1" thickTop="1" thickBot="1">
      <c r="D708" s="263"/>
      <c r="E708" s="264"/>
    </row>
    <row r="709" spans="4:5" ht="26.25" customHeight="1" thickTop="1" thickBot="1">
      <c r="D709" s="263"/>
      <c r="E709" s="264"/>
    </row>
    <row r="710" spans="4:5" ht="26.25" customHeight="1" thickTop="1" thickBot="1">
      <c r="D710" s="263"/>
      <c r="E710" s="264"/>
    </row>
    <row r="711" spans="4:5" ht="26.25" customHeight="1" thickTop="1" thickBot="1">
      <c r="D711" s="263"/>
      <c r="E711" s="264"/>
    </row>
    <row r="712" spans="4:5" ht="26.25" customHeight="1" thickTop="1" thickBot="1">
      <c r="D712" s="263"/>
      <c r="E712" s="264"/>
    </row>
    <row r="713" spans="4:5" ht="26.25" customHeight="1" thickTop="1" thickBot="1">
      <c r="D713" s="263"/>
      <c r="E713" s="264"/>
    </row>
    <row r="714" spans="4:5" ht="26.25" customHeight="1" thickTop="1" thickBot="1">
      <c r="D714" s="263"/>
      <c r="E714" s="264"/>
    </row>
    <row r="715" spans="4:5" ht="26.25" customHeight="1" thickTop="1" thickBot="1">
      <c r="D715" s="263"/>
      <c r="E715" s="264"/>
    </row>
    <row r="716" spans="4:5" ht="26.25" customHeight="1" thickTop="1" thickBot="1">
      <c r="D716" s="263"/>
      <c r="E716" s="264"/>
    </row>
    <row r="717" spans="4:5" ht="26.25" customHeight="1" thickTop="1" thickBot="1">
      <c r="D717" s="263"/>
      <c r="E717" s="264"/>
    </row>
    <row r="718" spans="4:5" ht="26.25" customHeight="1" thickTop="1" thickBot="1">
      <c r="D718" s="263"/>
      <c r="E718" s="264"/>
    </row>
    <row r="719" spans="4:5" ht="26.25" customHeight="1" thickTop="1" thickBot="1">
      <c r="D719" s="263"/>
      <c r="E719" s="264"/>
    </row>
    <row r="720" spans="4:5" ht="26.25" customHeight="1" thickTop="1" thickBot="1">
      <c r="D720" s="263"/>
      <c r="E720" s="264"/>
    </row>
    <row r="721" spans="4:5" ht="26.25" customHeight="1" thickTop="1" thickBot="1">
      <c r="D721" s="263"/>
      <c r="E721" s="264"/>
    </row>
    <row r="722" spans="4:5" ht="26.25" customHeight="1" thickTop="1" thickBot="1">
      <c r="D722" s="263"/>
      <c r="E722" s="264"/>
    </row>
    <row r="723" spans="4:5" ht="26.25" customHeight="1" thickTop="1" thickBot="1">
      <c r="D723" s="263"/>
      <c r="E723" s="264"/>
    </row>
    <row r="724" spans="4:5" ht="26.25" customHeight="1" thickTop="1" thickBot="1">
      <c r="D724" s="263"/>
      <c r="E724" s="264"/>
    </row>
    <row r="725" spans="4:5" ht="26.25" customHeight="1" thickTop="1" thickBot="1">
      <c r="D725" s="263"/>
      <c r="E725" s="264"/>
    </row>
    <row r="726" spans="4:5" ht="26.25" customHeight="1" thickTop="1" thickBot="1">
      <c r="D726" s="263"/>
      <c r="E726" s="264"/>
    </row>
    <row r="727" spans="4:5" ht="26.25" customHeight="1" thickTop="1" thickBot="1">
      <c r="D727" s="263"/>
      <c r="E727" s="264"/>
    </row>
    <row r="728" spans="4:5" ht="26.25" customHeight="1" thickTop="1" thickBot="1">
      <c r="D728" s="263"/>
      <c r="E728" s="264"/>
    </row>
    <row r="729" spans="4:5" ht="26.25" customHeight="1" thickTop="1" thickBot="1">
      <c r="D729" s="263"/>
      <c r="E729" s="264"/>
    </row>
    <row r="730" spans="4:5" ht="26.25" customHeight="1" thickTop="1" thickBot="1">
      <c r="D730" s="263"/>
      <c r="E730" s="264"/>
    </row>
    <row r="731" spans="4:5" ht="26.25" customHeight="1" thickTop="1" thickBot="1">
      <c r="D731" s="263"/>
      <c r="E731" s="264"/>
    </row>
    <row r="732" spans="4:5" ht="26.25" customHeight="1" thickTop="1" thickBot="1">
      <c r="D732" s="263"/>
      <c r="E732" s="264"/>
    </row>
    <row r="733" spans="4:5" ht="26.25" customHeight="1" thickTop="1" thickBot="1">
      <c r="D733" s="263"/>
      <c r="E733" s="264"/>
    </row>
    <row r="734" spans="4:5" ht="26.25" customHeight="1" thickTop="1" thickBot="1">
      <c r="D734" s="263"/>
      <c r="E734" s="264"/>
    </row>
    <row r="735" spans="4:5" ht="26.25" customHeight="1" thickTop="1" thickBot="1">
      <c r="D735" s="263"/>
      <c r="E735" s="264"/>
    </row>
    <row r="736" spans="4:5" ht="26.25" customHeight="1" thickTop="1" thickBot="1">
      <c r="D736" s="263"/>
      <c r="E736" s="264"/>
    </row>
    <row r="737" spans="4:5" ht="26.25" customHeight="1" thickTop="1" thickBot="1">
      <c r="D737" s="263"/>
      <c r="E737" s="264"/>
    </row>
    <row r="738" spans="4:5" ht="26.25" customHeight="1" thickTop="1" thickBot="1">
      <c r="D738" s="263"/>
      <c r="E738" s="264"/>
    </row>
    <row r="739" spans="4:5" ht="26.25" customHeight="1" thickTop="1" thickBot="1">
      <c r="D739" s="263"/>
      <c r="E739" s="264"/>
    </row>
    <row r="740" spans="4:5" ht="26.25" customHeight="1" thickTop="1" thickBot="1">
      <c r="D740" s="263"/>
      <c r="E740" s="264"/>
    </row>
    <row r="741" spans="4:5" ht="26.25" customHeight="1" thickTop="1" thickBot="1">
      <c r="D741" s="263"/>
      <c r="E741" s="264"/>
    </row>
    <row r="742" spans="4:5" ht="26.25" customHeight="1" thickTop="1" thickBot="1">
      <c r="D742" s="263"/>
      <c r="E742" s="264"/>
    </row>
    <row r="743" spans="4:5" ht="26.25" customHeight="1" thickTop="1" thickBot="1">
      <c r="D743" s="263"/>
      <c r="E743" s="264"/>
    </row>
    <row r="744" spans="4:5" ht="26.25" customHeight="1" thickTop="1" thickBot="1">
      <c r="D744" s="263"/>
      <c r="E744" s="264"/>
    </row>
    <row r="745" spans="4:5" ht="26.25" customHeight="1" thickTop="1" thickBot="1">
      <c r="D745" s="263"/>
      <c r="E745" s="264"/>
    </row>
    <row r="746" spans="4:5" ht="26.25" customHeight="1" thickTop="1" thickBot="1">
      <c r="D746" s="263"/>
      <c r="E746" s="264"/>
    </row>
    <row r="747" spans="4:5" ht="26.25" customHeight="1" thickTop="1" thickBot="1">
      <c r="D747" s="263"/>
      <c r="E747" s="264"/>
    </row>
    <row r="748" spans="4:5" ht="26.25" customHeight="1" thickTop="1" thickBot="1">
      <c r="D748" s="263"/>
      <c r="E748" s="264"/>
    </row>
    <row r="749" spans="4:5" ht="26.25" customHeight="1" thickTop="1" thickBot="1">
      <c r="D749" s="263"/>
      <c r="E749" s="264"/>
    </row>
    <row r="750" spans="4:5" ht="26.25" customHeight="1" thickTop="1" thickBot="1">
      <c r="D750" s="263"/>
      <c r="E750" s="264"/>
    </row>
    <row r="751" spans="4:5" ht="26.25" customHeight="1" thickTop="1" thickBot="1">
      <c r="D751" s="263"/>
      <c r="E751" s="264"/>
    </row>
    <row r="752" spans="4:5" ht="26.25" customHeight="1" thickTop="1" thickBot="1">
      <c r="D752" s="263"/>
      <c r="E752" s="264"/>
    </row>
    <row r="753" spans="4:5" ht="26.25" customHeight="1" thickTop="1" thickBot="1">
      <c r="D753" s="263"/>
      <c r="E753" s="264"/>
    </row>
    <row r="754" spans="4:5" ht="26.25" customHeight="1" thickTop="1" thickBot="1">
      <c r="D754" s="263"/>
      <c r="E754" s="264"/>
    </row>
    <row r="755" spans="4:5" ht="26.25" customHeight="1" thickTop="1" thickBot="1">
      <c r="D755" s="263"/>
      <c r="E755" s="264"/>
    </row>
    <row r="756" spans="4:5" ht="26.25" customHeight="1" thickTop="1" thickBot="1">
      <c r="D756" s="263"/>
      <c r="E756" s="264"/>
    </row>
    <row r="757" spans="4:5" ht="26.25" customHeight="1" thickTop="1" thickBot="1">
      <c r="D757" s="263"/>
      <c r="E757" s="264"/>
    </row>
    <row r="758" spans="4:5" ht="26.25" customHeight="1" thickTop="1" thickBot="1">
      <c r="D758" s="263"/>
      <c r="E758" s="264"/>
    </row>
    <row r="759" spans="4:5" ht="26.25" customHeight="1" thickTop="1" thickBot="1">
      <c r="D759" s="263"/>
      <c r="E759" s="264"/>
    </row>
    <row r="760" spans="4:5" ht="26.25" customHeight="1" thickTop="1" thickBot="1">
      <c r="D760" s="263"/>
      <c r="E760" s="264"/>
    </row>
    <row r="761" spans="4:5" ht="26.25" customHeight="1" thickTop="1" thickBot="1">
      <c r="D761" s="263"/>
      <c r="E761" s="264"/>
    </row>
    <row r="762" spans="4:5" ht="26.25" customHeight="1" thickTop="1" thickBot="1">
      <c r="D762" s="263"/>
      <c r="E762" s="264"/>
    </row>
    <row r="763" spans="4:5" ht="26.25" customHeight="1" thickTop="1" thickBot="1">
      <c r="D763" s="263"/>
      <c r="E763" s="264"/>
    </row>
    <row r="764" spans="4:5" ht="26.25" customHeight="1" thickTop="1" thickBot="1">
      <c r="D764" s="263"/>
      <c r="E764" s="264"/>
    </row>
    <row r="765" spans="4:5" ht="26.25" customHeight="1" thickTop="1" thickBot="1">
      <c r="D765" s="263"/>
      <c r="E765" s="264"/>
    </row>
    <row r="766" spans="4:5" ht="26.25" customHeight="1" thickTop="1" thickBot="1">
      <c r="D766" s="263"/>
      <c r="E766" s="264"/>
    </row>
    <row r="767" spans="4:5" ht="26.25" customHeight="1" thickTop="1" thickBot="1">
      <c r="D767" s="263"/>
      <c r="E767" s="264"/>
    </row>
    <row r="768" spans="4:5" ht="26.25" customHeight="1" thickTop="1" thickBot="1">
      <c r="D768" s="263"/>
      <c r="E768" s="264"/>
    </row>
    <row r="769" spans="4:5" ht="26.25" customHeight="1" thickTop="1" thickBot="1">
      <c r="D769" s="263"/>
      <c r="E769" s="264"/>
    </row>
    <row r="770" spans="4:5" ht="26.25" customHeight="1" thickTop="1" thickBot="1">
      <c r="D770" s="263"/>
      <c r="E770" s="264"/>
    </row>
    <row r="771" spans="4:5" ht="26.25" customHeight="1" thickTop="1" thickBot="1">
      <c r="D771" s="263"/>
      <c r="E771" s="264"/>
    </row>
    <row r="772" spans="4:5" ht="26.25" customHeight="1" thickTop="1" thickBot="1">
      <c r="D772" s="263"/>
      <c r="E772" s="264"/>
    </row>
    <row r="773" spans="4:5" ht="26.25" customHeight="1" thickTop="1" thickBot="1">
      <c r="D773" s="263"/>
      <c r="E773" s="264"/>
    </row>
    <row r="774" spans="4:5" ht="26.25" customHeight="1" thickTop="1" thickBot="1">
      <c r="D774" s="263"/>
      <c r="E774" s="264"/>
    </row>
    <row r="775" spans="4:5" ht="26.25" customHeight="1" thickTop="1" thickBot="1">
      <c r="D775" s="263"/>
      <c r="E775" s="264"/>
    </row>
    <row r="776" spans="4:5" ht="26.25" customHeight="1" thickTop="1" thickBot="1">
      <c r="D776" s="263"/>
      <c r="E776" s="264"/>
    </row>
    <row r="777" spans="4:5" ht="26.25" customHeight="1" thickTop="1" thickBot="1">
      <c r="D777" s="263"/>
      <c r="E777" s="264"/>
    </row>
    <row r="778" spans="4:5" ht="26.25" customHeight="1" thickTop="1" thickBot="1">
      <c r="D778" s="263"/>
      <c r="E778" s="264"/>
    </row>
    <row r="779" spans="4:5" ht="26.25" customHeight="1"/>
    <row r="780" spans="4:5" ht="26.25" customHeight="1"/>
    <row r="781" spans="4:5" ht="26.25" customHeight="1"/>
    <row r="782" spans="4:5" ht="26.25" customHeight="1"/>
    <row r="783" spans="4:5" ht="26.25" customHeight="1"/>
    <row r="784" spans="4:5" ht="26.25" customHeight="1"/>
    <row r="785" ht="26.25" customHeight="1"/>
    <row r="786" ht="26.25" customHeight="1"/>
  </sheetData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1"/>
  <sheetViews>
    <sheetView topLeftCell="A37" workbookViewId="0">
      <selection activeCell="B51" sqref="B51:B52"/>
    </sheetView>
  </sheetViews>
  <sheetFormatPr baseColWidth="10" defaultColWidth="19.28515625" defaultRowHeight="23.25" customHeight="1" thickTop="1" thickBottom="1"/>
  <cols>
    <col min="1" max="1" width="6.28515625" style="283" customWidth="1"/>
    <col min="2" max="2" width="37.42578125" style="283" customWidth="1"/>
    <col min="3" max="5" width="19.28515625" style="283"/>
    <col min="6" max="6" width="37.85546875" style="283" customWidth="1"/>
    <col min="7" max="7" width="20.5703125" style="283" customWidth="1"/>
    <col min="8" max="16384" width="19.28515625" style="283"/>
  </cols>
  <sheetData>
    <row r="1" spans="1:7" ht="23.25" customHeight="1" thickTop="1" thickBot="1">
      <c r="B1" s="283" t="s">
        <v>111</v>
      </c>
      <c r="C1" s="283" t="s">
        <v>112</v>
      </c>
      <c r="F1" s="283" t="s">
        <v>114</v>
      </c>
      <c r="G1" s="283" t="s">
        <v>127</v>
      </c>
    </row>
    <row r="2" spans="1:7" ht="23.25" customHeight="1" thickTop="1" thickBot="1">
      <c r="A2" s="283">
        <v>1</v>
      </c>
      <c r="B2" s="284" t="s">
        <v>78</v>
      </c>
      <c r="C2" s="283">
        <v>0</v>
      </c>
      <c r="F2" s="283" t="s">
        <v>129</v>
      </c>
    </row>
    <row r="3" spans="1:7" ht="23.25" customHeight="1" thickTop="1" thickBot="1">
      <c r="A3" s="283">
        <v>2</v>
      </c>
      <c r="B3" s="285" t="s">
        <v>90</v>
      </c>
      <c r="C3" s="283">
        <v>7500</v>
      </c>
      <c r="F3" s="283" t="s">
        <v>130</v>
      </c>
    </row>
    <row r="4" spans="1:7" ht="23.25" customHeight="1" thickTop="1" thickBot="1">
      <c r="A4" s="283">
        <v>3</v>
      </c>
      <c r="B4" s="285" t="s">
        <v>88</v>
      </c>
      <c r="C4" s="283">
        <v>5000</v>
      </c>
      <c r="F4" s="283" t="s">
        <v>119</v>
      </c>
    </row>
    <row r="5" spans="1:7" ht="23.25" customHeight="1" thickTop="1" thickBot="1">
      <c r="A5" s="283">
        <v>4</v>
      </c>
      <c r="B5" s="285" t="s">
        <v>92</v>
      </c>
      <c r="C5" s="283">
        <v>8000</v>
      </c>
      <c r="F5" s="283" t="s">
        <v>121</v>
      </c>
    </row>
    <row r="6" spans="1:7" ht="23.25" customHeight="1" thickTop="1" thickBot="1">
      <c r="A6" s="283">
        <v>5</v>
      </c>
      <c r="B6" s="285" t="s">
        <v>30</v>
      </c>
      <c r="C6" s="283">
        <v>6000</v>
      </c>
      <c r="F6" s="283" t="s">
        <v>116</v>
      </c>
    </row>
    <row r="7" spans="1:7" ht="23.25" customHeight="1" thickTop="1" thickBot="1">
      <c r="A7" s="283">
        <v>6</v>
      </c>
      <c r="B7" s="285" t="s">
        <v>132</v>
      </c>
      <c r="C7" s="283">
        <v>6000</v>
      </c>
      <c r="F7" s="283" t="s">
        <v>117</v>
      </c>
    </row>
    <row r="8" spans="1:7" ht="23.25" customHeight="1" thickTop="1" thickBot="1">
      <c r="A8" s="283">
        <v>7</v>
      </c>
      <c r="B8" s="285" t="s">
        <v>93</v>
      </c>
      <c r="C8" s="283">
        <v>5000</v>
      </c>
      <c r="F8" s="283" t="s">
        <v>136</v>
      </c>
    </row>
    <row r="9" spans="1:7" ht="23.25" customHeight="1" thickTop="1" thickBot="1">
      <c r="A9" s="283">
        <v>8</v>
      </c>
      <c r="B9" s="285" t="s">
        <v>101</v>
      </c>
      <c r="C9" s="283">
        <v>15000</v>
      </c>
      <c r="F9" s="283" t="s">
        <v>128</v>
      </c>
    </row>
    <row r="10" spans="1:7" ht="23.25" customHeight="1" thickTop="1" thickBot="1">
      <c r="A10" s="283">
        <v>9</v>
      </c>
      <c r="B10" s="286" t="s">
        <v>7</v>
      </c>
      <c r="C10" s="283">
        <v>5000</v>
      </c>
      <c r="F10" s="283" t="s">
        <v>115</v>
      </c>
    </row>
    <row r="11" spans="1:7" ht="23.25" customHeight="1" thickTop="1" thickBot="1">
      <c r="A11" s="283">
        <v>10</v>
      </c>
      <c r="B11" s="286" t="s">
        <v>94</v>
      </c>
      <c r="C11" s="283">
        <v>8000</v>
      </c>
      <c r="F11" s="283" t="s">
        <v>140</v>
      </c>
    </row>
    <row r="12" spans="1:7" ht="23.25" customHeight="1" thickTop="1" thickBot="1">
      <c r="A12" s="283">
        <v>11</v>
      </c>
      <c r="B12" s="287" t="s">
        <v>52</v>
      </c>
      <c r="C12" s="283">
        <v>0</v>
      </c>
      <c r="F12" s="283" t="s">
        <v>135</v>
      </c>
    </row>
    <row r="13" spans="1:7" ht="23.25" customHeight="1" thickTop="1" thickBot="1">
      <c r="A13" s="283">
        <v>12</v>
      </c>
      <c r="B13" s="285" t="s">
        <v>152</v>
      </c>
      <c r="C13" s="283">
        <v>5000</v>
      </c>
      <c r="F13" s="283" t="s">
        <v>67</v>
      </c>
    </row>
    <row r="14" spans="1:7" ht="23.25" customHeight="1" thickTop="1" thickBot="1">
      <c r="A14" s="283">
        <v>13</v>
      </c>
      <c r="B14" s="285" t="s">
        <v>95</v>
      </c>
      <c r="C14" s="283">
        <v>0</v>
      </c>
      <c r="F14" s="283" t="s">
        <v>278</v>
      </c>
    </row>
    <row r="15" spans="1:7" ht="23.25" customHeight="1" thickTop="1" thickBot="1">
      <c r="A15" s="283">
        <v>14</v>
      </c>
      <c r="B15" s="284" t="s">
        <v>87</v>
      </c>
      <c r="C15" s="283">
        <v>0</v>
      </c>
      <c r="F15" s="283" t="s">
        <v>77</v>
      </c>
    </row>
    <row r="16" spans="1:7" ht="23.25" customHeight="1" thickTop="1" thickBot="1">
      <c r="A16" s="283">
        <v>15</v>
      </c>
      <c r="B16" s="287" t="s">
        <v>110</v>
      </c>
      <c r="C16" s="283">
        <v>0</v>
      </c>
      <c r="F16" s="283" t="s">
        <v>63</v>
      </c>
    </row>
    <row r="17" spans="1:6" ht="23.25" customHeight="1" thickTop="1" thickBot="1">
      <c r="A17" s="283">
        <v>16</v>
      </c>
      <c r="B17" s="285" t="s">
        <v>79</v>
      </c>
      <c r="C17" s="283">
        <v>8000</v>
      </c>
      <c r="F17" s="283" t="s">
        <v>133</v>
      </c>
    </row>
    <row r="18" spans="1:6" ht="23.25" customHeight="1" thickTop="1" thickBot="1">
      <c r="A18" s="283">
        <v>17</v>
      </c>
      <c r="B18" s="285" t="s">
        <v>11</v>
      </c>
      <c r="C18" s="283">
        <v>15000</v>
      </c>
      <c r="F18" s="283" t="s">
        <v>138</v>
      </c>
    </row>
    <row r="19" spans="1:6" ht="23.25" customHeight="1" thickTop="1" thickBot="1">
      <c r="A19" s="283">
        <v>18</v>
      </c>
      <c r="B19" s="286" t="s">
        <v>86</v>
      </c>
      <c r="C19" s="283">
        <v>3500</v>
      </c>
      <c r="F19" s="283" t="s">
        <v>122</v>
      </c>
    </row>
    <row r="20" spans="1:6" ht="23.25" customHeight="1" thickTop="1" thickBot="1">
      <c r="A20" s="283">
        <v>19</v>
      </c>
      <c r="B20" s="285" t="s">
        <v>89</v>
      </c>
      <c r="C20" s="283">
        <v>5000</v>
      </c>
      <c r="F20" s="283" t="s">
        <v>125</v>
      </c>
    </row>
    <row r="21" spans="1:6" ht="23.25" customHeight="1" thickTop="1" thickBot="1">
      <c r="A21" s="283">
        <v>20</v>
      </c>
      <c r="B21" s="356" t="s">
        <v>96</v>
      </c>
      <c r="C21" s="283">
        <v>5000</v>
      </c>
      <c r="F21" s="283" t="s">
        <v>139</v>
      </c>
    </row>
    <row r="22" spans="1:6" ht="23.25" customHeight="1" thickTop="1" thickBot="1">
      <c r="A22" s="283">
        <v>21</v>
      </c>
      <c r="B22" s="285" t="s">
        <v>76</v>
      </c>
      <c r="C22" s="283">
        <v>5000</v>
      </c>
      <c r="F22" s="283" t="s">
        <v>137</v>
      </c>
    </row>
    <row r="23" spans="1:6" ht="23.25" customHeight="1" thickTop="1" thickBot="1">
      <c r="A23" s="283">
        <v>22</v>
      </c>
      <c r="B23" s="285" t="s">
        <v>97</v>
      </c>
      <c r="C23" s="283">
        <v>9000</v>
      </c>
      <c r="F23" s="283" t="s">
        <v>70</v>
      </c>
    </row>
    <row r="24" spans="1:6" ht="23.25" customHeight="1" thickTop="1" thickBot="1">
      <c r="A24" s="283">
        <v>23</v>
      </c>
      <c r="B24" s="284" t="s">
        <v>98</v>
      </c>
      <c r="C24" s="283">
        <v>7000</v>
      </c>
      <c r="F24" s="283" t="s">
        <v>75</v>
      </c>
    </row>
    <row r="25" spans="1:6" ht="23.25" customHeight="1" thickTop="1" thickBot="1">
      <c r="A25" s="283">
        <v>24</v>
      </c>
      <c r="B25" s="284" t="s">
        <v>796</v>
      </c>
      <c r="C25" s="283">
        <v>5000</v>
      </c>
      <c r="F25" s="283" t="s">
        <v>124</v>
      </c>
    </row>
    <row r="26" spans="1:6" ht="23.25" customHeight="1" thickTop="1" thickBot="1">
      <c r="A26" s="283">
        <v>25</v>
      </c>
      <c r="B26" s="286" t="s">
        <v>34</v>
      </c>
      <c r="C26" s="283">
        <v>8000</v>
      </c>
      <c r="F26" s="283" t="s">
        <v>279</v>
      </c>
    </row>
    <row r="27" spans="1:6" ht="23.25" customHeight="1" thickTop="1" thickBot="1">
      <c r="A27" s="283">
        <v>26</v>
      </c>
      <c r="B27" s="285" t="s">
        <v>46</v>
      </c>
      <c r="C27" s="283">
        <v>0</v>
      </c>
      <c r="F27" s="283" t="s">
        <v>141</v>
      </c>
    </row>
    <row r="28" spans="1:6" ht="23.25" customHeight="1" thickTop="1" thickBot="1">
      <c r="A28" s="283">
        <v>27</v>
      </c>
      <c r="B28" s="284" t="s">
        <v>100</v>
      </c>
      <c r="C28" s="283">
        <v>0</v>
      </c>
      <c r="F28" s="283" t="s">
        <v>120</v>
      </c>
    </row>
    <row r="29" spans="1:6" ht="23.25" customHeight="1" thickTop="1" thickBot="1">
      <c r="A29" s="283">
        <v>28</v>
      </c>
      <c r="B29" s="284" t="s">
        <v>113</v>
      </c>
      <c r="C29" s="283">
        <v>0</v>
      </c>
      <c r="F29" s="283" t="s">
        <v>73</v>
      </c>
    </row>
    <row r="30" spans="1:6" ht="23.25" customHeight="1" thickTop="1" thickBot="1">
      <c r="A30" s="283">
        <v>29</v>
      </c>
      <c r="B30" s="286" t="s">
        <v>109</v>
      </c>
      <c r="C30" s="283">
        <v>7000</v>
      </c>
      <c r="F30" s="283" t="s">
        <v>12</v>
      </c>
    </row>
    <row r="31" spans="1:6" ht="23.25" customHeight="1" thickTop="1" thickBot="1">
      <c r="A31" s="283">
        <v>30</v>
      </c>
      <c r="B31" s="285" t="s">
        <v>91</v>
      </c>
      <c r="C31" s="283">
        <v>0</v>
      </c>
      <c r="F31" s="283" t="s">
        <v>118</v>
      </c>
    </row>
    <row r="32" spans="1:6" ht="23.25" customHeight="1" thickTop="1" thickBot="1">
      <c r="A32" s="283">
        <v>31</v>
      </c>
      <c r="B32" s="285" t="s">
        <v>82</v>
      </c>
      <c r="C32" s="283">
        <v>10000</v>
      </c>
      <c r="F32" s="283" t="s">
        <v>123</v>
      </c>
    </row>
    <row r="33" spans="1:6" ht="23.25" customHeight="1" thickTop="1" thickBot="1">
      <c r="A33" s="283">
        <v>32</v>
      </c>
      <c r="B33" s="285" t="s">
        <v>80</v>
      </c>
      <c r="C33" s="283">
        <v>0</v>
      </c>
      <c r="F33" s="283" t="s">
        <v>126</v>
      </c>
    </row>
    <row r="34" spans="1:6" ht="23.25" customHeight="1" thickTop="1" thickBot="1">
      <c r="A34" s="283">
        <v>33</v>
      </c>
      <c r="B34" s="285" t="s">
        <v>102</v>
      </c>
      <c r="C34" s="283">
        <v>5000</v>
      </c>
    </row>
    <row r="35" spans="1:6" ht="23.25" customHeight="1" thickTop="1" thickBot="1">
      <c r="A35" s="283">
        <v>34</v>
      </c>
      <c r="B35" s="285" t="s">
        <v>103</v>
      </c>
      <c r="C35" s="283">
        <v>7000</v>
      </c>
    </row>
    <row r="36" spans="1:6" ht="23.25" customHeight="1" thickTop="1" thickBot="1">
      <c r="A36" s="283">
        <v>35</v>
      </c>
      <c r="B36" s="285" t="s">
        <v>104</v>
      </c>
      <c r="C36" s="283">
        <v>0</v>
      </c>
    </row>
    <row r="37" spans="1:6" ht="23.25" customHeight="1" thickTop="1" thickBot="1">
      <c r="A37" s="283">
        <v>36</v>
      </c>
      <c r="B37" s="285" t="s">
        <v>105</v>
      </c>
      <c r="C37" s="283">
        <v>7000</v>
      </c>
    </row>
    <row r="38" spans="1:6" ht="23.25" customHeight="1" thickTop="1" thickBot="1">
      <c r="A38" s="283">
        <v>37</v>
      </c>
      <c r="B38" s="356" t="s">
        <v>10</v>
      </c>
      <c r="C38" s="283">
        <v>0</v>
      </c>
    </row>
    <row r="39" spans="1:6" ht="23.25" customHeight="1" thickTop="1" thickBot="1">
      <c r="A39" s="283">
        <v>38</v>
      </c>
      <c r="B39" s="286" t="s">
        <v>81</v>
      </c>
      <c r="C39" s="283">
        <v>5000</v>
      </c>
    </row>
    <row r="40" spans="1:6" ht="23.25" customHeight="1" thickTop="1" thickBot="1">
      <c r="A40" s="283">
        <v>39</v>
      </c>
      <c r="B40" s="284" t="s">
        <v>106</v>
      </c>
      <c r="C40" s="283">
        <v>10000</v>
      </c>
    </row>
    <row r="41" spans="1:6" ht="23.25" customHeight="1" thickTop="1" thickBot="1">
      <c r="A41" s="283">
        <v>40</v>
      </c>
      <c r="B41" s="285" t="s">
        <v>134</v>
      </c>
      <c r="C41" s="283">
        <v>5000</v>
      </c>
    </row>
    <row r="42" spans="1:6" ht="23.25" customHeight="1" thickTop="1" thickBot="1">
      <c r="A42" s="283">
        <v>41</v>
      </c>
      <c r="B42" s="285" t="s">
        <v>108</v>
      </c>
      <c r="C42" s="283">
        <v>6000</v>
      </c>
    </row>
    <row r="43" spans="1:6" ht="23.25" customHeight="1" thickTop="1" thickBot="1">
      <c r="A43" s="283">
        <v>42</v>
      </c>
      <c r="B43" s="285" t="s">
        <v>107</v>
      </c>
      <c r="C43" s="283">
        <v>0</v>
      </c>
    </row>
    <row r="44" spans="1:6" ht="23.25" customHeight="1" thickTop="1" thickBot="1">
      <c r="A44" s="283">
        <v>43</v>
      </c>
      <c r="B44" s="285" t="s">
        <v>797</v>
      </c>
    </row>
    <row r="45" spans="1:6" ht="23.25" customHeight="1" thickTop="1" thickBot="1">
      <c r="A45" s="283">
        <v>44</v>
      </c>
      <c r="B45" s="288" t="s">
        <v>142</v>
      </c>
    </row>
    <row r="46" spans="1:6" ht="23.25" customHeight="1" thickTop="1" thickBot="1">
      <c r="A46" s="283">
        <v>45</v>
      </c>
      <c r="B46" s="285" t="s">
        <v>143</v>
      </c>
    </row>
    <row r="47" spans="1:6" ht="23.25" customHeight="1" thickTop="1" thickBot="1">
      <c r="A47" s="283">
        <v>46</v>
      </c>
      <c r="B47" s="285" t="s">
        <v>144</v>
      </c>
    </row>
    <row r="48" spans="1:6" ht="23.25" customHeight="1" thickTop="1" thickBot="1">
      <c r="A48" s="283">
        <v>47</v>
      </c>
      <c r="B48" s="285" t="s">
        <v>145</v>
      </c>
    </row>
    <row r="49" spans="1:2" ht="23.25" customHeight="1" thickTop="1" thickBot="1">
      <c r="A49" s="283">
        <v>48</v>
      </c>
      <c r="B49" s="288" t="s">
        <v>146</v>
      </c>
    </row>
    <row r="50" spans="1:2" ht="23.25" customHeight="1" thickTop="1" thickBot="1">
      <c r="A50" s="283">
        <v>49</v>
      </c>
      <c r="B50" s="288" t="s">
        <v>147</v>
      </c>
    </row>
    <row r="51" spans="1:2" ht="23.25" customHeight="1" thickTop="1" thickBot="1">
      <c r="A51" s="283">
        <v>50</v>
      </c>
      <c r="B51" s="285" t="s">
        <v>148</v>
      </c>
    </row>
    <row r="52" spans="1:2" ht="23.25" customHeight="1" thickTop="1" thickBot="1">
      <c r="A52" s="283">
        <v>51</v>
      </c>
      <c r="B52" s="289" t="s">
        <v>150</v>
      </c>
    </row>
    <row r="53" spans="1:2" ht="23.25" customHeight="1" thickTop="1" thickBot="1">
      <c r="A53" s="283">
        <v>52</v>
      </c>
      <c r="B53" s="288" t="s">
        <v>149</v>
      </c>
    </row>
    <row r="54" spans="1:2" ht="23.25" customHeight="1" thickTop="1" thickBot="1">
      <c r="A54" s="283">
        <v>53</v>
      </c>
      <c r="B54" s="288" t="s">
        <v>151</v>
      </c>
    </row>
    <row r="55" spans="1:2" ht="23.25" customHeight="1" thickTop="1" thickBot="1">
      <c r="A55" s="283">
        <v>54</v>
      </c>
      <c r="B55" s="288"/>
    </row>
    <row r="56" spans="1:2" ht="23.25" customHeight="1" thickTop="1" thickBot="1">
      <c r="A56" s="283">
        <v>55</v>
      </c>
      <c r="B56" s="284"/>
    </row>
    <row r="57" spans="1:2" ht="23.25" customHeight="1" thickTop="1" thickBot="1">
      <c r="A57" s="283">
        <v>56</v>
      </c>
      <c r="B57" s="284"/>
    </row>
    <row r="58" spans="1:2" ht="23.25" customHeight="1" thickTop="1" thickBot="1">
      <c r="A58" s="283">
        <v>57</v>
      </c>
    </row>
    <row r="59" spans="1:2" ht="23.25" customHeight="1" thickTop="1" thickBot="1">
      <c r="A59" s="283">
        <v>58</v>
      </c>
    </row>
    <row r="60" spans="1:2" ht="23.25" customHeight="1" thickTop="1" thickBot="1">
      <c r="A60" s="283">
        <v>59</v>
      </c>
    </row>
    <row r="61" spans="1:2" ht="23.25" customHeight="1" thickTop="1" thickBot="1">
      <c r="A61" s="283">
        <v>60</v>
      </c>
    </row>
    <row r="62" spans="1:2" ht="23.25" customHeight="1" thickTop="1" thickBot="1">
      <c r="A62" s="283">
        <v>61</v>
      </c>
    </row>
    <row r="63" spans="1:2" ht="23.25" customHeight="1" thickTop="1" thickBot="1">
      <c r="A63" s="283">
        <v>62</v>
      </c>
    </row>
    <row r="64" spans="1:2" ht="23.25" customHeight="1" thickTop="1" thickBot="1">
      <c r="A64" s="283">
        <v>63</v>
      </c>
    </row>
    <row r="65" spans="1:1" ht="23.25" customHeight="1" thickTop="1" thickBot="1">
      <c r="A65" s="283">
        <v>64</v>
      </c>
    </row>
    <row r="66" spans="1:1" ht="23.25" customHeight="1" thickTop="1" thickBot="1">
      <c r="A66" s="283">
        <v>65</v>
      </c>
    </row>
    <row r="67" spans="1:1" ht="23.25" customHeight="1" thickTop="1" thickBot="1">
      <c r="A67" s="283">
        <v>66</v>
      </c>
    </row>
    <row r="68" spans="1:1" ht="23.25" customHeight="1" thickTop="1" thickBot="1">
      <c r="A68" s="283">
        <v>67</v>
      </c>
    </row>
    <row r="69" spans="1:1" ht="23.25" customHeight="1" thickTop="1" thickBot="1">
      <c r="A69" s="283">
        <v>68</v>
      </c>
    </row>
    <row r="70" spans="1:1" ht="23.25" customHeight="1" thickTop="1" thickBot="1">
      <c r="A70" s="283">
        <v>69</v>
      </c>
    </row>
    <row r="71" spans="1:1" ht="23.25" customHeight="1" thickTop="1" thickBot="1">
      <c r="A71" s="283">
        <v>70</v>
      </c>
    </row>
    <row r="72" spans="1:1" ht="23.25" customHeight="1" thickTop="1" thickBot="1">
      <c r="A72" s="283">
        <v>71</v>
      </c>
    </row>
    <row r="73" spans="1:1" ht="23.25" customHeight="1" thickTop="1" thickBot="1">
      <c r="A73" s="283">
        <v>72</v>
      </c>
    </row>
    <row r="74" spans="1:1" ht="23.25" customHeight="1" thickTop="1" thickBot="1">
      <c r="A74" s="283">
        <v>73</v>
      </c>
    </row>
    <row r="75" spans="1:1" ht="23.25" customHeight="1" thickTop="1" thickBot="1">
      <c r="A75" s="283">
        <v>74</v>
      </c>
    </row>
    <row r="76" spans="1:1" ht="23.25" customHeight="1" thickTop="1" thickBot="1">
      <c r="A76" s="283">
        <v>75</v>
      </c>
    </row>
    <row r="77" spans="1:1" ht="23.25" customHeight="1" thickTop="1" thickBot="1">
      <c r="A77" s="283">
        <v>76</v>
      </c>
    </row>
    <row r="78" spans="1:1" ht="23.25" customHeight="1" thickTop="1" thickBot="1">
      <c r="A78" s="283">
        <v>77</v>
      </c>
    </row>
    <row r="79" spans="1:1" ht="23.25" customHeight="1" thickTop="1" thickBot="1">
      <c r="A79" s="283">
        <v>78</v>
      </c>
    </row>
    <row r="80" spans="1:1" ht="23.25" customHeight="1" thickTop="1" thickBot="1">
      <c r="A80" s="283">
        <v>79</v>
      </c>
    </row>
    <row r="81" spans="1:1" ht="23.25" customHeight="1" thickTop="1" thickBot="1">
      <c r="A81" s="283">
        <v>80</v>
      </c>
    </row>
    <row r="82" spans="1:1" ht="23.25" customHeight="1" thickTop="1" thickBot="1">
      <c r="A82" s="283">
        <v>81</v>
      </c>
    </row>
    <row r="83" spans="1:1" ht="23.25" customHeight="1" thickTop="1" thickBot="1">
      <c r="A83" s="283">
        <v>82</v>
      </c>
    </row>
    <row r="84" spans="1:1" ht="23.25" customHeight="1" thickTop="1" thickBot="1">
      <c r="A84" s="283">
        <v>83</v>
      </c>
    </row>
    <row r="85" spans="1:1" ht="23.25" customHeight="1" thickTop="1" thickBot="1">
      <c r="A85" s="283">
        <v>84</v>
      </c>
    </row>
    <row r="86" spans="1:1" ht="23.25" customHeight="1" thickTop="1" thickBot="1">
      <c r="A86" s="283">
        <v>85</v>
      </c>
    </row>
    <row r="87" spans="1:1" ht="23.25" customHeight="1" thickTop="1" thickBot="1">
      <c r="A87" s="283">
        <v>86</v>
      </c>
    </row>
    <row r="88" spans="1:1" ht="23.25" customHeight="1" thickTop="1" thickBot="1">
      <c r="A88" s="283">
        <v>87</v>
      </c>
    </row>
    <row r="89" spans="1:1" ht="23.25" customHeight="1" thickTop="1" thickBot="1">
      <c r="A89" s="283">
        <v>88</v>
      </c>
    </row>
    <row r="90" spans="1:1" ht="23.25" customHeight="1" thickTop="1" thickBot="1">
      <c r="A90" s="283">
        <v>89</v>
      </c>
    </row>
    <row r="91" spans="1:1" ht="23.25" customHeight="1" thickTop="1" thickBot="1">
      <c r="A91" s="283">
        <v>90</v>
      </c>
    </row>
    <row r="92" spans="1:1" ht="23.25" customHeight="1" thickTop="1" thickBot="1">
      <c r="A92" s="283">
        <v>91</v>
      </c>
    </row>
    <row r="93" spans="1:1" ht="23.25" customHeight="1" thickTop="1" thickBot="1">
      <c r="A93" s="283">
        <v>92</v>
      </c>
    </row>
    <row r="94" spans="1:1" ht="23.25" customHeight="1" thickTop="1" thickBot="1">
      <c r="A94" s="283">
        <v>93</v>
      </c>
    </row>
    <row r="95" spans="1:1" ht="23.25" customHeight="1" thickTop="1" thickBot="1">
      <c r="A95" s="283">
        <v>94</v>
      </c>
    </row>
    <row r="96" spans="1:1" ht="23.25" customHeight="1" thickTop="1" thickBot="1">
      <c r="A96" s="283">
        <v>95</v>
      </c>
    </row>
    <row r="97" spans="1:1" ht="23.25" customHeight="1" thickTop="1" thickBot="1">
      <c r="A97" s="283">
        <v>96</v>
      </c>
    </row>
    <row r="98" spans="1:1" ht="23.25" customHeight="1" thickTop="1" thickBot="1">
      <c r="A98" s="283">
        <v>97</v>
      </c>
    </row>
    <row r="99" spans="1:1" ht="23.25" customHeight="1" thickTop="1" thickBot="1">
      <c r="A99" s="283">
        <v>98</v>
      </c>
    </row>
    <row r="100" spans="1:1" ht="23.25" customHeight="1" thickTop="1" thickBot="1">
      <c r="A100" s="283">
        <v>99</v>
      </c>
    </row>
    <row r="101" spans="1:1" ht="23.25" customHeight="1" thickTop="1" thickBot="1">
      <c r="A101" s="283">
        <v>100</v>
      </c>
    </row>
  </sheetData>
  <sortState ref="F2:F38">
    <sortCondition ref="F2"/>
  </sortState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1"/>
  </sheetPr>
  <dimension ref="A1:D293"/>
  <sheetViews>
    <sheetView topLeftCell="A61" workbookViewId="0">
      <selection activeCell="B61" sqref="B61"/>
    </sheetView>
  </sheetViews>
  <sheetFormatPr baseColWidth="10" defaultColWidth="48.5703125" defaultRowHeight="24.75" customHeight="1"/>
  <cols>
    <col min="1" max="1" width="56.5703125" customWidth="1"/>
    <col min="2" max="2" width="35.28515625" customWidth="1"/>
    <col min="3" max="3" width="37.42578125" customWidth="1"/>
    <col min="4" max="4" width="36.7109375" customWidth="1"/>
  </cols>
  <sheetData>
    <row r="1" spans="1:4" ht="55.5" customHeight="1" thickTop="1" thickBot="1">
      <c r="A1" s="292" t="s">
        <v>282</v>
      </c>
      <c r="B1" s="291" t="s">
        <v>169</v>
      </c>
      <c r="C1" s="291" t="s">
        <v>1</v>
      </c>
      <c r="D1" s="291" t="s">
        <v>53</v>
      </c>
    </row>
    <row r="2" spans="1:4" ht="40.5" customHeight="1" thickTop="1" thickBot="1">
      <c r="A2" s="293" t="s">
        <v>294</v>
      </c>
      <c r="B2" s="294">
        <v>60</v>
      </c>
      <c r="C2" s="293">
        <v>90</v>
      </c>
      <c r="D2" s="293">
        <f t="shared" ref="D2:D33" si="0">C2-B2</f>
        <v>30</v>
      </c>
    </row>
    <row r="3" spans="1:4" ht="40.5" customHeight="1" thickTop="1" thickBot="1">
      <c r="A3" s="293" t="s">
        <v>295</v>
      </c>
      <c r="B3" s="294">
        <v>65</v>
      </c>
      <c r="C3" s="293">
        <v>90</v>
      </c>
      <c r="D3" s="293">
        <f t="shared" si="0"/>
        <v>25</v>
      </c>
    </row>
    <row r="4" spans="1:4" ht="40.5" customHeight="1" thickTop="1" thickBot="1">
      <c r="A4" s="293" t="s">
        <v>311</v>
      </c>
      <c r="B4" s="294">
        <v>240</v>
      </c>
      <c r="C4" s="293">
        <v>300</v>
      </c>
      <c r="D4" s="293">
        <f t="shared" si="0"/>
        <v>60</v>
      </c>
    </row>
    <row r="5" spans="1:4" ht="40.5" customHeight="1" thickTop="1" thickBot="1">
      <c r="A5" s="293" t="s">
        <v>286</v>
      </c>
      <c r="B5" s="294">
        <v>125</v>
      </c>
      <c r="C5" s="293">
        <v>150</v>
      </c>
      <c r="D5" s="293">
        <f t="shared" si="0"/>
        <v>25</v>
      </c>
    </row>
    <row r="6" spans="1:4" ht="40.5" customHeight="1" thickTop="1" thickBot="1">
      <c r="A6" s="312" t="s">
        <v>351</v>
      </c>
      <c r="B6" s="313">
        <v>250</v>
      </c>
      <c r="C6" s="312">
        <v>350</v>
      </c>
      <c r="D6" s="312">
        <f t="shared" si="0"/>
        <v>100</v>
      </c>
    </row>
    <row r="7" spans="1:4" ht="40.5" customHeight="1" thickTop="1" thickBot="1">
      <c r="A7" s="312" t="s">
        <v>348</v>
      </c>
      <c r="B7" s="313">
        <v>140</v>
      </c>
      <c r="C7" s="312">
        <v>190</v>
      </c>
      <c r="D7" s="312">
        <f t="shared" si="0"/>
        <v>50</v>
      </c>
    </row>
    <row r="8" spans="1:4" ht="40.5" customHeight="1" thickTop="1" thickBot="1">
      <c r="A8" s="312" t="s">
        <v>349</v>
      </c>
      <c r="B8" s="313">
        <v>110</v>
      </c>
      <c r="C8" s="312">
        <v>160</v>
      </c>
      <c r="D8" s="312">
        <f t="shared" si="0"/>
        <v>50</v>
      </c>
    </row>
    <row r="9" spans="1:4" ht="40.5" customHeight="1" thickTop="1" thickBot="1">
      <c r="A9" s="312" t="s">
        <v>355</v>
      </c>
      <c r="B9" s="313">
        <v>260</v>
      </c>
      <c r="C9" s="312">
        <v>500</v>
      </c>
      <c r="D9" s="312">
        <f t="shared" si="0"/>
        <v>240</v>
      </c>
    </row>
    <row r="10" spans="1:4" ht="40.5" customHeight="1" thickTop="1" thickBot="1">
      <c r="A10" s="312" t="s">
        <v>353</v>
      </c>
      <c r="B10" s="313">
        <v>50</v>
      </c>
      <c r="C10" s="312">
        <v>80</v>
      </c>
      <c r="D10" s="312">
        <f t="shared" si="0"/>
        <v>30</v>
      </c>
    </row>
    <row r="11" spans="1:4" ht="40.5" customHeight="1" thickTop="1" thickBot="1">
      <c r="A11" s="312" t="s">
        <v>354</v>
      </c>
      <c r="B11" s="313">
        <v>120</v>
      </c>
      <c r="C11" s="312">
        <v>220</v>
      </c>
      <c r="D11" s="312">
        <f t="shared" si="0"/>
        <v>100</v>
      </c>
    </row>
    <row r="12" spans="1:4" ht="40.5" customHeight="1" thickTop="1" thickBot="1">
      <c r="A12" s="312" t="s">
        <v>352</v>
      </c>
      <c r="B12" s="313">
        <v>110</v>
      </c>
      <c r="C12" s="312">
        <v>160</v>
      </c>
      <c r="D12" s="312">
        <f t="shared" si="0"/>
        <v>50</v>
      </c>
    </row>
    <row r="13" spans="1:4" ht="40.5" customHeight="1" thickTop="1" thickBot="1">
      <c r="A13" s="312" t="s">
        <v>350</v>
      </c>
      <c r="B13" s="313">
        <v>45</v>
      </c>
      <c r="C13" s="312">
        <v>65</v>
      </c>
      <c r="D13" s="312">
        <f t="shared" si="0"/>
        <v>20</v>
      </c>
    </row>
    <row r="14" spans="1:4" ht="40.5" customHeight="1" thickTop="1" thickBot="1">
      <c r="A14" s="293" t="s">
        <v>287</v>
      </c>
      <c r="B14" s="294">
        <v>135</v>
      </c>
      <c r="C14" s="293">
        <v>175</v>
      </c>
      <c r="D14" s="293">
        <f t="shared" si="0"/>
        <v>40</v>
      </c>
    </row>
    <row r="15" spans="1:4" ht="40.5" customHeight="1" thickTop="1" thickBot="1">
      <c r="A15" s="293" t="s">
        <v>319</v>
      </c>
      <c r="B15" s="294">
        <v>270</v>
      </c>
      <c r="C15" s="293">
        <v>350</v>
      </c>
      <c r="D15" s="293">
        <f t="shared" si="0"/>
        <v>80</v>
      </c>
    </row>
    <row r="16" spans="1:4" ht="40.5" customHeight="1" thickTop="1" thickBot="1">
      <c r="A16" s="293" t="s">
        <v>309</v>
      </c>
      <c r="B16" s="294">
        <v>210</v>
      </c>
      <c r="C16" s="293">
        <v>260</v>
      </c>
      <c r="D16" s="293">
        <f t="shared" si="0"/>
        <v>50</v>
      </c>
    </row>
    <row r="17" spans="1:4" ht="40.5" customHeight="1" thickTop="1" thickBot="1">
      <c r="A17" s="293" t="s">
        <v>317</v>
      </c>
      <c r="B17" s="294">
        <v>280</v>
      </c>
      <c r="C17" s="293">
        <v>350</v>
      </c>
      <c r="D17" s="293">
        <f t="shared" si="0"/>
        <v>70</v>
      </c>
    </row>
    <row r="18" spans="1:4" ht="40.5" customHeight="1" thickTop="1" thickBot="1">
      <c r="A18" s="293" t="s">
        <v>310</v>
      </c>
      <c r="B18" s="294">
        <v>320</v>
      </c>
      <c r="C18" s="293">
        <v>350</v>
      </c>
      <c r="D18" s="293">
        <f t="shared" si="0"/>
        <v>30</v>
      </c>
    </row>
    <row r="19" spans="1:4" ht="40.5" customHeight="1" thickTop="1" thickBot="1">
      <c r="A19" s="293" t="s">
        <v>285</v>
      </c>
      <c r="B19" s="294">
        <v>70</v>
      </c>
      <c r="C19" s="293">
        <v>120</v>
      </c>
      <c r="D19" s="293">
        <f t="shared" si="0"/>
        <v>50</v>
      </c>
    </row>
    <row r="20" spans="1:4" ht="40.5" customHeight="1" thickTop="1" thickBot="1">
      <c r="A20" s="293" t="s">
        <v>292</v>
      </c>
      <c r="B20" s="294">
        <v>73</v>
      </c>
      <c r="C20" s="293">
        <v>120</v>
      </c>
      <c r="D20" s="293">
        <f t="shared" si="0"/>
        <v>47</v>
      </c>
    </row>
    <row r="21" spans="1:4" ht="40.5" customHeight="1" thickTop="1" thickBot="1">
      <c r="A21" s="293" t="s">
        <v>283</v>
      </c>
      <c r="B21" s="294">
        <v>700</v>
      </c>
      <c r="C21" s="293">
        <v>800</v>
      </c>
      <c r="D21" s="293">
        <f t="shared" si="0"/>
        <v>100</v>
      </c>
    </row>
    <row r="22" spans="1:4" ht="40.5" customHeight="1" thickTop="1" thickBot="1">
      <c r="A22" s="293" t="s">
        <v>284</v>
      </c>
      <c r="B22" s="294">
        <v>1700</v>
      </c>
      <c r="C22" s="293">
        <v>2000</v>
      </c>
      <c r="D22" s="293">
        <f t="shared" si="0"/>
        <v>300</v>
      </c>
    </row>
    <row r="23" spans="1:4" ht="40.5" customHeight="1" thickTop="1" thickBot="1">
      <c r="A23" s="293" t="s">
        <v>170</v>
      </c>
      <c r="B23" s="294">
        <v>950</v>
      </c>
      <c r="C23" s="293">
        <v>1100</v>
      </c>
      <c r="D23" s="293">
        <f t="shared" si="0"/>
        <v>150</v>
      </c>
    </row>
    <row r="24" spans="1:4" ht="40.5" customHeight="1" thickTop="1" thickBot="1">
      <c r="A24" s="293" t="s">
        <v>297</v>
      </c>
      <c r="B24" s="294">
        <v>190</v>
      </c>
      <c r="C24" s="293">
        <v>240</v>
      </c>
      <c r="D24" s="293">
        <f t="shared" si="0"/>
        <v>50</v>
      </c>
    </row>
    <row r="25" spans="1:4" ht="40.5" customHeight="1" thickTop="1" thickBot="1">
      <c r="A25" s="293" t="s">
        <v>298</v>
      </c>
      <c r="B25" s="294">
        <v>85</v>
      </c>
      <c r="C25" s="293">
        <v>100</v>
      </c>
      <c r="D25" s="293">
        <f t="shared" si="0"/>
        <v>15</v>
      </c>
    </row>
    <row r="26" spans="1:4" ht="40.5" customHeight="1" thickTop="1" thickBot="1">
      <c r="A26" s="293" t="s">
        <v>300</v>
      </c>
      <c r="B26" s="294">
        <v>65</v>
      </c>
      <c r="C26" s="293">
        <v>80</v>
      </c>
      <c r="D26" s="293">
        <f t="shared" si="0"/>
        <v>15</v>
      </c>
    </row>
    <row r="27" spans="1:4" ht="40.5" customHeight="1" thickTop="1" thickBot="1">
      <c r="A27" s="293" t="s">
        <v>301</v>
      </c>
      <c r="B27" s="294">
        <v>65</v>
      </c>
      <c r="C27" s="293">
        <v>80</v>
      </c>
      <c r="D27" s="293">
        <f t="shared" si="0"/>
        <v>15</v>
      </c>
    </row>
    <row r="28" spans="1:4" ht="40.5" customHeight="1" thickTop="1" thickBot="1">
      <c r="A28" s="293" t="s">
        <v>299</v>
      </c>
      <c r="B28" s="294">
        <v>65</v>
      </c>
      <c r="C28" s="293">
        <v>80</v>
      </c>
      <c r="D28" s="293">
        <f t="shared" si="0"/>
        <v>15</v>
      </c>
    </row>
    <row r="29" spans="1:4" ht="40.5" customHeight="1" thickTop="1" thickBot="1">
      <c r="A29" s="293" t="s">
        <v>302</v>
      </c>
      <c r="B29" s="294">
        <v>120</v>
      </c>
      <c r="C29" s="293">
        <v>150</v>
      </c>
      <c r="D29" s="293">
        <f t="shared" si="0"/>
        <v>30</v>
      </c>
    </row>
    <row r="30" spans="1:4" ht="40.5" customHeight="1" thickTop="1" thickBot="1">
      <c r="A30" s="293" t="s">
        <v>303</v>
      </c>
      <c r="B30" s="294">
        <v>100</v>
      </c>
      <c r="C30" s="293">
        <v>130</v>
      </c>
      <c r="D30" s="293">
        <f t="shared" si="0"/>
        <v>30</v>
      </c>
    </row>
    <row r="31" spans="1:4" ht="40.5" customHeight="1" thickTop="1" thickBot="1">
      <c r="A31" s="293" t="s">
        <v>304</v>
      </c>
      <c r="B31" s="294">
        <v>100</v>
      </c>
      <c r="C31" s="293">
        <v>130</v>
      </c>
      <c r="D31" s="293">
        <f t="shared" si="0"/>
        <v>30</v>
      </c>
    </row>
    <row r="32" spans="1:4" ht="40.5" customHeight="1" thickTop="1" thickBot="1">
      <c r="A32" s="293" t="s">
        <v>307</v>
      </c>
      <c r="B32" s="294">
        <v>280</v>
      </c>
      <c r="C32" s="293">
        <v>350</v>
      </c>
      <c r="D32" s="293">
        <f t="shared" si="0"/>
        <v>70</v>
      </c>
    </row>
    <row r="33" spans="1:4" ht="40.5" customHeight="1" thickTop="1" thickBot="1">
      <c r="A33" s="293" t="s">
        <v>291</v>
      </c>
      <c r="B33" s="294">
        <v>55</v>
      </c>
      <c r="C33" s="293">
        <v>80</v>
      </c>
      <c r="D33" s="293">
        <f t="shared" si="0"/>
        <v>25</v>
      </c>
    </row>
    <row r="34" spans="1:4" ht="40.5" customHeight="1" thickTop="1" thickBot="1">
      <c r="A34" s="293" t="s">
        <v>306</v>
      </c>
      <c r="B34" s="294">
        <v>85</v>
      </c>
      <c r="C34" s="293">
        <v>100</v>
      </c>
      <c r="D34" s="293">
        <f t="shared" ref="D34:D64" si="1">C34-B34</f>
        <v>15</v>
      </c>
    </row>
    <row r="35" spans="1:4" ht="40.5" customHeight="1" thickTop="1" thickBot="1">
      <c r="A35" s="293" t="s">
        <v>296</v>
      </c>
      <c r="B35" s="294">
        <v>300</v>
      </c>
      <c r="C35" s="293">
        <v>450</v>
      </c>
      <c r="D35" s="293">
        <f t="shared" si="1"/>
        <v>150</v>
      </c>
    </row>
    <row r="36" spans="1:4" ht="40.5" customHeight="1" thickTop="1" thickBot="1">
      <c r="A36" s="293" t="s">
        <v>288</v>
      </c>
      <c r="B36" s="294">
        <v>80</v>
      </c>
      <c r="C36" s="293">
        <v>100</v>
      </c>
      <c r="D36" s="293">
        <f t="shared" si="1"/>
        <v>20</v>
      </c>
    </row>
    <row r="37" spans="1:4" ht="40.5" customHeight="1" thickTop="1" thickBot="1">
      <c r="A37" s="293" t="s">
        <v>305</v>
      </c>
      <c r="B37" s="294">
        <v>250</v>
      </c>
      <c r="C37" s="293">
        <v>325</v>
      </c>
      <c r="D37" s="293">
        <f t="shared" si="1"/>
        <v>75</v>
      </c>
    </row>
    <row r="38" spans="1:4" ht="40.5" customHeight="1" thickTop="1" thickBot="1">
      <c r="A38" s="293" t="s">
        <v>171</v>
      </c>
      <c r="B38" s="294">
        <v>290</v>
      </c>
      <c r="C38" s="293">
        <v>340</v>
      </c>
      <c r="D38" s="293">
        <f t="shared" si="1"/>
        <v>50</v>
      </c>
    </row>
    <row r="39" spans="1:4" ht="40.5" customHeight="1" thickTop="1" thickBot="1">
      <c r="A39" s="293" t="s">
        <v>308</v>
      </c>
      <c r="B39" s="294">
        <v>210</v>
      </c>
      <c r="C39" s="293">
        <v>300</v>
      </c>
      <c r="D39" s="293">
        <f t="shared" si="1"/>
        <v>90</v>
      </c>
    </row>
    <row r="40" spans="1:4" ht="40.5" customHeight="1" thickTop="1" thickBot="1">
      <c r="A40" s="293" t="s">
        <v>324</v>
      </c>
      <c r="B40" s="294">
        <v>25</v>
      </c>
      <c r="C40" s="293">
        <v>45</v>
      </c>
      <c r="D40" s="293">
        <f t="shared" si="1"/>
        <v>20</v>
      </c>
    </row>
    <row r="41" spans="1:4" ht="40.5" customHeight="1" thickTop="1" thickBot="1">
      <c r="A41" s="293" t="s">
        <v>289</v>
      </c>
      <c r="B41" s="294">
        <v>210</v>
      </c>
      <c r="C41" s="293">
        <v>310</v>
      </c>
      <c r="D41" s="293">
        <f t="shared" si="1"/>
        <v>100</v>
      </c>
    </row>
    <row r="42" spans="1:4" ht="40.5" customHeight="1" thickTop="1" thickBot="1">
      <c r="A42" s="293" t="s">
        <v>290</v>
      </c>
      <c r="B42" s="294">
        <v>45</v>
      </c>
      <c r="C42" s="293">
        <v>70</v>
      </c>
      <c r="D42" s="293">
        <f t="shared" si="1"/>
        <v>25</v>
      </c>
    </row>
    <row r="43" spans="1:4" ht="40.5" customHeight="1" thickTop="1" thickBot="1">
      <c r="A43" s="293" t="s">
        <v>313</v>
      </c>
      <c r="B43" s="294">
        <v>180</v>
      </c>
      <c r="C43" s="293">
        <v>230</v>
      </c>
      <c r="D43" s="293">
        <f t="shared" si="1"/>
        <v>50</v>
      </c>
    </row>
    <row r="44" spans="1:4" ht="40.5" customHeight="1" thickTop="1" thickBot="1">
      <c r="A44" s="293" t="s">
        <v>312</v>
      </c>
      <c r="B44" s="294">
        <v>110</v>
      </c>
      <c r="C44" s="293">
        <v>160</v>
      </c>
      <c r="D44" s="293">
        <f t="shared" si="1"/>
        <v>50</v>
      </c>
    </row>
    <row r="45" spans="1:4" ht="40.5" customHeight="1" thickTop="1" thickBot="1">
      <c r="A45" s="293" t="s">
        <v>293</v>
      </c>
      <c r="B45" s="294">
        <v>40</v>
      </c>
      <c r="C45" s="293">
        <v>60</v>
      </c>
      <c r="D45" s="293">
        <f t="shared" si="1"/>
        <v>20</v>
      </c>
    </row>
    <row r="46" spans="1:4" ht="40.5" customHeight="1" thickTop="1" thickBot="1">
      <c r="A46" s="293" t="s">
        <v>172</v>
      </c>
      <c r="B46" s="294">
        <v>210</v>
      </c>
      <c r="C46" s="293">
        <v>260</v>
      </c>
      <c r="D46" s="293">
        <f t="shared" si="1"/>
        <v>50</v>
      </c>
    </row>
    <row r="47" spans="1:4" ht="40.5" customHeight="1" thickTop="1" thickBot="1">
      <c r="A47" s="293" t="s">
        <v>315</v>
      </c>
      <c r="B47" s="294">
        <v>125</v>
      </c>
      <c r="C47" s="293">
        <v>155</v>
      </c>
      <c r="D47" s="293">
        <f t="shared" si="1"/>
        <v>30</v>
      </c>
    </row>
    <row r="48" spans="1:4" ht="40.5" customHeight="1" thickTop="1" thickBot="1">
      <c r="A48" s="293" t="s">
        <v>314</v>
      </c>
      <c r="B48" s="294">
        <v>130</v>
      </c>
      <c r="C48" s="293">
        <v>165</v>
      </c>
      <c r="D48" s="293">
        <f t="shared" si="1"/>
        <v>35</v>
      </c>
    </row>
    <row r="49" spans="1:4" ht="40.5" customHeight="1" thickTop="1" thickBot="1">
      <c r="A49" s="293"/>
      <c r="B49" s="294"/>
      <c r="C49" s="293"/>
      <c r="D49" s="293">
        <f t="shared" si="1"/>
        <v>0</v>
      </c>
    </row>
    <row r="50" spans="1:4" ht="40.5" customHeight="1" thickTop="1" thickBot="1">
      <c r="A50" s="293"/>
      <c r="B50" s="294"/>
      <c r="C50" s="293"/>
      <c r="D50" s="293">
        <f t="shared" si="1"/>
        <v>0</v>
      </c>
    </row>
    <row r="51" spans="1:4" ht="40.5" customHeight="1" thickTop="1" thickBot="1">
      <c r="A51" s="293"/>
      <c r="B51" s="294"/>
      <c r="C51" s="293"/>
      <c r="D51" s="293">
        <f t="shared" si="1"/>
        <v>0</v>
      </c>
    </row>
    <row r="52" spans="1:4" ht="40.5" customHeight="1" thickTop="1" thickBot="1">
      <c r="A52" s="293"/>
      <c r="B52" s="294"/>
      <c r="C52" s="293"/>
      <c r="D52" s="293">
        <f t="shared" si="1"/>
        <v>0</v>
      </c>
    </row>
    <row r="53" spans="1:4" ht="40.5" customHeight="1" thickTop="1" thickBot="1">
      <c r="A53" s="293"/>
      <c r="B53" s="294"/>
      <c r="C53" s="293"/>
      <c r="D53" s="293">
        <f t="shared" si="1"/>
        <v>0</v>
      </c>
    </row>
    <row r="54" spans="1:4" ht="40.5" customHeight="1" thickTop="1" thickBot="1">
      <c r="A54" s="293"/>
      <c r="B54" s="294"/>
      <c r="C54" s="293"/>
      <c r="D54" s="293">
        <f t="shared" si="1"/>
        <v>0</v>
      </c>
    </row>
    <row r="55" spans="1:4" ht="40.5" customHeight="1" thickTop="1" thickBot="1">
      <c r="A55" s="293"/>
      <c r="B55" s="294"/>
      <c r="C55" s="293"/>
      <c r="D55" s="293">
        <f t="shared" si="1"/>
        <v>0</v>
      </c>
    </row>
    <row r="56" spans="1:4" ht="40.5" customHeight="1" thickTop="1" thickBot="1">
      <c r="A56" s="293"/>
      <c r="B56" s="294"/>
      <c r="C56" s="293"/>
      <c r="D56" s="293">
        <f t="shared" si="1"/>
        <v>0</v>
      </c>
    </row>
    <row r="57" spans="1:4" ht="40.5" customHeight="1" thickTop="1" thickBot="1">
      <c r="A57" s="293"/>
      <c r="B57" s="294"/>
      <c r="C57" s="293"/>
      <c r="D57" s="293">
        <f t="shared" si="1"/>
        <v>0</v>
      </c>
    </row>
    <row r="58" spans="1:4" ht="40.5" customHeight="1" thickTop="1" thickBot="1">
      <c r="A58" s="293"/>
      <c r="B58" s="294"/>
      <c r="C58" s="293"/>
      <c r="D58" s="293">
        <f t="shared" si="1"/>
        <v>0</v>
      </c>
    </row>
    <row r="59" spans="1:4" ht="40.5" customHeight="1" thickTop="1" thickBot="1">
      <c r="A59" s="293"/>
      <c r="B59" s="294"/>
      <c r="C59" s="293"/>
      <c r="D59" s="293">
        <f t="shared" si="1"/>
        <v>0</v>
      </c>
    </row>
    <row r="60" spans="1:4" ht="40.5" customHeight="1" thickTop="1" thickBot="1">
      <c r="A60" s="293"/>
      <c r="B60" s="294"/>
      <c r="C60" s="293"/>
      <c r="D60" s="293">
        <f t="shared" si="1"/>
        <v>0</v>
      </c>
    </row>
    <row r="61" spans="1:4" ht="40.5" customHeight="1" thickTop="1" thickBot="1">
      <c r="A61" s="293"/>
      <c r="B61" s="294"/>
      <c r="C61" s="293"/>
      <c r="D61" s="293">
        <f t="shared" si="1"/>
        <v>0</v>
      </c>
    </row>
    <row r="62" spans="1:4" ht="40.5" customHeight="1" thickTop="1" thickBot="1">
      <c r="A62" s="293"/>
      <c r="B62" s="294"/>
      <c r="C62" s="293"/>
      <c r="D62" s="293">
        <f t="shared" si="1"/>
        <v>0</v>
      </c>
    </row>
    <row r="63" spans="1:4" ht="40.5" customHeight="1" thickTop="1" thickBot="1">
      <c r="A63" s="293"/>
      <c r="B63" s="294"/>
      <c r="C63" s="293"/>
      <c r="D63" s="293">
        <f t="shared" si="1"/>
        <v>0</v>
      </c>
    </row>
    <row r="64" spans="1:4" ht="40.5" customHeight="1" thickTop="1" thickBot="1">
      <c r="A64" s="388">
        <f>SUM(D66:D292)</f>
        <v>2850</v>
      </c>
      <c r="B64" s="386"/>
      <c r="C64" s="385"/>
      <c r="D64" s="385">
        <f t="shared" si="1"/>
        <v>0</v>
      </c>
    </row>
    <row r="65" spans="1:4" ht="40.5" customHeight="1" thickTop="1" thickBot="1">
      <c r="A65" s="293" t="s">
        <v>851</v>
      </c>
      <c r="B65" s="294" t="s">
        <v>358</v>
      </c>
      <c r="C65" s="293" t="s">
        <v>852</v>
      </c>
      <c r="D65" s="293" t="s">
        <v>0</v>
      </c>
    </row>
    <row r="66" spans="1:4" ht="40.5" customHeight="1" thickTop="1" thickBot="1">
      <c r="A66" s="293" t="s">
        <v>853</v>
      </c>
      <c r="B66" s="387">
        <v>12</v>
      </c>
      <c r="C66" s="293">
        <v>50</v>
      </c>
      <c r="D66" s="387">
        <f>B66*C66</f>
        <v>600</v>
      </c>
    </row>
    <row r="67" spans="1:4" ht="40.5" customHeight="1" thickTop="1" thickBot="1">
      <c r="A67" s="293" t="s">
        <v>382</v>
      </c>
      <c r="B67" s="387">
        <v>7</v>
      </c>
      <c r="C67" s="293">
        <v>150</v>
      </c>
      <c r="D67" s="387">
        <f t="shared" ref="D67:D130" si="2">B67*C67</f>
        <v>1050</v>
      </c>
    </row>
    <row r="68" spans="1:4" ht="40.5" customHeight="1" thickTop="1" thickBot="1">
      <c r="A68" s="293" t="s">
        <v>854</v>
      </c>
      <c r="B68" s="387">
        <v>3</v>
      </c>
      <c r="C68" s="293">
        <v>400</v>
      </c>
      <c r="D68" s="387">
        <f t="shared" si="2"/>
        <v>1200</v>
      </c>
    </row>
    <row r="69" spans="1:4" ht="40.5" customHeight="1" thickTop="1" thickBot="1">
      <c r="A69" s="293"/>
      <c r="B69" s="387"/>
      <c r="C69" s="293"/>
      <c r="D69" s="387">
        <f t="shared" si="2"/>
        <v>0</v>
      </c>
    </row>
    <row r="70" spans="1:4" ht="40.5" customHeight="1" thickTop="1" thickBot="1">
      <c r="A70" s="293"/>
      <c r="B70" s="387"/>
      <c r="C70" s="293"/>
      <c r="D70" s="387">
        <f t="shared" si="2"/>
        <v>0</v>
      </c>
    </row>
    <row r="71" spans="1:4" ht="40.5" customHeight="1" thickTop="1" thickBot="1">
      <c r="A71" s="293"/>
      <c r="B71" s="387"/>
      <c r="C71" s="293"/>
      <c r="D71" s="387">
        <f t="shared" si="2"/>
        <v>0</v>
      </c>
    </row>
    <row r="72" spans="1:4" ht="40.5" customHeight="1" thickTop="1" thickBot="1">
      <c r="A72" s="293"/>
      <c r="B72" s="387"/>
      <c r="C72" s="293"/>
      <c r="D72" s="387">
        <f t="shared" si="2"/>
        <v>0</v>
      </c>
    </row>
    <row r="73" spans="1:4" ht="40.5" customHeight="1" thickTop="1" thickBot="1">
      <c r="A73" s="293"/>
      <c r="B73" s="387"/>
      <c r="C73" s="293"/>
      <c r="D73" s="387">
        <f t="shared" si="2"/>
        <v>0</v>
      </c>
    </row>
    <row r="74" spans="1:4" ht="40.5" customHeight="1" thickTop="1" thickBot="1">
      <c r="A74" s="293"/>
      <c r="B74" s="387"/>
      <c r="C74" s="293"/>
      <c r="D74" s="387">
        <f t="shared" si="2"/>
        <v>0</v>
      </c>
    </row>
    <row r="75" spans="1:4" ht="40.5" customHeight="1" thickTop="1" thickBot="1">
      <c r="A75" s="293"/>
      <c r="B75" s="387"/>
      <c r="C75" s="293"/>
      <c r="D75" s="387">
        <f t="shared" si="2"/>
        <v>0</v>
      </c>
    </row>
    <row r="76" spans="1:4" ht="40.5" customHeight="1" thickTop="1" thickBot="1">
      <c r="A76" s="293"/>
      <c r="B76" s="387"/>
      <c r="C76" s="293"/>
      <c r="D76" s="387">
        <f t="shared" si="2"/>
        <v>0</v>
      </c>
    </row>
    <row r="77" spans="1:4" ht="40.5" customHeight="1" thickTop="1" thickBot="1">
      <c r="A77" s="293"/>
      <c r="B77" s="387"/>
      <c r="C77" s="293"/>
      <c r="D77" s="387">
        <f t="shared" si="2"/>
        <v>0</v>
      </c>
    </row>
    <row r="78" spans="1:4" ht="40.5" customHeight="1" thickTop="1" thickBot="1">
      <c r="A78" s="293"/>
      <c r="B78" s="387"/>
      <c r="C78" s="293"/>
      <c r="D78" s="387">
        <f t="shared" si="2"/>
        <v>0</v>
      </c>
    </row>
    <row r="79" spans="1:4" ht="40.5" customHeight="1" thickTop="1" thickBot="1">
      <c r="A79" s="293"/>
      <c r="B79" s="387"/>
      <c r="C79" s="293"/>
      <c r="D79" s="387">
        <f t="shared" si="2"/>
        <v>0</v>
      </c>
    </row>
    <row r="80" spans="1:4" ht="40.5" customHeight="1" thickTop="1" thickBot="1">
      <c r="A80" s="293"/>
      <c r="B80" s="387"/>
      <c r="C80" s="293"/>
      <c r="D80" s="387">
        <f t="shared" si="2"/>
        <v>0</v>
      </c>
    </row>
    <row r="81" spans="1:4" ht="40.5" customHeight="1" thickTop="1" thickBot="1">
      <c r="A81" s="293"/>
      <c r="B81" s="387"/>
      <c r="C81" s="293"/>
      <c r="D81" s="387">
        <f t="shared" si="2"/>
        <v>0</v>
      </c>
    </row>
    <row r="82" spans="1:4" ht="40.5" customHeight="1" thickTop="1" thickBot="1">
      <c r="A82" s="293"/>
      <c r="B82" s="387"/>
      <c r="C82" s="293"/>
      <c r="D82" s="387">
        <f t="shared" si="2"/>
        <v>0</v>
      </c>
    </row>
    <row r="83" spans="1:4" ht="40.5" customHeight="1" thickTop="1" thickBot="1">
      <c r="A83" s="293"/>
      <c r="B83" s="387"/>
      <c r="C83" s="293"/>
      <c r="D83" s="387">
        <f t="shared" si="2"/>
        <v>0</v>
      </c>
    </row>
    <row r="84" spans="1:4" ht="40.5" customHeight="1" thickTop="1" thickBot="1">
      <c r="A84" s="293"/>
      <c r="B84" s="387"/>
      <c r="C84" s="293"/>
      <c r="D84" s="387">
        <f t="shared" si="2"/>
        <v>0</v>
      </c>
    </row>
    <row r="85" spans="1:4" ht="40.5" customHeight="1" thickTop="1" thickBot="1">
      <c r="A85" s="293"/>
      <c r="B85" s="387"/>
      <c r="C85" s="293"/>
      <c r="D85" s="387">
        <f t="shared" si="2"/>
        <v>0</v>
      </c>
    </row>
    <row r="86" spans="1:4" ht="40.5" customHeight="1" thickTop="1" thickBot="1">
      <c r="A86" s="293"/>
      <c r="B86" s="387"/>
      <c r="C86" s="293"/>
      <c r="D86" s="387">
        <f t="shared" si="2"/>
        <v>0</v>
      </c>
    </row>
    <row r="87" spans="1:4" ht="40.5" customHeight="1" thickTop="1" thickBot="1">
      <c r="A87" s="293"/>
      <c r="B87" s="387"/>
      <c r="C87" s="293"/>
      <c r="D87" s="387">
        <f t="shared" si="2"/>
        <v>0</v>
      </c>
    </row>
    <row r="88" spans="1:4" ht="40.5" customHeight="1" thickTop="1" thickBot="1">
      <c r="A88" s="293"/>
      <c r="B88" s="387"/>
      <c r="C88" s="293"/>
      <c r="D88" s="387">
        <f t="shared" si="2"/>
        <v>0</v>
      </c>
    </row>
    <row r="89" spans="1:4" ht="40.5" customHeight="1" thickTop="1" thickBot="1">
      <c r="A89" s="293"/>
      <c r="B89" s="387"/>
      <c r="C89" s="293"/>
      <c r="D89" s="387">
        <f t="shared" si="2"/>
        <v>0</v>
      </c>
    </row>
    <row r="90" spans="1:4" ht="40.5" customHeight="1" thickTop="1" thickBot="1">
      <c r="A90" s="293"/>
      <c r="B90" s="387"/>
      <c r="C90" s="293"/>
      <c r="D90" s="387">
        <f t="shared" si="2"/>
        <v>0</v>
      </c>
    </row>
    <row r="91" spans="1:4" ht="40.5" customHeight="1" thickTop="1" thickBot="1">
      <c r="A91" s="293"/>
      <c r="B91" s="387"/>
      <c r="C91" s="293"/>
      <c r="D91" s="387">
        <f t="shared" si="2"/>
        <v>0</v>
      </c>
    </row>
    <row r="92" spans="1:4" ht="40.5" customHeight="1" thickTop="1" thickBot="1">
      <c r="A92" s="293"/>
      <c r="B92" s="387"/>
      <c r="C92" s="293"/>
      <c r="D92" s="387">
        <f t="shared" si="2"/>
        <v>0</v>
      </c>
    </row>
    <row r="93" spans="1:4" ht="40.5" customHeight="1" thickTop="1" thickBot="1">
      <c r="A93" s="293"/>
      <c r="B93" s="387"/>
      <c r="C93" s="293"/>
      <c r="D93" s="387">
        <f t="shared" si="2"/>
        <v>0</v>
      </c>
    </row>
    <row r="94" spans="1:4" ht="40.5" customHeight="1" thickTop="1" thickBot="1">
      <c r="A94" s="293"/>
      <c r="B94" s="387"/>
      <c r="C94" s="293"/>
      <c r="D94" s="387">
        <f t="shared" si="2"/>
        <v>0</v>
      </c>
    </row>
    <row r="95" spans="1:4" ht="40.5" customHeight="1" thickTop="1" thickBot="1">
      <c r="A95" s="293"/>
      <c r="B95" s="387"/>
      <c r="C95" s="293"/>
      <c r="D95" s="387">
        <f t="shared" si="2"/>
        <v>0</v>
      </c>
    </row>
    <row r="96" spans="1:4" ht="40.5" customHeight="1" thickTop="1" thickBot="1">
      <c r="A96" s="293"/>
      <c r="B96" s="387"/>
      <c r="C96" s="293"/>
      <c r="D96" s="387">
        <f t="shared" si="2"/>
        <v>0</v>
      </c>
    </row>
    <row r="97" spans="1:4" ht="40.5" customHeight="1" thickTop="1" thickBot="1">
      <c r="A97" s="293"/>
      <c r="B97" s="387"/>
      <c r="C97" s="293"/>
      <c r="D97" s="387">
        <f t="shared" si="2"/>
        <v>0</v>
      </c>
    </row>
    <row r="98" spans="1:4" ht="40.5" customHeight="1" thickTop="1" thickBot="1">
      <c r="A98" s="293"/>
      <c r="B98" s="387"/>
      <c r="C98" s="293"/>
      <c r="D98" s="387">
        <f t="shared" si="2"/>
        <v>0</v>
      </c>
    </row>
    <row r="99" spans="1:4" ht="40.5" customHeight="1" thickTop="1" thickBot="1">
      <c r="A99" s="293"/>
      <c r="B99" s="387"/>
      <c r="C99" s="293"/>
      <c r="D99" s="387">
        <f t="shared" si="2"/>
        <v>0</v>
      </c>
    </row>
    <row r="100" spans="1:4" ht="40.5" customHeight="1" thickTop="1" thickBot="1">
      <c r="A100" s="293"/>
      <c r="B100" s="387"/>
      <c r="C100" s="293"/>
      <c r="D100" s="387">
        <f t="shared" si="2"/>
        <v>0</v>
      </c>
    </row>
    <row r="101" spans="1:4" ht="40.5" customHeight="1" thickTop="1" thickBot="1">
      <c r="A101" s="293"/>
      <c r="B101" s="387"/>
      <c r="C101" s="293"/>
      <c r="D101" s="387">
        <f t="shared" si="2"/>
        <v>0</v>
      </c>
    </row>
    <row r="102" spans="1:4" ht="40.5" customHeight="1" thickTop="1" thickBot="1">
      <c r="A102" s="293"/>
      <c r="B102" s="387"/>
      <c r="C102" s="293"/>
      <c r="D102" s="387">
        <f t="shared" si="2"/>
        <v>0</v>
      </c>
    </row>
    <row r="103" spans="1:4" ht="40.5" customHeight="1" thickTop="1" thickBot="1">
      <c r="A103" s="293"/>
      <c r="B103" s="387"/>
      <c r="C103" s="293"/>
      <c r="D103" s="387">
        <f t="shared" si="2"/>
        <v>0</v>
      </c>
    </row>
    <row r="104" spans="1:4" ht="40.5" customHeight="1" thickTop="1" thickBot="1">
      <c r="A104" s="293"/>
      <c r="B104" s="387"/>
      <c r="C104" s="293"/>
      <c r="D104" s="387">
        <f t="shared" si="2"/>
        <v>0</v>
      </c>
    </row>
    <row r="105" spans="1:4" ht="40.5" customHeight="1" thickTop="1" thickBot="1">
      <c r="A105" s="293"/>
      <c r="B105" s="387"/>
      <c r="C105" s="293"/>
      <c r="D105" s="387">
        <f t="shared" si="2"/>
        <v>0</v>
      </c>
    </row>
    <row r="106" spans="1:4" ht="40.5" customHeight="1" thickTop="1" thickBot="1">
      <c r="A106" s="293"/>
      <c r="B106" s="387"/>
      <c r="C106" s="293"/>
      <c r="D106" s="387">
        <f t="shared" si="2"/>
        <v>0</v>
      </c>
    </row>
    <row r="107" spans="1:4" ht="40.5" customHeight="1" thickTop="1" thickBot="1">
      <c r="A107" s="293"/>
      <c r="B107" s="387"/>
      <c r="C107" s="293"/>
      <c r="D107" s="387">
        <f t="shared" si="2"/>
        <v>0</v>
      </c>
    </row>
    <row r="108" spans="1:4" ht="40.5" customHeight="1" thickTop="1" thickBot="1">
      <c r="A108" s="293"/>
      <c r="B108" s="387"/>
      <c r="C108" s="293"/>
      <c r="D108" s="387">
        <f t="shared" si="2"/>
        <v>0</v>
      </c>
    </row>
    <row r="109" spans="1:4" ht="40.5" customHeight="1" thickTop="1" thickBot="1">
      <c r="A109" s="293"/>
      <c r="B109" s="387"/>
      <c r="C109" s="293"/>
      <c r="D109" s="387">
        <f t="shared" si="2"/>
        <v>0</v>
      </c>
    </row>
    <row r="110" spans="1:4" ht="40.5" customHeight="1" thickTop="1" thickBot="1">
      <c r="A110" s="293"/>
      <c r="B110" s="387"/>
      <c r="C110" s="293"/>
      <c r="D110" s="387">
        <f t="shared" si="2"/>
        <v>0</v>
      </c>
    </row>
    <row r="111" spans="1:4" ht="40.5" customHeight="1" thickTop="1" thickBot="1">
      <c r="A111" s="293"/>
      <c r="B111" s="387"/>
      <c r="C111" s="293"/>
      <c r="D111" s="387">
        <f t="shared" si="2"/>
        <v>0</v>
      </c>
    </row>
    <row r="112" spans="1:4" ht="40.5" customHeight="1" thickTop="1" thickBot="1">
      <c r="A112" s="293"/>
      <c r="B112" s="387"/>
      <c r="C112" s="293"/>
      <c r="D112" s="387">
        <f t="shared" si="2"/>
        <v>0</v>
      </c>
    </row>
    <row r="113" spans="1:4" ht="40.5" customHeight="1" thickTop="1" thickBot="1">
      <c r="A113" s="293"/>
      <c r="B113" s="387"/>
      <c r="C113" s="293"/>
      <c r="D113" s="387">
        <f t="shared" si="2"/>
        <v>0</v>
      </c>
    </row>
    <row r="114" spans="1:4" ht="40.5" customHeight="1" thickTop="1" thickBot="1">
      <c r="A114" s="293"/>
      <c r="B114" s="387"/>
      <c r="C114" s="293"/>
      <c r="D114" s="387">
        <f t="shared" si="2"/>
        <v>0</v>
      </c>
    </row>
    <row r="115" spans="1:4" ht="40.5" customHeight="1" thickTop="1" thickBot="1">
      <c r="A115" s="293"/>
      <c r="B115" s="387"/>
      <c r="C115" s="293"/>
      <c r="D115" s="387">
        <f t="shared" si="2"/>
        <v>0</v>
      </c>
    </row>
    <row r="116" spans="1:4" ht="40.5" customHeight="1" thickTop="1" thickBot="1">
      <c r="A116" s="293"/>
      <c r="B116" s="387"/>
      <c r="C116" s="293"/>
      <c r="D116" s="387">
        <f t="shared" si="2"/>
        <v>0</v>
      </c>
    </row>
    <row r="117" spans="1:4" ht="40.5" customHeight="1" thickTop="1" thickBot="1">
      <c r="A117" s="293"/>
      <c r="B117" s="387"/>
      <c r="C117" s="293"/>
      <c r="D117" s="387">
        <f t="shared" si="2"/>
        <v>0</v>
      </c>
    </row>
    <row r="118" spans="1:4" ht="40.5" customHeight="1" thickTop="1" thickBot="1">
      <c r="A118" s="293"/>
      <c r="B118" s="387"/>
      <c r="C118" s="293"/>
      <c r="D118" s="387">
        <f t="shared" si="2"/>
        <v>0</v>
      </c>
    </row>
    <row r="119" spans="1:4" ht="40.5" customHeight="1" thickTop="1" thickBot="1">
      <c r="A119" s="293"/>
      <c r="B119" s="387"/>
      <c r="C119" s="293"/>
      <c r="D119" s="387">
        <f t="shared" si="2"/>
        <v>0</v>
      </c>
    </row>
    <row r="120" spans="1:4" ht="40.5" customHeight="1" thickTop="1" thickBot="1">
      <c r="A120" s="293"/>
      <c r="B120" s="387"/>
      <c r="C120" s="293"/>
      <c r="D120" s="387">
        <f t="shared" si="2"/>
        <v>0</v>
      </c>
    </row>
    <row r="121" spans="1:4" ht="40.5" customHeight="1" thickTop="1" thickBot="1">
      <c r="A121" s="293"/>
      <c r="B121" s="387"/>
      <c r="C121" s="293"/>
      <c r="D121" s="387">
        <f t="shared" si="2"/>
        <v>0</v>
      </c>
    </row>
    <row r="122" spans="1:4" ht="40.5" customHeight="1" thickTop="1" thickBot="1">
      <c r="A122" s="293"/>
      <c r="B122" s="387"/>
      <c r="C122" s="293"/>
      <c r="D122" s="387">
        <f t="shared" si="2"/>
        <v>0</v>
      </c>
    </row>
    <row r="123" spans="1:4" ht="40.5" customHeight="1" thickTop="1" thickBot="1">
      <c r="A123" s="293"/>
      <c r="B123" s="387"/>
      <c r="C123" s="293"/>
      <c r="D123" s="387">
        <f t="shared" si="2"/>
        <v>0</v>
      </c>
    </row>
    <row r="124" spans="1:4" ht="40.5" customHeight="1" thickTop="1" thickBot="1">
      <c r="A124" s="293"/>
      <c r="B124" s="387"/>
      <c r="C124" s="293"/>
      <c r="D124" s="387">
        <f t="shared" si="2"/>
        <v>0</v>
      </c>
    </row>
    <row r="125" spans="1:4" ht="40.5" customHeight="1" thickTop="1" thickBot="1">
      <c r="A125" s="293"/>
      <c r="B125" s="387"/>
      <c r="C125" s="293"/>
      <c r="D125" s="387">
        <f t="shared" si="2"/>
        <v>0</v>
      </c>
    </row>
    <row r="126" spans="1:4" ht="40.5" customHeight="1" thickTop="1" thickBot="1">
      <c r="A126" s="293"/>
      <c r="B126" s="387"/>
      <c r="C126" s="293"/>
      <c r="D126" s="387">
        <f t="shared" si="2"/>
        <v>0</v>
      </c>
    </row>
    <row r="127" spans="1:4" ht="40.5" customHeight="1" thickTop="1" thickBot="1">
      <c r="A127" s="293"/>
      <c r="B127" s="387"/>
      <c r="C127" s="293"/>
      <c r="D127" s="387">
        <f t="shared" si="2"/>
        <v>0</v>
      </c>
    </row>
    <row r="128" spans="1:4" ht="40.5" customHeight="1" thickTop="1" thickBot="1">
      <c r="A128" s="293"/>
      <c r="B128" s="387"/>
      <c r="C128" s="293"/>
      <c r="D128" s="387">
        <f t="shared" si="2"/>
        <v>0</v>
      </c>
    </row>
    <row r="129" spans="1:4" ht="40.5" customHeight="1" thickTop="1" thickBot="1">
      <c r="A129" s="293"/>
      <c r="B129" s="387"/>
      <c r="C129" s="293"/>
      <c r="D129" s="387">
        <f t="shared" si="2"/>
        <v>0</v>
      </c>
    </row>
    <row r="130" spans="1:4" ht="40.5" customHeight="1" thickTop="1" thickBot="1">
      <c r="A130" s="293"/>
      <c r="B130" s="387"/>
      <c r="C130" s="293"/>
      <c r="D130" s="387">
        <f t="shared" si="2"/>
        <v>0</v>
      </c>
    </row>
    <row r="131" spans="1:4" ht="40.5" customHeight="1" thickTop="1" thickBot="1">
      <c r="A131" s="293"/>
      <c r="B131" s="387"/>
      <c r="C131" s="293"/>
      <c r="D131" s="387">
        <f t="shared" ref="D131:D194" si="3">B131*C131</f>
        <v>0</v>
      </c>
    </row>
    <row r="132" spans="1:4" ht="40.5" customHeight="1" thickTop="1" thickBot="1">
      <c r="A132" s="293"/>
      <c r="B132" s="387"/>
      <c r="C132" s="293"/>
      <c r="D132" s="387">
        <f t="shared" si="3"/>
        <v>0</v>
      </c>
    </row>
    <row r="133" spans="1:4" ht="40.5" customHeight="1" thickTop="1" thickBot="1">
      <c r="A133" s="293"/>
      <c r="B133" s="387"/>
      <c r="C133" s="293"/>
      <c r="D133" s="387">
        <f t="shared" si="3"/>
        <v>0</v>
      </c>
    </row>
    <row r="134" spans="1:4" ht="40.5" customHeight="1" thickTop="1" thickBot="1">
      <c r="A134" s="293"/>
      <c r="B134" s="387"/>
      <c r="C134" s="293"/>
      <c r="D134" s="387">
        <f t="shared" si="3"/>
        <v>0</v>
      </c>
    </row>
    <row r="135" spans="1:4" ht="40.5" customHeight="1" thickTop="1" thickBot="1">
      <c r="A135" s="293"/>
      <c r="B135" s="387"/>
      <c r="C135" s="293"/>
      <c r="D135" s="387">
        <f t="shared" si="3"/>
        <v>0</v>
      </c>
    </row>
    <row r="136" spans="1:4" ht="40.5" customHeight="1" thickTop="1" thickBot="1">
      <c r="A136" s="293"/>
      <c r="B136" s="387"/>
      <c r="C136" s="293"/>
      <c r="D136" s="387">
        <f t="shared" si="3"/>
        <v>0</v>
      </c>
    </row>
    <row r="137" spans="1:4" ht="40.5" customHeight="1" thickTop="1" thickBot="1">
      <c r="A137" s="293"/>
      <c r="B137" s="387"/>
      <c r="C137" s="293"/>
      <c r="D137" s="387">
        <f t="shared" si="3"/>
        <v>0</v>
      </c>
    </row>
    <row r="138" spans="1:4" ht="40.5" customHeight="1" thickTop="1" thickBot="1">
      <c r="A138" s="293"/>
      <c r="B138" s="387"/>
      <c r="C138" s="293"/>
      <c r="D138" s="387">
        <f t="shared" si="3"/>
        <v>0</v>
      </c>
    </row>
    <row r="139" spans="1:4" ht="40.5" customHeight="1" thickTop="1" thickBot="1">
      <c r="A139" s="293"/>
      <c r="B139" s="387"/>
      <c r="C139" s="293"/>
      <c r="D139" s="387">
        <f t="shared" si="3"/>
        <v>0</v>
      </c>
    </row>
    <row r="140" spans="1:4" ht="40.5" customHeight="1" thickTop="1" thickBot="1">
      <c r="A140" s="293"/>
      <c r="B140" s="387"/>
      <c r="C140" s="293"/>
      <c r="D140" s="387">
        <f t="shared" si="3"/>
        <v>0</v>
      </c>
    </row>
    <row r="141" spans="1:4" ht="40.5" customHeight="1" thickTop="1" thickBot="1">
      <c r="A141" s="293"/>
      <c r="B141" s="387"/>
      <c r="C141" s="293"/>
      <c r="D141" s="387">
        <f t="shared" si="3"/>
        <v>0</v>
      </c>
    </row>
    <row r="142" spans="1:4" ht="40.5" customHeight="1" thickTop="1" thickBot="1">
      <c r="A142" s="293"/>
      <c r="B142" s="387"/>
      <c r="C142" s="293"/>
      <c r="D142" s="387">
        <f t="shared" si="3"/>
        <v>0</v>
      </c>
    </row>
    <row r="143" spans="1:4" ht="40.5" customHeight="1" thickTop="1" thickBot="1">
      <c r="A143" s="293"/>
      <c r="B143" s="387"/>
      <c r="C143" s="293"/>
      <c r="D143" s="387">
        <f t="shared" si="3"/>
        <v>0</v>
      </c>
    </row>
    <row r="144" spans="1:4" ht="40.5" customHeight="1" thickTop="1" thickBot="1">
      <c r="A144" s="293"/>
      <c r="B144" s="387"/>
      <c r="C144" s="293"/>
      <c r="D144" s="387">
        <f t="shared" si="3"/>
        <v>0</v>
      </c>
    </row>
    <row r="145" spans="1:4" ht="40.5" customHeight="1" thickTop="1" thickBot="1">
      <c r="A145" s="293"/>
      <c r="B145" s="387"/>
      <c r="C145" s="293"/>
      <c r="D145" s="387">
        <f t="shared" si="3"/>
        <v>0</v>
      </c>
    </row>
    <row r="146" spans="1:4" ht="40.5" customHeight="1" thickTop="1" thickBot="1">
      <c r="A146" s="293"/>
      <c r="B146" s="387"/>
      <c r="C146" s="293"/>
      <c r="D146" s="387">
        <f t="shared" si="3"/>
        <v>0</v>
      </c>
    </row>
    <row r="147" spans="1:4" ht="40.5" customHeight="1" thickTop="1" thickBot="1">
      <c r="A147" s="293"/>
      <c r="B147" s="387"/>
      <c r="C147" s="293"/>
      <c r="D147" s="387">
        <f t="shared" si="3"/>
        <v>0</v>
      </c>
    </row>
    <row r="148" spans="1:4" ht="40.5" customHeight="1" thickTop="1" thickBot="1">
      <c r="A148" s="293"/>
      <c r="B148" s="387"/>
      <c r="C148" s="293"/>
      <c r="D148" s="387">
        <f t="shared" si="3"/>
        <v>0</v>
      </c>
    </row>
    <row r="149" spans="1:4" ht="40.5" customHeight="1" thickTop="1" thickBot="1">
      <c r="A149" s="293"/>
      <c r="B149" s="387"/>
      <c r="C149" s="293"/>
      <c r="D149" s="387">
        <f t="shared" si="3"/>
        <v>0</v>
      </c>
    </row>
    <row r="150" spans="1:4" ht="40.5" customHeight="1" thickTop="1" thickBot="1">
      <c r="A150" s="293"/>
      <c r="B150" s="387"/>
      <c r="C150" s="293"/>
      <c r="D150" s="387">
        <f t="shared" si="3"/>
        <v>0</v>
      </c>
    </row>
    <row r="151" spans="1:4" ht="40.5" customHeight="1" thickTop="1" thickBot="1">
      <c r="A151" s="293"/>
      <c r="B151" s="387"/>
      <c r="C151" s="293"/>
      <c r="D151" s="387">
        <f t="shared" si="3"/>
        <v>0</v>
      </c>
    </row>
    <row r="152" spans="1:4" ht="40.5" customHeight="1" thickTop="1" thickBot="1">
      <c r="A152" s="293"/>
      <c r="B152" s="387"/>
      <c r="C152" s="293"/>
      <c r="D152" s="387">
        <f t="shared" si="3"/>
        <v>0</v>
      </c>
    </row>
    <row r="153" spans="1:4" ht="40.5" customHeight="1" thickTop="1" thickBot="1">
      <c r="A153" s="293"/>
      <c r="B153" s="387"/>
      <c r="C153" s="293"/>
      <c r="D153" s="387">
        <f t="shared" si="3"/>
        <v>0</v>
      </c>
    </row>
    <row r="154" spans="1:4" ht="40.5" customHeight="1" thickTop="1" thickBot="1">
      <c r="A154" s="293"/>
      <c r="B154" s="387"/>
      <c r="C154" s="293"/>
      <c r="D154" s="387">
        <f t="shared" si="3"/>
        <v>0</v>
      </c>
    </row>
    <row r="155" spans="1:4" ht="40.5" customHeight="1" thickTop="1" thickBot="1">
      <c r="A155" s="293"/>
      <c r="B155" s="387"/>
      <c r="C155" s="293"/>
      <c r="D155" s="387">
        <f t="shared" si="3"/>
        <v>0</v>
      </c>
    </row>
    <row r="156" spans="1:4" ht="40.5" customHeight="1" thickTop="1" thickBot="1">
      <c r="A156" s="293"/>
      <c r="B156" s="387"/>
      <c r="C156" s="293"/>
      <c r="D156" s="387">
        <f t="shared" si="3"/>
        <v>0</v>
      </c>
    </row>
    <row r="157" spans="1:4" ht="40.5" customHeight="1" thickTop="1" thickBot="1">
      <c r="A157" s="293"/>
      <c r="B157" s="387"/>
      <c r="C157" s="293"/>
      <c r="D157" s="387">
        <f t="shared" si="3"/>
        <v>0</v>
      </c>
    </row>
    <row r="158" spans="1:4" ht="40.5" customHeight="1" thickTop="1" thickBot="1">
      <c r="A158" s="293"/>
      <c r="B158" s="387"/>
      <c r="C158" s="293"/>
      <c r="D158" s="387">
        <f t="shared" si="3"/>
        <v>0</v>
      </c>
    </row>
    <row r="159" spans="1:4" ht="40.5" customHeight="1" thickTop="1" thickBot="1">
      <c r="A159" s="293"/>
      <c r="B159" s="387"/>
      <c r="C159" s="293"/>
      <c r="D159" s="387">
        <f t="shared" si="3"/>
        <v>0</v>
      </c>
    </row>
    <row r="160" spans="1:4" ht="40.5" customHeight="1" thickTop="1" thickBot="1">
      <c r="A160" s="293"/>
      <c r="B160" s="387"/>
      <c r="C160" s="293"/>
      <c r="D160" s="387">
        <f t="shared" si="3"/>
        <v>0</v>
      </c>
    </row>
    <row r="161" spans="1:4" ht="40.5" customHeight="1" thickTop="1" thickBot="1">
      <c r="A161" s="293"/>
      <c r="B161" s="387"/>
      <c r="C161" s="293"/>
      <c r="D161" s="387">
        <f t="shared" si="3"/>
        <v>0</v>
      </c>
    </row>
    <row r="162" spans="1:4" ht="40.5" customHeight="1" thickTop="1" thickBot="1">
      <c r="A162" s="293"/>
      <c r="B162" s="387"/>
      <c r="C162" s="293"/>
      <c r="D162" s="387">
        <f t="shared" si="3"/>
        <v>0</v>
      </c>
    </row>
    <row r="163" spans="1:4" ht="40.5" customHeight="1" thickTop="1" thickBot="1">
      <c r="A163" s="293"/>
      <c r="B163" s="387"/>
      <c r="C163" s="293"/>
      <c r="D163" s="387">
        <f t="shared" si="3"/>
        <v>0</v>
      </c>
    </row>
    <row r="164" spans="1:4" ht="40.5" customHeight="1" thickTop="1" thickBot="1">
      <c r="A164" s="293"/>
      <c r="B164" s="387"/>
      <c r="C164" s="293"/>
      <c r="D164" s="387">
        <f t="shared" si="3"/>
        <v>0</v>
      </c>
    </row>
    <row r="165" spans="1:4" ht="40.5" customHeight="1" thickTop="1" thickBot="1">
      <c r="A165" s="293"/>
      <c r="B165" s="387"/>
      <c r="C165" s="293"/>
      <c r="D165" s="387">
        <f t="shared" si="3"/>
        <v>0</v>
      </c>
    </row>
    <row r="166" spans="1:4" ht="40.5" customHeight="1" thickTop="1" thickBot="1">
      <c r="A166" s="293"/>
      <c r="B166" s="387"/>
      <c r="C166" s="293"/>
      <c r="D166" s="387">
        <f t="shared" si="3"/>
        <v>0</v>
      </c>
    </row>
    <row r="167" spans="1:4" ht="40.5" customHeight="1" thickTop="1" thickBot="1">
      <c r="A167" s="293"/>
      <c r="B167" s="387"/>
      <c r="C167" s="293"/>
      <c r="D167" s="387">
        <f t="shared" si="3"/>
        <v>0</v>
      </c>
    </row>
    <row r="168" spans="1:4" ht="40.5" customHeight="1" thickTop="1" thickBot="1">
      <c r="A168" s="293"/>
      <c r="B168" s="387"/>
      <c r="C168" s="293"/>
      <c r="D168" s="387">
        <f t="shared" si="3"/>
        <v>0</v>
      </c>
    </row>
    <row r="169" spans="1:4" ht="40.5" customHeight="1" thickTop="1" thickBot="1">
      <c r="A169" s="293"/>
      <c r="B169" s="387"/>
      <c r="C169" s="293"/>
      <c r="D169" s="387">
        <f t="shared" si="3"/>
        <v>0</v>
      </c>
    </row>
    <row r="170" spans="1:4" ht="40.5" customHeight="1" thickTop="1" thickBot="1">
      <c r="A170" s="293"/>
      <c r="B170" s="387"/>
      <c r="C170" s="293"/>
      <c r="D170" s="387">
        <f t="shared" si="3"/>
        <v>0</v>
      </c>
    </row>
    <row r="171" spans="1:4" ht="40.5" customHeight="1" thickTop="1" thickBot="1">
      <c r="A171" s="293"/>
      <c r="B171" s="387"/>
      <c r="C171" s="293"/>
      <c r="D171" s="387">
        <f t="shared" si="3"/>
        <v>0</v>
      </c>
    </row>
    <row r="172" spans="1:4" ht="40.5" customHeight="1" thickTop="1" thickBot="1">
      <c r="A172" s="293"/>
      <c r="B172" s="387"/>
      <c r="C172" s="293"/>
      <c r="D172" s="387">
        <f t="shared" si="3"/>
        <v>0</v>
      </c>
    </row>
    <row r="173" spans="1:4" ht="40.5" customHeight="1" thickTop="1" thickBot="1">
      <c r="A173" s="293"/>
      <c r="B173" s="387"/>
      <c r="C173" s="293"/>
      <c r="D173" s="387">
        <f t="shared" si="3"/>
        <v>0</v>
      </c>
    </row>
    <row r="174" spans="1:4" ht="40.5" customHeight="1" thickTop="1" thickBot="1">
      <c r="A174" s="293"/>
      <c r="B174" s="387"/>
      <c r="C174" s="293"/>
      <c r="D174" s="387">
        <f t="shared" si="3"/>
        <v>0</v>
      </c>
    </row>
    <row r="175" spans="1:4" ht="40.5" customHeight="1" thickTop="1" thickBot="1">
      <c r="A175" s="293"/>
      <c r="B175" s="387"/>
      <c r="C175" s="293"/>
      <c r="D175" s="387">
        <f t="shared" si="3"/>
        <v>0</v>
      </c>
    </row>
    <row r="176" spans="1:4" ht="40.5" customHeight="1" thickTop="1" thickBot="1">
      <c r="A176" s="293"/>
      <c r="B176" s="387"/>
      <c r="C176" s="293"/>
      <c r="D176" s="387">
        <f t="shared" si="3"/>
        <v>0</v>
      </c>
    </row>
    <row r="177" spans="1:4" ht="40.5" customHeight="1" thickTop="1" thickBot="1">
      <c r="A177" s="293"/>
      <c r="B177" s="387"/>
      <c r="C177" s="293"/>
      <c r="D177" s="387">
        <f t="shared" si="3"/>
        <v>0</v>
      </c>
    </row>
    <row r="178" spans="1:4" ht="40.5" customHeight="1" thickTop="1" thickBot="1">
      <c r="A178" s="293"/>
      <c r="B178" s="387"/>
      <c r="C178" s="293"/>
      <c r="D178" s="387">
        <f t="shared" si="3"/>
        <v>0</v>
      </c>
    </row>
    <row r="179" spans="1:4" ht="40.5" customHeight="1" thickTop="1" thickBot="1">
      <c r="A179" s="293"/>
      <c r="B179" s="387"/>
      <c r="C179" s="293"/>
      <c r="D179" s="387">
        <f t="shared" si="3"/>
        <v>0</v>
      </c>
    </row>
    <row r="180" spans="1:4" ht="40.5" customHeight="1" thickTop="1" thickBot="1">
      <c r="A180" s="293"/>
      <c r="B180" s="387"/>
      <c r="C180" s="293"/>
      <c r="D180" s="387">
        <f t="shared" si="3"/>
        <v>0</v>
      </c>
    </row>
    <row r="181" spans="1:4" ht="40.5" customHeight="1" thickTop="1" thickBot="1">
      <c r="A181" s="293"/>
      <c r="B181" s="387"/>
      <c r="C181" s="293"/>
      <c r="D181" s="387">
        <f t="shared" si="3"/>
        <v>0</v>
      </c>
    </row>
    <row r="182" spans="1:4" ht="40.5" customHeight="1" thickTop="1" thickBot="1">
      <c r="A182" s="293"/>
      <c r="B182" s="387"/>
      <c r="C182" s="293"/>
      <c r="D182" s="387">
        <f t="shared" si="3"/>
        <v>0</v>
      </c>
    </row>
    <row r="183" spans="1:4" ht="40.5" customHeight="1" thickTop="1" thickBot="1">
      <c r="A183" s="293"/>
      <c r="B183" s="387"/>
      <c r="C183" s="293"/>
      <c r="D183" s="387">
        <f t="shared" si="3"/>
        <v>0</v>
      </c>
    </row>
    <row r="184" spans="1:4" ht="40.5" customHeight="1" thickTop="1" thickBot="1">
      <c r="A184" s="293"/>
      <c r="B184" s="387"/>
      <c r="C184" s="293"/>
      <c r="D184" s="387">
        <f t="shared" si="3"/>
        <v>0</v>
      </c>
    </row>
    <row r="185" spans="1:4" ht="40.5" customHeight="1" thickTop="1" thickBot="1">
      <c r="A185" s="293"/>
      <c r="B185" s="387"/>
      <c r="C185" s="293"/>
      <c r="D185" s="387">
        <f t="shared" si="3"/>
        <v>0</v>
      </c>
    </row>
    <row r="186" spans="1:4" ht="40.5" customHeight="1" thickTop="1" thickBot="1">
      <c r="A186" s="293"/>
      <c r="B186" s="387"/>
      <c r="C186" s="293"/>
      <c r="D186" s="387">
        <f t="shared" si="3"/>
        <v>0</v>
      </c>
    </row>
    <row r="187" spans="1:4" ht="40.5" customHeight="1" thickTop="1" thickBot="1">
      <c r="A187" s="293"/>
      <c r="B187" s="387"/>
      <c r="C187" s="293"/>
      <c r="D187" s="387">
        <f t="shared" si="3"/>
        <v>0</v>
      </c>
    </row>
    <row r="188" spans="1:4" ht="40.5" customHeight="1" thickTop="1" thickBot="1">
      <c r="A188" s="293"/>
      <c r="B188" s="387"/>
      <c r="C188" s="293"/>
      <c r="D188" s="387">
        <f t="shared" si="3"/>
        <v>0</v>
      </c>
    </row>
    <row r="189" spans="1:4" ht="40.5" customHeight="1" thickTop="1" thickBot="1">
      <c r="A189" s="293"/>
      <c r="B189" s="387"/>
      <c r="C189" s="293"/>
      <c r="D189" s="387">
        <f t="shared" si="3"/>
        <v>0</v>
      </c>
    </row>
    <row r="190" spans="1:4" ht="40.5" customHeight="1" thickTop="1" thickBot="1">
      <c r="A190" s="293"/>
      <c r="B190" s="387"/>
      <c r="C190" s="293"/>
      <c r="D190" s="387">
        <f t="shared" si="3"/>
        <v>0</v>
      </c>
    </row>
    <row r="191" spans="1:4" ht="40.5" customHeight="1" thickTop="1" thickBot="1">
      <c r="A191" s="293"/>
      <c r="B191" s="387"/>
      <c r="C191" s="293"/>
      <c r="D191" s="387">
        <f t="shared" si="3"/>
        <v>0</v>
      </c>
    </row>
    <row r="192" spans="1:4" ht="40.5" customHeight="1" thickTop="1" thickBot="1">
      <c r="A192" s="293"/>
      <c r="B192" s="387"/>
      <c r="C192" s="293"/>
      <c r="D192" s="387">
        <f t="shared" si="3"/>
        <v>0</v>
      </c>
    </row>
    <row r="193" spans="1:4" ht="40.5" customHeight="1" thickTop="1" thickBot="1">
      <c r="A193" s="293"/>
      <c r="B193" s="387"/>
      <c r="C193" s="293"/>
      <c r="D193" s="387">
        <f t="shared" si="3"/>
        <v>0</v>
      </c>
    </row>
    <row r="194" spans="1:4" ht="40.5" customHeight="1" thickTop="1" thickBot="1">
      <c r="A194" s="293"/>
      <c r="B194" s="387"/>
      <c r="C194" s="293"/>
      <c r="D194" s="387">
        <f t="shared" si="3"/>
        <v>0</v>
      </c>
    </row>
    <row r="195" spans="1:4" ht="40.5" customHeight="1" thickTop="1" thickBot="1">
      <c r="A195" s="293"/>
      <c r="B195" s="387"/>
      <c r="C195" s="293"/>
      <c r="D195" s="387">
        <f t="shared" ref="D195:D258" si="4">B195*C195</f>
        <v>0</v>
      </c>
    </row>
    <row r="196" spans="1:4" ht="40.5" customHeight="1" thickTop="1" thickBot="1">
      <c r="A196" s="293"/>
      <c r="B196" s="387"/>
      <c r="C196" s="293"/>
      <c r="D196" s="387">
        <f t="shared" si="4"/>
        <v>0</v>
      </c>
    </row>
    <row r="197" spans="1:4" ht="40.5" customHeight="1" thickTop="1" thickBot="1">
      <c r="A197" s="293"/>
      <c r="B197" s="387"/>
      <c r="C197" s="293"/>
      <c r="D197" s="387">
        <f t="shared" si="4"/>
        <v>0</v>
      </c>
    </row>
    <row r="198" spans="1:4" ht="40.5" customHeight="1" thickTop="1" thickBot="1">
      <c r="A198" s="293"/>
      <c r="B198" s="387"/>
      <c r="C198" s="293"/>
      <c r="D198" s="387">
        <f t="shared" si="4"/>
        <v>0</v>
      </c>
    </row>
    <row r="199" spans="1:4" ht="40.5" customHeight="1" thickTop="1" thickBot="1">
      <c r="A199" s="293"/>
      <c r="B199" s="387"/>
      <c r="C199" s="293"/>
      <c r="D199" s="387">
        <f t="shared" si="4"/>
        <v>0</v>
      </c>
    </row>
    <row r="200" spans="1:4" ht="40.5" customHeight="1" thickTop="1" thickBot="1">
      <c r="A200" s="293"/>
      <c r="B200" s="387"/>
      <c r="C200" s="293"/>
      <c r="D200" s="387">
        <f t="shared" si="4"/>
        <v>0</v>
      </c>
    </row>
    <row r="201" spans="1:4" ht="40.5" customHeight="1" thickTop="1" thickBot="1">
      <c r="A201" s="293"/>
      <c r="B201" s="387"/>
      <c r="C201" s="293"/>
      <c r="D201" s="387">
        <f t="shared" si="4"/>
        <v>0</v>
      </c>
    </row>
    <row r="202" spans="1:4" ht="40.5" customHeight="1" thickTop="1" thickBot="1">
      <c r="A202" s="293"/>
      <c r="B202" s="387"/>
      <c r="C202" s="293"/>
      <c r="D202" s="387">
        <f t="shared" si="4"/>
        <v>0</v>
      </c>
    </row>
    <row r="203" spans="1:4" ht="40.5" customHeight="1" thickTop="1" thickBot="1">
      <c r="A203" s="293"/>
      <c r="B203" s="387"/>
      <c r="C203" s="293"/>
      <c r="D203" s="387">
        <f t="shared" si="4"/>
        <v>0</v>
      </c>
    </row>
    <row r="204" spans="1:4" ht="40.5" customHeight="1" thickTop="1" thickBot="1">
      <c r="A204" s="293"/>
      <c r="B204" s="387"/>
      <c r="C204" s="293"/>
      <c r="D204" s="387">
        <f t="shared" si="4"/>
        <v>0</v>
      </c>
    </row>
    <row r="205" spans="1:4" ht="40.5" customHeight="1" thickTop="1" thickBot="1">
      <c r="A205" s="293"/>
      <c r="B205" s="387"/>
      <c r="C205" s="293"/>
      <c r="D205" s="387">
        <f t="shared" si="4"/>
        <v>0</v>
      </c>
    </row>
    <row r="206" spans="1:4" ht="40.5" customHeight="1" thickTop="1" thickBot="1">
      <c r="A206" s="293"/>
      <c r="B206" s="387"/>
      <c r="C206" s="293"/>
      <c r="D206" s="387">
        <f t="shared" si="4"/>
        <v>0</v>
      </c>
    </row>
    <row r="207" spans="1:4" ht="40.5" customHeight="1" thickTop="1" thickBot="1">
      <c r="A207" s="293"/>
      <c r="B207" s="387"/>
      <c r="C207" s="293"/>
      <c r="D207" s="387">
        <f t="shared" si="4"/>
        <v>0</v>
      </c>
    </row>
    <row r="208" spans="1:4" ht="40.5" customHeight="1" thickTop="1" thickBot="1">
      <c r="A208" s="293"/>
      <c r="B208" s="387"/>
      <c r="C208" s="293"/>
      <c r="D208" s="387">
        <f t="shared" si="4"/>
        <v>0</v>
      </c>
    </row>
    <row r="209" spans="1:4" ht="40.5" customHeight="1" thickTop="1" thickBot="1">
      <c r="A209" s="293"/>
      <c r="B209" s="387"/>
      <c r="C209" s="293"/>
      <c r="D209" s="387">
        <f t="shared" si="4"/>
        <v>0</v>
      </c>
    </row>
    <row r="210" spans="1:4" ht="40.5" customHeight="1" thickTop="1" thickBot="1">
      <c r="A210" s="293"/>
      <c r="B210" s="387"/>
      <c r="C210" s="293"/>
      <c r="D210" s="387">
        <f t="shared" si="4"/>
        <v>0</v>
      </c>
    </row>
    <row r="211" spans="1:4" ht="40.5" customHeight="1" thickTop="1" thickBot="1">
      <c r="A211" s="293"/>
      <c r="B211" s="387"/>
      <c r="C211" s="293"/>
      <c r="D211" s="387">
        <f t="shared" si="4"/>
        <v>0</v>
      </c>
    </row>
    <row r="212" spans="1:4" ht="40.5" customHeight="1" thickTop="1" thickBot="1">
      <c r="A212" s="293"/>
      <c r="B212" s="387"/>
      <c r="C212" s="293"/>
      <c r="D212" s="387">
        <f t="shared" si="4"/>
        <v>0</v>
      </c>
    </row>
    <row r="213" spans="1:4" ht="40.5" customHeight="1" thickTop="1" thickBot="1">
      <c r="A213" s="293"/>
      <c r="B213" s="387"/>
      <c r="C213" s="293"/>
      <c r="D213" s="387">
        <f t="shared" si="4"/>
        <v>0</v>
      </c>
    </row>
    <row r="214" spans="1:4" ht="40.5" customHeight="1" thickTop="1" thickBot="1">
      <c r="A214" s="293"/>
      <c r="B214" s="387"/>
      <c r="C214" s="293"/>
      <c r="D214" s="387">
        <f t="shared" si="4"/>
        <v>0</v>
      </c>
    </row>
    <row r="215" spans="1:4" ht="40.5" customHeight="1" thickTop="1" thickBot="1">
      <c r="A215" s="293"/>
      <c r="B215" s="387"/>
      <c r="C215" s="293"/>
      <c r="D215" s="387">
        <f t="shared" si="4"/>
        <v>0</v>
      </c>
    </row>
    <row r="216" spans="1:4" ht="40.5" customHeight="1" thickTop="1" thickBot="1">
      <c r="A216" s="293"/>
      <c r="B216" s="387"/>
      <c r="C216" s="293"/>
      <c r="D216" s="387">
        <f t="shared" si="4"/>
        <v>0</v>
      </c>
    </row>
    <row r="217" spans="1:4" ht="40.5" customHeight="1" thickTop="1" thickBot="1">
      <c r="A217" s="293"/>
      <c r="B217" s="387"/>
      <c r="C217" s="293"/>
      <c r="D217" s="387">
        <f t="shared" si="4"/>
        <v>0</v>
      </c>
    </row>
    <row r="218" spans="1:4" ht="40.5" customHeight="1" thickTop="1" thickBot="1">
      <c r="A218" s="293"/>
      <c r="B218" s="387"/>
      <c r="C218" s="293"/>
      <c r="D218" s="387">
        <f t="shared" si="4"/>
        <v>0</v>
      </c>
    </row>
    <row r="219" spans="1:4" ht="40.5" customHeight="1" thickTop="1" thickBot="1">
      <c r="A219" s="293"/>
      <c r="B219" s="387"/>
      <c r="C219" s="293"/>
      <c r="D219" s="387">
        <f t="shared" si="4"/>
        <v>0</v>
      </c>
    </row>
    <row r="220" spans="1:4" ht="40.5" customHeight="1" thickTop="1" thickBot="1">
      <c r="A220" s="293"/>
      <c r="B220" s="387"/>
      <c r="C220" s="293"/>
      <c r="D220" s="387">
        <f t="shared" si="4"/>
        <v>0</v>
      </c>
    </row>
    <row r="221" spans="1:4" ht="40.5" customHeight="1" thickTop="1" thickBot="1">
      <c r="A221" s="293"/>
      <c r="B221" s="387"/>
      <c r="C221" s="293"/>
      <c r="D221" s="387">
        <f t="shared" si="4"/>
        <v>0</v>
      </c>
    </row>
    <row r="222" spans="1:4" ht="40.5" customHeight="1" thickTop="1" thickBot="1">
      <c r="A222" s="293"/>
      <c r="B222" s="387"/>
      <c r="C222" s="293"/>
      <c r="D222" s="387">
        <f t="shared" si="4"/>
        <v>0</v>
      </c>
    </row>
    <row r="223" spans="1:4" ht="40.5" customHeight="1" thickTop="1" thickBot="1">
      <c r="A223" s="293"/>
      <c r="B223" s="387"/>
      <c r="C223" s="293"/>
      <c r="D223" s="387">
        <f t="shared" si="4"/>
        <v>0</v>
      </c>
    </row>
    <row r="224" spans="1:4" ht="40.5" customHeight="1" thickTop="1" thickBot="1">
      <c r="A224" s="293"/>
      <c r="B224" s="387"/>
      <c r="C224" s="293"/>
      <c r="D224" s="387">
        <f t="shared" si="4"/>
        <v>0</v>
      </c>
    </row>
    <row r="225" spans="1:4" ht="40.5" customHeight="1" thickTop="1" thickBot="1">
      <c r="A225" s="293"/>
      <c r="B225" s="387"/>
      <c r="C225" s="293"/>
      <c r="D225" s="387">
        <f t="shared" si="4"/>
        <v>0</v>
      </c>
    </row>
    <row r="226" spans="1:4" ht="40.5" customHeight="1" thickTop="1" thickBot="1">
      <c r="A226" s="293"/>
      <c r="B226" s="387"/>
      <c r="C226" s="293"/>
      <c r="D226" s="387">
        <f t="shared" si="4"/>
        <v>0</v>
      </c>
    </row>
    <row r="227" spans="1:4" ht="40.5" customHeight="1" thickTop="1" thickBot="1">
      <c r="A227" s="293"/>
      <c r="B227" s="387"/>
      <c r="C227" s="293"/>
      <c r="D227" s="387">
        <f t="shared" si="4"/>
        <v>0</v>
      </c>
    </row>
    <row r="228" spans="1:4" ht="40.5" customHeight="1" thickTop="1" thickBot="1">
      <c r="A228" s="293"/>
      <c r="B228" s="387"/>
      <c r="C228" s="293"/>
      <c r="D228" s="387">
        <f t="shared" si="4"/>
        <v>0</v>
      </c>
    </row>
    <row r="229" spans="1:4" ht="40.5" customHeight="1" thickTop="1" thickBot="1">
      <c r="A229" s="293"/>
      <c r="B229" s="387"/>
      <c r="C229" s="293"/>
      <c r="D229" s="387">
        <f t="shared" si="4"/>
        <v>0</v>
      </c>
    </row>
    <row r="230" spans="1:4" ht="40.5" customHeight="1" thickTop="1" thickBot="1">
      <c r="A230" s="293"/>
      <c r="B230" s="387"/>
      <c r="C230" s="293"/>
      <c r="D230" s="387">
        <f t="shared" si="4"/>
        <v>0</v>
      </c>
    </row>
    <row r="231" spans="1:4" ht="40.5" customHeight="1" thickTop="1" thickBot="1">
      <c r="A231" s="293"/>
      <c r="B231" s="387"/>
      <c r="C231" s="293"/>
      <c r="D231" s="387">
        <f t="shared" si="4"/>
        <v>0</v>
      </c>
    </row>
    <row r="232" spans="1:4" ht="40.5" customHeight="1" thickTop="1" thickBot="1">
      <c r="A232" s="293"/>
      <c r="B232" s="387"/>
      <c r="C232" s="293"/>
      <c r="D232" s="387">
        <f t="shared" si="4"/>
        <v>0</v>
      </c>
    </row>
    <row r="233" spans="1:4" ht="40.5" customHeight="1" thickTop="1" thickBot="1">
      <c r="A233" s="293"/>
      <c r="B233" s="387"/>
      <c r="C233" s="293"/>
      <c r="D233" s="387">
        <f t="shared" si="4"/>
        <v>0</v>
      </c>
    </row>
    <row r="234" spans="1:4" ht="40.5" customHeight="1" thickTop="1" thickBot="1">
      <c r="A234" s="293"/>
      <c r="B234" s="387"/>
      <c r="C234" s="293"/>
      <c r="D234" s="387">
        <f t="shared" si="4"/>
        <v>0</v>
      </c>
    </row>
    <row r="235" spans="1:4" ht="40.5" customHeight="1" thickTop="1" thickBot="1">
      <c r="A235" s="293"/>
      <c r="B235" s="387"/>
      <c r="C235" s="293"/>
      <c r="D235" s="387">
        <f t="shared" si="4"/>
        <v>0</v>
      </c>
    </row>
    <row r="236" spans="1:4" ht="40.5" customHeight="1" thickTop="1" thickBot="1">
      <c r="A236" s="293"/>
      <c r="B236" s="387"/>
      <c r="C236" s="293"/>
      <c r="D236" s="387">
        <f t="shared" si="4"/>
        <v>0</v>
      </c>
    </row>
    <row r="237" spans="1:4" ht="40.5" customHeight="1" thickTop="1" thickBot="1">
      <c r="A237" s="293"/>
      <c r="B237" s="387"/>
      <c r="C237" s="293"/>
      <c r="D237" s="387">
        <f t="shared" si="4"/>
        <v>0</v>
      </c>
    </row>
    <row r="238" spans="1:4" ht="40.5" customHeight="1" thickTop="1" thickBot="1">
      <c r="A238" s="293"/>
      <c r="B238" s="387"/>
      <c r="C238" s="293"/>
      <c r="D238" s="387">
        <f t="shared" si="4"/>
        <v>0</v>
      </c>
    </row>
    <row r="239" spans="1:4" ht="40.5" customHeight="1" thickTop="1" thickBot="1">
      <c r="A239" s="293"/>
      <c r="B239" s="294"/>
      <c r="C239" s="293"/>
      <c r="D239" s="387">
        <f t="shared" si="4"/>
        <v>0</v>
      </c>
    </row>
    <row r="240" spans="1:4" ht="40.5" customHeight="1" thickTop="1" thickBot="1">
      <c r="A240" s="293"/>
      <c r="B240" s="294"/>
      <c r="C240" s="293"/>
      <c r="D240" s="387">
        <f t="shared" si="4"/>
        <v>0</v>
      </c>
    </row>
    <row r="241" spans="1:4" ht="40.5" customHeight="1" thickTop="1" thickBot="1">
      <c r="A241" s="293"/>
      <c r="B241" s="294"/>
      <c r="C241" s="293"/>
      <c r="D241" s="387">
        <f t="shared" si="4"/>
        <v>0</v>
      </c>
    </row>
    <row r="242" spans="1:4" ht="40.5" customHeight="1" thickTop="1" thickBot="1">
      <c r="A242" s="293"/>
      <c r="B242" s="294"/>
      <c r="C242" s="293"/>
      <c r="D242" s="387">
        <f t="shared" si="4"/>
        <v>0</v>
      </c>
    </row>
    <row r="243" spans="1:4" ht="40.5" customHeight="1" thickTop="1" thickBot="1">
      <c r="A243" s="293"/>
      <c r="B243" s="294"/>
      <c r="C243" s="293"/>
      <c r="D243" s="387">
        <f t="shared" si="4"/>
        <v>0</v>
      </c>
    </row>
    <row r="244" spans="1:4" ht="40.5" customHeight="1" thickTop="1" thickBot="1">
      <c r="A244" s="293"/>
      <c r="B244" s="294"/>
      <c r="C244" s="293"/>
      <c r="D244" s="387">
        <f t="shared" si="4"/>
        <v>0</v>
      </c>
    </row>
    <row r="245" spans="1:4" ht="40.5" customHeight="1" thickTop="1" thickBot="1">
      <c r="A245" s="293"/>
      <c r="B245" s="294"/>
      <c r="C245" s="293"/>
      <c r="D245" s="387">
        <f t="shared" si="4"/>
        <v>0</v>
      </c>
    </row>
    <row r="246" spans="1:4" ht="40.5" customHeight="1" thickTop="1" thickBot="1">
      <c r="A246" s="293"/>
      <c r="B246" s="294"/>
      <c r="C246" s="293"/>
      <c r="D246" s="387">
        <f t="shared" si="4"/>
        <v>0</v>
      </c>
    </row>
    <row r="247" spans="1:4" ht="40.5" customHeight="1" thickTop="1" thickBot="1">
      <c r="A247" s="293"/>
      <c r="B247" s="294"/>
      <c r="C247" s="293"/>
      <c r="D247" s="387">
        <f t="shared" si="4"/>
        <v>0</v>
      </c>
    </row>
    <row r="248" spans="1:4" ht="40.5" customHeight="1" thickTop="1" thickBot="1">
      <c r="A248" s="293"/>
      <c r="B248" s="294"/>
      <c r="C248" s="293"/>
      <c r="D248" s="387">
        <f t="shared" si="4"/>
        <v>0</v>
      </c>
    </row>
    <row r="249" spans="1:4" ht="40.5" customHeight="1" thickTop="1" thickBot="1">
      <c r="A249" s="293"/>
      <c r="B249" s="294"/>
      <c r="C249" s="293"/>
      <c r="D249" s="387">
        <f t="shared" si="4"/>
        <v>0</v>
      </c>
    </row>
    <row r="250" spans="1:4" ht="40.5" customHeight="1" thickTop="1" thickBot="1">
      <c r="A250" s="293"/>
      <c r="B250" s="294"/>
      <c r="C250" s="293"/>
      <c r="D250" s="387">
        <f t="shared" si="4"/>
        <v>0</v>
      </c>
    </row>
    <row r="251" spans="1:4" ht="40.5" customHeight="1" thickTop="1" thickBot="1">
      <c r="A251" s="293"/>
      <c r="B251" s="294"/>
      <c r="C251" s="293"/>
      <c r="D251" s="387">
        <f t="shared" si="4"/>
        <v>0</v>
      </c>
    </row>
    <row r="252" spans="1:4" ht="40.5" customHeight="1" thickTop="1" thickBot="1">
      <c r="A252" s="293"/>
      <c r="B252" s="294"/>
      <c r="C252" s="293"/>
      <c r="D252" s="387">
        <f t="shared" si="4"/>
        <v>0</v>
      </c>
    </row>
    <row r="253" spans="1:4" ht="40.5" customHeight="1" thickTop="1" thickBot="1">
      <c r="A253" s="293"/>
      <c r="B253" s="294"/>
      <c r="C253" s="293"/>
      <c r="D253" s="387">
        <f t="shared" si="4"/>
        <v>0</v>
      </c>
    </row>
    <row r="254" spans="1:4" ht="40.5" customHeight="1" thickTop="1" thickBot="1">
      <c r="A254" s="293"/>
      <c r="B254" s="294"/>
      <c r="C254" s="293"/>
      <c r="D254" s="387">
        <f t="shared" si="4"/>
        <v>0</v>
      </c>
    </row>
    <row r="255" spans="1:4" ht="40.5" customHeight="1" thickTop="1" thickBot="1">
      <c r="A255" s="293"/>
      <c r="B255" s="294"/>
      <c r="C255" s="293"/>
      <c r="D255" s="387">
        <f t="shared" si="4"/>
        <v>0</v>
      </c>
    </row>
    <row r="256" spans="1:4" ht="40.5" customHeight="1" thickTop="1" thickBot="1">
      <c r="A256" s="293"/>
      <c r="B256" s="294"/>
      <c r="C256" s="293"/>
      <c r="D256" s="387">
        <f t="shared" si="4"/>
        <v>0</v>
      </c>
    </row>
    <row r="257" spans="1:4" ht="40.5" customHeight="1" thickTop="1" thickBot="1">
      <c r="A257" s="293"/>
      <c r="B257" s="294"/>
      <c r="C257" s="293"/>
      <c r="D257" s="387">
        <f t="shared" si="4"/>
        <v>0</v>
      </c>
    </row>
    <row r="258" spans="1:4" ht="40.5" customHeight="1" thickTop="1" thickBot="1">
      <c r="A258" s="293"/>
      <c r="B258" s="294"/>
      <c r="C258" s="293"/>
      <c r="D258" s="387">
        <f t="shared" si="4"/>
        <v>0</v>
      </c>
    </row>
    <row r="259" spans="1:4" ht="40.5" customHeight="1" thickTop="1" thickBot="1">
      <c r="A259" s="293"/>
      <c r="B259" s="294"/>
      <c r="C259" s="293"/>
      <c r="D259" s="387">
        <f t="shared" ref="D259:D292" si="5">B259*C259</f>
        <v>0</v>
      </c>
    </row>
    <row r="260" spans="1:4" ht="40.5" customHeight="1" thickTop="1" thickBot="1">
      <c r="A260" s="293"/>
      <c r="B260" s="294"/>
      <c r="C260" s="293"/>
      <c r="D260" s="387">
        <f t="shared" si="5"/>
        <v>0</v>
      </c>
    </row>
    <row r="261" spans="1:4" ht="40.5" customHeight="1" thickTop="1" thickBot="1">
      <c r="A261" s="293"/>
      <c r="B261" s="294"/>
      <c r="C261" s="293"/>
      <c r="D261" s="387">
        <f t="shared" si="5"/>
        <v>0</v>
      </c>
    </row>
    <row r="262" spans="1:4" ht="40.5" customHeight="1" thickTop="1" thickBot="1">
      <c r="A262" s="293"/>
      <c r="B262" s="294"/>
      <c r="C262" s="293"/>
      <c r="D262" s="387">
        <f t="shared" si="5"/>
        <v>0</v>
      </c>
    </row>
    <row r="263" spans="1:4" ht="40.5" customHeight="1" thickTop="1" thickBot="1">
      <c r="A263" s="293"/>
      <c r="B263" s="294"/>
      <c r="C263" s="293"/>
      <c r="D263" s="387">
        <f t="shared" si="5"/>
        <v>0</v>
      </c>
    </row>
    <row r="264" spans="1:4" ht="40.5" customHeight="1" thickTop="1" thickBot="1">
      <c r="A264" s="293"/>
      <c r="B264" s="294"/>
      <c r="C264" s="293"/>
      <c r="D264" s="387">
        <f t="shared" si="5"/>
        <v>0</v>
      </c>
    </row>
    <row r="265" spans="1:4" ht="40.5" customHeight="1" thickTop="1" thickBot="1">
      <c r="A265" s="293"/>
      <c r="B265" s="294"/>
      <c r="C265" s="293"/>
      <c r="D265" s="387">
        <f t="shared" si="5"/>
        <v>0</v>
      </c>
    </row>
    <row r="266" spans="1:4" ht="40.5" customHeight="1" thickTop="1" thickBot="1">
      <c r="A266" s="293"/>
      <c r="B266" s="294"/>
      <c r="C266" s="293"/>
      <c r="D266" s="387">
        <f t="shared" si="5"/>
        <v>0</v>
      </c>
    </row>
    <row r="267" spans="1:4" ht="40.5" customHeight="1" thickTop="1" thickBot="1">
      <c r="A267" s="293"/>
      <c r="B267" s="294"/>
      <c r="C267" s="293"/>
      <c r="D267" s="387">
        <f t="shared" si="5"/>
        <v>0</v>
      </c>
    </row>
    <row r="268" spans="1:4" ht="40.5" customHeight="1" thickTop="1" thickBot="1">
      <c r="A268" s="293"/>
      <c r="B268" s="294"/>
      <c r="C268" s="293"/>
      <c r="D268" s="387">
        <f t="shared" si="5"/>
        <v>0</v>
      </c>
    </row>
    <row r="269" spans="1:4" ht="40.5" customHeight="1" thickTop="1" thickBot="1">
      <c r="A269" s="293"/>
      <c r="B269" s="294"/>
      <c r="C269" s="293"/>
      <c r="D269" s="387">
        <f t="shared" si="5"/>
        <v>0</v>
      </c>
    </row>
    <row r="270" spans="1:4" ht="40.5" customHeight="1" thickTop="1" thickBot="1">
      <c r="A270" s="293"/>
      <c r="B270" s="294"/>
      <c r="C270" s="293"/>
      <c r="D270" s="387">
        <f t="shared" si="5"/>
        <v>0</v>
      </c>
    </row>
    <row r="271" spans="1:4" ht="40.5" customHeight="1" thickTop="1" thickBot="1">
      <c r="A271" s="293"/>
      <c r="B271" s="294"/>
      <c r="C271" s="293"/>
      <c r="D271" s="387">
        <f t="shared" si="5"/>
        <v>0</v>
      </c>
    </row>
    <row r="272" spans="1:4" ht="40.5" customHeight="1" thickTop="1" thickBot="1">
      <c r="A272" s="293"/>
      <c r="B272" s="294"/>
      <c r="C272" s="293"/>
      <c r="D272" s="387">
        <f t="shared" si="5"/>
        <v>0</v>
      </c>
    </row>
    <row r="273" spans="1:4" ht="40.5" customHeight="1" thickTop="1" thickBot="1">
      <c r="A273" s="293"/>
      <c r="B273" s="294"/>
      <c r="C273" s="293"/>
      <c r="D273" s="387">
        <f t="shared" si="5"/>
        <v>0</v>
      </c>
    </row>
    <row r="274" spans="1:4" ht="40.5" customHeight="1" thickTop="1" thickBot="1">
      <c r="A274" s="293"/>
      <c r="B274" s="294"/>
      <c r="C274" s="293"/>
      <c r="D274" s="387">
        <f t="shared" si="5"/>
        <v>0</v>
      </c>
    </row>
    <row r="275" spans="1:4" ht="40.5" customHeight="1" thickTop="1" thickBot="1">
      <c r="A275" s="293"/>
      <c r="B275" s="294"/>
      <c r="C275" s="293"/>
      <c r="D275" s="387">
        <f t="shared" si="5"/>
        <v>0</v>
      </c>
    </row>
    <row r="276" spans="1:4" ht="40.5" customHeight="1" thickTop="1" thickBot="1">
      <c r="A276" s="293"/>
      <c r="B276" s="294"/>
      <c r="C276" s="293"/>
      <c r="D276" s="387">
        <f t="shared" si="5"/>
        <v>0</v>
      </c>
    </row>
    <row r="277" spans="1:4" ht="40.5" customHeight="1" thickTop="1" thickBot="1">
      <c r="A277" s="293"/>
      <c r="B277" s="294"/>
      <c r="C277" s="293"/>
      <c r="D277" s="387">
        <f t="shared" si="5"/>
        <v>0</v>
      </c>
    </row>
    <row r="278" spans="1:4" ht="40.5" customHeight="1" thickTop="1" thickBot="1">
      <c r="A278" s="293"/>
      <c r="B278" s="294"/>
      <c r="C278" s="293"/>
      <c r="D278" s="387">
        <f t="shared" si="5"/>
        <v>0</v>
      </c>
    </row>
    <row r="279" spans="1:4" ht="40.5" customHeight="1" thickTop="1" thickBot="1">
      <c r="A279" s="293"/>
      <c r="B279" s="294"/>
      <c r="C279" s="293"/>
      <c r="D279" s="387">
        <f t="shared" si="5"/>
        <v>0</v>
      </c>
    </row>
    <row r="280" spans="1:4" ht="40.5" customHeight="1" thickTop="1" thickBot="1">
      <c r="A280" s="293"/>
      <c r="B280" s="294"/>
      <c r="C280" s="293"/>
      <c r="D280" s="387">
        <f t="shared" si="5"/>
        <v>0</v>
      </c>
    </row>
    <row r="281" spans="1:4" ht="40.5" customHeight="1" thickTop="1" thickBot="1">
      <c r="A281" s="293"/>
      <c r="B281" s="294"/>
      <c r="C281" s="293"/>
      <c r="D281" s="387">
        <f t="shared" si="5"/>
        <v>0</v>
      </c>
    </row>
    <row r="282" spans="1:4" ht="40.5" customHeight="1" thickTop="1" thickBot="1">
      <c r="A282" s="293"/>
      <c r="B282" s="294"/>
      <c r="C282" s="293"/>
      <c r="D282" s="387">
        <f t="shared" si="5"/>
        <v>0</v>
      </c>
    </row>
    <row r="283" spans="1:4" ht="40.5" customHeight="1" thickTop="1" thickBot="1">
      <c r="A283" s="293"/>
      <c r="B283" s="294"/>
      <c r="C283" s="293"/>
      <c r="D283" s="387">
        <f t="shared" si="5"/>
        <v>0</v>
      </c>
    </row>
    <row r="284" spans="1:4" ht="40.5" customHeight="1" thickTop="1" thickBot="1">
      <c r="A284" s="293"/>
      <c r="B284" s="294"/>
      <c r="C284" s="293"/>
      <c r="D284" s="387">
        <f t="shared" si="5"/>
        <v>0</v>
      </c>
    </row>
    <row r="285" spans="1:4" ht="40.5" customHeight="1" thickTop="1" thickBot="1">
      <c r="A285" s="293"/>
      <c r="B285" s="294"/>
      <c r="C285" s="293"/>
      <c r="D285" s="387">
        <f t="shared" si="5"/>
        <v>0</v>
      </c>
    </row>
    <row r="286" spans="1:4" ht="40.5" customHeight="1" thickTop="1" thickBot="1">
      <c r="A286" s="293"/>
      <c r="B286" s="294"/>
      <c r="C286" s="293"/>
      <c r="D286" s="387">
        <f t="shared" si="5"/>
        <v>0</v>
      </c>
    </row>
    <row r="287" spans="1:4" ht="40.5" customHeight="1" thickTop="1" thickBot="1">
      <c r="A287" s="293"/>
      <c r="B287" s="294"/>
      <c r="C287" s="293"/>
      <c r="D287" s="387">
        <f t="shared" si="5"/>
        <v>0</v>
      </c>
    </row>
    <row r="288" spans="1:4" ht="40.5" customHeight="1" thickTop="1" thickBot="1">
      <c r="A288" s="293"/>
      <c r="B288" s="294"/>
      <c r="C288" s="293"/>
      <c r="D288" s="387">
        <f t="shared" si="5"/>
        <v>0</v>
      </c>
    </row>
    <row r="289" spans="1:4" ht="40.5" customHeight="1" thickTop="1" thickBot="1">
      <c r="A289" s="293"/>
      <c r="B289" s="294"/>
      <c r="C289" s="293"/>
      <c r="D289" s="387">
        <f t="shared" si="5"/>
        <v>0</v>
      </c>
    </row>
    <row r="290" spans="1:4" ht="40.5" customHeight="1" thickTop="1" thickBot="1">
      <c r="A290" s="293"/>
      <c r="B290" s="294"/>
      <c r="C290" s="293"/>
      <c r="D290" s="387">
        <f t="shared" si="5"/>
        <v>0</v>
      </c>
    </row>
    <row r="291" spans="1:4" ht="40.5" customHeight="1" thickTop="1" thickBot="1">
      <c r="A291" s="293"/>
      <c r="B291" s="294"/>
      <c r="C291" s="293"/>
      <c r="D291" s="387">
        <f t="shared" si="5"/>
        <v>0</v>
      </c>
    </row>
    <row r="292" spans="1:4" ht="40.5" customHeight="1" thickTop="1" thickBot="1">
      <c r="A292" s="293"/>
      <c r="B292" s="293"/>
      <c r="C292" s="293"/>
      <c r="D292" s="387">
        <f t="shared" si="5"/>
        <v>0</v>
      </c>
    </row>
    <row r="293" spans="1:4" ht="24.75" customHeight="1" thickTop="1"/>
  </sheetData>
  <sortState ref="A2:D94">
    <sortCondition ref="A2"/>
  </sortState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2" tint="-0.89999084444715716"/>
  </sheetPr>
  <dimension ref="A1:H837"/>
  <sheetViews>
    <sheetView topLeftCell="A642" workbookViewId="0">
      <selection activeCell="A649" sqref="A649"/>
    </sheetView>
  </sheetViews>
  <sheetFormatPr baseColWidth="10" defaultColWidth="22" defaultRowHeight="25.5" customHeight="1" thickTop="1" thickBottom="1"/>
  <cols>
    <col min="1" max="1" width="54.5703125" style="325" customWidth="1"/>
    <col min="2" max="2" width="17.85546875" style="324" customWidth="1"/>
    <col min="3" max="3" width="31.28515625" style="327" customWidth="1"/>
    <col min="4" max="4" width="34.42578125" style="323" customWidth="1"/>
    <col min="5" max="5" width="35.85546875" style="1" customWidth="1"/>
    <col min="6" max="16384" width="22" style="1"/>
  </cols>
  <sheetData>
    <row r="1" spans="1:8" ht="27" customHeight="1" thickTop="1" thickBot="1">
      <c r="A1" s="636" t="s">
        <v>357</v>
      </c>
      <c r="B1" s="638" t="s">
        <v>358</v>
      </c>
      <c r="C1" s="640" t="s">
        <v>169</v>
      </c>
      <c r="D1" s="634" t="s">
        <v>0</v>
      </c>
    </row>
    <row r="2" spans="1:8" s="80" customFormat="1" ht="27" customHeight="1" thickTop="1" thickBot="1">
      <c r="A2" s="637"/>
      <c r="B2" s="639"/>
      <c r="C2" s="641"/>
      <c r="D2" s="642"/>
      <c r="E2" s="643">
        <f>SUM(D3:D583)</f>
        <v>1688625.98</v>
      </c>
      <c r="F2" s="1"/>
      <c r="G2" s="1"/>
      <c r="H2" s="1"/>
    </row>
    <row r="3" spans="1:8" ht="27" customHeight="1" thickTop="1" thickBot="1">
      <c r="A3" s="596" t="s">
        <v>984</v>
      </c>
      <c r="B3" s="597">
        <v>1</v>
      </c>
      <c r="C3" s="598">
        <v>250</v>
      </c>
      <c r="D3" s="244">
        <f t="shared" ref="D3" si="0">B3*C3</f>
        <v>250</v>
      </c>
      <c r="E3" s="644"/>
    </row>
    <row r="4" spans="1:8" ht="27" customHeight="1" thickTop="1" thickBot="1">
      <c r="A4" s="599" t="s">
        <v>1078</v>
      </c>
      <c r="B4" s="597">
        <v>20</v>
      </c>
      <c r="C4" s="598">
        <v>80</v>
      </c>
      <c r="D4" s="244">
        <f t="shared" ref="D4:D67" si="1">B4*C4</f>
        <v>1600</v>
      </c>
    </row>
    <row r="5" spans="1:8" ht="27" customHeight="1" thickTop="1" thickBot="1">
      <c r="A5" s="599" t="s">
        <v>1076</v>
      </c>
      <c r="B5" s="597">
        <v>8</v>
      </c>
      <c r="C5" s="598">
        <v>80</v>
      </c>
      <c r="D5" s="244">
        <f t="shared" si="1"/>
        <v>640</v>
      </c>
    </row>
    <row r="6" spans="1:8" ht="27" customHeight="1" thickTop="1" thickBot="1">
      <c r="A6" s="500" t="s">
        <v>607</v>
      </c>
      <c r="B6" s="501">
        <v>14</v>
      </c>
      <c r="C6" s="502">
        <v>250</v>
      </c>
      <c r="D6" s="244">
        <f t="shared" si="1"/>
        <v>3500</v>
      </c>
    </row>
    <row r="7" spans="1:8" ht="27" customHeight="1" thickTop="1" thickBot="1">
      <c r="A7" s="505" t="s">
        <v>957</v>
      </c>
      <c r="B7" s="501">
        <v>1</v>
      </c>
      <c r="C7" s="502">
        <v>75</v>
      </c>
      <c r="D7" s="244">
        <f t="shared" si="1"/>
        <v>75</v>
      </c>
    </row>
    <row r="8" spans="1:8" ht="27" customHeight="1" thickTop="1" thickBot="1">
      <c r="A8" s="505" t="s">
        <v>956</v>
      </c>
      <c r="B8" s="501">
        <v>1</v>
      </c>
      <c r="C8" s="502">
        <v>112.5</v>
      </c>
      <c r="D8" s="244">
        <f t="shared" si="1"/>
        <v>112.5</v>
      </c>
    </row>
    <row r="9" spans="1:8" ht="27" customHeight="1" thickTop="1" thickBot="1">
      <c r="A9" s="505" t="s">
        <v>959</v>
      </c>
      <c r="B9" s="501">
        <v>1</v>
      </c>
      <c r="C9" s="502">
        <v>120</v>
      </c>
      <c r="D9" s="244">
        <f t="shared" si="1"/>
        <v>120</v>
      </c>
    </row>
    <row r="10" spans="1:8" ht="27" customHeight="1" thickTop="1" thickBot="1">
      <c r="A10" s="505" t="s">
        <v>958</v>
      </c>
      <c r="B10" s="501">
        <v>1</v>
      </c>
      <c r="C10" s="502">
        <v>135</v>
      </c>
      <c r="D10" s="244">
        <f t="shared" si="1"/>
        <v>135</v>
      </c>
    </row>
    <row r="11" spans="1:8" ht="27" customHeight="1" thickTop="1" thickBot="1">
      <c r="A11" s="500" t="s">
        <v>359</v>
      </c>
      <c r="B11" s="501">
        <v>6</v>
      </c>
      <c r="C11" s="502">
        <v>80</v>
      </c>
      <c r="D11" s="244">
        <f t="shared" si="1"/>
        <v>480</v>
      </c>
    </row>
    <row r="12" spans="1:8" ht="27" customHeight="1" thickTop="1" thickBot="1">
      <c r="A12" s="500" t="s">
        <v>608</v>
      </c>
      <c r="B12" s="501">
        <v>1</v>
      </c>
      <c r="C12" s="502">
        <v>180</v>
      </c>
      <c r="D12" s="244">
        <f t="shared" si="1"/>
        <v>180</v>
      </c>
    </row>
    <row r="13" spans="1:8" ht="27" customHeight="1" thickTop="1" thickBot="1">
      <c r="A13" s="500" t="s">
        <v>609</v>
      </c>
      <c r="B13" s="501">
        <v>3</v>
      </c>
      <c r="C13" s="502">
        <v>100</v>
      </c>
      <c r="D13" s="244">
        <f t="shared" si="1"/>
        <v>300</v>
      </c>
    </row>
    <row r="14" spans="1:8" ht="27" customHeight="1" thickTop="1" thickBot="1">
      <c r="A14" s="500" t="s">
        <v>610</v>
      </c>
      <c r="B14" s="501">
        <v>5</v>
      </c>
      <c r="C14" s="502">
        <v>80</v>
      </c>
      <c r="D14" s="244">
        <f t="shared" si="1"/>
        <v>400</v>
      </c>
    </row>
    <row r="15" spans="1:8" ht="27" customHeight="1" thickTop="1" thickBot="1">
      <c r="A15" s="505" t="s">
        <v>1211</v>
      </c>
      <c r="B15" s="501">
        <v>5</v>
      </c>
      <c r="C15" s="502">
        <v>45</v>
      </c>
      <c r="D15" s="244">
        <f t="shared" si="1"/>
        <v>225</v>
      </c>
    </row>
    <row r="16" spans="1:8" ht="27" customHeight="1" thickTop="1" thickBot="1">
      <c r="A16" s="500" t="s">
        <v>360</v>
      </c>
      <c r="B16" s="501">
        <v>4</v>
      </c>
      <c r="C16" s="502">
        <v>32</v>
      </c>
      <c r="D16" s="244">
        <f t="shared" si="1"/>
        <v>128</v>
      </c>
    </row>
    <row r="17" spans="1:4" ht="27" customHeight="1" thickTop="1" thickBot="1">
      <c r="A17" s="500" t="s">
        <v>939</v>
      </c>
      <c r="B17" s="501">
        <v>28</v>
      </c>
      <c r="C17" s="502">
        <v>32</v>
      </c>
      <c r="D17" s="244">
        <f t="shared" si="1"/>
        <v>896</v>
      </c>
    </row>
    <row r="18" spans="1:4" ht="27" customHeight="1" thickTop="1" thickBot="1">
      <c r="A18" s="500" t="s">
        <v>611</v>
      </c>
      <c r="B18" s="501">
        <v>10</v>
      </c>
      <c r="C18" s="502">
        <v>43</v>
      </c>
      <c r="D18" s="244">
        <f t="shared" si="1"/>
        <v>430</v>
      </c>
    </row>
    <row r="19" spans="1:4" ht="27" customHeight="1" thickTop="1" thickBot="1">
      <c r="A19" s="500" t="s">
        <v>642</v>
      </c>
      <c r="B19" s="501">
        <v>5</v>
      </c>
      <c r="C19" s="502">
        <v>70</v>
      </c>
      <c r="D19" s="244">
        <f t="shared" si="1"/>
        <v>350</v>
      </c>
    </row>
    <row r="20" spans="1:4" ht="27" customHeight="1" thickTop="1" thickBot="1">
      <c r="A20" s="500" t="s">
        <v>947</v>
      </c>
      <c r="B20" s="501">
        <v>10</v>
      </c>
      <c r="C20" s="502">
        <v>37.5</v>
      </c>
      <c r="D20" s="244">
        <f t="shared" si="1"/>
        <v>375</v>
      </c>
    </row>
    <row r="21" spans="1:4" ht="27" customHeight="1" thickTop="1" thickBot="1">
      <c r="A21" s="500" t="s">
        <v>953</v>
      </c>
      <c r="B21" s="501">
        <v>5</v>
      </c>
      <c r="C21" s="502">
        <v>26.25</v>
      </c>
      <c r="D21" s="244">
        <f t="shared" si="1"/>
        <v>131.25</v>
      </c>
    </row>
    <row r="22" spans="1:4" ht="27" customHeight="1" thickTop="1" thickBot="1">
      <c r="A22" s="500" t="s">
        <v>619</v>
      </c>
      <c r="B22" s="501">
        <v>14</v>
      </c>
      <c r="C22" s="502">
        <v>30</v>
      </c>
      <c r="D22" s="244">
        <f t="shared" si="1"/>
        <v>420</v>
      </c>
    </row>
    <row r="23" spans="1:4" ht="27" customHeight="1" thickTop="1" thickBot="1">
      <c r="A23" s="500" t="s">
        <v>618</v>
      </c>
      <c r="B23" s="501">
        <v>22</v>
      </c>
      <c r="C23" s="502">
        <v>30</v>
      </c>
      <c r="D23" s="244">
        <f t="shared" si="1"/>
        <v>660</v>
      </c>
    </row>
    <row r="24" spans="1:4" ht="27" customHeight="1" thickTop="1" thickBot="1">
      <c r="A24" s="375" t="s">
        <v>361</v>
      </c>
      <c r="B24" s="326">
        <v>0</v>
      </c>
      <c r="C24" s="327">
        <v>0</v>
      </c>
      <c r="D24" s="244">
        <f t="shared" si="1"/>
        <v>0</v>
      </c>
    </row>
    <row r="25" spans="1:4" ht="27" customHeight="1" thickTop="1" thickBot="1">
      <c r="A25" s="500" t="s">
        <v>362</v>
      </c>
      <c r="B25" s="501">
        <v>6</v>
      </c>
      <c r="C25" s="502">
        <v>30</v>
      </c>
      <c r="D25" s="244">
        <f t="shared" si="1"/>
        <v>180</v>
      </c>
    </row>
    <row r="26" spans="1:4" ht="27" customHeight="1" thickTop="1" thickBot="1">
      <c r="A26" s="500" t="s">
        <v>628</v>
      </c>
      <c r="B26" s="501">
        <v>50</v>
      </c>
      <c r="C26" s="502">
        <v>140</v>
      </c>
      <c r="D26" s="244">
        <f t="shared" si="1"/>
        <v>7000</v>
      </c>
    </row>
    <row r="27" spans="1:4" ht="27" customHeight="1" thickTop="1" thickBot="1">
      <c r="A27" s="500" t="s">
        <v>627</v>
      </c>
      <c r="B27" s="501">
        <v>70</v>
      </c>
      <c r="C27" s="502">
        <v>65</v>
      </c>
      <c r="D27" s="244">
        <f t="shared" si="1"/>
        <v>4550</v>
      </c>
    </row>
    <row r="28" spans="1:4" ht="27" customHeight="1" thickTop="1" thickBot="1">
      <c r="A28" s="500" t="s">
        <v>629</v>
      </c>
      <c r="B28" s="501">
        <v>14</v>
      </c>
      <c r="C28" s="502">
        <v>120</v>
      </c>
      <c r="D28" s="244">
        <f t="shared" si="1"/>
        <v>1680</v>
      </c>
    </row>
    <row r="29" spans="1:4" ht="27" customHeight="1" thickTop="1" thickBot="1">
      <c r="A29" s="500" t="s">
        <v>621</v>
      </c>
      <c r="B29" s="501">
        <v>6</v>
      </c>
      <c r="C29" s="502">
        <v>60</v>
      </c>
      <c r="D29" s="244">
        <f t="shared" si="1"/>
        <v>360</v>
      </c>
    </row>
    <row r="30" spans="1:4" ht="27" customHeight="1" thickTop="1" thickBot="1">
      <c r="A30" s="500" t="s">
        <v>636</v>
      </c>
      <c r="B30" s="501">
        <v>4</v>
      </c>
      <c r="C30" s="502">
        <v>50</v>
      </c>
      <c r="D30" s="244">
        <f t="shared" si="1"/>
        <v>200</v>
      </c>
    </row>
    <row r="31" spans="1:4" ht="27" customHeight="1" thickTop="1" thickBot="1">
      <c r="A31" s="500" t="s">
        <v>961</v>
      </c>
      <c r="B31" s="501">
        <v>2</v>
      </c>
      <c r="C31" s="502">
        <v>65</v>
      </c>
      <c r="D31" s="244">
        <f t="shared" si="1"/>
        <v>130</v>
      </c>
    </row>
    <row r="32" spans="1:4" ht="27" customHeight="1" thickTop="1" thickBot="1">
      <c r="A32" s="500" t="s">
        <v>615</v>
      </c>
      <c r="B32" s="501">
        <v>43</v>
      </c>
      <c r="C32" s="502">
        <v>100</v>
      </c>
      <c r="D32" s="244">
        <f t="shared" si="1"/>
        <v>4300</v>
      </c>
    </row>
    <row r="33" spans="1:4" ht="27" customHeight="1" thickTop="1" thickBot="1">
      <c r="A33" s="500" t="s">
        <v>968</v>
      </c>
      <c r="B33" s="501">
        <v>4</v>
      </c>
      <c r="C33" s="502">
        <v>100</v>
      </c>
      <c r="D33" s="244">
        <f t="shared" si="1"/>
        <v>400</v>
      </c>
    </row>
    <row r="34" spans="1:4" ht="27" customHeight="1" thickTop="1" thickBot="1">
      <c r="A34" s="505" t="s">
        <v>944</v>
      </c>
      <c r="B34" s="501">
        <v>50</v>
      </c>
      <c r="C34" s="502">
        <v>48.75</v>
      </c>
      <c r="D34" s="244">
        <f t="shared" si="1"/>
        <v>2437.5</v>
      </c>
    </row>
    <row r="35" spans="1:4" ht="27" customHeight="1" thickTop="1" thickBot="1">
      <c r="A35" s="500" t="s">
        <v>363</v>
      </c>
      <c r="B35" s="501">
        <v>24</v>
      </c>
      <c r="C35" s="502">
        <v>39</v>
      </c>
      <c r="D35" s="244">
        <f t="shared" si="1"/>
        <v>936</v>
      </c>
    </row>
    <row r="36" spans="1:4" ht="27" customHeight="1" thickTop="1" thickBot="1">
      <c r="A36" s="500" t="s">
        <v>643</v>
      </c>
      <c r="B36" s="501">
        <v>6</v>
      </c>
      <c r="C36" s="502">
        <v>70</v>
      </c>
      <c r="D36" s="244">
        <f t="shared" si="1"/>
        <v>420</v>
      </c>
    </row>
    <row r="37" spans="1:4" ht="27" customHeight="1" thickTop="1" thickBot="1">
      <c r="A37" s="500" t="s">
        <v>612</v>
      </c>
      <c r="B37" s="501">
        <v>6</v>
      </c>
      <c r="C37" s="502">
        <v>25</v>
      </c>
      <c r="D37" s="244">
        <f t="shared" si="1"/>
        <v>150</v>
      </c>
    </row>
    <row r="38" spans="1:4" ht="27" customHeight="1" thickTop="1" thickBot="1">
      <c r="A38" s="500" t="s">
        <v>614</v>
      </c>
      <c r="B38" s="501">
        <v>22</v>
      </c>
      <c r="C38" s="502">
        <v>40</v>
      </c>
      <c r="D38" s="244">
        <f t="shared" si="1"/>
        <v>880</v>
      </c>
    </row>
    <row r="39" spans="1:4" ht="27" customHeight="1" thickTop="1" thickBot="1">
      <c r="A39" s="500" t="s">
        <v>645</v>
      </c>
      <c r="B39" s="501">
        <v>1</v>
      </c>
      <c r="C39" s="507">
        <v>800</v>
      </c>
      <c r="D39" s="244">
        <f t="shared" si="1"/>
        <v>800</v>
      </c>
    </row>
    <row r="40" spans="1:4" ht="27" customHeight="1" thickTop="1" thickBot="1">
      <c r="A40" s="505" t="s">
        <v>955</v>
      </c>
      <c r="B40" s="501">
        <v>5</v>
      </c>
      <c r="C40" s="502">
        <v>37.5</v>
      </c>
      <c r="D40" s="244">
        <f t="shared" si="1"/>
        <v>187.5</v>
      </c>
    </row>
    <row r="41" spans="1:4" ht="27" customHeight="1" thickTop="1" thickBot="1">
      <c r="A41" s="500" t="s">
        <v>613</v>
      </c>
      <c r="B41" s="501">
        <v>11</v>
      </c>
      <c r="C41" s="502">
        <v>20</v>
      </c>
      <c r="D41" s="244">
        <f t="shared" si="1"/>
        <v>220</v>
      </c>
    </row>
    <row r="42" spans="1:4" ht="27" customHeight="1" thickTop="1" thickBot="1">
      <c r="A42" s="500" t="s">
        <v>364</v>
      </c>
      <c r="B42" s="501">
        <v>18</v>
      </c>
      <c r="C42" s="502">
        <v>20</v>
      </c>
      <c r="D42" s="244">
        <f t="shared" si="1"/>
        <v>360</v>
      </c>
    </row>
    <row r="43" spans="1:4" ht="27" customHeight="1" thickTop="1" thickBot="1">
      <c r="A43" s="500" t="s">
        <v>633</v>
      </c>
      <c r="B43" s="501">
        <v>6</v>
      </c>
      <c r="C43" s="502">
        <v>190</v>
      </c>
      <c r="D43" s="244">
        <f t="shared" si="1"/>
        <v>1140</v>
      </c>
    </row>
    <row r="44" spans="1:4" ht="27" customHeight="1" thickTop="1" thickBot="1">
      <c r="A44" s="500" t="s">
        <v>634</v>
      </c>
      <c r="B44" s="501">
        <v>7</v>
      </c>
      <c r="C44" s="502">
        <v>190</v>
      </c>
      <c r="D44" s="244">
        <f t="shared" si="1"/>
        <v>1330</v>
      </c>
    </row>
    <row r="45" spans="1:4" ht="27" customHeight="1" thickTop="1" thickBot="1">
      <c r="A45" s="500" t="s">
        <v>632</v>
      </c>
      <c r="B45" s="501">
        <v>20</v>
      </c>
      <c r="C45" s="502">
        <v>100</v>
      </c>
      <c r="D45" s="244">
        <f t="shared" si="1"/>
        <v>2000</v>
      </c>
    </row>
    <row r="46" spans="1:4" ht="27" customHeight="1" thickTop="1" thickBot="1">
      <c r="A46" s="500" t="s">
        <v>951</v>
      </c>
      <c r="B46" s="501">
        <v>2</v>
      </c>
      <c r="C46" s="502">
        <v>82.5</v>
      </c>
      <c r="D46" s="244">
        <f t="shared" si="1"/>
        <v>165</v>
      </c>
    </row>
    <row r="47" spans="1:4" ht="27" customHeight="1" thickTop="1" thickBot="1">
      <c r="A47" s="500" t="s">
        <v>365</v>
      </c>
      <c r="B47" s="501">
        <v>57</v>
      </c>
      <c r="C47" s="502">
        <v>27</v>
      </c>
      <c r="D47" s="244">
        <f t="shared" si="1"/>
        <v>1539</v>
      </c>
    </row>
    <row r="48" spans="1:4" ht="27" customHeight="1" thickTop="1" thickBot="1">
      <c r="A48" s="500" t="s">
        <v>1094</v>
      </c>
      <c r="B48" s="501">
        <v>259</v>
      </c>
      <c r="C48" s="502">
        <v>15</v>
      </c>
      <c r="D48" s="244">
        <f t="shared" si="1"/>
        <v>3885</v>
      </c>
    </row>
    <row r="49" spans="1:4" ht="27" customHeight="1" thickTop="1" thickBot="1">
      <c r="A49" s="375" t="s">
        <v>366</v>
      </c>
      <c r="B49" s="326">
        <v>0</v>
      </c>
      <c r="C49" s="327">
        <v>0</v>
      </c>
      <c r="D49" s="244">
        <f t="shared" si="1"/>
        <v>0</v>
      </c>
    </row>
    <row r="50" spans="1:4" ht="27" customHeight="1" thickTop="1" thickBot="1">
      <c r="A50" s="500" t="s">
        <v>962</v>
      </c>
      <c r="B50" s="501">
        <v>1</v>
      </c>
      <c r="C50" s="502">
        <v>65</v>
      </c>
      <c r="D50" s="244">
        <f t="shared" si="1"/>
        <v>65</v>
      </c>
    </row>
    <row r="51" spans="1:4" ht="27" customHeight="1" thickTop="1" thickBot="1">
      <c r="A51" s="500" t="s">
        <v>941</v>
      </c>
      <c r="B51" s="501">
        <v>16</v>
      </c>
      <c r="C51" s="502">
        <v>26.25</v>
      </c>
      <c r="D51" s="244">
        <f t="shared" si="1"/>
        <v>420</v>
      </c>
    </row>
    <row r="52" spans="1:4" ht="27" customHeight="1" thickTop="1" thickBot="1">
      <c r="A52" s="599" t="s">
        <v>949</v>
      </c>
      <c r="B52" s="597">
        <v>5</v>
      </c>
      <c r="C52" s="598">
        <v>60</v>
      </c>
      <c r="D52" s="244">
        <f t="shared" si="1"/>
        <v>300</v>
      </c>
    </row>
    <row r="53" spans="1:4" ht="27" customHeight="1" thickTop="1" thickBot="1">
      <c r="A53" s="599" t="s">
        <v>950</v>
      </c>
      <c r="B53" s="597">
        <v>5</v>
      </c>
      <c r="C53" s="598">
        <v>60</v>
      </c>
      <c r="D53" s="244">
        <f t="shared" si="1"/>
        <v>300</v>
      </c>
    </row>
    <row r="54" spans="1:4" ht="27" customHeight="1" thickTop="1" thickBot="1">
      <c r="A54" s="599" t="s">
        <v>367</v>
      </c>
      <c r="B54" s="597">
        <v>3</v>
      </c>
      <c r="C54" s="598">
        <v>100</v>
      </c>
      <c r="D54" s="244">
        <f t="shared" si="1"/>
        <v>300</v>
      </c>
    </row>
    <row r="55" spans="1:4" ht="27" customHeight="1" thickTop="1" thickBot="1">
      <c r="A55" s="599" t="s">
        <v>960</v>
      </c>
      <c r="B55" s="597">
        <v>29</v>
      </c>
      <c r="C55" s="598">
        <v>90</v>
      </c>
      <c r="D55" s="244">
        <f t="shared" si="1"/>
        <v>2610</v>
      </c>
    </row>
    <row r="56" spans="1:4" ht="27" customHeight="1" thickTop="1" thickBot="1">
      <c r="A56" s="599" t="s">
        <v>948</v>
      </c>
      <c r="B56" s="597">
        <v>5</v>
      </c>
      <c r="C56" s="598">
        <v>60</v>
      </c>
      <c r="D56" s="244">
        <f t="shared" si="1"/>
        <v>300</v>
      </c>
    </row>
    <row r="57" spans="1:4" ht="27" customHeight="1" thickTop="1" thickBot="1">
      <c r="A57" s="500" t="s">
        <v>646</v>
      </c>
      <c r="B57" s="501">
        <v>12</v>
      </c>
      <c r="C57" s="502">
        <v>40</v>
      </c>
      <c r="D57" s="244">
        <f t="shared" si="1"/>
        <v>480</v>
      </c>
    </row>
    <row r="58" spans="1:4" ht="27" customHeight="1" thickTop="1" thickBot="1">
      <c r="A58" s="500" t="s">
        <v>630</v>
      </c>
      <c r="B58" s="501">
        <v>20</v>
      </c>
      <c r="C58" s="502">
        <v>70</v>
      </c>
      <c r="D58" s="244">
        <f t="shared" si="1"/>
        <v>1400</v>
      </c>
    </row>
    <row r="59" spans="1:4" ht="27" customHeight="1" thickTop="1" thickBot="1">
      <c r="A59" s="500" t="s">
        <v>626</v>
      </c>
      <c r="B59" s="501">
        <v>42</v>
      </c>
      <c r="C59" s="502">
        <v>59</v>
      </c>
      <c r="D59" s="244">
        <f t="shared" si="1"/>
        <v>2478</v>
      </c>
    </row>
    <row r="60" spans="1:4" ht="25.5" customHeight="1" thickTop="1" thickBot="1">
      <c r="A60" s="500" t="s">
        <v>638</v>
      </c>
      <c r="B60" s="501">
        <v>25</v>
      </c>
      <c r="C60" s="502">
        <v>55</v>
      </c>
      <c r="D60" s="244">
        <f t="shared" si="1"/>
        <v>1375</v>
      </c>
    </row>
    <row r="61" spans="1:4" ht="25.5" customHeight="1" thickTop="1" thickBot="1">
      <c r="A61" s="500" t="s">
        <v>637</v>
      </c>
      <c r="B61" s="501">
        <v>8</v>
      </c>
      <c r="C61" s="502">
        <v>60</v>
      </c>
      <c r="D61" s="244">
        <f t="shared" si="1"/>
        <v>480</v>
      </c>
    </row>
    <row r="62" spans="1:4" ht="25.5" customHeight="1" thickTop="1" thickBot="1">
      <c r="A62" s="505" t="s">
        <v>900</v>
      </c>
      <c r="B62" s="501">
        <v>3</v>
      </c>
      <c r="C62" s="502">
        <v>56</v>
      </c>
      <c r="D62" s="244">
        <f t="shared" si="1"/>
        <v>168</v>
      </c>
    </row>
    <row r="63" spans="1:4" ht="25.5" customHeight="1" thickTop="1" thickBot="1">
      <c r="A63" s="500" t="s">
        <v>946</v>
      </c>
      <c r="B63" s="501">
        <v>19</v>
      </c>
      <c r="C63" s="502">
        <v>60</v>
      </c>
      <c r="D63" s="244">
        <f t="shared" si="1"/>
        <v>1140</v>
      </c>
    </row>
    <row r="64" spans="1:4" ht="25.5" customHeight="1" thickTop="1" thickBot="1">
      <c r="A64" s="500" t="s">
        <v>963</v>
      </c>
      <c r="B64" s="501">
        <v>0</v>
      </c>
      <c r="C64" s="502">
        <v>65</v>
      </c>
      <c r="D64" s="244">
        <f t="shared" si="1"/>
        <v>0</v>
      </c>
    </row>
    <row r="65" spans="1:8" ht="25.5" customHeight="1" thickTop="1" thickBot="1">
      <c r="A65" s="505" t="s">
        <v>942</v>
      </c>
      <c r="B65" s="501">
        <v>5</v>
      </c>
      <c r="C65" s="502">
        <v>52.5</v>
      </c>
      <c r="D65" s="244">
        <f t="shared" si="1"/>
        <v>262.5</v>
      </c>
    </row>
    <row r="66" spans="1:8" ht="25.5" customHeight="1" thickTop="1" thickBot="1">
      <c r="A66" s="505" t="s">
        <v>834</v>
      </c>
      <c r="B66" s="501">
        <v>4</v>
      </c>
      <c r="C66" s="502">
        <v>180</v>
      </c>
      <c r="D66" s="244">
        <f t="shared" si="1"/>
        <v>720</v>
      </c>
    </row>
    <row r="67" spans="1:8" ht="25.5" customHeight="1" thickTop="1" thickBot="1">
      <c r="A67" s="500" t="s">
        <v>644</v>
      </c>
      <c r="B67" s="501">
        <v>6</v>
      </c>
      <c r="C67" s="502">
        <v>19</v>
      </c>
      <c r="D67" s="244">
        <f t="shared" si="1"/>
        <v>114</v>
      </c>
    </row>
    <row r="68" spans="1:8" s="80" customFormat="1" ht="25.5" customHeight="1" thickTop="1" thickBot="1">
      <c r="A68" s="500" t="s">
        <v>806</v>
      </c>
      <c r="B68" s="501">
        <v>2</v>
      </c>
      <c r="C68" s="502">
        <v>240</v>
      </c>
      <c r="D68" s="244">
        <f t="shared" ref="D68:D130" si="2">B68*C68</f>
        <v>480</v>
      </c>
      <c r="E68" s="645">
        <f>SUM(E2)</f>
        <v>1688625.98</v>
      </c>
      <c r="F68" s="1"/>
      <c r="G68" s="1"/>
      <c r="H68" s="1"/>
    </row>
    <row r="69" spans="1:8" ht="25.5" customHeight="1" thickTop="1" thickBot="1">
      <c r="A69" s="505" t="s">
        <v>964</v>
      </c>
      <c r="B69" s="501">
        <v>10</v>
      </c>
      <c r="C69" s="502">
        <v>280</v>
      </c>
      <c r="D69" s="244">
        <f t="shared" si="2"/>
        <v>2800</v>
      </c>
      <c r="E69" s="646"/>
    </row>
    <row r="70" spans="1:8" ht="25.5" customHeight="1" thickTop="1" thickBot="1">
      <c r="A70" s="500" t="s">
        <v>972</v>
      </c>
      <c r="B70" s="501">
        <v>7</v>
      </c>
      <c r="C70" s="502">
        <v>24</v>
      </c>
      <c r="D70" s="244">
        <f t="shared" si="2"/>
        <v>168</v>
      </c>
      <c r="E70" s="217"/>
    </row>
    <row r="71" spans="1:8" ht="25.5" customHeight="1" thickTop="1" thickBot="1">
      <c r="A71" s="500" t="s">
        <v>966</v>
      </c>
      <c r="B71" s="501">
        <v>19</v>
      </c>
      <c r="C71" s="502">
        <v>50</v>
      </c>
      <c r="D71" s="244">
        <f t="shared" si="2"/>
        <v>950</v>
      </c>
    </row>
    <row r="72" spans="1:8" ht="25.5" customHeight="1" thickTop="1" thickBot="1">
      <c r="A72" s="500" t="s">
        <v>623</v>
      </c>
      <c r="B72" s="501">
        <v>8</v>
      </c>
      <c r="C72" s="502">
        <v>25</v>
      </c>
      <c r="D72" s="244">
        <f t="shared" si="2"/>
        <v>200</v>
      </c>
    </row>
    <row r="73" spans="1:8" ht="25.5" customHeight="1" thickTop="1" thickBot="1">
      <c r="A73" s="500" t="s">
        <v>368</v>
      </c>
      <c r="B73" s="501">
        <v>6</v>
      </c>
      <c r="C73" s="502">
        <v>85</v>
      </c>
      <c r="D73" s="244">
        <f t="shared" si="2"/>
        <v>510</v>
      </c>
    </row>
    <row r="74" spans="1:8" ht="27" customHeight="1" thickTop="1" thickBot="1">
      <c r="A74" s="500" t="s">
        <v>625</v>
      </c>
      <c r="B74" s="501">
        <v>36</v>
      </c>
      <c r="C74" s="502">
        <v>30</v>
      </c>
      <c r="D74" s="244">
        <f t="shared" si="2"/>
        <v>1080</v>
      </c>
    </row>
    <row r="75" spans="1:8" ht="27" customHeight="1" thickTop="1" thickBot="1">
      <c r="A75" s="500" t="s">
        <v>624</v>
      </c>
      <c r="B75" s="501">
        <v>3</v>
      </c>
      <c r="C75" s="502">
        <v>65</v>
      </c>
      <c r="D75" s="244">
        <f t="shared" si="2"/>
        <v>195</v>
      </c>
    </row>
    <row r="76" spans="1:8" ht="27" customHeight="1" thickTop="1" thickBot="1">
      <c r="A76" s="504" t="s">
        <v>631</v>
      </c>
      <c r="B76" s="501">
        <v>6</v>
      </c>
      <c r="C76" s="502">
        <v>35</v>
      </c>
      <c r="D76" s="244">
        <f t="shared" si="2"/>
        <v>210</v>
      </c>
    </row>
    <row r="77" spans="1:8" ht="27" customHeight="1" thickTop="1" thickBot="1">
      <c r="A77" s="500" t="s">
        <v>622</v>
      </c>
      <c r="B77" s="501">
        <v>7</v>
      </c>
      <c r="C77" s="502">
        <v>70</v>
      </c>
      <c r="D77" s="244">
        <f t="shared" si="2"/>
        <v>490</v>
      </c>
    </row>
    <row r="78" spans="1:8" ht="27" customHeight="1" thickTop="1" thickBot="1">
      <c r="A78" s="509" t="s">
        <v>954</v>
      </c>
      <c r="B78" s="503">
        <v>4</v>
      </c>
      <c r="C78" s="502">
        <v>30</v>
      </c>
      <c r="D78" s="244">
        <f t="shared" si="2"/>
        <v>120</v>
      </c>
    </row>
    <row r="79" spans="1:8" ht="27" customHeight="1" thickTop="1" thickBot="1">
      <c r="A79" s="505" t="s">
        <v>965</v>
      </c>
      <c r="B79" s="518">
        <v>3</v>
      </c>
      <c r="C79" s="519">
        <v>80</v>
      </c>
      <c r="D79" s="244">
        <f t="shared" si="2"/>
        <v>240</v>
      </c>
    </row>
    <row r="80" spans="1:8" ht="27" customHeight="1" thickTop="1" thickBot="1">
      <c r="A80" s="500" t="s">
        <v>369</v>
      </c>
      <c r="B80" s="501">
        <v>2</v>
      </c>
      <c r="C80" s="502">
        <v>330</v>
      </c>
      <c r="D80" s="244">
        <f t="shared" si="2"/>
        <v>660</v>
      </c>
    </row>
    <row r="81" spans="1:5" ht="27" customHeight="1" thickTop="1" thickBot="1">
      <c r="A81" s="500" t="s">
        <v>1099</v>
      </c>
      <c r="B81" s="501">
        <v>36</v>
      </c>
      <c r="C81" s="502">
        <v>115</v>
      </c>
      <c r="D81" s="244">
        <f t="shared" si="2"/>
        <v>4140</v>
      </c>
      <c r="E81" s="86">
        <v>4100</v>
      </c>
    </row>
    <row r="82" spans="1:5" ht="27" customHeight="1" thickTop="1" thickBot="1">
      <c r="A82" s="500" t="s">
        <v>370</v>
      </c>
      <c r="B82" s="501">
        <v>1</v>
      </c>
      <c r="C82" s="502">
        <v>230</v>
      </c>
      <c r="D82" s="244">
        <f t="shared" si="2"/>
        <v>230</v>
      </c>
    </row>
    <row r="83" spans="1:5" ht="27" customHeight="1" thickTop="1" thickBot="1">
      <c r="A83" s="508" t="s">
        <v>371</v>
      </c>
      <c r="B83" s="501">
        <v>23</v>
      </c>
      <c r="C83" s="502">
        <v>38</v>
      </c>
      <c r="D83" s="244">
        <f t="shared" si="2"/>
        <v>874</v>
      </c>
    </row>
    <row r="84" spans="1:5" ht="27" customHeight="1" thickTop="1" thickBot="1">
      <c r="A84" s="500" t="s">
        <v>835</v>
      </c>
      <c r="B84" s="501">
        <v>37</v>
      </c>
      <c r="C84" s="502">
        <v>65</v>
      </c>
      <c r="D84" s="244">
        <f t="shared" si="2"/>
        <v>2405</v>
      </c>
    </row>
    <row r="85" spans="1:5" ht="27" customHeight="1" thickTop="1" thickBot="1">
      <c r="A85" s="500" t="s">
        <v>836</v>
      </c>
      <c r="B85" s="501">
        <v>10</v>
      </c>
      <c r="C85" s="502">
        <v>65</v>
      </c>
      <c r="D85" s="244">
        <f t="shared" si="2"/>
        <v>650</v>
      </c>
    </row>
    <row r="86" spans="1:5" ht="27" customHeight="1" thickTop="1" thickBot="1">
      <c r="A86" s="500" t="s">
        <v>837</v>
      </c>
      <c r="B86" s="501">
        <v>19</v>
      </c>
      <c r="C86" s="502">
        <v>65</v>
      </c>
      <c r="D86" s="244">
        <f t="shared" si="2"/>
        <v>1235</v>
      </c>
    </row>
    <row r="87" spans="1:5" ht="27" customHeight="1" thickTop="1" thickBot="1">
      <c r="A87" s="500" t="s">
        <v>825</v>
      </c>
      <c r="B87" s="501">
        <v>90</v>
      </c>
      <c r="C87" s="502">
        <v>29</v>
      </c>
      <c r="D87" s="244">
        <f t="shared" si="2"/>
        <v>2610</v>
      </c>
    </row>
    <row r="88" spans="1:5" ht="27" customHeight="1" thickTop="1" thickBot="1">
      <c r="A88" s="500" t="s">
        <v>826</v>
      </c>
      <c r="B88" s="501">
        <v>4</v>
      </c>
      <c r="C88" s="502">
        <v>100</v>
      </c>
      <c r="D88" s="244">
        <f t="shared" si="2"/>
        <v>400</v>
      </c>
    </row>
    <row r="89" spans="1:5" ht="27" customHeight="1" thickTop="1" thickBot="1">
      <c r="A89" s="500" t="s">
        <v>1100</v>
      </c>
      <c r="B89" s="501">
        <v>32</v>
      </c>
      <c r="C89" s="502">
        <v>45</v>
      </c>
      <c r="D89" s="244">
        <f t="shared" si="2"/>
        <v>1440</v>
      </c>
      <c r="E89" s="86">
        <v>1440</v>
      </c>
    </row>
    <row r="90" spans="1:5" ht="27" customHeight="1" thickTop="1" thickBot="1">
      <c r="A90" s="500" t="s">
        <v>827</v>
      </c>
      <c r="B90" s="501">
        <v>10</v>
      </c>
      <c r="C90" s="502">
        <v>55</v>
      </c>
      <c r="D90" s="244">
        <f t="shared" si="2"/>
        <v>550</v>
      </c>
    </row>
    <row r="91" spans="1:5" ht="27" customHeight="1" thickTop="1" thickBot="1">
      <c r="A91" s="500" t="s">
        <v>828</v>
      </c>
      <c r="B91" s="501">
        <v>52</v>
      </c>
      <c r="C91" s="502">
        <v>45</v>
      </c>
      <c r="D91" s="244">
        <f t="shared" si="2"/>
        <v>2340</v>
      </c>
    </row>
    <row r="92" spans="1:5" ht="27" customHeight="1" thickTop="1" thickBot="1">
      <c r="A92" s="500" t="s">
        <v>829</v>
      </c>
      <c r="B92" s="501">
        <v>10</v>
      </c>
      <c r="C92" s="502">
        <v>70</v>
      </c>
      <c r="D92" s="244">
        <f t="shared" si="2"/>
        <v>700</v>
      </c>
    </row>
    <row r="93" spans="1:5" ht="27" customHeight="1" thickTop="1" thickBot="1">
      <c r="A93" s="505" t="s">
        <v>1077</v>
      </c>
      <c r="B93" s="501">
        <v>10</v>
      </c>
      <c r="C93" s="502">
        <v>29</v>
      </c>
      <c r="D93" s="244">
        <f t="shared" si="2"/>
        <v>290</v>
      </c>
    </row>
    <row r="94" spans="1:5" ht="27" customHeight="1" thickTop="1" thickBot="1">
      <c r="A94" s="505" t="s">
        <v>845</v>
      </c>
      <c r="B94" s="501">
        <v>25</v>
      </c>
      <c r="C94" s="502">
        <v>21</v>
      </c>
      <c r="D94" s="244">
        <f t="shared" si="2"/>
        <v>525</v>
      </c>
    </row>
    <row r="95" spans="1:5" ht="27" customHeight="1" thickTop="1" thickBot="1">
      <c r="A95" s="505" t="s">
        <v>943</v>
      </c>
      <c r="B95" s="501">
        <v>50</v>
      </c>
      <c r="C95" s="502">
        <v>18.75</v>
      </c>
      <c r="D95" s="244">
        <f t="shared" si="2"/>
        <v>937.5</v>
      </c>
    </row>
    <row r="96" spans="1:5" ht="27" customHeight="1" thickTop="1" thickBot="1">
      <c r="A96" s="500" t="s">
        <v>617</v>
      </c>
      <c r="B96" s="501">
        <v>8</v>
      </c>
      <c r="C96" s="502">
        <v>100</v>
      </c>
      <c r="D96" s="244">
        <f t="shared" si="2"/>
        <v>800</v>
      </c>
    </row>
    <row r="97" spans="1:4" ht="27" customHeight="1" thickTop="1" thickBot="1">
      <c r="A97" s="500" t="s">
        <v>372</v>
      </c>
      <c r="B97" s="501">
        <v>27</v>
      </c>
      <c r="C97" s="502">
        <v>30</v>
      </c>
      <c r="D97" s="244">
        <f t="shared" si="2"/>
        <v>810</v>
      </c>
    </row>
    <row r="98" spans="1:4" ht="27" customHeight="1" thickTop="1" thickBot="1">
      <c r="A98" s="505" t="s">
        <v>940</v>
      </c>
      <c r="B98" s="501">
        <v>81</v>
      </c>
      <c r="C98" s="502">
        <v>26.25</v>
      </c>
      <c r="D98" s="244">
        <f t="shared" si="2"/>
        <v>2126.25</v>
      </c>
    </row>
    <row r="99" spans="1:4" ht="27" customHeight="1" thickTop="1" thickBot="1">
      <c r="A99" s="500" t="s">
        <v>945</v>
      </c>
      <c r="B99" s="501">
        <v>17</v>
      </c>
      <c r="C99" s="502">
        <v>26.25</v>
      </c>
      <c r="D99" s="244">
        <f t="shared" si="2"/>
        <v>446.25</v>
      </c>
    </row>
    <row r="100" spans="1:4" ht="27" customHeight="1" thickTop="1" thickBot="1">
      <c r="A100" s="500" t="s">
        <v>373</v>
      </c>
      <c r="B100" s="501">
        <v>10</v>
      </c>
      <c r="C100" s="502">
        <v>30</v>
      </c>
      <c r="D100" s="244">
        <f t="shared" si="2"/>
        <v>300</v>
      </c>
    </row>
    <row r="101" spans="1:4" ht="27" customHeight="1" thickTop="1" thickBot="1">
      <c r="A101" s="500" t="s">
        <v>374</v>
      </c>
      <c r="B101" s="501">
        <v>15</v>
      </c>
      <c r="C101" s="502">
        <v>25</v>
      </c>
      <c r="D101" s="244">
        <f t="shared" si="2"/>
        <v>375</v>
      </c>
    </row>
    <row r="102" spans="1:4" ht="27" customHeight="1" thickTop="1" thickBot="1">
      <c r="A102" s="500" t="s">
        <v>620</v>
      </c>
      <c r="B102" s="501">
        <v>2</v>
      </c>
      <c r="C102" s="502">
        <v>35</v>
      </c>
      <c r="D102" s="244">
        <f t="shared" si="2"/>
        <v>70</v>
      </c>
    </row>
    <row r="103" spans="1:4" ht="27" customHeight="1" thickTop="1" thickBot="1">
      <c r="A103" s="500" t="s">
        <v>616</v>
      </c>
      <c r="B103" s="501">
        <v>25</v>
      </c>
      <c r="C103" s="502">
        <v>100</v>
      </c>
      <c r="D103" s="244">
        <f t="shared" si="2"/>
        <v>2500</v>
      </c>
    </row>
    <row r="104" spans="1:4" ht="27" customHeight="1" thickTop="1" thickBot="1">
      <c r="A104" s="500" t="s">
        <v>967</v>
      </c>
      <c r="B104" s="501">
        <v>5</v>
      </c>
      <c r="C104" s="502">
        <v>100</v>
      </c>
      <c r="D104" s="244">
        <f t="shared" si="2"/>
        <v>500</v>
      </c>
    </row>
    <row r="105" spans="1:4" ht="27" customHeight="1" thickTop="1" thickBot="1">
      <c r="A105" s="500" t="s">
        <v>375</v>
      </c>
      <c r="B105" s="501">
        <v>5</v>
      </c>
      <c r="C105" s="502">
        <v>50</v>
      </c>
      <c r="D105" s="244">
        <f t="shared" si="2"/>
        <v>250</v>
      </c>
    </row>
    <row r="106" spans="1:4" ht="27" customHeight="1" thickTop="1" thickBot="1">
      <c r="A106" s="500" t="s">
        <v>376</v>
      </c>
      <c r="B106" s="501">
        <v>5</v>
      </c>
      <c r="C106" s="502">
        <v>50</v>
      </c>
      <c r="D106" s="244">
        <f t="shared" si="2"/>
        <v>250</v>
      </c>
    </row>
    <row r="107" spans="1:4" ht="27" customHeight="1" thickTop="1" thickBot="1">
      <c r="A107" s="500" t="s">
        <v>639</v>
      </c>
      <c r="B107" s="511">
        <v>20</v>
      </c>
      <c r="C107" s="502">
        <v>50</v>
      </c>
      <c r="D107" s="244">
        <f t="shared" si="2"/>
        <v>1000</v>
      </c>
    </row>
    <row r="108" spans="1:4" ht="27" customHeight="1" thickTop="1" thickBot="1">
      <c r="A108" s="500" t="s">
        <v>952</v>
      </c>
      <c r="B108" s="501">
        <v>2</v>
      </c>
      <c r="C108" s="502">
        <v>495</v>
      </c>
      <c r="D108" s="244">
        <f t="shared" si="2"/>
        <v>990</v>
      </c>
    </row>
    <row r="109" spans="1:4" ht="27" customHeight="1" thickTop="1" thickBot="1">
      <c r="A109" s="512" t="s">
        <v>1000</v>
      </c>
      <c r="B109" s="326">
        <v>0</v>
      </c>
      <c r="C109" s="327">
        <v>0</v>
      </c>
      <c r="D109" s="244">
        <f t="shared" si="2"/>
        <v>0</v>
      </c>
    </row>
    <row r="110" spans="1:4" ht="27" customHeight="1" thickTop="1" thickBot="1">
      <c r="A110" s="500" t="s">
        <v>977</v>
      </c>
      <c r="B110" s="501">
        <v>55</v>
      </c>
      <c r="C110" s="502">
        <v>45</v>
      </c>
      <c r="D110" s="244">
        <f t="shared" si="2"/>
        <v>2475</v>
      </c>
    </row>
    <row r="111" spans="1:4" ht="27" customHeight="1" thickTop="1" thickBot="1">
      <c r="A111" s="510" t="s">
        <v>649</v>
      </c>
      <c r="B111" s="501">
        <v>1</v>
      </c>
      <c r="C111" s="502">
        <v>3920</v>
      </c>
      <c r="D111" s="244">
        <f t="shared" si="2"/>
        <v>3920</v>
      </c>
    </row>
    <row r="112" spans="1:4" ht="27" customHeight="1" thickTop="1" thickBot="1">
      <c r="A112" s="510" t="s">
        <v>647</v>
      </c>
      <c r="B112" s="501">
        <v>112</v>
      </c>
      <c r="C112" s="502">
        <v>33</v>
      </c>
      <c r="D112" s="244">
        <f t="shared" si="2"/>
        <v>3696</v>
      </c>
    </row>
    <row r="113" spans="1:4" ht="27" customHeight="1" thickTop="1" thickBot="1">
      <c r="A113" s="510" t="s">
        <v>648</v>
      </c>
      <c r="B113" s="501">
        <v>136</v>
      </c>
      <c r="C113" s="502">
        <v>34</v>
      </c>
      <c r="D113" s="244">
        <f t="shared" si="2"/>
        <v>4624</v>
      </c>
    </row>
    <row r="114" spans="1:4" ht="27" customHeight="1" thickTop="1" thickBot="1">
      <c r="A114" s="510" t="s">
        <v>682</v>
      </c>
      <c r="B114" s="501">
        <v>42</v>
      </c>
      <c r="C114" s="502">
        <v>35</v>
      </c>
      <c r="D114" s="244">
        <f t="shared" si="2"/>
        <v>1470</v>
      </c>
    </row>
    <row r="115" spans="1:4" ht="27" customHeight="1" thickTop="1" thickBot="1">
      <c r="A115" s="510" t="s">
        <v>655</v>
      </c>
      <c r="B115" s="501">
        <v>107</v>
      </c>
      <c r="C115" s="502">
        <v>30</v>
      </c>
      <c r="D115" s="244">
        <f t="shared" si="2"/>
        <v>3210</v>
      </c>
    </row>
    <row r="116" spans="1:4" ht="27" customHeight="1" thickTop="1" thickBot="1">
      <c r="A116" s="500" t="s">
        <v>997</v>
      </c>
      <c r="B116" s="501">
        <v>1</v>
      </c>
      <c r="C116" s="502">
        <v>1100</v>
      </c>
      <c r="D116" s="244">
        <f t="shared" si="2"/>
        <v>1100</v>
      </c>
    </row>
    <row r="117" spans="1:4" ht="27" customHeight="1" thickTop="1" thickBot="1">
      <c r="A117" s="510" t="s">
        <v>650</v>
      </c>
      <c r="B117" s="501">
        <v>1</v>
      </c>
      <c r="C117" s="502">
        <v>100</v>
      </c>
      <c r="D117" s="244">
        <f t="shared" si="2"/>
        <v>100</v>
      </c>
    </row>
    <row r="118" spans="1:4" ht="27" customHeight="1" thickTop="1" thickBot="1">
      <c r="A118" s="510" t="s">
        <v>651</v>
      </c>
      <c r="B118" s="501">
        <v>28</v>
      </c>
      <c r="C118" s="502">
        <v>230</v>
      </c>
      <c r="D118" s="244">
        <f t="shared" si="2"/>
        <v>6440</v>
      </c>
    </row>
    <row r="119" spans="1:4" ht="27" customHeight="1" thickTop="1" thickBot="1">
      <c r="A119" s="500" t="s">
        <v>971</v>
      </c>
      <c r="B119" s="501">
        <v>17</v>
      </c>
      <c r="C119" s="502">
        <v>40</v>
      </c>
      <c r="D119" s="244">
        <f t="shared" si="2"/>
        <v>680</v>
      </c>
    </row>
    <row r="120" spans="1:4" ht="27" customHeight="1" thickTop="1" thickBot="1">
      <c r="A120" s="510" t="s">
        <v>652</v>
      </c>
      <c r="B120" s="501">
        <v>291</v>
      </c>
      <c r="C120" s="502">
        <v>15</v>
      </c>
      <c r="D120" s="244">
        <f t="shared" si="2"/>
        <v>4365</v>
      </c>
    </row>
    <row r="121" spans="1:4" ht="27" customHeight="1" thickTop="1" thickBot="1">
      <c r="A121" s="510" t="s">
        <v>653</v>
      </c>
      <c r="B121" s="501">
        <v>171</v>
      </c>
      <c r="C121" s="502">
        <v>85</v>
      </c>
      <c r="D121" s="244">
        <f t="shared" si="2"/>
        <v>14535</v>
      </c>
    </row>
    <row r="122" spans="1:4" ht="27" customHeight="1" thickTop="1" thickBot="1">
      <c r="A122" s="500" t="s">
        <v>996</v>
      </c>
      <c r="B122" s="501">
        <v>20</v>
      </c>
      <c r="C122" s="502">
        <v>200</v>
      </c>
      <c r="D122" s="244">
        <f t="shared" si="2"/>
        <v>4000</v>
      </c>
    </row>
    <row r="123" spans="1:4" ht="27" customHeight="1" thickTop="1" thickBot="1">
      <c r="A123" s="510" t="s">
        <v>656</v>
      </c>
      <c r="B123" s="501">
        <v>44</v>
      </c>
      <c r="C123" s="502">
        <v>35</v>
      </c>
      <c r="D123" s="244">
        <f t="shared" si="2"/>
        <v>1540</v>
      </c>
    </row>
    <row r="124" spans="1:4" ht="27" customHeight="1" thickTop="1" thickBot="1">
      <c r="A124" s="510" t="s">
        <v>654</v>
      </c>
      <c r="B124" s="501">
        <v>38</v>
      </c>
      <c r="C124" s="502">
        <v>50</v>
      </c>
      <c r="D124" s="244">
        <f t="shared" si="2"/>
        <v>1900</v>
      </c>
    </row>
    <row r="125" spans="1:4" ht="27" customHeight="1" thickTop="1" thickBot="1">
      <c r="A125" s="500" t="s">
        <v>657</v>
      </c>
      <c r="B125" s="501">
        <v>70</v>
      </c>
      <c r="C125" s="502">
        <v>38</v>
      </c>
      <c r="D125" s="244">
        <f t="shared" si="2"/>
        <v>2660</v>
      </c>
    </row>
    <row r="126" spans="1:4" ht="27" customHeight="1" thickTop="1" thickBot="1">
      <c r="A126" s="500" t="s">
        <v>974</v>
      </c>
      <c r="B126" s="501">
        <v>1</v>
      </c>
      <c r="C126" s="502">
        <v>350</v>
      </c>
      <c r="D126" s="244">
        <f t="shared" si="2"/>
        <v>350</v>
      </c>
    </row>
    <row r="127" spans="1:4" ht="27" customHeight="1" thickTop="1" thickBot="1">
      <c r="A127" s="510" t="s">
        <v>976</v>
      </c>
      <c r="B127" s="501">
        <v>74</v>
      </c>
      <c r="C127" s="502">
        <v>30</v>
      </c>
      <c r="D127" s="244">
        <f t="shared" si="2"/>
        <v>2220</v>
      </c>
    </row>
    <row r="128" spans="1:4" ht="27" customHeight="1" thickTop="1" thickBot="1">
      <c r="A128" s="510" t="s">
        <v>975</v>
      </c>
      <c r="B128" s="501">
        <v>35</v>
      </c>
      <c r="C128" s="502">
        <v>95</v>
      </c>
      <c r="D128" s="244">
        <f t="shared" si="2"/>
        <v>3325</v>
      </c>
    </row>
    <row r="129" spans="1:4" ht="27" customHeight="1" thickTop="1" thickBot="1">
      <c r="A129" s="510" t="s">
        <v>658</v>
      </c>
      <c r="B129" s="501">
        <v>14</v>
      </c>
      <c r="C129" s="502">
        <v>122</v>
      </c>
      <c r="D129" s="244">
        <f t="shared" si="2"/>
        <v>1708</v>
      </c>
    </row>
    <row r="130" spans="1:4" ht="27" customHeight="1" thickTop="1" thickBot="1">
      <c r="A130" s="510" t="s">
        <v>659</v>
      </c>
      <c r="B130" s="501">
        <v>3</v>
      </c>
      <c r="C130" s="502">
        <v>280</v>
      </c>
      <c r="D130" s="244">
        <f t="shared" si="2"/>
        <v>840</v>
      </c>
    </row>
    <row r="131" spans="1:4" ht="27" customHeight="1" thickTop="1" thickBot="1">
      <c r="A131" s="510" t="s">
        <v>661</v>
      </c>
      <c r="B131" s="501">
        <v>16</v>
      </c>
      <c r="C131" s="502">
        <v>30</v>
      </c>
      <c r="D131" s="244">
        <f t="shared" ref="D131:D194" si="3">B131*C131</f>
        <v>480</v>
      </c>
    </row>
    <row r="132" spans="1:4" ht="27" customHeight="1" thickTop="1" thickBot="1">
      <c r="A132" s="510" t="s">
        <v>662</v>
      </c>
      <c r="B132" s="501">
        <v>148</v>
      </c>
      <c r="C132" s="502">
        <v>35</v>
      </c>
      <c r="D132" s="244">
        <f t="shared" si="3"/>
        <v>5180</v>
      </c>
    </row>
    <row r="133" spans="1:4" ht="27" customHeight="1" thickTop="1" thickBot="1">
      <c r="A133" s="512" t="s">
        <v>663</v>
      </c>
      <c r="B133" s="326"/>
      <c r="C133" s="327">
        <v>0</v>
      </c>
      <c r="D133" s="244">
        <f t="shared" si="3"/>
        <v>0</v>
      </c>
    </row>
    <row r="134" spans="1:4" ht="27" customHeight="1" thickTop="1" thickBot="1">
      <c r="A134" s="510" t="s">
        <v>666</v>
      </c>
      <c r="B134" s="501">
        <v>332</v>
      </c>
      <c r="C134" s="502">
        <v>5</v>
      </c>
      <c r="D134" s="244">
        <f t="shared" si="3"/>
        <v>1660</v>
      </c>
    </row>
    <row r="135" spans="1:4" ht="27" customHeight="1" thickTop="1" thickBot="1">
      <c r="A135" s="500" t="s">
        <v>377</v>
      </c>
      <c r="B135" s="501">
        <v>3</v>
      </c>
      <c r="C135" s="502">
        <v>187.5</v>
      </c>
      <c r="D135" s="244">
        <f t="shared" si="3"/>
        <v>562.5</v>
      </c>
    </row>
    <row r="136" spans="1:4" ht="27" customHeight="1" thickTop="1" thickBot="1">
      <c r="A136" s="510" t="s">
        <v>987</v>
      </c>
      <c r="B136" s="501">
        <v>30</v>
      </c>
      <c r="C136" s="502">
        <v>52</v>
      </c>
      <c r="D136" s="244">
        <f t="shared" si="3"/>
        <v>1560</v>
      </c>
    </row>
    <row r="137" spans="1:4" ht="27" customHeight="1" thickTop="1" thickBot="1">
      <c r="A137" s="510" t="s">
        <v>986</v>
      </c>
      <c r="B137" s="501">
        <v>1</v>
      </c>
      <c r="C137" s="502">
        <v>300</v>
      </c>
      <c r="D137" s="244">
        <f t="shared" si="3"/>
        <v>300</v>
      </c>
    </row>
    <row r="138" spans="1:4" ht="27" customHeight="1" thickTop="1" thickBot="1">
      <c r="A138" s="510" t="s">
        <v>988</v>
      </c>
      <c r="B138" s="501">
        <v>35</v>
      </c>
      <c r="C138" s="502">
        <v>120</v>
      </c>
      <c r="D138" s="244">
        <f t="shared" si="3"/>
        <v>4200</v>
      </c>
    </row>
    <row r="139" spans="1:4" ht="27" customHeight="1" thickTop="1" thickBot="1">
      <c r="A139" s="510" t="s">
        <v>985</v>
      </c>
      <c r="B139" s="501">
        <v>28</v>
      </c>
      <c r="C139" s="502">
        <v>80</v>
      </c>
      <c r="D139" s="244">
        <f t="shared" si="3"/>
        <v>2240</v>
      </c>
    </row>
    <row r="140" spans="1:4" ht="27" customHeight="1" thickTop="1" thickBot="1">
      <c r="A140" s="500" t="s">
        <v>978</v>
      </c>
      <c r="B140" s="501">
        <v>19</v>
      </c>
      <c r="C140" s="502">
        <v>35</v>
      </c>
      <c r="D140" s="244">
        <f t="shared" si="3"/>
        <v>665</v>
      </c>
    </row>
    <row r="141" spans="1:4" ht="27" customHeight="1" thickTop="1" thickBot="1">
      <c r="A141" s="500" t="s">
        <v>695</v>
      </c>
      <c r="B141" s="511">
        <v>37</v>
      </c>
      <c r="C141" s="502">
        <v>35</v>
      </c>
      <c r="D141" s="244">
        <f t="shared" si="3"/>
        <v>1295</v>
      </c>
    </row>
    <row r="142" spans="1:4" ht="27" customHeight="1" thickTop="1" thickBot="1">
      <c r="A142" s="500" t="s">
        <v>694</v>
      </c>
      <c r="B142" s="511">
        <v>16</v>
      </c>
      <c r="C142" s="502">
        <v>35</v>
      </c>
      <c r="D142" s="244">
        <f t="shared" si="3"/>
        <v>560</v>
      </c>
    </row>
    <row r="143" spans="1:4" ht="27" customHeight="1" thickTop="1" thickBot="1">
      <c r="A143" s="510" t="s">
        <v>982</v>
      </c>
      <c r="B143" s="501">
        <v>7</v>
      </c>
      <c r="C143" s="502">
        <v>40</v>
      </c>
      <c r="D143" s="244">
        <f t="shared" si="3"/>
        <v>280</v>
      </c>
    </row>
    <row r="144" spans="1:4" ht="27" customHeight="1" thickTop="1" thickBot="1">
      <c r="A144" s="505" t="s">
        <v>983</v>
      </c>
      <c r="B144" s="501">
        <v>5</v>
      </c>
      <c r="C144" s="502">
        <v>40</v>
      </c>
      <c r="D144" s="244">
        <f t="shared" si="3"/>
        <v>200</v>
      </c>
    </row>
    <row r="145" spans="1:5" ht="27" customHeight="1" thickTop="1" thickBot="1">
      <c r="A145" s="510" t="s">
        <v>992</v>
      </c>
      <c r="B145" s="501">
        <v>2</v>
      </c>
      <c r="C145" s="502">
        <v>70</v>
      </c>
      <c r="D145" s="244">
        <f t="shared" si="3"/>
        <v>140</v>
      </c>
    </row>
    <row r="146" spans="1:5" ht="27" customHeight="1" thickTop="1" thickBot="1">
      <c r="A146" s="510" t="s">
        <v>689</v>
      </c>
      <c r="B146" s="501">
        <v>25</v>
      </c>
      <c r="C146" s="502">
        <v>60</v>
      </c>
      <c r="D146" s="244">
        <f t="shared" si="3"/>
        <v>1500</v>
      </c>
    </row>
    <row r="147" spans="1:5" ht="27" customHeight="1" thickTop="1" thickBot="1">
      <c r="A147" s="500" t="s">
        <v>998</v>
      </c>
      <c r="B147" s="501">
        <v>20</v>
      </c>
      <c r="C147" s="502">
        <v>100</v>
      </c>
      <c r="D147" s="244">
        <f t="shared" si="3"/>
        <v>2000</v>
      </c>
    </row>
    <row r="148" spans="1:5" ht="27" customHeight="1" thickTop="1" thickBot="1">
      <c r="A148" s="510" t="s">
        <v>999</v>
      </c>
      <c r="B148" s="501">
        <v>23</v>
      </c>
      <c r="C148" s="502">
        <v>70</v>
      </c>
      <c r="D148" s="244">
        <f t="shared" si="3"/>
        <v>1610</v>
      </c>
    </row>
    <row r="149" spans="1:5" ht="27" customHeight="1" thickTop="1" thickBot="1">
      <c r="A149" s="510" t="s">
        <v>687</v>
      </c>
      <c r="B149" s="501">
        <v>390</v>
      </c>
      <c r="C149" s="502">
        <v>15</v>
      </c>
      <c r="D149" s="244">
        <f t="shared" si="3"/>
        <v>5850</v>
      </c>
    </row>
    <row r="150" spans="1:5" ht="27" customHeight="1" thickTop="1" thickBot="1">
      <c r="A150" s="500" t="s">
        <v>693</v>
      </c>
      <c r="B150" s="511">
        <v>76</v>
      </c>
      <c r="C150" s="502">
        <v>95</v>
      </c>
      <c r="D150" s="244">
        <f t="shared" si="3"/>
        <v>7220</v>
      </c>
    </row>
    <row r="151" spans="1:5" ht="27" customHeight="1" thickTop="1" thickBot="1">
      <c r="A151" s="500" t="s">
        <v>692</v>
      </c>
      <c r="B151" s="511">
        <v>9</v>
      </c>
      <c r="C151" s="502">
        <v>95</v>
      </c>
      <c r="D151" s="244">
        <f t="shared" si="3"/>
        <v>855</v>
      </c>
    </row>
    <row r="152" spans="1:5" ht="27" customHeight="1" thickTop="1" thickBot="1">
      <c r="A152" s="500" t="s">
        <v>691</v>
      </c>
      <c r="B152" s="511">
        <v>4</v>
      </c>
      <c r="C152" s="502">
        <v>95</v>
      </c>
      <c r="D152" s="244">
        <f t="shared" si="3"/>
        <v>380</v>
      </c>
    </row>
    <row r="153" spans="1:5" ht="27" customHeight="1" thickTop="1" thickBot="1">
      <c r="A153" s="500" t="s">
        <v>989</v>
      </c>
      <c r="B153" s="501">
        <v>147</v>
      </c>
      <c r="C153" s="502">
        <v>60</v>
      </c>
      <c r="D153" s="244">
        <f t="shared" si="3"/>
        <v>8820</v>
      </c>
      <c r="E153" s="506"/>
    </row>
    <row r="154" spans="1:5" ht="27" customHeight="1" thickTop="1" thickBot="1">
      <c r="A154" s="510" t="s">
        <v>688</v>
      </c>
      <c r="B154" s="501">
        <v>52</v>
      </c>
      <c r="C154" s="502">
        <v>30</v>
      </c>
      <c r="D154" s="244">
        <f t="shared" si="3"/>
        <v>1560</v>
      </c>
    </row>
    <row r="155" spans="1:5" ht="27" customHeight="1" thickTop="1" thickBot="1">
      <c r="A155" s="510" t="s">
        <v>840</v>
      </c>
      <c r="B155" s="501">
        <v>8</v>
      </c>
      <c r="C155" s="502">
        <v>130</v>
      </c>
      <c r="D155" s="244">
        <f t="shared" si="3"/>
        <v>1040</v>
      </c>
    </row>
    <row r="156" spans="1:5" ht="27" customHeight="1" thickTop="1" thickBot="1">
      <c r="A156" s="510" t="s">
        <v>684</v>
      </c>
      <c r="B156" s="501">
        <v>10</v>
      </c>
      <c r="C156" s="502">
        <v>200</v>
      </c>
      <c r="D156" s="244">
        <f t="shared" si="3"/>
        <v>2000</v>
      </c>
    </row>
    <row r="157" spans="1:5" ht="27" customHeight="1" thickTop="1" thickBot="1">
      <c r="A157" s="510" t="s">
        <v>641</v>
      </c>
      <c r="B157" s="501">
        <v>5</v>
      </c>
      <c r="C157" s="502">
        <v>70</v>
      </c>
      <c r="D157" s="244">
        <f t="shared" si="3"/>
        <v>350</v>
      </c>
    </row>
    <row r="158" spans="1:5" ht="27" customHeight="1" thickTop="1" thickBot="1">
      <c r="A158" s="510" t="s">
        <v>970</v>
      </c>
      <c r="B158" s="501">
        <v>5</v>
      </c>
      <c r="C158" s="502">
        <v>150</v>
      </c>
      <c r="D158" s="244">
        <f t="shared" si="3"/>
        <v>750</v>
      </c>
    </row>
    <row r="159" spans="1:5" ht="27" customHeight="1" thickTop="1" thickBot="1">
      <c r="A159" s="510" t="s">
        <v>683</v>
      </c>
      <c r="B159" s="501">
        <v>32</v>
      </c>
      <c r="C159" s="502">
        <v>30</v>
      </c>
      <c r="D159" s="244">
        <f t="shared" si="3"/>
        <v>960</v>
      </c>
    </row>
    <row r="160" spans="1:5" ht="27" customHeight="1" thickTop="1" thickBot="1">
      <c r="A160" s="510" t="s">
        <v>1082</v>
      </c>
      <c r="B160" s="501">
        <v>140</v>
      </c>
      <c r="C160" s="502">
        <v>30</v>
      </c>
      <c r="D160" s="244">
        <f t="shared" si="3"/>
        <v>4200</v>
      </c>
    </row>
    <row r="161" spans="1:5" ht="27" customHeight="1" thickTop="1" thickBot="1">
      <c r="A161" s="500" t="s">
        <v>1083</v>
      </c>
      <c r="B161" s="501">
        <v>8</v>
      </c>
      <c r="C161" s="502">
        <v>30</v>
      </c>
      <c r="D161" s="244">
        <f t="shared" si="3"/>
        <v>240</v>
      </c>
    </row>
    <row r="162" spans="1:5" ht="27" customHeight="1" thickTop="1" thickBot="1">
      <c r="A162" s="510" t="s">
        <v>670</v>
      </c>
      <c r="B162" s="501">
        <v>87</v>
      </c>
      <c r="C162" s="502">
        <v>122</v>
      </c>
      <c r="D162" s="244">
        <f t="shared" si="3"/>
        <v>10614</v>
      </c>
    </row>
    <row r="163" spans="1:5" ht="27" customHeight="1" thickTop="1" thickBot="1">
      <c r="A163" s="510" t="s">
        <v>671</v>
      </c>
      <c r="B163" s="501">
        <v>1</v>
      </c>
      <c r="C163" s="502">
        <v>360</v>
      </c>
      <c r="D163" s="244">
        <f t="shared" si="3"/>
        <v>360</v>
      </c>
    </row>
    <row r="164" spans="1:5" ht="27" customHeight="1" thickTop="1" thickBot="1">
      <c r="A164" s="510" t="s">
        <v>861</v>
      </c>
      <c r="B164" s="501">
        <v>7</v>
      </c>
      <c r="C164" s="502">
        <v>165</v>
      </c>
      <c r="D164" s="244">
        <f t="shared" si="3"/>
        <v>1155</v>
      </c>
    </row>
    <row r="165" spans="1:5" ht="27" customHeight="1" thickTop="1" thickBot="1">
      <c r="A165" s="510" t="s">
        <v>860</v>
      </c>
      <c r="B165" s="501">
        <v>4</v>
      </c>
      <c r="C165" s="502">
        <v>178</v>
      </c>
      <c r="D165" s="244">
        <f t="shared" si="3"/>
        <v>712</v>
      </c>
    </row>
    <row r="166" spans="1:5" ht="27" customHeight="1" thickTop="1" thickBot="1">
      <c r="A166" s="505" t="s">
        <v>990</v>
      </c>
      <c r="B166" s="501">
        <v>8</v>
      </c>
      <c r="C166" s="502">
        <v>45</v>
      </c>
      <c r="D166" s="244">
        <f t="shared" si="3"/>
        <v>360</v>
      </c>
    </row>
    <row r="167" spans="1:5" ht="27" customHeight="1" thickTop="1" thickBot="1">
      <c r="A167" s="510" t="s">
        <v>686</v>
      </c>
      <c r="B167" s="501">
        <v>1</v>
      </c>
      <c r="C167" s="502">
        <v>800</v>
      </c>
      <c r="D167" s="244">
        <f t="shared" si="3"/>
        <v>800</v>
      </c>
    </row>
    <row r="168" spans="1:5" ht="27" customHeight="1" thickTop="1" thickBot="1">
      <c r="A168" s="375" t="s">
        <v>700</v>
      </c>
      <c r="B168" s="513">
        <v>0</v>
      </c>
      <c r="C168" s="327">
        <v>0</v>
      </c>
      <c r="D168" s="244">
        <f t="shared" si="3"/>
        <v>0</v>
      </c>
    </row>
    <row r="169" spans="1:5" ht="27" customHeight="1" thickTop="1" thickBot="1">
      <c r="A169" s="600" t="s">
        <v>640</v>
      </c>
      <c r="B169" s="601">
        <v>8</v>
      </c>
      <c r="C169" s="602">
        <v>150</v>
      </c>
      <c r="D169" s="244">
        <f t="shared" si="3"/>
        <v>1200</v>
      </c>
      <c r="E169" s="86">
        <v>750</v>
      </c>
    </row>
    <row r="170" spans="1:5" ht="27" customHeight="1" thickTop="1" thickBot="1">
      <c r="A170" s="510" t="s">
        <v>529</v>
      </c>
      <c r="B170" s="501">
        <v>3</v>
      </c>
      <c r="C170" s="502">
        <v>150</v>
      </c>
      <c r="D170" s="244">
        <f t="shared" si="3"/>
        <v>450</v>
      </c>
    </row>
    <row r="171" spans="1:5" ht="27" customHeight="1" thickTop="1" thickBot="1">
      <c r="A171" s="600" t="s">
        <v>969</v>
      </c>
      <c r="B171" s="601">
        <v>2</v>
      </c>
      <c r="C171" s="602">
        <v>250</v>
      </c>
      <c r="D171" s="244">
        <f t="shared" si="3"/>
        <v>500</v>
      </c>
    </row>
    <row r="172" spans="1:5" ht="27" customHeight="1" thickTop="1" thickBot="1">
      <c r="A172" s="599" t="s">
        <v>378</v>
      </c>
      <c r="B172" s="597">
        <v>9</v>
      </c>
      <c r="C172" s="598">
        <v>120</v>
      </c>
      <c r="D172" s="244">
        <f t="shared" si="3"/>
        <v>1080</v>
      </c>
    </row>
    <row r="173" spans="1:5" ht="27" customHeight="1" thickTop="1" thickBot="1">
      <c r="A173" s="500" t="s">
        <v>995</v>
      </c>
      <c r="B173" s="501">
        <v>4</v>
      </c>
      <c r="C173" s="502">
        <v>30</v>
      </c>
      <c r="D173" s="244">
        <f t="shared" si="3"/>
        <v>120</v>
      </c>
    </row>
    <row r="174" spans="1:5" ht="27" customHeight="1" thickTop="1" thickBot="1">
      <c r="A174" s="500" t="s">
        <v>379</v>
      </c>
      <c r="B174" s="501">
        <v>22</v>
      </c>
      <c r="C174" s="502">
        <v>70</v>
      </c>
      <c r="D174" s="244">
        <f t="shared" si="3"/>
        <v>1540</v>
      </c>
    </row>
    <row r="175" spans="1:5" ht="27" customHeight="1" thickTop="1" thickBot="1">
      <c r="A175" s="500" t="s">
        <v>380</v>
      </c>
      <c r="B175" s="501">
        <v>4</v>
      </c>
      <c r="C175" s="502">
        <v>60</v>
      </c>
      <c r="D175" s="244">
        <f t="shared" si="3"/>
        <v>240</v>
      </c>
    </row>
    <row r="176" spans="1:5" ht="27" customHeight="1" thickTop="1" thickBot="1">
      <c r="A176" s="510" t="s">
        <v>672</v>
      </c>
      <c r="B176" s="501">
        <v>31</v>
      </c>
      <c r="C176" s="502">
        <v>45</v>
      </c>
      <c r="D176" s="244">
        <f t="shared" si="3"/>
        <v>1395</v>
      </c>
    </row>
    <row r="177" spans="1:4" ht="27" customHeight="1" thickTop="1" thickBot="1">
      <c r="A177" s="505" t="s">
        <v>1069</v>
      </c>
      <c r="B177" s="501">
        <v>2</v>
      </c>
      <c r="C177" s="502">
        <v>200</v>
      </c>
      <c r="D177" s="244">
        <f t="shared" si="3"/>
        <v>400</v>
      </c>
    </row>
    <row r="178" spans="1:4" ht="27" customHeight="1" thickTop="1" thickBot="1">
      <c r="A178" s="510" t="s">
        <v>673</v>
      </c>
      <c r="B178" s="501">
        <v>36</v>
      </c>
      <c r="C178" s="502">
        <v>40</v>
      </c>
      <c r="D178" s="244">
        <f t="shared" si="3"/>
        <v>1440</v>
      </c>
    </row>
    <row r="179" spans="1:4" ht="27" customHeight="1" thickTop="1" thickBot="1">
      <c r="A179" s="505" t="s">
        <v>993</v>
      </c>
      <c r="B179" s="511">
        <v>2</v>
      </c>
      <c r="C179" s="502">
        <v>140</v>
      </c>
      <c r="D179" s="244">
        <f t="shared" si="3"/>
        <v>280</v>
      </c>
    </row>
    <row r="180" spans="1:4" ht="27" customHeight="1" thickTop="1" thickBot="1">
      <c r="A180" s="510" t="s">
        <v>685</v>
      </c>
      <c r="B180" s="501">
        <v>1</v>
      </c>
      <c r="C180" s="502">
        <v>400</v>
      </c>
      <c r="D180" s="244">
        <f t="shared" si="3"/>
        <v>400</v>
      </c>
    </row>
    <row r="181" spans="1:4" ht="27" customHeight="1" thickTop="1" thickBot="1">
      <c r="A181" s="510" t="s">
        <v>674</v>
      </c>
      <c r="B181" s="501">
        <v>382</v>
      </c>
      <c r="C181" s="502">
        <v>15</v>
      </c>
      <c r="D181" s="244">
        <f t="shared" si="3"/>
        <v>5730</v>
      </c>
    </row>
    <row r="182" spans="1:4" ht="27" customHeight="1" thickTop="1" thickBot="1">
      <c r="A182" s="510" t="s">
        <v>675</v>
      </c>
      <c r="B182" s="501">
        <v>47</v>
      </c>
      <c r="C182" s="502">
        <v>30</v>
      </c>
      <c r="D182" s="244">
        <f t="shared" si="3"/>
        <v>1410</v>
      </c>
    </row>
    <row r="183" spans="1:4" ht="27" customHeight="1" thickTop="1" thickBot="1">
      <c r="A183" s="500" t="s">
        <v>1106</v>
      </c>
      <c r="B183" s="501">
        <v>13</v>
      </c>
      <c r="C183" s="502">
        <v>280</v>
      </c>
      <c r="D183" s="244">
        <f t="shared" si="3"/>
        <v>3640</v>
      </c>
    </row>
    <row r="184" spans="1:4" ht="27" customHeight="1" thickTop="1" thickBot="1">
      <c r="A184" s="510" t="s">
        <v>994</v>
      </c>
      <c r="B184" s="501">
        <v>471</v>
      </c>
      <c r="C184" s="502">
        <v>7</v>
      </c>
      <c r="D184" s="244">
        <f t="shared" si="3"/>
        <v>3297</v>
      </c>
    </row>
    <row r="185" spans="1:4" ht="27" customHeight="1" thickTop="1" thickBot="1">
      <c r="A185" s="500" t="s">
        <v>381</v>
      </c>
      <c r="B185" s="501">
        <v>79</v>
      </c>
      <c r="C185" s="502">
        <v>104</v>
      </c>
      <c r="D185" s="244">
        <f t="shared" si="3"/>
        <v>8216</v>
      </c>
    </row>
    <row r="186" spans="1:4" ht="27" customHeight="1" thickTop="1" thickBot="1">
      <c r="A186" s="505" t="s">
        <v>712</v>
      </c>
      <c r="B186" s="501">
        <v>17</v>
      </c>
      <c r="C186" s="502">
        <v>18</v>
      </c>
      <c r="D186" s="244">
        <f t="shared" si="3"/>
        <v>306</v>
      </c>
    </row>
    <row r="187" spans="1:4" ht="27" customHeight="1" thickTop="1" thickBot="1">
      <c r="A187" s="500" t="s">
        <v>382</v>
      </c>
      <c r="B187" s="501">
        <v>65</v>
      </c>
      <c r="C187" s="502">
        <v>270</v>
      </c>
      <c r="D187" s="244">
        <f t="shared" si="3"/>
        <v>17550</v>
      </c>
    </row>
    <row r="188" spans="1:4" ht="27" customHeight="1" thickTop="1" thickBot="1">
      <c r="A188" s="500" t="s">
        <v>383</v>
      </c>
      <c r="B188" s="501">
        <v>1</v>
      </c>
      <c r="C188" s="502">
        <v>100</v>
      </c>
      <c r="D188" s="244">
        <f t="shared" si="3"/>
        <v>100</v>
      </c>
    </row>
    <row r="189" spans="1:4" ht="27" customHeight="1" thickTop="1" thickBot="1">
      <c r="A189" s="505" t="s">
        <v>1002</v>
      </c>
      <c r="B189" s="501">
        <v>31</v>
      </c>
      <c r="C189" s="502">
        <v>110</v>
      </c>
      <c r="D189" s="244">
        <f t="shared" si="3"/>
        <v>3410</v>
      </c>
    </row>
    <row r="190" spans="1:4" ht="27" customHeight="1" thickTop="1" thickBot="1">
      <c r="A190" s="500" t="s">
        <v>701</v>
      </c>
      <c r="B190" s="501">
        <v>316</v>
      </c>
      <c r="C190" s="502">
        <v>41</v>
      </c>
      <c r="D190" s="244">
        <f t="shared" si="3"/>
        <v>12956</v>
      </c>
    </row>
    <row r="191" spans="1:4" ht="27" customHeight="1" thickTop="1" thickBot="1">
      <c r="A191" s="500" t="s">
        <v>1010</v>
      </c>
      <c r="B191" s="501">
        <v>248</v>
      </c>
      <c r="C191" s="502">
        <v>60</v>
      </c>
      <c r="D191" s="244">
        <f t="shared" si="3"/>
        <v>14880</v>
      </c>
    </row>
    <row r="192" spans="1:4" ht="27" customHeight="1" thickTop="1" thickBot="1">
      <c r="A192" s="500" t="s">
        <v>702</v>
      </c>
      <c r="B192" s="501">
        <v>18</v>
      </c>
      <c r="C192" s="502">
        <v>40</v>
      </c>
      <c r="D192" s="244">
        <f t="shared" si="3"/>
        <v>720</v>
      </c>
    </row>
    <row r="193" spans="1:4" ht="27" customHeight="1" thickTop="1" thickBot="1">
      <c r="A193" s="505" t="s">
        <v>734</v>
      </c>
      <c r="B193" s="501">
        <v>3</v>
      </c>
      <c r="C193" s="502">
        <v>350</v>
      </c>
      <c r="D193" s="244">
        <f t="shared" si="3"/>
        <v>1050</v>
      </c>
    </row>
    <row r="194" spans="1:4" ht="27" customHeight="1" thickTop="1" thickBot="1">
      <c r="A194" s="500" t="s">
        <v>384</v>
      </c>
      <c r="B194" s="501">
        <v>106</v>
      </c>
      <c r="C194" s="502">
        <v>45</v>
      </c>
      <c r="D194" s="244">
        <f t="shared" si="3"/>
        <v>4770</v>
      </c>
    </row>
    <row r="195" spans="1:4" ht="27" customHeight="1" thickTop="1" thickBot="1">
      <c r="A195" s="500" t="s">
        <v>385</v>
      </c>
      <c r="B195" s="501">
        <v>101</v>
      </c>
      <c r="C195" s="502">
        <v>40</v>
      </c>
      <c r="D195" s="244">
        <f t="shared" ref="D195:D258" si="4">B195*C195</f>
        <v>4040</v>
      </c>
    </row>
    <row r="196" spans="1:4" ht="27" customHeight="1" thickTop="1" thickBot="1">
      <c r="A196" s="500" t="s">
        <v>386</v>
      </c>
      <c r="B196" s="501">
        <v>110</v>
      </c>
      <c r="C196" s="502">
        <v>38</v>
      </c>
      <c r="D196" s="244">
        <f t="shared" si="4"/>
        <v>4180</v>
      </c>
    </row>
    <row r="197" spans="1:4" ht="27" customHeight="1" thickTop="1" thickBot="1">
      <c r="A197" s="505" t="s">
        <v>703</v>
      </c>
      <c r="B197" s="511">
        <v>98</v>
      </c>
      <c r="C197" s="502">
        <v>285</v>
      </c>
      <c r="D197" s="244">
        <f t="shared" si="4"/>
        <v>27930</v>
      </c>
    </row>
    <row r="198" spans="1:4" ht="27" customHeight="1" thickTop="1" thickBot="1">
      <c r="A198" s="500" t="s">
        <v>387</v>
      </c>
      <c r="B198" s="501">
        <v>5</v>
      </c>
      <c r="C198" s="502">
        <v>2500</v>
      </c>
      <c r="D198" s="244">
        <f t="shared" si="4"/>
        <v>12500</v>
      </c>
    </row>
    <row r="199" spans="1:4" ht="27" customHeight="1" thickTop="1" thickBot="1">
      <c r="A199" s="500" t="s">
        <v>1003</v>
      </c>
      <c r="B199" s="501">
        <v>2</v>
      </c>
      <c r="C199" s="502">
        <v>2250</v>
      </c>
      <c r="D199" s="244">
        <f t="shared" si="4"/>
        <v>4500</v>
      </c>
    </row>
    <row r="200" spans="1:4" ht="27" customHeight="1" thickTop="1" thickBot="1">
      <c r="A200" s="500" t="s">
        <v>388</v>
      </c>
      <c r="B200" s="501">
        <v>17</v>
      </c>
      <c r="C200" s="502">
        <v>370</v>
      </c>
      <c r="D200" s="244">
        <f t="shared" si="4"/>
        <v>6290</v>
      </c>
    </row>
    <row r="201" spans="1:4" ht="27" customHeight="1" thickTop="1" thickBot="1">
      <c r="A201" s="500" t="s">
        <v>1004</v>
      </c>
      <c r="B201" s="501">
        <v>8</v>
      </c>
      <c r="C201" s="502">
        <v>45</v>
      </c>
      <c r="D201" s="244">
        <f t="shared" si="4"/>
        <v>360</v>
      </c>
    </row>
    <row r="202" spans="1:4" ht="27" customHeight="1" thickTop="1" thickBot="1">
      <c r="A202" s="500" t="s">
        <v>1005</v>
      </c>
      <c r="B202" s="501">
        <v>6</v>
      </c>
      <c r="C202" s="502">
        <v>280</v>
      </c>
      <c r="D202" s="244">
        <f t="shared" si="4"/>
        <v>1680</v>
      </c>
    </row>
    <row r="203" spans="1:4" ht="27" customHeight="1" thickTop="1" thickBot="1">
      <c r="A203" s="500" t="s">
        <v>389</v>
      </c>
      <c r="B203" s="501">
        <v>2</v>
      </c>
      <c r="C203" s="502">
        <v>90</v>
      </c>
      <c r="D203" s="244">
        <f t="shared" si="4"/>
        <v>180</v>
      </c>
    </row>
    <row r="204" spans="1:4" ht="27" customHeight="1" thickTop="1" thickBot="1">
      <c r="A204" s="500" t="s">
        <v>390</v>
      </c>
      <c r="B204" s="501">
        <v>17</v>
      </c>
      <c r="C204" s="502">
        <v>405</v>
      </c>
      <c r="D204" s="244">
        <f t="shared" si="4"/>
        <v>6885</v>
      </c>
    </row>
    <row r="205" spans="1:4" ht="27" customHeight="1" thickTop="1" thickBot="1">
      <c r="A205" s="500" t="s">
        <v>391</v>
      </c>
      <c r="B205" s="501">
        <v>42</v>
      </c>
      <c r="C205" s="502">
        <v>405</v>
      </c>
      <c r="D205" s="244">
        <f t="shared" si="4"/>
        <v>17010</v>
      </c>
    </row>
    <row r="206" spans="1:4" ht="27" customHeight="1" thickTop="1" thickBot="1">
      <c r="A206" s="375" t="s">
        <v>392</v>
      </c>
      <c r="B206" s="326"/>
      <c r="C206" s="327">
        <v>760</v>
      </c>
      <c r="D206" s="244">
        <f t="shared" si="4"/>
        <v>0</v>
      </c>
    </row>
    <row r="207" spans="1:4" ht="27" customHeight="1" thickTop="1" thickBot="1">
      <c r="A207" s="500" t="s">
        <v>393</v>
      </c>
      <c r="B207" s="501">
        <v>11</v>
      </c>
      <c r="C207" s="502">
        <v>350</v>
      </c>
      <c r="D207" s="244">
        <f t="shared" si="4"/>
        <v>3850</v>
      </c>
    </row>
    <row r="208" spans="1:4" ht="27" customHeight="1" thickTop="1" thickBot="1">
      <c r="A208" s="375" t="s">
        <v>394</v>
      </c>
      <c r="B208" s="326"/>
      <c r="C208" s="327">
        <v>0</v>
      </c>
      <c r="D208" s="244">
        <f t="shared" si="4"/>
        <v>0</v>
      </c>
    </row>
    <row r="209" spans="1:4" ht="27" customHeight="1" thickTop="1" thickBot="1">
      <c r="A209" s="500" t="s">
        <v>395</v>
      </c>
      <c r="B209" s="501">
        <v>8</v>
      </c>
      <c r="C209" s="502">
        <v>570</v>
      </c>
      <c r="D209" s="244">
        <f t="shared" si="4"/>
        <v>4560</v>
      </c>
    </row>
    <row r="210" spans="1:4" ht="27" customHeight="1" thickTop="1" thickBot="1">
      <c r="A210" s="500" t="s">
        <v>843</v>
      </c>
      <c r="B210" s="501">
        <v>27</v>
      </c>
      <c r="C210" s="502">
        <v>6.66</v>
      </c>
      <c r="D210" s="244">
        <f t="shared" si="4"/>
        <v>179.82</v>
      </c>
    </row>
    <row r="211" spans="1:4" ht="27" customHeight="1" thickTop="1" thickBot="1">
      <c r="A211" s="500" t="s">
        <v>396</v>
      </c>
      <c r="B211" s="501">
        <v>64</v>
      </c>
      <c r="C211" s="502">
        <v>7.6</v>
      </c>
      <c r="D211" s="244">
        <f t="shared" si="4"/>
        <v>486.4</v>
      </c>
    </row>
    <row r="212" spans="1:4" ht="27" customHeight="1" thickTop="1" thickBot="1">
      <c r="A212" s="500" t="s">
        <v>1013</v>
      </c>
      <c r="B212" s="501">
        <v>12</v>
      </c>
      <c r="C212" s="502">
        <v>6</v>
      </c>
      <c r="D212" s="244">
        <f t="shared" si="4"/>
        <v>72</v>
      </c>
    </row>
    <row r="213" spans="1:4" ht="27" customHeight="1" thickTop="1" thickBot="1">
      <c r="A213" s="500" t="s">
        <v>1011</v>
      </c>
      <c r="B213" s="501">
        <v>48</v>
      </c>
      <c r="C213" s="502">
        <v>5</v>
      </c>
      <c r="D213" s="244">
        <f t="shared" si="4"/>
        <v>240</v>
      </c>
    </row>
    <row r="214" spans="1:4" ht="27" customHeight="1" thickTop="1" thickBot="1">
      <c r="A214" s="500" t="s">
        <v>397</v>
      </c>
      <c r="B214" s="501">
        <v>35</v>
      </c>
      <c r="C214" s="502">
        <v>20</v>
      </c>
      <c r="D214" s="244">
        <f t="shared" si="4"/>
        <v>700</v>
      </c>
    </row>
    <row r="215" spans="1:4" ht="27" customHeight="1" thickTop="1" thickBot="1">
      <c r="A215" s="500" t="s">
        <v>398</v>
      </c>
      <c r="B215" s="501">
        <v>51</v>
      </c>
      <c r="C215" s="502">
        <v>30</v>
      </c>
      <c r="D215" s="244">
        <f t="shared" si="4"/>
        <v>1530</v>
      </c>
    </row>
    <row r="216" spans="1:4" ht="27" customHeight="1" thickTop="1" thickBot="1">
      <c r="A216" s="500" t="s">
        <v>1014</v>
      </c>
      <c r="B216" s="501">
        <v>28</v>
      </c>
      <c r="C216" s="502">
        <v>22</v>
      </c>
      <c r="D216" s="244">
        <f t="shared" si="4"/>
        <v>616</v>
      </c>
    </row>
    <row r="217" spans="1:4" ht="27" customHeight="1" thickTop="1" thickBot="1">
      <c r="A217" s="500" t="s">
        <v>399</v>
      </c>
      <c r="B217" s="501">
        <v>33</v>
      </c>
      <c r="C217" s="502">
        <v>5</v>
      </c>
      <c r="D217" s="244">
        <f t="shared" si="4"/>
        <v>165</v>
      </c>
    </row>
    <row r="218" spans="1:4" ht="27" customHeight="1" thickTop="1" thickBot="1">
      <c r="A218" s="500" t="s">
        <v>400</v>
      </c>
      <c r="B218" s="501">
        <v>363</v>
      </c>
      <c r="C218" s="502">
        <v>2.7</v>
      </c>
      <c r="D218" s="244">
        <f t="shared" si="4"/>
        <v>980.1</v>
      </c>
    </row>
    <row r="219" spans="1:4" ht="27" customHeight="1" thickTop="1" thickBot="1">
      <c r="A219" s="500" t="s">
        <v>401</v>
      </c>
      <c r="B219" s="501">
        <v>187</v>
      </c>
      <c r="C219" s="502">
        <v>5</v>
      </c>
      <c r="D219" s="244">
        <f t="shared" si="4"/>
        <v>935</v>
      </c>
    </row>
    <row r="220" spans="1:4" ht="27" customHeight="1" thickTop="1" thickBot="1">
      <c r="A220" s="375" t="s">
        <v>705</v>
      </c>
      <c r="B220" s="326">
        <v>0</v>
      </c>
      <c r="C220" s="327">
        <v>30</v>
      </c>
      <c r="D220" s="244">
        <f t="shared" si="4"/>
        <v>0</v>
      </c>
    </row>
    <row r="221" spans="1:4" ht="27" customHeight="1" thickTop="1" thickBot="1">
      <c r="A221" s="500" t="s">
        <v>704</v>
      </c>
      <c r="B221" s="501">
        <v>33</v>
      </c>
      <c r="C221" s="502">
        <v>18</v>
      </c>
      <c r="D221" s="244">
        <f t="shared" si="4"/>
        <v>594</v>
      </c>
    </row>
    <row r="222" spans="1:4" ht="27" customHeight="1" thickTop="1" thickBot="1">
      <c r="A222" s="500" t="s">
        <v>402</v>
      </c>
      <c r="B222" s="501">
        <v>80</v>
      </c>
      <c r="C222" s="502">
        <v>36</v>
      </c>
      <c r="D222" s="244">
        <f t="shared" si="4"/>
        <v>2880</v>
      </c>
    </row>
    <row r="223" spans="1:4" ht="27" customHeight="1" thickTop="1" thickBot="1">
      <c r="A223" s="505" t="s">
        <v>1017</v>
      </c>
      <c r="B223" s="501">
        <v>2</v>
      </c>
      <c r="C223" s="502">
        <v>25</v>
      </c>
      <c r="D223" s="244">
        <f t="shared" si="4"/>
        <v>50</v>
      </c>
    </row>
    <row r="224" spans="1:4" ht="27" customHeight="1" thickTop="1" thickBot="1">
      <c r="A224" s="505" t="s">
        <v>709</v>
      </c>
      <c r="B224" s="501">
        <v>3</v>
      </c>
      <c r="C224" s="502">
        <v>50</v>
      </c>
      <c r="D224" s="244">
        <f t="shared" si="4"/>
        <v>150</v>
      </c>
    </row>
    <row r="225" spans="1:5" ht="27" customHeight="1" thickTop="1" thickBot="1">
      <c r="A225" s="505" t="s">
        <v>710</v>
      </c>
      <c r="B225" s="501">
        <v>3</v>
      </c>
      <c r="C225" s="502">
        <v>120</v>
      </c>
      <c r="D225" s="244">
        <f t="shared" si="4"/>
        <v>360</v>
      </c>
    </row>
    <row r="226" spans="1:5" ht="27" customHeight="1" thickTop="1" thickBot="1">
      <c r="A226" s="505" t="s">
        <v>1016</v>
      </c>
      <c r="B226" s="501">
        <v>5</v>
      </c>
      <c r="C226" s="502">
        <v>50</v>
      </c>
      <c r="D226" s="244">
        <f t="shared" si="4"/>
        <v>250</v>
      </c>
    </row>
    <row r="227" spans="1:5" ht="27" customHeight="1" thickTop="1" thickBot="1">
      <c r="A227" s="505" t="s">
        <v>1018</v>
      </c>
      <c r="B227" s="511">
        <v>1155</v>
      </c>
      <c r="C227" s="502">
        <v>15</v>
      </c>
      <c r="D227" s="244">
        <f t="shared" si="4"/>
        <v>17325</v>
      </c>
    </row>
    <row r="228" spans="1:5" ht="27" customHeight="1" thickTop="1" thickBot="1">
      <c r="A228" s="500" t="s">
        <v>403</v>
      </c>
      <c r="B228" s="501">
        <v>274</v>
      </c>
      <c r="C228" s="502">
        <v>17</v>
      </c>
      <c r="D228" s="244">
        <f t="shared" si="4"/>
        <v>4658</v>
      </c>
    </row>
    <row r="229" spans="1:5" ht="27" customHeight="1" thickTop="1" thickBot="1">
      <c r="A229" s="500" t="s">
        <v>404</v>
      </c>
      <c r="B229" s="501">
        <v>51</v>
      </c>
      <c r="C229" s="502">
        <v>25</v>
      </c>
      <c r="D229" s="244">
        <f t="shared" si="4"/>
        <v>1275</v>
      </c>
    </row>
    <row r="230" spans="1:5" ht="27" customHeight="1" thickTop="1" thickBot="1">
      <c r="A230" s="500" t="s">
        <v>405</v>
      </c>
      <c r="B230" s="501">
        <v>37</v>
      </c>
      <c r="C230" s="502">
        <v>293.33</v>
      </c>
      <c r="D230" s="244">
        <f t="shared" si="4"/>
        <v>10853.21</v>
      </c>
    </row>
    <row r="231" spans="1:5" ht="27" customHeight="1" thickTop="1" thickBot="1">
      <c r="A231" s="500" t="s">
        <v>991</v>
      </c>
      <c r="B231" s="501">
        <v>2</v>
      </c>
      <c r="C231" s="502">
        <v>100</v>
      </c>
      <c r="D231" s="244">
        <f t="shared" si="4"/>
        <v>200</v>
      </c>
    </row>
    <row r="232" spans="1:5" ht="27" customHeight="1" thickTop="1" thickBot="1">
      <c r="A232" s="500" t="s">
        <v>406</v>
      </c>
      <c r="B232" s="501">
        <v>22</v>
      </c>
      <c r="C232" s="502">
        <v>130</v>
      </c>
      <c r="D232" s="244">
        <f t="shared" si="4"/>
        <v>2860</v>
      </c>
    </row>
    <row r="233" spans="1:5" ht="27" customHeight="1" thickTop="1" thickBot="1">
      <c r="A233" s="505" t="s">
        <v>830</v>
      </c>
      <c r="B233" s="501">
        <v>5</v>
      </c>
      <c r="C233" s="502">
        <v>64</v>
      </c>
      <c r="D233" s="244">
        <f t="shared" si="4"/>
        <v>320</v>
      </c>
    </row>
    <row r="234" spans="1:5" ht="27" customHeight="1" thickTop="1" thickBot="1">
      <c r="A234" s="500" t="s">
        <v>407</v>
      </c>
      <c r="B234" s="501">
        <v>16</v>
      </c>
      <c r="C234" s="502">
        <v>60</v>
      </c>
      <c r="D234" s="244">
        <f t="shared" si="4"/>
        <v>960</v>
      </c>
    </row>
    <row r="235" spans="1:5" ht="27" customHeight="1" thickTop="1" thickBot="1">
      <c r="A235" s="500" t="s">
        <v>408</v>
      </c>
      <c r="B235" s="501">
        <v>64</v>
      </c>
      <c r="C235" s="502">
        <v>45</v>
      </c>
      <c r="D235" s="244">
        <f t="shared" si="4"/>
        <v>2880</v>
      </c>
    </row>
    <row r="236" spans="1:5" ht="27" customHeight="1" thickTop="1" thickBot="1">
      <c r="A236" s="500" t="s">
        <v>409</v>
      </c>
      <c r="B236" s="501">
        <v>650</v>
      </c>
      <c r="C236" s="502">
        <v>5</v>
      </c>
      <c r="D236" s="244">
        <f t="shared" si="4"/>
        <v>3250</v>
      </c>
      <c r="E236" s="515"/>
    </row>
    <row r="237" spans="1:5" ht="27" customHeight="1" thickTop="1" thickBot="1">
      <c r="A237" s="500" t="s">
        <v>1060</v>
      </c>
      <c r="B237" s="501">
        <v>8</v>
      </c>
      <c r="C237" s="502">
        <v>100</v>
      </c>
      <c r="D237" s="244">
        <f t="shared" si="4"/>
        <v>800</v>
      </c>
    </row>
    <row r="238" spans="1:5" ht="27" customHeight="1" thickTop="1" thickBot="1">
      <c r="A238" s="500" t="s">
        <v>410</v>
      </c>
      <c r="B238" s="501">
        <v>15</v>
      </c>
      <c r="C238" s="502">
        <v>35</v>
      </c>
      <c r="D238" s="244">
        <f t="shared" si="4"/>
        <v>525</v>
      </c>
    </row>
    <row r="239" spans="1:5" ht="27" customHeight="1" thickTop="1" thickBot="1">
      <c r="A239" s="500" t="s">
        <v>411</v>
      </c>
      <c r="B239" s="501">
        <v>7</v>
      </c>
      <c r="C239" s="502">
        <v>100</v>
      </c>
      <c r="D239" s="244">
        <f t="shared" si="4"/>
        <v>700</v>
      </c>
    </row>
    <row r="240" spans="1:5" ht="27" customHeight="1" thickTop="1" thickBot="1">
      <c r="A240" s="505" t="s">
        <v>833</v>
      </c>
      <c r="B240" s="501">
        <v>24</v>
      </c>
      <c r="C240" s="502">
        <v>70</v>
      </c>
      <c r="D240" s="244">
        <f t="shared" si="4"/>
        <v>1680</v>
      </c>
    </row>
    <row r="241" spans="1:5" ht="27" customHeight="1" thickTop="1" thickBot="1">
      <c r="A241" s="505" t="s">
        <v>708</v>
      </c>
      <c r="B241" s="501">
        <v>3</v>
      </c>
      <c r="C241" s="502">
        <v>400</v>
      </c>
      <c r="D241" s="244">
        <f t="shared" si="4"/>
        <v>1200</v>
      </c>
    </row>
    <row r="242" spans="1:5" ht="27" customHeight="1" thickTop="1" thickBot="1">
      <c r="A242" s="505" t="s">
        <v>735</v>
      </c>
      <c r="B242" s="501">
        <v>2</v>
      </c>
      <c r="C242" s="502">
        <v>280</v>
      </c>
      <c r="D242" s="244">
        <f t="shared" si="4"/>
        <v>560</v>
      </c>
      <c r="E242" s="515"/>
    </row>
    <row r="243" spans="1:5" ht="27" customHeight="1" thickTop="1" thickBot="1">
      <c r="A243" s="500" t="s">
        <v>412</v>
      </c>
      <c r="B243" s="501">
        <v>4</v>
      </c>
      <c r="C243" s="502">
        <v>900</v>
      </c>
      <c r="D243" s="244">
        <f t="shared" si="4"/>
        <v>3600</v>
      </c>
    </row>
    <row r="244" spans="1:5" ht="27" customHeight="1" thickTop="1" thickBot="1">
      <c r="A244" s="500" t="s">
        <v>413</v>
      </c>
      <c r="B244" s="501">
        <v>7</v>
      </c>
      <c r="C244" s="502">
        <v>1526</v>
      </c>
      <c r="D244" s="244">
        <f t="shared" si="4"/>
        <v>10682</v>
      </c>
    </row>
    <row r="245" spans="1:5" ht="27" customHeight="1" thickTop="1" thickBot="1">
      <c r="A245" s="500" t="s">
        <v>1021</v>
      </c>
      <c r="B245" s="501">
        <v>1</v>
      </c>
      <c r="C245" s="502">
        <v>650</v>
      </c>
      <c r="D245" s="244">
        <f t="shared" si="4"/>
        <v>650</v>
      </c>
      <c r="E245" s="643">
        <f>SUM(E2)</f>
        <v>1688625.98</v>
      </c>
    </row>
    <row r="246" spans="1:5" ht="27" customHeight="1" thickTop="1" thickBot="1">
      <c r="A246" s="500" t="s">
        <v>1022</v>
      </c>
      <c r="B246" s="501">
        <v>2</v>
      </c>
      <c r="C246" s="502">
        <v>1400</v>
      </c>
      <c r="D246" s="244">
        <f t="shared" si="4"/>
        <v>2800</v>
      </c>
      <c r="E246" s="649"/>
    </row>
    <row r="247" spans="1:5" ht="27" customHeight="1" thickTop="1" thickBot="1">
      <c r="A247" s="500" t="s">
        <v>414</v>
      </c>
      <c r="B247" s="501">
        <v>16</v>
      </c>
      <c r="C247" s="502">
        <v>800</v>
      </c>
      <c r="D247" s="244">
        <f t="shared" si="4"/>
        <v>12800</v>
      </c>
    </row>
    <row r="248" spans="1:5" ht="27" customHeight="1" thickTop="1" thickBot="1">
      <c r="A248" s="375" t="s">
        <v>415</v>
      </c>
      <c r="B248" s="326"/>
      <c r="C248" s="327">
        <v>500</v>
      </c>
      <c r="D248" s="244">
        <f t="shared" si="4"/>
        <v>0</v>
      </c>
    </row>
    <row r="249" spans="1:5" ht="27" customHeight="1" thickTop="1" thickBot="1">
      <c r="A249" s="500" t="s">
        <v>1023</v>
      </c>
      <c r="B249" s="501">
        <v>10</v>
      </c>
      <c r="C249" s="502">
        <v>145</v>
      </c>
      <c r="D249" s="244">
        <f t="shared" si="4"/>
        <v>1450</v>
      </c>
    </row>
    <row r="250" spans="1:5" ht="27" customHeight="1" thickTop="1" thickBot="1">
      <c r="A250" s="500" t="s">
        <v>416</v>
      </c>
      <c r="B250" s="501">
        <v>55</v>
      </c>
      <c r="C250" s="502">
        <v>40</v>
      </c>
      <c r="D250" s="244">
        <f t="shared" si="4"/>
        <v>2200</v>
      </c>
    </row>
    <row r="251" spans="1:5" ht="27" customHeight="1" thickTop="1" thickBot="1">
      <c r="A251" s="500" t="s">
        <v>417</v>
      </c>
      <c r="B251" s="501">
        <v>99</v>
      </c>
      <c r="C251" s="502">
        <v>90</v>
      </c>
      <c r="D251" s="244">
        <f t="shared" si="4"/>
        <v>8910</v>
      </c>
    </row>
    <row r="252" spans="1:5" ht="27" customHeight="1" thickTop="1" thickBot="1">
      <c r="A252" s="500" t="s">
        <v>706</v>
      </c>
      <c r="B252" s="516">
        <v>6</v>
      </c>
      <c r="C252" s="502">
        <v>135</v>
      </c>
      <c r="D252" s="244">
        <f t="shared" si="4"/>
        <v>810</v>
      </c>
    </row>
    <row r="253" spans="1:5" ht="27" customHeight="1" thickTop="1" thickBot="1">
      <c r="A253" s="500" t="s">
        <v>418</v>
      </c>
      <c r="B253" s="501">
        <v>53</v>
      </c>
      <c r="C253" s="502">
        <v>120</v>
      </c>
      <c r="D253" s="244">
        <f t="shared" si="4"/>
        <v>6360</v>
      </c>
    </row>
    <row r="254" spans="1:5" ht="27" customHeight="1" thickTop="1" thickBot="1">
      <c r="A254" s="505" t="s">
        <v>707</v>
      </c>
      <c r="B254" s="501">
        <v>13</v>
      </c>
      <c r="C254" s="502">
        <v>170</v>
      </c>
      <c r="D254" s="244">
        <f t="shared" si="4"/>
        <v>2210</v>
      </c>
    </row>
    <row r="255" spans="1:5" ht="27" customHeight="1" thickTop="1" thickBot="1">
      <c r="A255" s="500" t="s">
        <v>419</v>
      </c>
      <c r="B255" s="501">
        <v>79</v>
      </c>
      <c r="C255" s="502">
        <v>65</v>
      </c>
      <c r="D255" s="244">
        <f t="shared" si="4"/>
        <v>5135</v>
      </c>
    </row>
    <row r="256" spans="1:5" ht="27" customHeight="1" thickTop="1" thickBot="1">
      <c r="A256" s="500" t="s">
        <v>420</v>
      </c>
      <c r="B256" s="501">
        <v>56</v>
      </c>
      <c r="C256" s="502">
        <v>135</v>
      </c>
      <c r="D256" s="244">
        <f t="shared" si="4"/>
        <v>7560</v>
      </c>
    </row>
    <row r="257" spans="1:5" ht="27" customHeight="1" thickTop="1" thickBot="1">
      <c r="A257" s="500" t="s">
        <v>421</v>
      </c>
      <c r="B257" s="501">
        <v>192</v>
      </c>
      <c r="C257" s="502">
        <v>180</v>
      </c>
      <c r="D257" s="244">
        <f t="shared" si="4"/>
        <v>34560</v>
      </c>
    </row>
    <row r="258" spans="1:5" ht="27" customHeight="1" thickTop="1" thickBot="1">
      <c r="A258" s="500" t="s">
        <v>422</v>
      </c>
      <c r="B258" s="501">
        <v>141</v>
      </c>
      <c r="C258" s="502">
        <v>215</v>
      </c>
      <c r="D258" s="244">
        <f t="shared" si="4"/>
        <v>30315</v>
      </c>
    </row>
    <row r="259" spans="1:5" ht="27" customHeight="1" thickTop="1" thickBot="1">
      <c r="A259" s="500" t="s">
        <v>423</v>
      </c>
      <c r="B259" s="501">
        <v>206</v>
      </c>
      <c r="C259" s="502">
        <v>180</v>
      </c>
      <c r="D259" s="244">
        <f t="shared" ref="D259:D322" si="5">B259*C259</f>
        <v>37080</v>
      </c>
    </row>
    <row r="260" spans="1:5" ht="27" customHeight="1" thickTop="1" thickBot="1">
      <c r="A260" s="375" t="s">
        <v>660</v>
      </c>
      <c r="B260" s="326">
        <v>0</v>
      </c>
      <c r="C260" s="327">
        <v>0</v>
      </c>
      <c r="D260" s="244">
        <f t="shared" si="5"/>
        <v>0</v>
      </c>
    </row>
    <row r="261" spans="1:5" ht="27" customHeight="1" thickTop="1" thickBot="1">
      <c r="A261" s="500" t="s">
        <v>424</v>
      </c>
      <c r="B261" s="501">
        <v>26</v>
      </c>
      <c r="C261" s="502">
        <v>180</v>
      </c>
      <c r="D261" s="244">
        <f t="shared" si="5"/>
        <v>4680</v>
      </c>
    </row>
    <row r="262" spans="1:5" ht="27" customHeight="1" thickTop="1" thickBot="1">
      <c r="A262" s="500" t="s">
        <v>425</v>
      </c>
      <c r="B262" s="501">
        <v>23</v>
      </c>
      <c r="C262" s="502">
        <v>10</v>
      </c>
      <c r="D262" s="244">
        <f t="shared" si="5"/>
        <v>230</v>
      </c>
    </row>
    <row r="263" spans="1:5" ht="27" customHeight="1" thickTop="1" thickBot="1">
      <c r="A263" s="505" t="s">
        <v>926</v>
      </c>
      <c r="B263" s="501">
        <v>63</v>
      </c>
      <c r="C263" s="502">
        <v>30</v>
      </c>
      <c r="D263" s="244">
        <f t="shared" si="5"/>
        <v>1890</v>
      </c>
    </row>
    <row r="264" spans="1:5" ht="27" customHeight="1" thickTop="1" thickBot="1">
      <c r="A264" s="500" t="s">
        <v>1026</v>
      </c>
      <c r="B264" s="501">
        <v>32</v>
      </c>
      <c r="C264" s="502">
        <v>50</v>
      </c>
      <c r="D264" s="244">
        <f t="shared" si="5"/>
        <v>1600</v>
      </c>
    </row>
    <row r="265" spans="1:5" ht="27" customHeight="1" thickTop="1" thickBot="1">
      <c r="A265" s="505" t="s">
        <v>927</v>
      </c>
      <c r="B265" s="501">
        <v>193</v>
      </c>
      <c r="C265" s="502">
        <v>30</v>
      </c>
      <c r="D265" s="244">
        <f t="shared" si="5"/>
        <v>5790</v>
      </c>
    </row>
    <row r="266" spans="1:5" ht="27" customHeight="1" thickTop="1" thickBot="1">
      <c r="A266" s="505" t="s">
        <v>924</v>
      </c>
      <c r="B266" s="501">
        <v>127</v>
      </c>
      <c r="C266" s="502">
        <v>85</v>
      </c>
      <c r="D266" s="244">
        <f t="shared" si="5"/>
        <v>10795</v>
      </c>
    </row>
    <row r="267" spans="1:5" ht="27" customHeight="1" thickTop="1" thickBot="1">
      <c r="A267" s="500" t="s">
        <v>699</v>
      </c>
      <c r="B267" s="501">
        <v>37</v>
      </c>
      <c r="C267" s="502">
        <v>45</v>
      </c>
      <c r="D267" s="244">
        <f t="shared" si="5"/>
        <v>1665</v>
      </c>
      <c r="E267" s="647">
        <f>SUM(E2)</f>
        <v>1688625.98</v>
      </c>
    </row>
    <row r="268" spans="1:5" ht="27" customHeight="1" thickTop="1" thickBot="1">
      <c r="A268" s="500" t="s">
        <v>696</v>
      </c>
      <c r="B268" s="501">
        <v>133</v>
      </c>
      <c r="C268" s="502">
        <v>32.5</v>
      </c>
      <c r="D268" s="244">
        <f t="shared" si="5"/>
        <v>4322.5</v>
      </c>
      <c r="E268" s="648"/>
    </row>
    <row r="269" spans="1:5" ht="27" customHeight="1" thickTop="1" thickBot="1">
      <c r="A269" s="500" t="s">
        <v>697</v>
      </c>
      <c r="B269" s="501">
        <v>6</v>
      </c>
      <c r="C269" s="502">
        <v>25</v>
      </c>
      <c r="D269" s="244">
        <f t="shared" si="5"/>
        <v>150</v>
      </c>
    </row>
    <row r="270" spans="1:5" ht="27" customHeight="1" thickTop="1" thickBot="1">
      <c r="A270" s="500" t="s">
        <v>698</v>
      </c>
      <c r="B270" s="501">
        <v>17</v>
      </c>
      <c r="C270" s="502">
        <v>119</v>
      </c>
      <c r="D270" s="244">
        <f t="shared" si="5"/>
        <v>2023</v>
      </c>
    </row>
    <row r="271" spans="1:5" ht="27" customHeight="1" thickTop="1" thickBot="1">
      <c r="A271" s="505" t="s">
        <v>925</v>
      </c>
      <c r="B271" s="501">
        <v>60</v>
      </c>
      <c r="C271" s="502">
        <v>60</v>
      </c>
      <c r="D271" s="244">
        <f t="shared" si="5"/>
        <v>3600</v>
      </c>
    </row>
    <row r="272" spans="1:5" ht="27" customHeight="1" thickTop="1" thickBot="1">
      <c r="A272" s="500" t="s">
        <v>426</v>
      </c>
      <c r="B272" s="501">
        <v>99</v>
      </c>
      <c r="C272" s="502">
        <v>32.5</v>
      </c>
      <c r="D272" s="244">
        <f t="shared" si="5"/>
        <v>3217.5</v>
      </c>
    </row>
    <row r="273" spans="1:4" ht="27" customHeight="1" thickTop="1" thickBot="1">
      <c r="A273" s="500" t="s">
        <v>427</v>
      </c>
      <c r="B273" s="501">
        <v>2</v>
      </c>
      <c r="C273" s="502">
        <v>3500</v>
      </c>
      <c r="D273" s="244">
        <f t="shared" si="5"/>
        <v>7000</v>
      </c>
    </row>
    <row r="274" spans="1:4" ht="27" customHeight="1" thickTop="1" thickBot="1">
      <c r="A274" s="500" t="s">
        <v>428</v>
      </c>
      <c r="B274" s="501">
        <v>1</v>
      </c>
      <c r="C274" s="502">
        <v>550</v>
      </c>
      <c r="D274" s="244">
        <f t="shared" si="5"/>
        <v>550</v>
      </c>
    </row>
    <row r="275" spans="1:4" ht="27" customHeight="1" thickTop="1" thickBot="1">
      <c r="A275" s="500" t="s">
        <v>1115</v>
      </c>
      <c r="B275" s="501">
        <v>4</v>
      </c>
      <c r="C275" s="502">
        <v>500</v>
      </c>
      <c r="D275" s="244">
        <f t="shared" si="5"/>
        <v>2000</v>
      </c>
    </row>
    <row r="276" spans="1:4" ht="27" customHeight="1" thickTop="1" thickBot="1">
      <c r="A276" s="505" t="s">
        <v>906</v>
      </c>
      <c r="B276" s="501">
        <v>8</v>
      </c>
      <c r="C276" s="502">
        <v>650</v>
      </c>
      <c r="D276" s="244">
        <f t="shared" si="5"/>
        <v>5200</v>
      </c>
    </row>
    <row r="277" spans="1:4" ht="27" customHeight="1" thickTop="1" thickBot="1">
      <c r="A277" s="505" t="s">
        <v>1027</v>
      </c>
      <c r="B277" s="501">
        <v>4</v>
      </c>
      <c r="C277" s="502">
        <v>400</v>
      </c>
      <c r="D277" s="244">
        <f t="shared" si="5"/>
        <v>1600</v>
      </c>
    </row>
    <row r="278" spans="1:4" ht="27" customHeight="1" thickTop="1" thickBot="1">
      <c r="A278" s="505" t="s">
        <v>769</v>
      </c>
      <c r="B278" s="501">
        <v>1</v>
      </c>
      <c r="C278" s="502">
        <v>2600</v>
      </c>
      <c r="D278" s="244">
        <f t="shared" si="5"/>
        <v>2600</v>
      </c>
    </row>
    <row r="279" spans="1:4" ht="27" customHeight="1" thickTop="1" thickBot="1">
      <c r="A279" s="500" t="s">
        <v>429</v>
      </c>
      <c r="B279" s="501">
        <v>1</v>
      </c>
      <c r="C279" s="502">
        <v>6000</v>
      </c>
      <c r="D279" s="244">
        <f t="shared" si="5"/>
        <v>6000</v>
      </c>
    </row>
    <row r="280" spans="1:4" ht="27" customHeight="1" thickTop="1" thickBot="1">
      <c r="A280" s="505" t="s">
        <v>810</v>
      </c>
      <c r="B280" s="501">
        <v>4</v>
      </c>
      <c r="C280" s="502">
        <v>400</v>
      </c>
      <c r="D280" s="244">
        <f t="shared" si="5"/>
        <v>1600</v>
      </c>
    </row>
    <row r="281" spans="1:4" ht="27" customHeight="1" thickTop="1" thickBot="1">
      <c r="A281" s="500" t="s">
        <v>430</v>
      </c>
      <c r="B281" s="501">
        <v>36</v>
      </c>
      <c r="C281" s="502">
        <v>235</v>
      </c>
      <c r="D281" s="244">
        <f t="shared" si="5"/>
        <v>8460</v>
      </c>
    </row>
    <row r="282" spans="1:4" ht="27" customHeight="1" thickTop="1" thickBot="1">
      <c r="A282" s="500" t="s">
        <v>431</v>
      </c>
      <c r="B282" s="501">
        <v>46</v>
      </c>
      <c r="C282" s="502">
        <v>25</v>
      </c>
      <c r="D282" s="244">
        <f t="shared" si="5"/>
        <v>1150</v>
      </c>
    </row>
    <row r="283" spans="1:4" ht="27" customHeight="1" thickTop="1" thickBot="1">
      <c r="A283" s="500" t="s">
        <v>432</v>
      </c>
      <c r="B283" s="501">
        <v>50</v>
      </c>
      <c r="C283" s="502">
        <v>43</v>
      </c>
      <c r="D283" s="244">
        <f t="shared" si="5"/>
        <v>2150</v>
      </c>
    </row>
    <row r="284" spans="1:4" ht="27" customHeight="1" thickTop="1" thickBot="1">
      <c r="A284" s="500" t="s">
        <v>1020</v>
      </c>
      <c r="B284" s="501">
        <v>60</v>
      </c>
      <c r="C284" s="502">
        <v>30</v>
      </c>
      <c r="D284" s="244">
        <f t="shared" si="5"/>
        <v>1800</v>
      </c>
    </row>
    <row r="285" spans="1:4" ht="27" customHeight="1" thickTop="1" thickBot="1">
      <c r="A285" s="505" t="s">
        <v>1019</v>
      </c>
      <c r="B285" s="501">
        <v>1</v>
      </c>
      <c r="C285" s="502">
        <v>430</v>
      </c>
      <c r="D285" s="244">
        <f t="shared" si="5"/>
        <v>430</v>
      </c>
    </row>
    <row r="286" spans="1:4" ht="27" customHeight="1" thickTop="1" thickBot="1">
      <c r="A286" s="500" t="s">
        <v>433</v>
      </c>
      <c r="B286" s="501">
        <v>36</v>
      </c>
      <c r="C286" s="502">
        <v>7.5</v>
      </c>
      <c r="D286" s="244">
        <f t="shared" si="5"/>
        <v>270</v>
      </c>
    </row>
    <row r="287" spans="1:4" ht="27" customHeight="1" thickTop="1" thickBot="1">
      <c r="A287" s="505" t="s">
        <v>717</v>
      </c>
      <c r="B287" s="501">
        <v>70</v>
      </c>
      <c r="C287" s="502">
        <v>2</v>
      </c>
      <c r="D287" s="244">
        <f t="shared" si="5"/>
        <v>140</v>
      </c>
    </row>
    <row r="288" spans="1:4" ht="27" customHeight="1" thickTop="1" thickBot="1">
      <c r="A288" s="500" t="s">
        <v>434</v>
      </c>
      <c r="B288" s="501">
        <v>61</v>
      </c>
      <c r="C288" s="502">
        <v>4</v>
      </c>
      <c r="D288" s="244">
        <f t="shared" si="5"/>
        <v>244</v>
      </c>
    </row>
    <row r="289" spans="1:4" ht="27" customHeight="1" thickTop="1" thickBot="1">
      <c r="A289" s="500" t="s">
        <v>435</v>
      </c>
      <c r="B289" s="501">
        <v>228</v>
      </c>
      <c r="C289" s="502">
        <v>17.5</v>
      </c>
      <c r="D289" s="244">
        <f t="shared" si="5"/>
        <v>3990</v>
      </c>
    </row>
    <row r="290" spans="1:4" ht="27" customHeight="1" thickTop="1" thickBot="1">
      <c r="A290" s="500" t="s">
        <v>436</v>
      </c>
      <c r="B290" s="501">
        <v>44</v>
      </c>
      <c r="C290" s="502">
        <v>15</v>
      </c>
      <c r="D290" s="244">
        <f t="shared" si="5"/>
        <v>660</v>
      </c>
    </row>
    <row r="291" spans="1:4" ht="27" customHeight="1" thickTop="1" thickBot="1">
      <c r="A291" s="500" t="s">
        <v>437</v>
      </c>
      <c r="B291" s="501">
        <v>365</v>
      </c>
      <c r="C291" s="502">
        <v>20</v>
      </c>
      <c r="D291" s="244">
        <f t="shared" si="5"/>
        <v>7300</v>
      </c>
    </row>
    <row r="292" spans="1:4" ht="27" customHeight="1" thickTop="1" thickBot="1">
      <c r="A292" s="500" t="s">
        <v>438</v>
      </c>
      <c r="B292" s="501">
        <v>63</v>
      </c>
      <c r="C292" s="502">
        <v>20</v>
      </c>
      <c r="D292" s="244">
        <f t="shared" si="5"/>
        <v>1260</v>
      </c>
    </row>
    <row r="293" spans="1:4" ht="27" customHeight="1" thickTop="1" thickBot="1">
      <c r="A293" s="505" t="s">
        <v>715</v>
      </c>
      <c r="B293" s="501">
        <v>6</v>
      </c>
      <c r="C293" s="502">
        <v>18</v>
      </c>
      <c r="D293" s="244">
        <f t="shared" si="5"/>
        <v>108</v>
      </c>
    </row>
    <row r="294" spans="1:4" ht="27" customHeight="1" thickTop="1" thickBot="1">
      <c r="A294" s="505" t="s">
        <v>718</v>
      </c>
      <c r="B294" s="501">
        <v>2</v>
      </c>
      <c r="C294" s="502">
        <v>120</v>
      </c>
      <c r="D294" s="244">
        <f t="shared" si="5"/>
        <v>240</v>
      </c>
    </row>
    <row r="295" spans="1:4" ht="27" customHeight="1" thickTop="1" thickBot="1">
      <c r="A295" s="505" t="s">
        <v>1028</v>
      </c>
      <c r="B295" s="501">
        <v>18</v>
      </c>
      <c r="C295" s="502">
        <v>30</v>
      </c>
      <c r="D295" s="244">
        <f t="shared" si="5"/>
        <v>540</v>
      </c>
    </row>
    <row r="296" spans="1:4" ht="27" customHeight="1" thickTop="1" thickBot="1">
      <c r="A296" s="500" t="s">
        <v>719</v>
      </c>
      <c r="B296" s="501">
        <v>7</v>
      </c>
      <c r="C296" s="502">
        <v>80</v>
      </c>
      <c r="D296" s="244">
        <f t="shared" si="5"/>
        <v>560</v>
      </c>
    </row>
    <row r="297" spans="1:4" ht="27" customHeight="1" thickTop="1" thickBot="1">
      <c r="A297" s="500" t="s">
        <v>439</v>
      </c>
      <c r="B297" s="501">
        <v>43</v>
      </c>
      <c r="C297" s="502">
        <v>70</v>
      </c>
      <c r="D297" s="244">
        <f t="shared" si="5"/>
        <v>3010</v>
      </c>
    </row>
    <row r="298" spans="1:4" ht="27" customHeight="1" thickTop="1" thickBot="1">
      <c r="A298" s="500" t="s">
        <v>440</v>
      </c>
      <c r="B298" s="501">
        <v>420</v>
      </c>
      <c r="C298" s="502">
        <v>30</v>
      </c>
      <c r="D298" s="244">
        <f t="shared" si="5"/>
        <v>12600</v>
      </c>
    </row>
    <row r="299" spans="1:4" ht="27" customHeight="1" thickTop="1" thickBot="1">
      <c r="A299" s="500" t="s">
        <v>441</v>
      </c>
      <c r="B299" s="501">
        <v>174</v>
      </c>
      <c r="C299" s="502">
        <v>300</v>
      </c>
      <c r="D299" s="244">
        <f t="shared" si="5"/>
        <v>52200</v>
      </c>
    </row>
    <row r="300" spans="1:4" ht="27" customHeight="1" thickTop="1" thickBot="1">
      <c r="A300" s="505" t="s">
        <v>721</v>
      </c>
      <c r="B300" s="501">
        <v>49</v>
      </c>
      <c r="C300" s="502">
        <v>250</v>
      </c>
      <c r="D300" s="244">
        <f t="shared" si="5"/>
        <v>12250</v>
      </c>
    </row>
    <row r="301" spans="1:4" ht="27" customHeight="1" thickTop="1" thickBot="1">
      <c r="A301" s="500" t="s">
        <v>442</v>
      </c>
      <c r="B301" s="501">
        <v>189</v>
      </c>
      <c r="C301" s="502">
        <v>490</v>
      </c>
      <c r="D301" s="244">
        <f t="shared" si="5"/>
        <v>92610</v>
      </c>
    </row>
    <row r="302" spans="1:4" ht="27" customHeight="1" thickTop="1" thickBot="1">
      <c r="A302" s="500" t="s">
        <v>1029</v>
      </c>
      <c r="B302" s="501">
        <v>4</v>
      </c>
      <c r="C302" s="502">
        <v>80</v>
      </c>
      <c r="D302" s="244">
        <f t="shared" si="5"/>
        <v>320</v>
      </c>
    </row>
    <row r="303" spans="1:4" ht="27" customHeight="1" thickTop="1" thickBot="1">
      <c r="A303" s="505" t="s">
        <v>1085</v>
      </c>
      <c r="B303" s="501">
        <v>34</v>
      </c>
      <c r="C303" s="502">
        <v>120</v>
      </c>
      <c r="D303" s="244">
        <f t="shared" si="5"/>
        <v>4080</v>
      </c>
    </row>
    <row r="304" spans="1:4" ht="27" customHeight="1" thickTop="1" thickBot="1">
      <c r="A304" s="500" t="s">
        <v>443</v>
      </c>
      <c r="B304" s="501">
        <v>1188</v>
      </c>
      <c r="C304" s="502">
        <v>7.5</v>
      </c>
      <c r="D304" s="244">
        <f t="shared" si="5"/>
        <v>8910</v>
      </c>
    </row>
    <row r="305" spans="1:4" ht="27" customHeight="1" thickTop="1" thickBot="1">
      <c r="A305" s="500" t="s">
        <v>1032</v>
      </c>
      <c r="B305" s="501">
        <v>38</v>
      </c>
      <c r="C305" s="502">
        <v>132</v>
      </c>
      <c r="D305" s="244">
        <f t="shared" si="5"/>
        <v>5016</v>
      </c>
    </row>
    <row r="306" spans="1:4" ht="27" customHeight="1" thickTop="1" thickBot="1">
      <c r="A306" s="505" t="s">
        <v>1114</v>
      </c>
      <c r="B306" s="501">
        <v>1</v>
      </c>
      <c r="C306" s="502">
        <v>650</v>
      </c>
      <c r="D306" s="244">
        <f t="shared" si="5"/>
        <v>650</v>
      </c>
    </row>
    <row r="307" spans="1:4" ht="27" customHeight="1" thickTop="1" thickBot="1">
      <c r="A307" s="500" t="s">
        <v>444</v>
      </c>
      <c r="B307" s="501">
        <v>4</v>
      </c>
      <c r="C307" s="502">
        <v>350</v>
      </c>
      <c r="D307" s="244">
        <f t="shared" si="5"/>
        <v>1400</v>
      </c>
    </row>
    <row r="308" spans="1:4" ht="27" customHeight="1" thickTop="1" thickBot="1">
      <c r="A308" s="505" t="s">
        <v>1030</v>
      </c>
      <c r="B308" s="501">
        <v>30</v>
      </c>
      <c r="C308" s="502">
        <v>150</v>
      </c>
      <c r="D308" s="244">
        <f t="shared" si="5"/>
        <v>4500</v>
      </c>
    </row>
    <row r="309" spans="1:4" ht="27" customHeight="1" thickTop="1" thickBot="1">
      <c r="A309" s="505" t="s">
        <v>1031</v>
      </c>
      <c r="B309" s="501">
        <v>17</v>
      </c>
      <c r="C309" s="502">
        <v>364</v>
      </c>
      <c r="D309" s="244">
        <f t="shared" si="5"/>
        <v>6188</v>
      </c>
    </row>
    <row r="310" spans="1:4" ht="27" customHeight="1" thickTop="1" thickBot="1">
      <c r="A310" s="500" t="s">
        <v>665</v>
      </c>
      <c r="B310" s="501">
        <v>0</v>
      </c>
      <c r="C310" s="502">
        <v>1700</v>
      </c>
      <c r="D310" s="244">
        <f t="shared" si="5"/>
        <v>0</v>
      </c>
    </row>
    <row r="311" spans="1:4" ht="27" customHeight="1" thickTop="1" thickBot="1">
      <c r="A311" s="510" t="s">
        <v>676</v>
      </c>
      <c r="B311" s="501">
        <v>3</v>
      </c>
      <c r="C311" s="502">
        <v>2200</v>
      </c>
      <c r="D311" s="244">
        <f t="shared" si="5"/>
        <v>6600</v>
      </c>
    </row>
    <row r="312" spans="1:4" ht="27" customHeight="1" thickTop="1" thickBot="1">
      <c r="A312" s="505" t="s">
        <v>916</v>
      </c>
      <c r="B312" s="501">
        <v>1</v>
      </c>
      <c r="C312" s="502">
        <v>1500</v>
      </c>
      <c r="D312" s="244">
        <f t="shared" si="5"/>
        <v>1500</v>
      </c>
    </row>
    <row r="313" spans="1:4" ht="27" customHeight="1" thickTop="1" thickBot="1">
      <c r="A313" s="505" t="s">
        <v>917</v>
      </c>
      <c r="B313" s="501">
        <v>9</v>
      </c>
      <c r="C313" s="502">
        <v>1550</v>
      </c>
      <c r="D313" s="244">
        <f t="shared" si="5"/>
        <v>13950</v>
      </c>
    </row>
    <row r="314" spans="1:4" ht="27" customHeight="1" thickTop="1" thickBot="1">
      <c r="A314" s="500" t="s">
        <v>337</v>
      </c>
      <c r="B314" s="501">
        <v>9</v>
      </c>
      <c r="C314" s="502">
        <v>130</v>
      </c>
      <c r="D314" s="244">
        <f t="shared" si="5"/>
        <v>1170</v>
      </c>
    </row>
    <row r="315" spans="1:4" ht="27" customHeight="1" thickTop="1" thickBot="1">
      <c r="A315" s="505" t="s">
        <v>883</v>
      </c>
      <c r="B315" s="501">
        <v>3</v>
      </c>
      <c r="C315" s="502">
        <v>70</v>
      </c>
      <c r="D315" s="244">
        <f t="shared" si="5"/>
        <v>210</v>
      </c>
    </row>
    <row r="316" spans="1:4" ht="27" customHeight="1" thickTop="1" thickBot="1">
      <c r="A316" s="500" t="s">
        <v>445</v>
      </c>
      <c r="B316" s="501">
        <v>84</v>
      </c>
      <c r="C316" s="502">
        <v>120</v>
      </c>
      <c r="D316" s="244">
        <f t="shared" si="5"/>
        <v>10080</v>
      </c>
    </row>
    <row r="317" spans="1:4" ht="27" customHeight="1" thickTop="1" thickBot="1">
      <c r="A317" s="505" t="s">
        <v>720</v>
      </c>
      <c r="B317" s="501">
        <v>11</v>
      </c>
      <c r="C317" s="502">
        <v>70</v>
      </c>
      <c r="D317" s="244">
        <f t="shared" si="5"/>
        <v>770</v>
      </c>
    </row>
    <row r="318" spans="1:4" ht="27" customHeight="1" thickTop="1" thickBot="1">
      <c r="A318" s="500" t="s">
        <v>446</v>
      </c>
      <c r="B318" s="501">
        <v>200</v>
      </c>
      <c r="C318" s="502">
        <v>3.2</v>
      </c>
      <c r="D318" s="244">
        <f t="shared" si="5"/>
        <v>640</v>
      </c>
    </row>
    <row r="319" spans="1:4" ht="27" customHeight="1" thickTop="1" thickBot="1">
      <c r="A319" s="500" t="s">
        <v>447</v>
      </c>
      <c r="B319" s="501">
        <v>491</v>
      </c>
      <c r="C319" s="502">
        <v>2.7</v>
      </c>
      <c r="D319" s="244">
        <f t="shared" si="5"/>
        <v>1325.7</v>
      </c>
    </row>
    <row r="320" spans="1:4" ht="27" customHeight="1" thickTop="1" thickBot="1">
      <c r="A320" s="500" t="s">
        <v>448</v>
      </c>
      <c r="B320" s="501">
        <v>5</v>
      </c>
      <c r="C320" s="502">
        <v>130</v>
      </c>
      <c r="D320" s="244">
        <f t="shared" si="5"/>
        <v>650</v>
      </c>
    </row>
    <row r="321" spans="1:5" ht="27" customHeight="1" thickTop="1" thickBot="1">
      <c r="A321" s="500" t="s">
        <v>733</v>
      </c>
      <c r="B321" s="501">
        <v>50</v>
      </c>
      <c r="C321" s="502">
        <v>2</v>
      </c>
      <c r="D321" s="244">
        <f t="shared" si="5"/>
        <v>100</v>
      </c>
    </row>
    <row r="322" spans="1:5" ht="27" customHeight="1" thickTop="1" thickBot="1">
      <c r="A322" s="500" t="s">
        <v>1033</v>
      </c>
      <c r="B322" s="501">
        <v>4</v>
      </c>
      <c r="C322" s="502">
        <v>320</v>
      </c>
      <c r="D322" s="244">
        <f t="shared" si="5"/>
        <v>1280</v>
      </c>
    </row>
    <row r="323" spans="1:5" ht="27" customHeight="1" thickTop="1" thickBot="1">
      <c r="A323" s="500" t="s">
        <v>449</v>
      </c>
      <c r="B323" s="501">
        <v>2</v>
      </c>
      <c r="C323" s="502">
        <v>120</v>
      </c>
      <c r="D323" s="244">
        <f t="shared" ref="D323:D386" si="6">B323*C323</f>
        <v>240</v>
      </c>
    </row>
    <row r="324" spans="1:5" ht="27" customHeight="1" thickTop="1" thickBot="1">
      <c r="A324" s="500" t="s">
        <v>1034</v>
      </c>
      <c r="B324" s="501">
        <v>3</v>
      </c>
      <c r="C324" s="502">
        <v>50</v>
      </c>
      <c r="D324" s="244">
        <f t="shared" si="6"/>
        <v>150</v>
      </c>
    </row>
    <row r="325" spans="1:5" ht="27" customHeight="1" thickTop="1" thickBot="1">
      <c r="A325" s="500" t="s">
        <v>450</v>
      </c>
      <c r="B325" s="501">
        <v>2</v>
      </c>
      <c r="C325" s="502">
        <v>25</v>
      </c>
      <c r="D325" s="244">
        <f t="shared" si="6"/>
        <v>50</v>
      </c>
    </row>
    <row r="326" spans="1:5" ht="27" customHeight="1" thickTop="1" thickBot="1">
      <c r="A326" s="500" t="s">
        <v>451</v>
      </c>
      <c r="B326" s="501">
        <v>4</v>
      </c>
      <c r="C326" s="502">
        <v>45</v>
      </c>
      <c r="D326" s="244">
        <f t="shared" si="6"/>
        <v>180</v>
      </c>
    </row>
    <row r="327" spans="1:5" ht="27" customHeight="1" thickTop="1" thickBot="1">
      <c r="A327" s="505" t="s">
        <v>936</v>
      </c>
      <c r="B327" s="501">
        <v>3</v>
      </c>
      <c r="C327" s="502">
        <v>120</v>
      </c>
      <c r="D327" s="244">
        <f t="shared" si="6"/>
        <v>360</v>
      </c>
    </row>
    <row r="328" spans="1:5" ht="27" customHeight="1" thickTop="1" thickBot="1">
      <c r="A328" s="505" t="s">
        <v>935</v>
      </c>
      <c r="B328" s="501">
        <v>2</v>
      </c>
      <c r="C328" s="502">
        <v>180</v>
      </c>
      <c r="D328" s="244">
        <f t="shared" si="6"/>
        <v>360</v>
      </c>
    </row>
    <row r="329" spans="1:5" ht="27" customHeight="1" thickTop="1" thickBot="1">
      <c r="A329" s="500" t="s">
        <v>1084</v>
      </c>
      <c r="B329" s="501">
        <v>9</v>
      </c>
      <c r="C329" s="502">
        <v>99</v>
      </c>
      <c r="D329" s="244">
        <f t="shared" si="6"/>
        <v>891</v>
      </c>
    </row>
    <row r="330" spans="1:5" ht="27" customHeight="1" thickTop="1" thickBot="1">
      <c r="A330" s="500" t="s">
        <v>722</v>
      </c>
      <c r="B330" s="501">
        <v>10</v>
      </c>
      <c r="C330" s="502">
        <v>230</v>
      </c>
      <c r="D330" s="244">
        <f t="shared" si="6"/>
        <v>2300</v>
      </c>
    </row>
    <row r="331" spans="1:5" ht="27" customHeight="1" thickTop="1" thickBot="1">
      <c r="A331" s="517" t="s">
        <v>1035</v>
      </c>
      <c r="B331" s="501">
        <v>16</v>
      </c>
      <c r="C331" s="502">
        <v>25</v>
      </c>
      <c r="D331" s="244">
        <f t="shared" si="6"/>
        <v>400</v>
      </c>
    </row>
    <row r="332" spans="1:5" ht="27" customHeight="1" thickTop="1" thickBot="1">
      <c r="A332" s="500" t="s">
        <v>635</v>
      </c>
      <c r="B332" s="501">
        <v>191</v>
      </c>
      <c r="C332" s="502">
        <v>5</v>
      </c>
      <c r="D332" s="244">
        <f t="shared" si="6"/>
        <v>955</v>
      </c>
    </row>
    <row r="333" spans="1:5" ht="27" customHeight="1" thickTop="1" thickBot="1">
      <c r="A333" s="505" t="s">
        <v>1025</v>
      </c>
      <c r="B333" s="501">
        <v>2</v>
      </c>
      <c r="C333" s="502">
        <v>120</v>
      </c>
      <c r="D333" s="244">
        <f t="shared" si="6"/>
        <v>240</v>
      </c>
    </row>
    <row r="334" spans="1:5" ht="27" customHeight="1" thickTop="1" thickBot="1">
      <c r="A334" s="500" t="s">
        <v>452</v>
      </c>
      <c r="B334" s="501">
        <v>7</v>
      </c>
      <c r="C334" s="502">
        <v>213</v>
      </c>
      <c r="D334" s="244">
        <f t="shared" si="6"/>
        <v>1491</v>
      </c>
    </row>
    <row r="335" spans="1:5" ht="27" customHeight="1" thickTop="1" thickBot="1">
      <c r="A335" s="505" t="s">
        <v>831</v>
      </c>
      <c r="B335" s="501">
        <v>6</v>
      </c>
      <c r="C335" s="502">
        <v>90</v>
      </c>
      <c r="D335" s="244">
        <f t="shared" si="6"/>
        <v>540</v>
      </c>
      <c r="E335" s="514">
        <f>SUM(E2)</f>
        <v>1688625.98</v>
      </c>
    </row>
    <row r="336" spans="1:5" ht="27" customHeight="1" thickTop="1" thickBot="1">
      <c r="A336" s="505" t="s">
        <v>891</v>
      </c>
      <c r="B336" s="501">
        <v>1</v>
      </c>
      <c r="C336" s="502">
        <v>250</v>
      </c>
      <c r="D336" s="244">
        <f t="shared" si="6"/>
        <v>250</v>
      </c>
    </row>
    <row r="337" spans="1:4" ht="27" customHeight="1" thickTop="1" thickBot="1">
      <c r="A337" s="505" t="s">
        <v>832</v>
      </c>
      <c r="B337" s="501">
        <v>5</v>
      </c>
      <c r="C337" s="502">
        <v>70</v>
      </c>
      <c r="D337" s="244">
        <f t="shared" si="6"/>
        <v>350</v>
      </c>
    </row>
    <row r="338" spans="1:4" ht="27" customHeight="1" thickTop="1" thickBot="1">
      <c r="A338" s="500" t="s">
        <v>668</v>
      </c>
      <c r="B338" s="501">
        <v>9</v>
      </c>
      <c r="C338" s="502">
        <v>250</v>
      </c>
      <c r="D338" s="244">
        <f t="shared" si="6"/>
        <v>2250</v>
      </c>
    </row>
    <row r="339" spans="1:4" ht="27" customHeight="1" thickTop="1" thickBot="1">
      <c r="A339" s="500" t="s">
        <v>453</v>
      </c>
      <c r="B339" s="501">
        <v>16</v>
      </c>
      <c r="C339" s="502">
        <v>50</v>
      </c>
      <c r="D339" s="244">
        <f t="shared" si="6"/>
        <v>800</v>
      </c>
    </row>
    <row r="340" spans="1:4" ht="27" customHeight="1" thickTop="1" thickBot="1">
      <c r="A340" s="510" t="s">
        <v>677</v>
      </c>
      <c r="B340" s="501">
        <v>2</v>
      </c>
      <c r="C340" s="502">
        <v>306</v>
      </c>
      <c r="D340" s="244">
        <f t="shared" si="6"/>
        <v>612</v>
      </c>
    </row>
    <row r="341" spans="1:4" ht="27" customHeight="1" thickTop="1" thickBot="1">
      <c r="A341" s="500" t="s">
        <v>454</v>
      </c>
      <c r="B341" s="501">
        <v>4</v>
      </c>
      <c r="C341" s="502">
        <v>280</v>
      </c>
      <c r="D341" s="244">
        <f t="shared" si="6"/>
        <v>1120</v>
      </c>
    </row>
    <row r="342" spans="1:4" ht="27" customHeight="1" thickTop="1" thickBot="1">
      <c r="A342" s="500" t="s">
        <v>455</v>
      </c>
      <c r="B342" s="501">
        <v>179</v>
      </c>
      <c r="C342" s="502">
        <v>20</v>
      </c>
      <c r="D342" s="244">
        <f t="shared" si="6"/>
        <v>3580</v>
      </c>
    </row>
    <row r="343" spans="1:4" ht="27" customHeight="1" thickTop="1" thickBot="1">
      <c r="A343" s="500" t="s">
        <v>456</v>
      </c>
      <c r="B343" s="501">
        <v>178</v>
      </c>
      <c r="C343" s="502">
        <v>16.25</v>
      </c>
      <c r="D343" s="244">
        <f t="shared" si="6"/>
        <v>2892.5</v>
      </c>
    </row>
    <row r="344" spans="1:4" ht="27" customHeight="1" thickTop="1" thickBot="1">
      <c r="A344" s="375" t="s">
        <v>457</v>
      </c>
      <c r="B344" s="326">
        <v>0</v>
      </c>
      <c r="C344" s="327">
        <v>50</v>
      </c>
      <c r="D344" s="244">
        <f t="shared" si="6"/>
        <v>0</v>
      </c>
    </row>
    <row r="345" spans="1:4" ht="27" customHeight="1" thickTop="1" thickBot="1">
      <c r="A345" s="505" t="s">
        <v>889</v>
      </c>
      <c r="B345" s="501">
        <v>29</v>
      </c>
      <c r="C345" s="502">
        <v>95</v>
      </c>
      <c r="D345" s="244">
        <f t="shared" si="6"/>
        <v>2755</v>
      </c>
    </row>
    <row r="346" spans="1:4" ht="27" customHeight="1" thickTop="1" thickBot="1">
      <c r="A346" s="500" t="s">
        <v>664</v>
      </c>
      <c r="B346" s="501">
        <v>2</v>
      </c>
      <c r="C346" s="502">
        <v>200</v>
      </c>
      <c r="D346" s="244">
        <f t="shared" si="6"/>
        <v>400</v>
      </c>
    </row>
    <row r="347" spans="1:4" ht="27" customHeight="1" thickTop="1" thickBot="1">
      <c r="A347" s="500" t="s">
        <v>458</v>
      </c>
      <c r="B347" s="501">
        <v>3</v>
      </c>
      <c r="C347" s="502">
        <v>30</v>
      </c>
      <c r="D347" s="244">
        <f t="shared" si="6"/>
        <v>90</v>
      </c>
    </row>
    <row r="348" spans="1:4" ht="27" customHeight="1" thickTop="1" thickBot="1">
      <c r="A348" s="500" t="s">
        <v>723</v>
      </c>
      <c r="B348" s="501">
        <v>47</v>
      </c>
      <c r="C348" s="502">
        <v>130</v>
      </c>
      <c r="D348" s="244">
        <f t="shared" si="6"/>
        <v>6110</v>
      </c>
    </row>
    <row r="349" spans="1:4" ht="27" customHeight="1" thickTop="1" thickBot="1">
      <c r="A349" s="375" t="s">
        <v>459</v>
      </c>
      <c r="B349" s="326">
        <v>0</v>
      </c>
      <c r="C349" s="327">
        <v>0</v>
      </c>
      <c r="D349" s="244">
        <f t="shared" si="6"/>
        <v>0</v>
      </c>
    </row>
    <row r="350" spans="1:4" ht="27" customHeight="1" thickTop="1" thickBot="1">
      <c r="A350" s="500" t="s">
        <v>460</v>
      </c>
      <c r="B350" s="501">
        <v>50</v>
      </c>
      <c r="C350" s="502">
        <v>65</v>
      </c>
      <c r="D350" s="244">
        <f t="shared" si="6"/>
        <v>3250</v>
      </c>
    </row>
    <row r="351" spans="1:4" ht="27" customHeight="1" thickTop="1" thickBot="1">
      <c r="A351" s="500" t="s">
        <v>1036</v>
      </c>
      <c r="B351" s="501">
        <v>6</v>
      </c>
      <c r="C351" s="502">
        <v>300</v>
      </c>
      <c r="D351" s="244">
        <f t="shared" si="6"/>
        <v>1800</v>
      </c>
    </row>
    <row r="352" spans="1:4" ht="27" customHeight="1" thickTop="1" thickBot="1">
      <c r="A352" s="505" t="s">
        <v>1037</v>
      </c>
      <c r="B352" s="501">
        <v>0</v>
      </c>
      <c r="C352" s="502">
        <v>380</v>
      </c>
      <c r="D352" s="244">
        <f t="shared" si="6"/>
        <v>0</v>
      </c>
    </row>
    <row r="353" spans="1:4" ht="27" customHeight="1" thickTop="1" thickBot="1">
      <c r="A353" s="505" t="s">
        <v>901</v>
      </c>
      <c r="B353" s="501">
        <v>1</v>
      </c>
      <c r="C353" s="502">
        <v>860</v>
      </c>
      <c r="D353" s="244">
        <f t="shared" si="6"/>
        <v>860</v>
      </c>
    </row>
    <row r="354" spans="1:4" ht="27" customHeight="1" thickTop="1" thickBot="1">
      <c r="A354" s="500" t="s">
        <v>461</v>
      </c>
      <c r="B354" s="501">
        <v>1</v>
      </c>
      <c r="C354" s="502">
        <v>52000</v>
      </c>
      <c r="D354" s="244">
        <f t="shared" si="6"/>
        <v>52000</v>
      </c>
    </row>
    <row r="355" spans="1:4" ht="27" customHeight="1" thickTop="1" thickBot="1">
      <c r="A355" s="500" t="s">
        <v>462</v>
      </c>
      <c r="B355" s="501">
        <v>16</v>
      </c>
      <c r="C355" s="502">
        <v>125</v>
      </c>
      <c r="D355" s="244">
        <f t="shared" si="6"/>
        <v>2000</v>
      </c>
    </row>
    <row r="356" spans="1:4" ht="27" customHeight="1" thickTop="1" thickBot="1">
      <c r="A356" s="500" t="s">
        <v>463</v>
      </c>
      <c r="B356" s="501">
        <v>16</v>
      </c>
      <c r="C356" s="502">
        <v>125</v>
      </c>
      <c r="D356" s="244">
        <f t="shared" si="6"/>
        <v>2000</v>
      </c>
    </row>
    <row r="357" spans="1:4" ht="27" customHeight="1" thickTop="1" thickBot="1">
      <c r="A357" s="510" t="s">
        <v>678</v>
      </c>
      <c r="B357" s="501">
        <v>6</v>
      </c>
      <c r="C357" s="502">
        <v>130</v>
      </c>
      <c r="D357" s="244">
        <f t="shared" si="6"/>
        <v>780</v>
      </c>
    </row>
    <row r="358" spans="1:4" ht="27" customHeight="1" thickTop="1" thickBot="1">
      <c r="A358" s="500" t="s">
        <v>1039</v>
      </c>
      <c r="B358" s="501">
        <v>2</v>
      </c>
      <c r="C358" s="502">
        <v>130</v>
      </c>
      <c r="D358" s="244">
        <f t="shared" si="6"/>
        <v>260</v>
      </c>
    </row>
    <row r="359" spans="1:4" ht="27" customHeight="1" thickTop="1" thickBot="1">
      <c r="A359" s="500" t="s">
        <v>464</v>
      </c>
      <c r="B359" s="501">
        <v>15</v>
      </c>
      <c r="C359" s="502">
        <v>125</v>
      </c>
      <c r="D359" s="244">
        <f t="shared" si="6"/>
        <v>1875</v>
      </c>
    </row>
    <row r="360" spans="1:4" ht="27" customHeight="1" thickTop="1" thickBot="1">
      <c r="A360" s="500" t="s">
        <v>1038</v>
      </c>
      <c r="B360" s="501">
        <v>2</v>
      </c>
      <c r="C360" s="502">
        <v>130</v>
      </c>
      <c r="D360" s="244">
        <f t="shared" si="6"/>
        <v>260</v>
      </c>
    </row>
    <row r="361" spans="1:4" ht="27" customHeight="1" thickTop="1" thickBot="1">
      <c r="A361" s="500" t="s">
        <v>465</v>
      </c>
      <c r="B361" s="501">
        <v>516</v>
      </c>
      <c r="C361" s="502">
        <v>12</v>
      </c>
      <c r="D361" s="244">
        <f t="shared" si="6"/>
        <v>6192</v>
      </c>
    </row>
    <row r="362" spans="1:4" ht="27" customHeight="1" thickTop="1" thickBot="1">
      <c r="A362" s="500" t="s">
        <v>466</v>
      </c>
      <c r="B362" s="501">
        <v>245</v>
      </c>
      <c r="C362" s="502">
        <v>12</v>
      </c>
      <c r="D362" s="244">
        <f t="shared" si="6"/>
        <v>2940</v>
      </c>
    </row>
    <row r="363" spans="1:4" ht="27" customHeight="1" thickTop="1" thickBot="1">
      <c r="A363" s="500" t="s">
        <v>467</v>
      </c>
      <c r="B363" s="501">
        <v>58</v>
      </c>
      <c r="C363" s="502">
        <v>14</v>
      </c>
      <c r="D363" s="244">
        <f t="shared" si="6"/>
        <v>812</v>
      </c>
    </row>
    <row r="364" spans="1:4" ht="27" customHeight="1" thickTop="1" thickBot="1">
      <c r="A364" s="500" t="s">
        <v>468</v>
      </c>
      <c r="B364" s="501">
        <v>53</v>
      </c>
      <c r="C364" s="502">
        <v>260</v>
      </c>
      <c r="D364" s="244">
        <f t="shared" si="6"/>
        <v>13780</v>
      </c>
    </row>
    <row r="365" spans="1:4" ht="27" customHeight="1" thickTop="1" thickBot="1">
      <c r="A365" s="500" t="s">
        <v>669</v>
      </c>
      <c r="B365" s="501">
        <v>8</v>
      </c>
      <c r="C365" s="502">
        <v>200</v>
      </c>
      <c r="D365" s="244">
        <f t="shared" si="6"/>
        <v>1600</v>
      </c>
    </row>
    <row r="366" spans="1:4" ht="27" customHeight="1" thickTop="1" thickBot="1">
      <c r="A366" s="375" t="s">
        <v>469</v>
      </c>
      <c r="B366" s="326">
        <v>0</v>
      </c>
      <c r="C366" s="327">
        <v>550</v>
      </c>
      <c r="D366" s="244">
        <f t="shared" si="6"/>
        <v>0</v>
      </c>
    </row>
    <row r="367" spans="1:4" ht="27" customHeight="1" thickTop="1" thickBot="1">
      <c r="A367" s="375" t="s">
        <v>470</v>
      </c>
      <c r="B367" s="326">
        <v>0</v>
      </c>
      <c r="C367" s="327">
        <v>38.25</v>
      </c>
      <c r="D367" s="244">
        <f t="shared" si="6"/>
        <v>0</v>
      </c>
    </row>
    <row r="368" spans="1:4" ht="27" customHeight="1" thickTop="1" thickBot="1">
      <c r="A368" s="500" t="s">
        <v>471</v>
      </c>
      <c r="B368" s="501">
        <v>1</v>
      </c>
      <c r="C368" s="502">
        <v>100</v>
      </c>
      <c r="D368" s="244">
        <f t="shared" si="6"/>
        <v>100</v>
      </c>
    </row>
    <row r="369" spans="1:4" ht="27" customHeight="1" thickTop="1" thickBot="1">
      <c r="A369" s="500" t="s">
        <v>472</v>
      </c>
      <c r="B369" s="501">
        <v>3070</v>
      </c>
      <c r="C369" s="502">
        <v>15.5</v>
      </c>
      <c r="D369" s="244">
        <f t="shared" si="6"/>
        <v>47585</v>
      </c>
    </row>
    <row r="370" spans="1:4" ht="27" customHeight="1" thickTop="1" thickBot="1">
      <c r="A370" s="500" t="s">
        <v>740</v>
      </c>
      <c r="B370" s="501">
        <v>38</v>
      </c>
      <c r="C370" s="502">
        <v>40</v>
      </c>
      <c r="D370" s="244">
        <f t="shared" si="6"/>
        <v>1520</v>
      </c>
    </row>
    <row r="371" spans="1:4" ht="27" customHeight="1" thickTop="1" thickBot="1">
      <c r="A371" s="500" t="s">
        <v>743</v>
      </c>
      <c r="B371" s="501">
        <v>115</v>
      </c>
      <c r="C371" s="502">
        <v>60</v>
      </c>
      <c r="D371" s="244">
        <f t="shared" si="6"/>
        <v>6900</v>
      </c>
    </row>
    <row r="372" spans="1:4" ht="27" customHeight="1" thickTop="1" thickBot="1">
      <c r="A372" s="500" t="s">
        <v>473</v>
      </c>
      <c r="B372" s="501">
        <v>10</v>
      </c>
      <c r="C372" s="502">
        <v>75</v>
      </c>
      <c r="D372" s="244">
        <f t="shared" si="6"/>
        <v>750</v>
      </c>
    </row>
    <row r="373" spans="1:4" ht="27" customHeight="1" thickTop="1" thickBot="1">
      <c r="A373" s="505" t="s">
        <v>1054</v>
      </c>
      <c r="B373" s="501">
        <v>8</v>
      </c>
      <c r="C373" s="502">
        <v>25</v>
      </c>
      <c r="D373" s="244">
        <f t="shared" si="6"/>
        <v>200</v>
      </c>
    </row>
    <row r="374" spans="1:4" ht="27" customHeight="1" thickTop="1" thickBot="1">
      <c r="A374" s="500" t="s">
        <v>474</v>
      </c>
      <c r="B374" s="501">
        <v>198</v>
      </c>
      <c r="C374" s="502">
        <v>18</v>
      </c>
      <c r="D374" s="244">
        <f t="shared" si="6"/>
        <v>3564</v>
      </c>
    </row>
    <row r="375" spans="1:4" ht="27" customHeight="1" thickTop="1" thickBot="1">
      <c r="A375" s="500" t="s">
        <v>1053</v>
      </c>
      <c r="B375" s="501">
        <v>196</v>
      </c>
      <c r="C375" s="502">
        <v>17.5</v>
      </c>
      <c r="D375" s="244">
        <f t="shared" si="6"/>
        <v>3430</v>
      </c>
    </row>
    <row r="376" spans="1:4" ht="27" customHeight="1" thickTop="1" thickBot="1">
      <c r="A376" s="500" t="s">
        <v>1050</v>
      </c>
      <c r="B376" s="501">
        <v>450</v>
      </c>
      <c r="C376" s="502">
        <v>10</v>
      </c>
      <c r="D376" s="244">
        <f t="shared" si="6"/>
        <v>4500</v>
      </c>
    </row>
    <row r="377" spans="1:4" ht="27" customHeight="1" thickTop="1" thickBot="1">
      <c r="A377" s="500" t="s">
        <v>742</v>
      </c>
      <c r="B377" s="501">
        <v>17</v>
      </c>
      <c r="C377" s="502">
        <v>60</v>
      </c>
      <c r="D377" s="244">
        <f t="shared" si="6"/>
        <v>1020</v>
      </c>
    </row>
    <row r="378" spans="1:4" ht="27" customHeight="1" thickTop="1" thickBot="1">
      <c r="A378" s="500" t="s">
        <v>746</v>
      </c>
      <c r="B378" s="501">
        <v>92</v>
      </c>
      <c r="C378" s="502">
        <v>60</v>
      </c>
      <c r="D378" s="244">
        <f t="shared" si="6"/>
        <v>5520</v>
      </c>
    </row>
    <row r="379" spans="1:4" ht="27" customHeight="1" thickTop="1" thickBot="1">
      <c r="A379" s="524" t="s">
        <v>475</v>
      </c>
      <c r="B379" s="522">
        <v>0</v>
      </c>
      <c r="C379" s="523">
        <v>5</v>
      </c>
      <c r="D379" s="244">
        <f t="shared" si="6"/>
        <v>0</v>
      </c>
    </row>
    <row r="380" spans="1:4" ht="27" customHeight="1" thickTop="1" thickBot="1">
      <c r="A380" s="500" t="s">
        <v>1044</v>
      </c>
      <c r="B380" s="501">
        <v>390</v>
      </c>
      <c r="C380" s="502">
        <v>17.5</v>
      </c>
      <c r="D380" s="244">
        <f t="shared" si="6"/>
        <v>6825</v>
      </c>
    </row>
    <row r="381" spans="1:4" ht="27" customHeight="1" thickTop="1" thickBot="1">
      <c r="A381" s="500" t="s">
        <v>1043</v>
      </c>
      <c r="B381" s="501">
        <v>64</v>
      </c>
      <c r="C381" s="502">
        <v>17.5</v>
      </c>
      <c r="D381" s="244">
        <f t="shared" si="6"/>
        <v>1120</v>
      </c>
    </row>
    <row r="382" spans="1:4" ht="27" customHeight="1" thickTop="1" thickBot="1">
      <c r="A382" s="500" t="s">
        <v>476</v>
      </c>
      <c r="B382" s="501">
        <v>18</v>
      </c>
      <c r="C382" s="502">
        <v>17</v>
      </c>
      <c r="D382" s="244">
        <f t="shared" si="6"/>
        <v>306</v>
      </c>
    </row>
    <row r="383" spans="1:4" ht="27" customHeight="1" thickTop="1" thickBot="1">
      <c r="A383" s="500" t="s">
        <v>747</v>
      </c>
      <c r="B383" s="501">
        <v>120</v>
      </c>
      <c r="C383" s="502">
        <v>15.5</v>
      </c>
      <c r="D383" s="244">
        <f t="shared" si="6"/>
        <v>1860</v>
      </c>
    </row>
    <row r="384" spans="1:4" ht="27" customHeight="1" thickTop="1" thickBot="1">
      <c r="A384" s="505" t="s">
        <v>1045</v>
      </c>
      <c r="B384" s="501">
        <v>29</v>
      </c>
      <c r="C384" s="502">
        <v>17.5</v>
      </c>
      <c r="D384" s="244">
        <f t="shared" si="6"/>
        <v>507.5</v>
      </c>
    </row>
    <row r="385" spans="1:4" ht="27" customHeight="1" thickTop="1" thickBot="1">
      <c r="A385" s="500" t="s">
        <v>477</v>
      </c>
      <c r="B385" s="501">
        <v>40</v>
      </c>
      <c r="C385" s="502">
        <v>20</v>
      </c>
      <c r="D385" s="244">
        <f t="shared" si="6"/>
        <v>800</v>
      </c>
    </row>
    <row r="386" spans="1:4" ht="27" customHeight="1" thickTop="1" thickBot="1">
      <c r="A386" s="500" t="s">
        <v>1049</v>
      </c>
      <c r="B386" s="501">
        <v>299</v>
      </c>
      <c r="C386" s="502">
        <v>17</v>
      </c>
      <c r="D386" s="244">
        <f t="shared" si="6"/>
        <v>5083</v>
      </c>
    </row>
    <row r="387" spans="1:4" ht="27" customHeight="1" thickTop="1" thickBot="1">
      <c r="A387" s="500" t="s">
        <v>478</v>
      </c>
      <c r="B387" s="501">
        <v>170</v>
      </c>
      <c r="C387" s="502">
        <v>22</v>
      </c>
      <c r="D387" s="244">
        <f t="shared" ref="D387:D450" si="7">B387*C387</f>
        <v>3740</v>
      </c>
    </row>
    <row r="388" spans="1:4" ht="27" customHeight="1" thickTop="1" thickBot="1">
      <c r="A388" s="500" t="s">
        <v>748</v>
      </c>
      <c r="B388" s="501">
        <v>175</v>
      </c>
      <c r="C388" s="502">
        <v>19</v>
      </c>
      <c r="D388" s="244">
        <f t="shared" si="7"/>
        <v>3325</v>
      </c>
    </row>
    <row r="389" spans="1:4" ht="27" customHeight="1" thickTop="1" thickBot="1">
      <c r="A389" s="505" t="s">
        <v>1048</v>
      </c>
      <c r="B389" s="501">
        <v>20</v>
      </c>
      <c r="C389" s="502">
        <v>27</v>
      </c>
      <c r="D389" s="244">
        <f t="shared" si="7"/>
        <v>540</v>
      </c>
    </row>
    <row r="390" spans="1:4" ht="27" customHeight="1" thickTop="1" thickBot="1">
      <c r="A390" s="500" t="s">
        <v>479</v>
      </c>
      <c r="B390" s="501">
        <v>3</v>
      </c>
      <c r="C390" s="502">
        <v>95</v>
      </c>
      <c r="D390" s="244">
        <f t="shared" si="7"/>
        <v>285</v>
      </c>
    </row>
    <row r="391" spans="1:4" ht="27" customHeight="1" thickTop="1" thickBot="1">
      <c r="A391" s="500" t="s">
        <v>1051</v>
      </c>
      <c r="B391" s="501">
        <v>36</v>
      </c>
      <c r="C391" s="502">
        <v>5</v>
      </c>
      <c r="D391" s="244">
        <f t="shared" si="7"/>
        <v>180</v>
      </c>
    </row>
    <row r="392" spans="1:4" ht="27" customHeight="1" thickTop="1" thickBot="1">
      <c r="A392" s="500" t="s">
        <v>480</v>
      </c>
      <c r="B392" s="501">
        <v>34</v>
      </c>
      <c r="C392" s="502">
        <v>20</v>
      </c>
      <c r="D392" s="244">
        <f t="shared" si="7"/>
        <v>680</v>
      </c>
    </row>
    <row r="393" spans="1:4" ht="27" customHeight="1" thickTop="1" thickBot="1">
      <c r="A393" s="500" t="s">
        <v>1052</v>
      </c>
      <c r="B393" s="501">
        <v>5</v>
      </c>
      <c r="C393" s="502">
        <v>30</v>
      </c>
      <c r="D393" s="244">
        <f t="shared" si="7"/>
        <v>150</v>
      </c>
    </row>
    <row r="394" spans="1:4" ht="27" customHeight="1" thickTop="1" thickBot="1">
      <c r="A394" s="500" t="s">
        <v>481</v>
      </c>
      <c r="B394" s="501">
        <v>10</v>
      </c>
      <c r="C394" s="502">
        <v>27</v>
      </c>
      <c r="D394" s="244">
        <f t="shared" si="7"/>
        <v>270</v>
      </c>
    </row>
    <row r="395" spans="1:4" ht="27" customHeight="1" thickTop="1" thickBot="1">
      <c r="A395" s="500" t="s">
        <v>482</v>
      </c>
      <c r="B395" s="501">
        <v>0</v>
      </c>
      <c r="C395" s="502">
        <v>40</v>
      </c>
      <c r="D395" s="244">
        <f t="shared" si="7"/>
        <v>0</v>
      </c>
    </row>
    <row r="396" spans="1:4" ht="27" customHeight="1" thickTop="1" thickBot="1">
      <c r="A396" s="505" t="s">
        <v>483</v>
      </c>
      <c r="B396" s="501">
        <v>12</v>
      </c>
      <c r="C396" s="502">
        <v>30</v>
      </c>
      <c r="D396" s="244">
        <f t="shared" si="7"/>
        <v>360</v>
      </c>
    </row>
    <row r="397" spans="1:4" ht="27" customHeight="1" thickTop="1" thickBot="1">
      <c r="A397" s="500" t="s">
        <v>484</v>
      </c>
      <c r="B397" s="501">
        <v>1</v>
      </c>
      <c r="C397" s="502">
        <v>130</v>
      </c>
      <c r="D397" s="244">
        <f t="shared" si="7"/>
        <v>130</v>
      </c>
    </row>
    <row r="398" spans="1:4" ht="27" customHeight="1" thickTop="1" thickBot="1">
      <c r="A398" s="505" t="s">
        <v>932</v>
      </c>
      <c r="B398" s="501">
        <v>383</v>
      </c>
      <c r="C398" s="502">
        <v>30</v>
      </c>
      <c r="D398" s="244">
        <f t="shared" si="7"/>
        <v>11490</v>
      </c>
    </row>
    <row r="399" spans="1:4" ht="27" customHeight="1" thickTop="1" thickBot="1">
      <c r="A399" s="505" t="s">
        <v>931</v>
      </c>
      <c r="B399" s="501">
        <v>95</v>
      </c>
      <c r="C399" s="502">
        <v>20</v>
      </c>
      <c r="D399" s="244">
        <f t="shared" si="7"/>
        <v>1900</v>
      </c>
    </row>
    <row r="400" spans="1:4" ht="27" customHeight="1" thickTop="1" thickBot="1">
      <c r="A400" s="500" t="s">
        <v>741</v>
      </c>
      <c r="B400" s="501">
        <v>4</v>
      </c>
      <c r="C400" s="502">
        <v>64</v>
      </c>
      <c r="D400" s="244">
        <f t="shared" si="7"/>
        <v>256</v>
      </c>
    </row>
    <row r="401" spans="1:5" ht="27" customHeight="1" thickTop="1" thickBot="1">
      <c r="A401" s="500" t="s">
        <v>485</v>
      </c>
      <c r="B401" s="501">
        <v>5</v>
      </c>
      <c r="C401" s="502">
        <v>112</v>
      </c>
      <c r="D401" s="244">
        <f t="shared" si="7"/>
        <v>560</v>
      </c>
    </row>
    <row r="402" spans="1:5" ht="27" customHeight="1" thickTop="1" thickBot="1">
      <c r="A402" s="500" t="s">
        <v>486</v>
      </c>
      <c r="B402" s="501">
        <v>9</v>
      </c>
      <c r="C402" s="502">
        <v>65</v>
      </c>
      <c r="D402" s="244">
        <f t="shared" si="7"/>
        <v>585</v>
      </c>
    </row>
    <row r="403" spans="1:5" ht="27" customHeight="1" thickTop="1" thickBot="1">
      <c r="A403" s="505" t="s">
        <v>1006</v>
      </c>
      <c r="B403" s="501">
        <v>8</v>
      </c>
      <c r="C403" s="502">
        <v>70</v>
      </c>
      <c r="D403" s="244">
        <f t="shared" si="7"/>
        <v>560</v>
      </c>
    </row>
    <row r="404" spans="1:5" ht="27" customHeight="1" thickTop="1" thickBot="1">
      <c r="A404" s="505" t="s">
        <v>933</v>
      </c>
      <c r="B404" s="501">
        <v>8</v>
      </c>
      <c r="C404" s="502">
        <v>30</v>
      </c>
      <c r="D404" s="244">
        <f t="shared" si="7"/>
        <v>240</v>
      </c>
    </row>
    <row r="405" spans="1:5" ht="27" customHeight="1" thickTop="1" thickBot="1">
      <c r="A405" s="500" t="s">
        <v>335</v>
      </c>
      <c r="B405" s="501">
        <v>11</v>
      </c>
      <c r="C405" s="502">
        <v>700</v>
      </c>
      <c r="D405" s="244">
        <f t="shared" si="7"/>
        <v>7700</v>
      </c>
    </row>
    <row r="406" spans="1:5" ht="27" customHeight="1" thickTop="1" thickBot="1">
      <c r="A406" s="500" t="s">
        <v>487</v>
      </c>
      <c r="B406" s="501">
        <v>2</v>
      </c>
      <c r="C406" s="502">
        <v>1670</v>
      </c>
      <c r="D406" s="244">
        <f t="shared" si="7"/>
        <v>3340</v>
      </c>
    </row>
    <row r="407" spans="1:5" ht="27" customHeight="1" thickTop="1" thickBot="1">
      <c r="A407" s="500" t="s">
        <v>1042</v>
      </c>
      <c r="B407" s="501">
        <v>4</v>
      </c>
      <c r="C407" s="502">
        <v>600</v>
      </c>
      <c r="D407" s="244">
        <f t="shared" si="7"/>
        <v>2400</v>
      </c>
    </row>
    <row r="408" spans="1:5" ht="27" customHeight="1" thickTop="1" thickBot="1">
      <c r="A408" s="500" t="s">
        <v>170</v>
      </c>
      <c r="B408" s="501">
        <v>24</v>
      </c>
      <c r="C408" s="502">
        <v>850</v>
      </c>
      <c r="D408" s="244">
        <f t="shared" si="7"/>
        <v>20400</v>
      </c>
    </row>
    <row r="409" spans="1:5" ht="27" customHeight="1" thickTop="1" thickBot="1">
      <c r="A409" s="500" t="s">
        <v>667</v>
      </c>
      <c r="B409" s="501">
        <v>4</v>
      </c>
      <c r="C409" s="502">
        <v>176</v>
      </c>
      <c r="D409" s="244">
        <f t="shared" si="7"/>
        <v>704</v>
      </c>
    </row>
    <row r="410" spans="1:5" ht="27" customHeight="1" thickTop="1" thickBot="1">
      <c r="A410" s="500" t="s">
        <v>1056</v>
      </c>
      <c r="B410" s="501">
        <v>65</v>
      </c>
      <c r="C410" s="502">
        <v>45</v>
      </c>
      <c r="D410" s="244">
        <f t="shared" si="7"/>
        <v>2925</v>
      </c>
    </row>
    <row r="411" spans="1:5" ht="27" customHeight="1" thickTop="1" thickBot="1">
      <c r="A411" s="505" t="s">
        <v>784</v>
      </c>
      <c r="B411" s="501">
        <v>646</v>
      </c>
      <c r="C411" s="502">
        <v>43</v>
      </c>
      <c r="D411" s="244">
        <f t="shared" si="7"/>
        <v>27778</v>
      </c>
      <c r="E411" s="647">
        <f>SUM(E2)</f>
        <v>1688625.98</v>
      </c>
    </row>
    <row r="412" spans="1:5" ht="27" customHeight="1" thickTop="1" thickBot="1">
      <c r="A412" s="500" t="s">
        <v>783</v>
      </c>
      <c r="B412" s="501">
        <v>336</v>
      </c>
      <c r="C412" s="502">
        <v>35</v>
      </c>
      <c r="D412" s="244">
        <f t="shared" si="7"/>
        <v>11760</v>
      </c>
      <c r="E412" s="648"/>
    </row>
    <row r="413" spans="1:5" ht="27" customHeight="1" thickTop="1" thickBot="1">
      <c r="A413" s="500" t="s">
        <v>725</v>
      </c>
      <c r="B413" s="501">
        <v>10</v>
      </c>
      <c r="C413" s="502">
        <v>55</v>
      </c>
      <c r="D413" s="244">
        <f t="shared" si="7"/>
        <v>550</v>
      </c>
    </row>
    <row r="414" spans="1:5" ht="27" customHeight="1" thickTop="1" thickBot="1">
      <c r="A414" s="376" t="s">
        <v>745</v>
      </c>
      <c r="B414" s="326">
        <v>0</v>
      </c>
      <c r="C414" s="327">
        <v>42</v>
      </c>
      <c r="D414" s="244">
        <f t="shared" si="7"/>
        <v>0</v>
      </c>
    </row>
    <row r="415" spans="1:5" ht="27" customHeight="1" thickTop="1" thickBot="1">
      <c r="A415" s="500" t="s">
        <v>1055</v>
      </c>
      <c r="B415" s="501">
        <v>59</v>
      </c>
      <c r="C415" s="502">
        <v>30</v>
      </c>
      <c r="D415" s="244">
        <f t="shared" si="7"/>
        <v>1770</v>
      </c>
    </row>
    <row r="416" spans="1:5" ht="27" customHeight="1" thickTop="1" thickBot="1">
      <c r="A416" s="500" t="s">
        <v>488</v>
      </c>
      <c r="B416" s="501">
        <v>148</v>
      </c>
      <c r="C416" s="502">
        <v>73</v>
      </c>
      <c r="D416" s="244">
        <f t="shared" si="7"/>
        <v>10804</v>
      </c>
    </row>
    <row r="417" spans="1:4" ht="27" customHeight="1" thickTop="1" thickBot="1">
      <c r="A417" s="500" t="s">
        <v>1070</v>
      </c>
      <c r="B417" s="501">
        <v>210</v>
      </c>
      <c r="C417" s="502">
        <v>15</v>
      </c>
      <c r="D417" s="244">
        <f t="shared" si="7"/>
        <v>3150</v>
      </c>
    </row>
    <row r="418" spans="1:4" ht="27" customHeight="1" thickTop="1" thickBot="1">
      <c r="A418" s="500" t="s">
        <v>489</v>
      </c>
      <c r="B418" s="501">
        <v>51</v>
      </c>
      <c r="C418" s="502">
        <v>6</v>
      </c>
      <c r="D418" s="244">
        <f t="shared" si="7"/>
        <v>306</v>
      </c>
    </row>
    <row r="419" spans="1:4" ht="27" customHeight="1" thickTop="1" thickBot="1">
      <c r="A419" s="505" t="s">
        <v>731</v>
      </c>
      <c r="B419" s="501">
        <v>13</v>
      </c>
      <c r="C419" s="502">
        <v>9</v>
      </c>
      <c r="D419" s="244">
        <f t="shared" si="7"/>
        <v>117</v>
      </c>
    </row>
    <row r="420" spans="1:4" ht="27" customHeight="1" thickTop="1" thickBot="1">
      <c r="A420" s="505" t="s">
        <v>730</v>
      </c>
      <c r="B420" s="501">
        <v>14</v>
      </c>
      <c r="C420" s="502">
        <v>10</v>
      </c>
      <c r="D420" s="244">
        <f t="shared" si="7"/>
        <v>140</v>
      </c>
    </row>
    <row r="421" spans="1:4" ht="27" customHeight="1" thickTop="1" thickBot="1">
      <c r="A421" s="505" t="s">
        <v>809</v>
      </c>
      <c r="B421" s="501">
        <v>3</v>
      </c>
      <c r="C421" s="502">
        <v>400</v>
      </c>
      <c r="D421" s="244">
        <f t="shared" si="7"/>
        <v>1200</v>
      </c>
    </row>
    <row r="422" spans="1:4" ht="27" customHeight="1" thickTop="1" thickBot="1">
      <c r="A422" s="505" t="s">
        <v>736</v>
      </c>
      <c r="B422" s="501">
        <v>1</v>
      </c>
      <c r="C422" s="502">
        <v>250</v>
      </c>
      <c r="D422" s="244">
        <f t="shared" si="7"/>
        <v>250</v>
      </c>
    </row>
    <row r="423" spans="1:4" ht="27" customHeight="1" thickTop="1" thickBot="1">
      <c r="A423" s="505" t="s">
        <v>749</v>
      </c>
      <c r="B423" s="501">
        <v>1</v>
      </c>
      <c r="C423" s="502">
        <v>140</v>
      </c>
      <c r="D423" s="244">
        <f t="shared" si="7"/>
        <v>140</v>
      </c>
    </row>
    <row r="424" spans="1:4" ht="27" customHeight="1" thickTop="1" thickBot="1">
      <c r="A424" s="376" t="s">
        <v>739</v>
      </c>
      <c r="B424" s="326">
        <v>0</v>
      </c>
      <c r="C424" s="327">
        <v>130</v>
      </c>
      <c r="D424" s="244">
        <f t="shared" si="7"/>
        <v>0</v>
      </c>
    </row>
    <row r="425" spans="1:4" ht="27" customHeight="1" thickTop="1" thickBot="1">
      <c r="A425" s="500" t="s">
        <v>490</v>
      </c>
      <c r="B425" s="501">
        <v>13</v>
      </c>
      <c r="C425" s="502">
        <v>95</v>
      </c>
      <c r="D425" s="244">
        <f t="shared" si="7"/>
        <v>1235</v>
      </c>
    </row>
    <row r="426" spans="1:4" ht="27" customHeight="1" thickTop="1" thickBot="1">
      <c r="A426" s="500" t="s">
        <v>491</v>
      </c>
      <c r="B426" s="501">
        <v>28</v>
      </c>
      <c r="C426" s="502">
        <v>156</v>
      </c>
      <c r="D426" s="244">
        <f t="shared" si="7"/>
        <v>4368</v>
      </c>
    </row>
    <row r="427" spans="1:4" ht="27" customHeight="1" thickTop="1" thickBot="1">
      <c r="A427" s="500" t="s">
        <v>492</v>
      </c>
      <c r="B427" s="501">
        <v>50</v>
      </c>
      <c r="C427" s="502">
        <v>65</v>
      </c>
      <c r="D427" s="244">
        <f t="shared" si="7"/>
        <v>3250</v>
      </c>
    </row>
    <row r="428" spans="1:4" ht="27" customHeight="1" thickTop="1" thickBot="1">
      <c r="A428" s="505" t="s">
        <v>1046</v>
      </c>
      <c r="B428" s="501">
        <v>25</v>
      </c>
      <c r="C428" s="502">
        <v>65</v>
      </c>
      <c r="D428" s="244">
        <f t="shared" si="7"/>
        <v>1625</v>
      </c>
    </row>
    <row r="429" spans="1:4" ht="27" customHeight="1" thickTop="1" thickBot="1">
      <c r="A429" s="500" t="s">
        <v>1047</v>
      </c>
      <c r="B429" s="501">
        <v>6</v>
      </c>
      <c r="C429" s="502">
        <v>65</v>
      </c>
      <c r="D429" s="244">
        <f t="shared" si="7"/>
        <v>390</v>
      </c>
    </row>
    <row r="430" spans="1:4" ht="27" customHeight="1" thickTop="1" thickBot="1">
      <c r="A430" s="505" t="s">
        <v>934</v>
      </c>
      <c r="B430" s="501">
        <v>3</v>
      </c>
      <c r="C430" s="502">
        <v>100</v>
      </c>
      <c r="D430" s="244">
        <f t="shared" si="7"/>
        <v>300</v>
      </c>
    </row>
    <row r="431" spans="1:4" ht="27" customHeight="1" thickTop="1" thickBot="1">
      <c r="A431" s="505" t="s">
        <v>744</v>
      </c>
      <c r="B431" s="501">
        <v>55</v>
      </c>
      <c r="C431" s="502">
        <v>70</v>
      </c>
      <c r="D431" s="244">
        <f t="shared" si="7"/>
        <v>3850</v>
      </c>
    </row>
    <row r="432" spans="1:4" ht="27" customHeight="1" thickTop="1" thickBot="1">
      <c r="A432" s="500" t="s">
        <v>493</v>
      </c>
      <c r="B432" s="501">
        <v>88</v>
      </c>
      <c r="C432" s="502">
        <v>75</v>
      </c>
      <c r="D432" s="244">
        <f t="shared" si="7"/>
        <v>6600</v>
      </c>
    </row>
    <row r="433" spans="1:5" ht="27" customHeight="1" thickTop="1" thickBot="1">
      <c r="A433" s="500" t="s">
        <v>494</v>
      </c>
      <c r="B433" s="501">
        <v>37</v>
      </c>
      <c r="C433" s="502">
        <v>55</v>
      </c>
      <c r="D433" s="244">
        <f t="shared" si="7"/>
        <v>2035</v>
      </c>
    </row>
    <row r="434" spans="1:5" ht="27" customHeight="1" thickTop="1" thickBot="1">
      <c r="A434" s="537" t="s">
        <v>1089</v>
      </c>
      <c r="B434" s="538">
        <v>0</v>
      </c>
      <c r="C434" s="539">
        <v>7.5</v>
      </c>
      <c r="D434" s="244">
        <f t="shared" si="7"/>
        <v>0</v>
      </c>
    </row>
    <row r="435" spans="1:5" ht="27" customHeight="1" thickTop="1" thickBot="1">
      <c r="A435" s="500" t="s">
        <v>495</v>
      </c>
      <c r="B435" s="501">
        <v>18</v>
      </c>
      <c r="C435" s="502">
        <v>280</v>
      </c>
      <c r="D435" s="244">
        <f t="shared" si="7"/>
        <v>5040</v>
      </c>
    </row>
    <row r="436" spans="1:5" ht="27" customHeight="1" thickTop="1" thickBot="1">
      <c r="A436" s="500" t="s">
        <v>496</v>
      </c>
      <c r="B436" s="501">
        <v>25</v>
      </c>
      <c r="C436" s="502">
        <v>270</v>
      </c>
      <c r="D436" s="244">
        <f t="shared" si="7"/>
        <v>6750</v>
      </c>
      <c r="E436" s="634" t="s">
        <v>0</v>
      </c>
    </row>
    <row r="437" spans="1:5" ht="27" customHeight="1" thickTop="1" thickBot="1">
      <c r="A437" s="505" t="s">
        <v>737</v>
      </c>
      <c r="B437" s="501">
        <v>1</v>
      </c>
      <c r="C437" s="502">
        <v>200</v>
      </c>
      <c r="D437" s="244">
        <f t="shared" si="7"/>
        <v>200</v>
      </c>
      <c r="E437" s="635"/>
    </row>
    <row r="438" spans="1:5" ht="27" customHeight="1" thickTop="1" thickBot="1">
      <c r="A438" s="500" t="s">
        <v>732</v>
      </c>
      <c r="B438" s="501">
        <v>2</v>
      </c>
      <c r="C438" s="502">
        <v>850</v>
      </c>
      <c r="D438" s="244">
        <f t="shared" si="7"/>
        <v>1700</v>
      </c>
      <c r="E438" s="652">
        <f t="shared" ref="E438" si="8">SUM(E2)</f>
        <v>1688625.98</v>
      </c>
    </row>
    <row r="439" spans="1:5" ht="27" customHeight="1" thickTop="1" thickBot="1">
      <c r="A439" s="375" t="s">
        <v>497</v>
      </c>
      <c r="B439" s="326">
        <v>0</v>
      </c>
      <c r="C439" s="327">
        <v>370</v>
      </c>
      <c r="D439" s="244">
        <f t="shared" si="7"/>
        <v>0</v>
      </c>
      <c r="E439" s="653"/>
    </row>
    <row r="440" spans="1:5" ht="27" customHeight="1" thickTop="1" thickBot="1">
      <c r="A440" s="500" t="s">
        <v>498</v>
      </c>
      <c r="B440" s="501">
        <v>4</v>
      </c>
      <c r="C440" s="502">
        <v>150</v>
      </c>
      <c r="D440" s="244">
        <f t="shared" si="7"/>
        <v>600</v>
      </c>
    </row>
    <row r="441" spans="1:5" ht="27" customHeight="1" thickTop="1" thickBot="1">
      <c r="A441" s="505" t="s">
        <v>979</v>
      </c>
      <c r="B441" s="501">
        <v>2</v>
      </c>
      <c r="C441" s="502">
        <v>1050</v>
      </c>
      <c r="D441" s="244">
        <f t="shared" si="7"/>
        <v>2100</v>
      </c>
    </row>
    <row r="442" spans="1:5" ht="27" customHeight="1" thickTop="1" thickBot="1">
      <c r="A442" s="500" t="s">
        <v>499</v>
      </c>
      <c r="B442" s="501">
        <v>77</v>
      </c>
      <c r="C442" s="502">
        <v>230</v>
      </c>
      <c r="D442" s="244">
        <f t="shared" si="7"/>
        <v>17710</v>
      </c>
    </row>
    <row r="443" spans="1:5" ht="27" customHeight="1" thickTop="1" thickBot="1">
      <c r="A443" s="500" t="s">
        <v>500</v>
      </c>
      <c r="B443" s="501">
        <v>26</v>
      </c>
      <c r="C443" s="502">
        <v>45</v>
      </c>
      <c r="D443" s="244">
        <f t="shared" si="7"/>
        <v>1170</v>
      </c>
    </row>
    <row r="444" spans="1:5" ht="27" customHeight="1" thickTop="1" thickBot="1">
      <c r="A444" s="500" t="s">
        <v>501</v>
      </c>
      <c r="B444" s="501">
        <v>11</v>
      </c>
      <c r="C444" s="502">
        <v>45</v>
      </c>
      <c r="D444" s="244">
        <f t="shared" si="7"/>
        <v>495</v>
      </c>
    </row>
    <row r="445" spans="1:5" ht="27" customHeight="1" thickTop="1" thickBot="1">
      <c r="A445" s="500" t="s">
        <v>502</v>
      </c>
      <c r="B445" s="501">
        <v>1</v>
      </c>
      <c r="C445" s="502">
        <v>2750</v>
      </c>
      <c r="D445" s="244">
        <f t="shared" si="7"/>
        <v>2750</v>
      </c>
    </row>
    <row r="446" spans="1:5" ht="27" customHeight="1" thickTop="1" thickBot="1">
      <c r="A446" s="500" t="s">
        <v>503</v>
      </c>
      <c r="B446" s="501">
        <v>9</v>
      </c>
      <c r="C446" s="502">
        <v>25</v>
      </c>
      <c r="D446" s="244">
        <f t="shared" si="7"/>
        <v>225</v>
      </c>
    </row>
    <row r="447" spans="1:5" ht="27" customHeight="1" thickTop="1" thickBot="1">
      <c r="A447" s="505" t="s">
        <v>937</v>
      </c>
      <c r="B447" s="501">
        <v>1</v>
      </c>
      <c r="C447" s="502">
        <v>1500</v>
      </c>
      <c r="D447" s="244">
        <f t="shared" si="7"/>
        <v>1500</v>
      </c>
    </row>
    <row r="448" spans="1:5" ht="27" customHeight="1" thickTop="1" thickBot="1">
      <c r="A448" s="500" t="s">
        <v>1105</v>
      </c>
      <c r="B448" s="501">
        <v>1</v>
      </c>
      <c r="C448" s="502">
        <v>2500</v>
      </c>
      <c r="D448" s="244">
        <f t="shared" si="7"/>
        <v>2500</v>
      </c>
    </row>
    <row r="449" spans="1:4" ht="27" customHeight="1" thickTop="1" thickBot="1">
      <c r="A449" s="500" t="s">
        <v>1041</v>
      </c>
      <c r="B449" s="501">
        <v>1</v>
      </c>
      <c r="C449" s="502">
        <v>400</v>
      </c>
      <c r="D449" s="244">
        <f t="shared" si="7"/>
        <v>400</v>
      </c>
    </row>
    <row r="450" spans="1:4" ht="27" customHeight="1" thickTop="1" thickBot="1">
      <c r="A450" s="500" t="s">
        <v>1040</v>
      </c>
      <c r="B450" s="501">
        <v>1</v>
      </c>
      <c r="C450" s="502">
        <v>450</v>
      </c>
      <c r="D450" s="244">
        <f t="shared" si="7"/>
        <v>450</v>
      </c>
    </row>
    <row r="451" spans="1:4" ht="27" customHeight="1" thickTop="1" thickBot="1">
      <c r="A451" s="505" t="s">
        <v>980</v>
      </c>
      <c r="B451" s="501">
        <v>3</v>
      </c>
      <c r="C451" s="502">
        <v>950</v>
      </c>
      <c r="D451" s="244">
        <f t="shared" ref="D451:D514" si="9">B451*C451</f>
        <v>2850</v>
      </c>
    </row>
    <row r="452" spans="1:4" ht="27" customHeight="1" thickTop="1" thickBot="1">
      <c r="A452" s="505" t="s">
        <v>981</v>
      </c>
      <c r="B452" s="501">
        <v>1</v>
      </c>
      <c r="C452" s="502">
        <v>600</v>
      </c>
      <c r="D452" s="244">
        <f t="shared" si="9"/>
        <v>600</v>
      </c>
    </row>
    <row r="453" spans="1:4" ht="27" customHeight="1" thickTop="1" thickBot="1">
      <c r="A453" s="500" t="s">
        <v>504</v>
      </c>
      <c r="B453" s="501">
        <v>173</v>
      </c>
      <c r="C453" s="502">
        <v>73</v>
      </c>
      <c r="D453" s="244">
        <f t="shared" si="9"/>
        <v>12629</v>
      </c>
    </row>
    <row r="454" spans="1:4" ht="27" customHeight="1" thickTop="1" thickBot="1">
      <c r="A454" s="510" t="s">
        <v>679</v>
      </c>
      <c r="B454" s="501">
        <v>2</v>
      </c>
      <c r="C454" s="502">
        <v>60</v>
      </c>
      <c r="D454" s="244">
        <f t="shared" si="9"/>
        <v>120</v>
      </c>
    </row>
    <row r="455" spans="1:4" ht="27" customHeight="1" thickTop="1" thickBot="1">
      <c r="A455" s="510" t="s">
        <v>680</v>
      </c>
      <c r="B455" s="501">
        <v>9</v>
      </c>
      <c r="C455" s="502">
        <v>240</v>
      </c>
      <c r="D455" s="244">
        <f t="shared" si="9"/>
        <v>2160</v>
      </c>
    </row>
    <row r="456" spans="1:4" ht="27" customHeight="1" thickTop="1" thickBot="1">
      <c r="A456" s="500" t="s">
        <v>505</v>
      </c>
      <c r="B456" s="501">
        <v>7</v>
      </c>
      <c r="C456" s="502">
        <v>50</v>
      </c>
      <c r="D456" s="244">
        <f t="shared" si="9"/>
        <v>350</v>
      </c>
    </row>
    <row r="457" spans="1:4" ht="27" customHeight="1" thickTop="1" thickBot="1">
      <c r="A457" s="505" t="s">
        <v>296</v>
      </c>
      <c r="B457" s="501">
        <v>2</v>
      </c>
      <c r="C457" s="502">
        <v>310</v>
      </c>
      <c r="D457" s="244">
        <f t="shared" si="9"/>
        <v>620</v>
      </c>
    </row>
    <row r="458" spans="1:4" ht="27" customHeight="1" thickTop="1" thickBot="1">
      <c r="A458" s="505" t="s">
        <v>905</v>
      </c>
      <c r="B458" s="501">
        <v>114</v>
      </c>
      <c r="C458" s="502">
        <v>38</v>
      </c>
      <c r="D458" s="244">
        <f t="shared" si="9"/>
        <v>4332</v>
      </c>
    </row>
    <row r="459" spans="1:4" ht="27" customHeight="1" thickTop="1" thickBot="1">
      <c r="A459" s="500" t="s">
        <v>506</v>
      </c>
      <c r="B459" s="501">
        <v>42</v>
      </c>
      <c r="C459" s="502">
        <v>36</v>
      </c>
      <c r="D459" s="244">
        <f t="shared" si="9"/>
        <v>1512</v>
      </c>
    </row>
    <row r="460" spans="1:4" ht="27" customHeight="1" thickTop="1" thickBot="1">
      <c r="A460" s="505" t="s">
        <v>898</v>
      </c>
      <c r="B460" s="501">
        <v>46</v>
      </c>
      <c r="C460" s="502">
        <v>80</v>
      </c>
      <c r="D460" s="244">
        <f t="shared" si="9"/>
        <v>3680</v>
      </c>
    </row>
    <row r="461" spans="1:4" ht="25.5" customHeight="1">
      <c r="A461" s="500" t="s">
        <v>507</v>
      </c>
      <c r="B461" s="501">
        <v>959</v>
      </c>
      <c r="C461" s="502">
        <v>45</v>
      </c>
      <c r="D461" s="244">
        <f t="shared" si="9"/>
        <v>43155</v>
      </c>
    </row>
    <row r="462" spans="1:4" ht="25.5" customHeight="1" thickTop="1" thickBot="1">
      <c r="A462" s="505" t="s">
        <v>1009</v>
      </c>
      <c r="B462" s="501">
        <v>64</v>
      </c>
      <c r="C462" s="502">
        <v>46</v>
      </c>
      <c r="D462" s="244">
        <f t="shared" si="9"/>
        <v>2944</v>
      </c>
    </row>
    <row r="463" spans="1:4" ht="25.5" customHeight="1" thickTop="1" thickBot="1">
      <c r="A463" s="500" t="s">
        <v>1008</v>
      </c>
      <c r="B463" s="501">
        <v>0</v>
      </c>
      <c r="C463" s="327">
        <v>50</v>
      </c>
      <c r="D463" s="244">
        <f t="shared" si="9"/>
        <v>0</v>
      </c>
    </row>
    <row r="464" spans="1:4" ht="25.5" customHeight="1" thickTop="1" thickBot="1">
      <c r="A464" s="375" t="s">
        <v>1007</v>
      </c>
      <c r="B464" s="326">
        <v>0</v>
      </c>
      <c r="C464" s="327">
        <v>25</v>
      </c>
      <c r="D464" s="244">
        <f t="shared" si="9"/>
        <v>0</v>
      </c>
    </row>
    <row r="465" spans="1:4" ht="25.5" customHeight="1" thickTop="1" thickBot="1">
      <c r="A465" s="505" t="s">
        <v>1012</v>
      </c>
      <c r="B465" s="501">
        <v>9</v>
      </c>
      <c r="C465" s="502">
        <v>48</v>
      </c>
      <c r="D465" s="244">
        <f t="shared" si="9"/>
        <v>432</v>
      </c>
    </row>
    <row r="466" spans="1:4" ht="25.5" customHeight="1" thickTop="1" thickBot="1">
      <c r="A466" s="375" t="s">
        <v>508</v>
      </c>
      <c r="B466" s="326">
        <v>0</v>
      </c>
      <c r="C466" s="327">
        <v>156.80000000000001</v>
      </c>
      <c r="D466" s="244">
        <f t="shared" si="9"/>
        <v>0</v>
      </c>
    </row>
    <row r="467" spans="1:4" ht="25.5" customHeight="1" thickTop="1" thickBot="1">
      <c r="A467" s="375" t="s">
        <v>509</v>
      </c>
      <c r="B467" s="326">
        <v>0</v>
      </c>
      <c r="C467" s="327">
        <v>212</v>
      </c>
      <c r="D467" s="244">
        <f t="shared" si="9"/>
        <v>0</v>
      </c>
    </row>
    <row r="468" spans="1:4" ht="25.5" customHeight="1" thickTop="1" thickBot="1">
      <c r="A468" s="500" t="s">
        <v>510</v>
      </c>
      <c r="B468" s="501">
        <v>7</v>
      </c>
      <c r="C468" s="502">
        <v>35</v>
      </c>
      <c r="D468" s="244">
        <f t="shared" si="9"/>
        <v>245</v>
      </c>
    </row>
    <row r="469" spans="1:4" ht="25.5" customHeight="1" thickTop="1" thickBot="1">
      <c r="A469" s="500" t="s">
        <v>511</v>
      </c>
      <c r="B469" s="501">
        <v>6</v>
      </c>
      <c r="C469" s="502">
        <v>45</v>
      </c>
      <c r="D469" s="244">
        <f t="shared" si="9"/>
        <v>270</v>
      </c>
    </row>
    <row r="470" spans="1:4" ht="25.5" customHeight="1" thickTop="1" thickBot="1">
      <c r="A470" s="500" t="s">
        <v>512</v>
      </c>
      <c r="B470" s="501">
        <v>3</v>
      </c>
      <c r="C470" s="502">
        <v>4000</v>
      </c>
      <c r="D470" s="244">
        <f t="shared" si="9"/>
        <v>12000</v>
      </c>
    </row>
    <row r="471" spans="1:4" ht="25.5" customHeight="1" thickTop="1" thickBot="1">
      <c r="A471" s="500" t="s">
        <v>513</v>
      </c>
      <c r="B471" s="501">
        <v>102</v>
      </c>
      <c r="C471" s="502">
        <v>100</v>
      </c>
      <c r="D471" s="244">
        <f t="shared" si="9"/>
        <v>10200</v>
      </c>
    </row>
    <row r="472" spans="1:4" ht="25.5" customHeight="1" thickTop="1" thickBot="1">
      <c r="A472" s="500" t="s">
        <v>514</v>
      </c>
      <c r="B472" s="501">
        <v>68</v>
      </c>
      <c r="C472" s="502">
        <v>60</v>
      </c>
      <c r="D472" s="244">
        <f t="shared" si="9"/>
        <v>4080</v>
      </c>
    </row>
    <row r="473" spans="1:4" ht="25.5" customHeight="1" thickTop="1" thickBot="1">
      <c r="A473" s="500" t="s">
        <v>515</v>
      </c>
      <c r="B473" s="501">
        <v>66</v>
      </c>
      <c r="C473" s="502">
        <v>85</v>
      </c>
      <c r="D473" s="244">
        <f t="shared" si="9"/>
        <v>5610</v>
      </c>
    </row>
    <row r="474" spans="1:4" ht="25.5" customHeight="1" thickTop="1" thickBot="1">
      <c r="A474" s="505" t="s">
        <v>858</v>
      </c>
      <c r="B474" s="501">
        <v>1</v>
      </c>
      <c r="C474" s="502">
        <v>900</v>
      </c>
      <c r="D474" s="244">
        <f t="shared" si="9"/>
        <v>900</v>
      </c>
    </row>
    <row r="475" spans="1:4" ht="25.5" customHeight="1" thickTop="1" thickBot="1">
      <c r="A475" s="375" t="s">
        <v>516</v>
      </c>
      <c r="B475" s="326">
        <v>0</v>
      </c>
      <c r="C475" s="327">
        <v>350</v>
      </c>
      <c r="D475" s="244">
        <f t="shared" si="9"/>
        <v>0</v>
      </c>
    </row>
    <row r="476" spans="1:4" ht="25.5" customHeight="1" thickTop="1" thickBot="1">
      <c r="A476" s="375" t="s">
        <v>517</v>
      </c>
      <c r="B476" s="326">
        <v>0</v>
      </c>
      <c r="C476" s="327">
        <v>0</v>
      </c>
      <c r="D476" s="244">
        <f t="shared" si="9"/>
        <v>0</v>
      </c>
    </row>
    <row r="477" spans="1:4" ht="25.5" customHeight="1" thickTop="1" thickBot="1">
      <c r="A477" s="500" t="s">
        <v>518</v>
      </c>
      <c r="B477" s="501">
        <v>10</v>
      </c>
      <c r="C477" s="502">
        <v>40</v>
      </c>
      <c r="D477" s="244">
        <f t="shared" si="9"/>
        <v>400</v>
      </c>
    </row>
    <row r="478" spans="1:4" ht="25.5" customHeight="1" thickTop="1" thickBot="1">
      <c r="A478" s="500" t="s">
        <v>519</v>
      </c>
      <c r="B478" s="501">
        <v>24</v>
      </c>
      <c r="C478" s="502">
        <v>30</v>
      </c>
      <c r="D478" s="244">
        <f t="shared" si="9"/>
        <v>720</v>
      </c>
    </row>
    <row r="479" spans="1:4" ht="25.5" customHeight="1" thickTop="1" thickBot="1">
      <c r="A479" s="500" t="s">
        <v>520</v>
      </c>
      <c r="B479" s="501">
        <v>26</v>
      </c>
      <c r="C479" s="502">
        <v>67</v>
      </c>
      <c r="D479" s="244">
        <f t="shared" si="9"/>
        <v>1742</v>
      </c>
    </row>
    <row r="480" spans="1:4" ht="25.5" customHeight="1" thickTop="1" thickBot="1">
      <c r="A480" s="375" t="s">
        <v>521</v>
      </c>
      <c r="B480" s="326">
        <v>0</v>
      </c>
      <c r="C480" s="327">
        <v>240</v>
      </c>
      <c r="D480" s="244">
        <f t="shared" si="9"/>
        <v>0</v>
      </c>
    </row>
    <row r="481" spans="1:5" ht="25.5" customHeight="1" thickTop="1" thickBot="1">
      <c r="A481" s="500" t="s">
        <v>1160</v>
      </c>
      <c r="B481" s="501">
        <v>20</v>
      </c>
      <c r="C481" s="502">
        <v>4</v>
      </c>
      <c r="D481" s="244">
        <f t="shared" si="9"/>
        <v>80</v>
      </c>
    </row>
    <row r="482" spans="1:5" ht="25.5" customHeight="1" thickTop="1" thickBot="1">
      <c r="A482" s="500" t="s">
        <v>522</v>
      </c>
      <c r="B482" s="501">
        <v>131</v>
      </c>
      <c r="C482" s="502">
        <v>30</v>
      </c>
      <c r="D482" s="244">
        <f t="shared" si="9"/>
        <v>3930</v>
      </c>
    </row>
    <row r="483" spans="1:5" ht="25.5" customHeight="1">
      <c r="A483" s="500" t="s">
        <v>523</v>
      </c>
      <c r="B483" s="501">
        <v>101</v>
      </c>
      <c r="C483" s="502">
        <v>75</v>
      </c>
      <c r="D483" s="244">
        <f t="shared" si="9"/>
        <v>7575</v>
      </c>
    </row>
    <row r="484" spans="1:5" ht="25.5" customHeight="1" thickTop="1" thickBot="1">
      <c r="A484" s="505" t="s">
        <v>767</v>
      </c>
      <c r="B484" s="501">
        <v>2</v>
      </c>
      <c r="C484" s="502">
        <v>100</v>
      </c>
      <c r="D484" s="244">
        <f t="shared" si="9"/>
        <v>200</v>
      </c>
    </row>
    <row r="485" spans="1:5" ht="25.5" customHeight="1" thickTop="1" thickBot="1">
      <c r="A485" s="500" t="s">
        <v>524</v>
      </c>
      <c r="B485" s="501">
        <v>7</v>
      </c>
      <c r="C485" s="502">
        <v>50</v>
      </c>
      <c r="D485" s="244">
        <f t="shared" si="9"/>
        <v>350</v>
      </c>
    </row>
    <row r="486" spans="1:5" ht="25.5" customHeight="1" thickTop="1" thickBot="1">
      <c r="A486" s="500" t="s">
        <v>525</v>
      </c>
      <c r="B486" s="501">
        <v>3</v>
      </c>
      <c r="C486" s="502">
        <v>60</v>
      </c>
      <c r="D486" s="244">
        <f t="shared" si="9"/>
        <v>180</v>
      </c>
    </row>
    <row r="487" spans="1:5" ht="25.5" customHeight="1" thickTop="1" thickBot="1">
      <c r="A487" s="500" t="s">
        <v>752</v>
      </c>
      <c r="B487" s="501">
        <v>14</v>
      </c>
      <c r="C487" s="502">
        <v>80</v>
      </c>
      <c r="D487" s="244">
        <f t="shared" si="9"/>
        <v>1120</v>
      </c>
    </row>
    <row r="488" spans="1:5" ht="25.5" customHeight="1" thickTop="1" thickBot="1">
      <c r="A488" s="500" t="s">
        <v>753</v>
      </c>
      <c r="B488" s="501">
        <v>31</v>
      </c>
      <c r="C488" s="502">
        <v>80</v>
      </c>
      <c r="D488" s="244">
        <f t="shared" si="9"/>
        <v>2480</v>
      </c>
      <c r="E488" s="647">
        <f>SUM(E2)</f>
        <v>1688625.98</v>
      </c>
    </row>
    <row r="489" spans="1:5" ht="25.5" customHeight="1" thickTop="1" thickBot="1">
      <c r="A489" s="500" t="s">
        <v>751</v>
      </c>
      <c r="B489" s="501">
        <v>9</v>
      </c>
      <c r="C489" s="502">
        <v>80</v>
      </c>
      <c r="D489" s="244">
        <f t="shared" si="9"/>
        <v>720</v>
      </c>
      <c r="E489" s="648"/>
    </row>
    <row r="490" spans="1:5" ht="25.5" customHeight="1" thickTop="1" thickBot="1">
      <c r="A490" s="540" t="s">
        <v>526</v>
      </c>
      <c r="B490" s="538">
        <v>0</v>
      </c>
      <c r="C490" s="539">
        <v>280</v>
      </c>
      <c r="D490" s="244">
        <f t="shared" si="9"/>
        <v>0</v>
      </c>
    </row>
    <row r="491" spans="1:5" ht="25.5" customHeight="1" thickTop="1" thickBot="1">
      <c r="A491" s="500" t="s">
        <v>1057</v>
      </c>
      <c r="B491" s="501">
        <v>1</v>
      </c>
      <c r="C491" s="502">
        <v>650</v>
      </c>
      <c r="D491" s="244">
        <f t="shared" si="9"/>
        <v>650</v>
      </c>
    </row>
    <row r="492" spans="1:5" ht="25.5" customHeight="1" thickTop="1" thickBot="1">
      <c r="A492" s="500" t="s">
        <v>1215</v>
      </c>
      <c r="B492" s="501">
        <v>1</v>
      </c>
      <c r="C492" s="502">
        <v>512</v>
      </c>
      <c r="D492" s="244">
        <f t="shared" si="9"/>
        <v>512</v>
      </c>
    </row>
    <row r="493" spans="1:5" ht="25.5" customHeight="1" thickTop="1" thickBot="1">
      <c r="A493" s="500"/>
      <c r="B493" s="501"/>
      <c r="C493" s="502"/>
      <c r="D493" s="244">
        <f t="shared" si="9"/>
        <v>0</v>
      </c>
    </row>
    <row r="494" spans="1:5" ht="25.5" customHeight="1" thickTop="1" thickBot="1">
      <c r="A494" s="505" t="s">
        <v>774</v>
      </c>
      <c r="B494" s="501">
        <v>78</v>
      </c>
      <c r="C494" s="502">
        <v>4</v>
      </c>
      <c r="D494" s="244">
        <f t="shared" si="9"/>
        <v>312</v>
      </c>
    </row>
    <row r="495" spans="1:5" ht="25.5" customHeight="1" thickTop="1" thickBot="1">
      <c r="A495" s="500" t="s">
        <v>305</v>
      </c>
      <c r="B495" s="501">
        <v>2</v>
      </c>
      <c r="C495" s="502">
        <v>250</v>
      </c>
      <c r="D495" s="244">
        <f t="shared" si="9"/>
        <v>500</v>
      </c>
    </row>
    <row r="496" spans="1:5" ht="25.5" customHeight="1" thickTop="1" thickBot="1">
      <c r="A496" s="505" t="s">
        <v>728</v>
      </c>
      <c r="B496" s="501">
        <v>1</v>
      </c>
      <c r="C496" s="502">
        <v>900</v>
      </c>
      <c r="D496" s="244">
        <f t="shared" si="9"/>
        <v>900</v>
      </c>
    </row>
    <row r="497" spans="1:4" ht="25.5" customHeight="1" thickTop="1" thickBot="1">
      <c r="A497" s="500" t="s">
        <v>726</v>
      </c>
      <c r="B497" s="501">
        <v>2</v>
      </c>
      <c r="C497" s="502">
        <v>1200</v>
      </c>
      <c r="D497" s="244">
        <f t="shared" si="9"/>
        <v>2400</v>
      </c>
    </row>
    <row r="498" spans="1:4" ht="25.5" customHeight="1" thickTop="1" thickBot="1">
      <c r="A498" s="376" t="s">
        <v>727</v>
      </c>
      <c r="B498" s="326">
        <v>0</v>
      </c>
      <c r="C498" s="327">
        <v>600</v>
      </c>
      <c r="D498" s="244">
        <f t="shared" si="9"/>
        <v>0</v>
      </c>
    </row>
    <row r="499" spans="1:4" ht="25.5" customHeight="1" thickTop="1" thickBot="1">
      <c r="A499" s="510" t="s">
        <v>681</v>
      </c>
      <c r="B499" s="501">
        <v>6</v>
      </c>
      <c r="C499" s="502">
        <v>300</v>
      </c>
      <c r="D499" s="244">
        <f t="shared" si="9"/>
        <v>1800</v>
      </c>
    </row>
    <row r="500" spans="1:4" ht="25.5" customHeight="1" thickTop="1" thickBot="1">
      <c r="A500" s="500" t="s">
        <v>714</v>
      </c>
      <c r="B500" s="501">
        <v>4</v>
      </c>
      <c r="C500" s="502">
        <v>180</v>
      </c>
      <c r="D500" s="244">
        <f t="shared" si="9"/>
        <v>720</v>
      </c>
    </row>
    <row r="501" spans="1:4" ht="25.5" customHeight="1" thickTop="1" thickBot="1">
      <c r="A501" s="500" t="s">
        <v>527</v>
      </c>
      <c r="B501" s="501">
        <v>7</v>
      </c>
      <c r="C501" s="502">
        <v>130</v>
      </c>
      <c r="D501" s="244">
        <f t="shared" si="9"/>
        <v>910</v>
      </c>
    </row>
    <row r="502" spans="1:4" ht="25.5" customHeight="1" thickTop="1" thickBot="1">
      <c r="A502" s="500" t="s">
        <v>528</v>
      </c>
      <c r="B502" s="501">
        <v>8</v>
      </c>
      <c r="C502" s="502">
        <v>120</v>
      </c>
      <c r="D502" s="244">
        <f t="shared" si="9"/>
        <v>960</v>
      </c>
    </row>
    <row r="503" spans="1:4" ht="25.5" customHeight="1" thickTop="1" thickBot="1">
      <c r="A503" s="500" t="s">
        <v>529</v>
      </c>
      <c r="B503" s="501">
        <v>8</v>
      </c>
      <c r="C503" s="502">
        <v>176</v>
      </c>
      <c r="D503" s="244">
        <f t="shared" si="9"/>
        <v>1408</v>
      </c>
    </row>
    <row r="504" spans="1:4" ht="25.5" customHeight="1" thickTop="1" thickBot="1">
      <c r="A504" s="500" t="s">
        <v>530</v>
      </c>
      <c r="B504" s="501">
        <v>40</v>
      </c>
      <c r="C504" s="502">
        <v>70</v>
      </c>
      <c r="D504" s="244">
        <f t="shared" si="9"/>
        <v>2800</v>
      </c>
    </row>
    <row r="505" spans="1:4" ht="25.5" customHeight="1" thickTop="1" thickBot="1">
      <c r="A505" s="505" t="s">
        <v>1081</v>
      </c>
      <c r="B505" s="501">
        <v>8</v>
      </c>
      <c r="C505" s="502">
        <v>30</v>
      </c>
      <c r="D505" s="244">
        <f t="shared" si="9"/>
        <v>240</v>
      </c>
    </row>
    <row r="506" spans="1:4" ht="25.5" customHeight="1" thickTop="1" thickBot="1">
      <c r="A506" s="500" t="s">
        <v>531</v>
      </c>
      <c r="B506" s="501">
        <v>41</v>
      </c>
      <c r="C506" s="502">
        <v>45</v>
      </c>
      <c r="D506" s="244">
        <f t="shared" si="9"/>
        <v>1845</v>
      </c>
    </row>
    <row r="507" spans="1:4" ht="25.5" customHeight="1" thickTop="1" thickBot="1">
      <c r="A507" s="500" t="s">
        <v>884</v>
      </c>
      <c r="B507" s="501">
        <v>109</v>
      </c>
      <c r="C507" s="502">
        <v>125</v>
      </c>
      <c r="D507" s="244">
        <f t="shared" si="9"/>
        <v>13625</v>
      </c>
    </row>
    <row r="508" spans="1:4" ht="25.5" customHeight="1" thickTop="1" thickBot="1">
      <c r="A508" s="505" t="s">
        <v>885</v>
      </c>
      <c r="B508" s="501">
        <v>9</v>
      </c>
      <c r="C508" s="502">
        <v>130</v>
      </c>
      <c r="D508" s="244">
        <f t="shared" si="9"/>
        <v>1170</v>
      </c>
    </row>
    <row r="509" spans="1:4" ht="25.5" customHeight="1" thickTop="1" thickBot="1">
      <c r="A509" s="500" t="s">
        <v>532</v>
      </c>
      <c r="B509" s="501">
        <v>5</v>
      </c>
      <c r="C509" s="502">
        <v>170</v>
      </c>
      <c r="D509" s="244">
        <f t="shared" si="9"/>
        <v>850</v>
      </c>
    </row>
    <row r="510" spans="1:4" ht="25.5" customHeight="1" thickTop="1" thickBot="1">
      <c r="A510" s="500" t="s">
        <v>1058</v>
      </c>
      <c r="B510" s="501">
        <v>5</v>
      </c>
      <c r="C510" s="502">
        <v>280</v>
      </c>
      <c r="D510" s="244">
        <f t="shared" si="9"/>
        <v>1400</v>
      </c>
    </row>
    <row r="511" spans="1:4" ht="25.5" customHeight="1" thickTop="1" thickBot="1">
      <c r="A511" s="500" t="s">
        <v>1059</v>
      </c>
      <c r="B511" s="501">
        <v>4</v>
      </c>
      <c r="C511" s="502">
        <v>250</v>
      </c>
      <c r="D511" s="244">
        <f t="shared" si="9"/>
        <v>1000</v>
      </c>
    </row>
    <row r="512" spans="1:4" ht="25.5" customHeight="1" thickTop="1" thickBot="1">
      <c r="A512" s="500" t="s">
        <v>533</v>
      </c>
      <c r="B512" s="501">
        <v>2</v>
      </c>
      <c r="C512" s="502">
        <v>700</v>
      </c>
      <c r="D512" s="244">
        <f t="shared" si="9"/>
        <v>1400</v>
      </c>
    </row>
    <row r="513" spans="1:5" ht="25.5" customHeight="1" thickTop="1" thickBot="1">
      <c r="A513" s="500" t="s">
        <v>534</v>
      </c>
      <c r="B513" s="501">
        <v>2</v>
      </c>
      <c r="C513" s="502">
        <v>600</v>
      </c>
      <c r="D513" s="244">
        <f t="shared" si="9"/>
        <v>1200</v>
      </c>
    </row>
    <row r="514" spans="1:5" ht="25.5" customHeight="1" thickTop="1" thickBot="1">
      <c r="A514" s="500" t="s">
        <v>535</v>
      </c>
      <c r="B514" s="501">
        <v>2</v>
      </c>
      <c r="C514" s="502">
        <v>370</v>
      </c>
      <c r="D514" s="244">
        <f t="shared" si="9"/>
        <v>740</v>
      </c>
    </row>
    <row r="515" spans="1:5" ht="25.5" customHeight="1" thickTop="1" thickBot="1">
      <c r="A515" s="505" t="s">
        <v>716</v>
      </c>
      <c r="B515" s="501">
        <v>2</v>
      </c>
      <c r="C515" s="502">
        <v>600</v>
      </c>
      <c r="D515" s="244">
        <f t="shared" ref="D515:D578" si="10">B515*C515</f>
        <v>1200</v>
      </c>
    </row>
    <row r="516" spans="1:5" ht="25.5" customHeight="1" thickTop="1" thickBot="1">
      <c r="A516" s="500" t="s">
        <v>1061</v>
      </c>
      <c r="B516" s="501">
        <v>3</v>
      </c>
      <c r="C516" s="502">
        <v>850</v>
      </c>
      <c r="D516" s="244">
        <f t="shared" si="10"/>
        <v>2550</v>
      </c>
    </row>
    <row r="517" spans="1:5" ht="25.5" customHeight="1" thickTop="1" thickBot="1">
      <c r="A517" s="500" t="s">
        <v>536</v>
      </c>
      <c r="B517" s="501">
        <v>87</v>
      </c>
      <c r="C517" s="502">
        <v>3.5</v>
      </c>
      <c r="D517" s="244">
        <f t="shared" si="10"/>
        <v>304.5</v>
      </c>
    </row>
    <row r="518" spans="1:5" ht="25.5" customHeight="1" thickTop="1" thickBot="1">
      <c r="A518" s="500" t="s">
        <v>1333</v>
      </c>
      <c r="B518" s="501">
        <v>25</v>
      </c>
      <c r="C518" s="502">
        <v>8</v>
      </c>
      <c r="D518" s="244">
        <f t="shared" si="10"/>
        <v>200</v>
      </c>
    </row>
    <row r="519" spans="1:5" ht="25.5" customHeight="1" thickTop="1" thickBot="1">
      <c r="A519" s="505" t="s">
        <v>755</v>
      </c>
      <c r="B519" s="501">
        <v>0</v>
      </c>
      <c r="C519" s="502">
        <v>10</v>
      </c>
      <c r="D519" s="244">
        <f t="shared" si="10"/>
        <v>0</v>
      </c>
      <c r="E519" s="643">
        <f>SUM(E488)</f>
        <v>1688625.98</v>
      </c>
    </row>
    <row r="520" spans="1:5" ht="25.5" customHeight="1" thickTop="1" thickBot="1">
      <c r="A520" s="540" t="s">
        <v>754</v>
      </c>
      <c r="B520" s="538">
        <v>0</v>
      </c>
      <c r="C520" s="539">
        <v>0</v>
      </c>
      <c r="D520" s="244">
        <f t="shared" si="10"/>
        <v>0</v>
      </c>
      <c r="E520" s="649"/>
    </row>
    <row r="521" spans="1:5" ht="25.5" customHeight="1" thickTop="1" thickBot="1">
      <c r="A521" s="500" t="s">
        <v>537</v>
      </c>
      <c r="B521" s="501">
        <v>7</v>
      </c>
      <c r="C521" s="502">
        <v>35</v>
      </c>
      <c r="D521" s="244">
        <f t="shared" si="10"/>
        <v>245</v>
      </c>
    </row>
    <row r="522" spans="1:5" ht="25.5" customHeight="1" thickTop="1" thickBot="1">
      <c r="A522" s="500" t="s">
        <v>538</v>
      </c>
      <c r="B522" s="501">
        <v>9</v>
      </c>
      <c r="C522" s="502">
        <v>30</v>
      </c>
      <c r="D522" s="244">
        <f t="shared" si="10"/>
        <v>270</v>
      </c>
    </row>
    <row r="523" spans="1:5" ht="25.5" customHeight="1" thickTop="1" thickBot="1">
      <c r="A523" s="500" t="s">
        <v>539</v>
      </c>
      <c r="B523" s="501">
        <v>103</v>
      </c>
      <c r="C523" s="502">
        <v>4</v>
      </c>
      <c r="D523" s="244">
        <f t="shared" si="10"/>
        <v>412</v>
      </c>
    </row>
    <row r="524" spans="1:5" ht="25.5" customHeight="1" thickTop="1" thickBot="1">
      <c r="A524" s="500" t="s">
        <v>540</v>
      </c>
      <c r="B524" s="501">
        <v>5</v>
      </c>
      <c r="C524" s="502">
        <v>180</v>
      </c>
      <c r="D524" s="244">
        <f t="shared" si="10"/>
        <v>900</v>
      </c>
    </row>
    <row r="525" spans="1:5" ht="25.5" customHeight="1" thickTop="1" thickBot="1">
      <c r="A525" s="500" t="s">
        <v>1015</v>
      </c>
      <c r="B525" s="501">
        <v>6</v>
      </c>
      <c r="C525" s="502">
        <v>5</v>
      </c>
      <c r="D525" s="244">
        <f t="shared" si="10"/>
        <v>30</v>
      </c>
    </row>
    <row r="526" spans="1:5" ht="25.5" customHeight="1" thickTop="1" thickBot="1">
      <c r="A526" s="500" t="s">
        <v>338</v>
      </c>
      <c r="B526" s="501">
        <v>6</v>
      </c>
      <c r="C526" s="502">
        <v>225</v>
      </c>
      <c r="D526" s="244">
        <f t="shared" si="10"/>
        <v>1350</v>
      </c>
    </row>
    <row r="527" spans="1:5" ht="25.5" customHeight="1" thickTop="1" thickBot="1">
      <c r="A527" s="505" t="s">
        <v>724</v>
      </c>
      <c r="B527" s="501">
        <v>7</v>
      </c>
      <c r="C527" s="502">
        <v>320</v>
      </c>
      <c r="D527" s="244">
        <f t="shared" si="10"/>
        <v>2240</v>
      </c>
      <c r="E527" s="1" t="s">
        <v>1190</v>
      </c>
    </row>
    <row r="528" spans="1:5" ht="25.5" customHeight="1" thickTop="1" thickBot="1">
      <c r="A528" s="500" t="s">
        <v>541</v>
      </c>
      <c r="B528" s="501">
        <v>81</v>
      </c>
      <c r="C528" s="502">
        <v>4</v>
      </c>
      <c r="D528" s="244">
        <f t="shared" si="10"/>
        <v>324</v>
      </c>
      <c r="E528" s="645">
        <f>SUM(E2)</f>
        <v>1688625.98</v>
      </c>
    </row>
    <row r="529" spans="1:5" ht="25.5" customHeight="1" thickTop="1" thickBot="1">
      <c r="A529" s="500" t="s">
        <v>542</v>
      </c>
      <c r="B529" s="501">
        <v>30</v>
      </c>
      <c r="C529" s="502">
        <v>40</v>
      </c>
      <c r="D529" s="244">
        <f t="shared" si="10"/>
        <v>1200</v>
      </c>
      <c r="E529" s="646"/>
    </row>
    <row r="530" spans="1:5" ht="25.5" customHeight="1" thickTop="1" thickBot="1">
      <c r="A530" s="500" t="s">
        <v>765</v>
      </c>
      <c r="B530" s="501">
        <v>36</v>
      </c>
      <c r="C530" s="502">
        <v>20</v>
      </c>
      <c r="D530" s="244">
        <f t="shared" si="10"/>
        <v>720</v>
      </c>
    </row>
    <row r="531" spans="1:5" ht="25.5" customHeight="1" thickTop="1" thickBot="1">
      <c r="A531" s="500" t="s">
        <v>848</v>
      </c>
      <c r="B531" s="501">
        <v>4</v>
      </c>
      <c r="C531" s="502">
        <v>25</v>
      </c>
      <c r="D531" s="244">
        <f t="shared" si="10"/>
        <v>100</v>
      </c>
    </row>
    <row r="532" spans="1:5" ht="25.5" customHeight="1" thickTop="1" thickBot="1">
      <c r="A532" s="500" t="s">
        <v>543</v>
      </c>
      <c r="B532" s="501">
        <v>3</v>
      </c>
      <c r="C532" s="502">
        <v>400</v>
      </c>
      <c r="D532" s="244">
        <f t="shared" si="10"/>
        <v>1200</v>
      </c>
    </row>
    <row r="533" spans="1:5" ht="25.5" customHeight="1" thickTop="1" thickBot="1">
      <c r="A533" s="500" t="s">
        <v>544</v>
      </c>
      <c r="B533" s="501">
        <v>71</v>
      </c>
      <c r="C533" s="502">
        <v>118</v>
      </c>
      <c r="D533" s="244">
        <f t="shared" si="10"/>
        <v>8378</v>
      </c>
    </row>
    <row r="534" spans="1:5" ht="25.5" customHeight="1" thickTop="1" thickBot="1">
      <c r="A534" s="505" t="s">
        <v>766</v>
      </c>
      <c r="B534" s="501">
        <v>74</v>
      </c>
      <c r="C534" s="502">
        <v>2.5</v>
      </c>
      <c r="D534" s="244">
        <f t="shared" si="10"/>
        <v>185</v>
      </c>
    </row>
    <row r="535" spans="1:5" ht="25.5" customHeight="1" thickTop="1" thickBot="1">
      <c r="A535" s="505" t="s">
        <v>928</v>
      </c>
      <c r="B535" s="501">
        <v>25</v>
      </c>
      <c r="C535" s="502">
        <v>60</v>
      </c>
      <c r="D535" s="244">
        <f t="shared" si="10"/>
        <v>1500</v>
      </c>
    </row>
    <row r="536" spans="1:5" ht="25.5" customHeight="1" thickTop="1" thickBot="1">
      <c r="A536" s="500" t="s">
        <v>1064</v>
      </c>
      <c r="B536" s="501">
        <v>4</v>
      </c>
      <c r="C536" s="502">
        <v>48</v>
      </c>
      <c r="D536" s="244">
        <f t="shared" si="10"/>
        <v>192</v>
      </c>
    </row>
    <row r="537" spans="1:5" ht="25.5" customHeight="1" thickTop="1" thickBot="1">
      <c r="A537" s="505" t="s">
        <v>1065</v>
      </c>
      <c r="B537" s="501">
        <v>60</v>
      </c>
      <c r="C537" s="502">
        <v>26</v>
      </c>
      <c r="D537" s="244">
        <f t="shared" si="10"/>
        <v>1560</v>
      </c>
    </row>
    <row r="538" spans="1:5" ht="25.5" customHeight="1" thickTop="1" thickBot="1">
      <c r="A538" s="500" t="s">
        <v>1063</v>
      </c>
      <c r="B538" s="501">
        <v>5</v>
      </c>
      <c r="C538" s="502">
        <v>20</v>
      </c>
      <c r="D538" s="244">
        <f t="shared" si="10"/>
        <v>100</v>
      </c>
    </row>
    <row r="539" spans="1:5" ht="25.5" customHeight="1" thickTop="1" thickBot="1">
      <c r="A539" s="375" t="s">
        <v>545</v>
      </c>
      <c r="B539" s="326">
        <v>0</v>
      </c>
      <c r="C539" s="327">
        <v>0</v>
      </c>
      <c r="D539" s="244">
        <f t="shared" si="10"/>
        <v>0</v>
      </c>
    </row>
    <row r="540" spans="1:5" ht="25.5" customHeight="1" thickTop="1" thickBot="1">
      <c r="A540" s="505" t="s">
        <v>899</v>
      </c>
      <c r="B540" s="501">
        <v>3</v>
      </c>
      <c r="C540" s="502">
        <v>330</v>
      </c>
      <c r="D540" s="244">
        <f t="shared" si="10"/>
        <v>990</v>
      </c>
    </row>
    <row r="541" spans="1:5" ht="25.5" customHeight="1" thickTop="1" thickBot="1">
      <c r="A541" s="500" t="s">
        <v>1062</v>
      </c>
      <c r="B541" s="501">
        <v>259</v>
      </c>
      <c r="C541" s="502">
        <v>200</v>
      </c>
      <c r="D541" s="244">
        <f t="shared" si="10"/>
        <v>51800</v>
      </c>
    </row>
    <row r="542" spans="1:5" ht="25.5" customHeight="1" thickTop="1" thickBot="1">
      <c r="A542" s="505" t="s">
        <v>1080</v>
      </c>
      <c r="B542" s="501">
        <v>9</v>
      </c>
      <c r="C542" s="502">
        <v>60</v>
      </c>
      <c r="D542" s="244">
        <f t="shared" si="10"/>
        <v>540</v>
      </c>
    </row>
    <row r="543" spans="1:5" ht="25.5" customHeight="1" thickTop="1" thickBot="1">
      <c r="A543" s="500" t="s">
        <v>546</v>
      </c>
      <c r="B543" s="501">
        <v>87</v>
      </c>
      <c r="C543" s="502">
        <v>60</v>
      </c>
      <c r="D543" s="244">
        <f t="shared" si="10"/>
        <v>5220</v>
      </c>
    </row>
    <row r="544" spans="1:5" ht="25.5" customHeight="1" thickTop="1" thickBot="1">
      <c r="A544" s="500" t="s">
        <v>547</v>
      </c>
      <c r="B544" s="501">
        <v>16</v>
      </c>
      <c r="C544" s="502">
        <v>40</v>
      </c>
      <c r="D544" s="244">
        <f t="shared" si="10"/>
        <v>640</v>
      </c>
    </row>
    <row r="545" spans="1:4" ht="25.5" customHeight="1" thickTop="1" thickBot="1">
      <c r="A545" s="375" t="s">
        <v>548</v>
      </c>
      <c r="B545" s="326">
        <v>0</v>
      </c>
      <c r="C545" s="327">
        <v>0</v>
      </c>
      <c r="D545" s="244">
        <f t="shared" si="10"/>
        <v>0</v>
      </c>
    </row>
    <row r="546" spans="1:4" ht="25.5" customHeight="1" thickTop="1" thickBot="1">
      <c r="A546" s="375" t="s">
        <v>549</v>
      </c>
      <c r="B546" s="326">
        <v>0</v>
      </c>
      <c r="C546" s="327">
        <v>0</v>
      </c>
      <c r="D546" s="244">
        <f t="shared" si="10"/>
        <v>0</v>
      </c>
    </row>
    <row r="547" spans="1:4" ht="25.5" customHeight="1" thickTop="1" thickBot="1">
      <c r="A547" s="500" t="s">
        <v>550</v>
      </c>
      <c r="B547" s="501">
        <v>89</v>
      </c>
      <c r="C547" s="502">
        <v>36</v>
      </c>
      <c r="D547" s="244">
        <f t="shared" si="10"/>
        <v>3204</v>
      </c>
    </row>
    <row r="548" spans="1:4" ht="25.5" customHeight="1" thickTop="1" thickBot="1">
      <c r="A548" s="505" t="s">
        <v>904</v>
      </c>
      <c r="B548" s="501">
        <v>93</v>
      </c>
      <c r="C548" s="502">
        <v>38</v>
      </c>
      <c r="D548" s="244">
        <f t="shared" si="10"/>
        <v>3534</v>
      </c>
    </row>
    <row r="549" spans="1:4" ht="25.5" customHeight="1" thickTop="1" thickBot="1">
      <c r="A549" s="505" t="s">
        <v>841</v>
      </c>
      <c r="B549" s="501">
        <v>21</v>
      </c>
      <c r="C549" s="502">
        <v>144</v>
      </c>
      <c r="D549" s="244">
        <f t="shared" si="10"/>
        <v>3024</v>
      </c>
    </row>
    <row r="550" spans="1:4" ht="25.5" customHeight="1" thickTop="1" thickBot="1">
      <c r="A550" s="500" t="s">
        <v>551</v>
      </c>
      <c r="B550" s="501">
        <v>23</v>
      </c>
      <c r="C550" s="502">
        <v>115</v>
      </c>
      <c r="D550" s="244">
        <f t="shared" si="10"/>
        <v>2645</v>
      </c>
    </row>
    <row r="551" spans="1:4" ht="25.5" customHeight="1" thickTop="1" thickBot="1">
      <c r="A551" s="500" t="s">
        <v>1066</v>
      </c>
      <c r="B551" s="501">
        <v>7.5</v>
      </c>
      <c r="C551" s="502">
        <v>170</v>
      </c>
      <c r="D551" s="244">
        <f t="shared" si="10"/>
        <v>1275</v>
      </c>
    </row>
    <row r="552" spans="1:4" ht="25.5" customHeight="1" thickTop="1" thickBot="1">
      <c r="A552" s="500" t="s">
        <v>857</v>
      </c>
      <c r="B552" s="501">
        <v>20</v>
      </c>
      <c r="C552" s="502">
        <v>33</v>
      </c>
      <c r="D552" s="244">
        <f t="shared" si="10"/>
        <v>660</v>
      </c>
    </row>
    <row r="553" spans="1:4" ht="25.5" customHeight="1" thickTop="1" thickBot="1">
      <c r="A553" s="500"/>
      <c r="B553" s="501">
        <v>0</v>
      </c>
      <c r="C553" s="502">
        <v>0</v>
      </c>
      <c r="D553" s="244">
        <f t="shared" si="10"/>
        <v>0</v>
      </c>
    </row>
    <row r="554" spans="1:4" ht="25.5" customHeight="1" thickTop="1" thickBot="1">
      <c r="A554" s="505" t="s">
        <v>815</v>
      </c>
      <c r="B554" s="501">
        <v>2</v>
      </c>
      <c r="C554" s="502">
        <v>576</v>
      </c>
      <c r="D554" s="244">
        <f t="shared" si="10"/>
        <v>1152</v>
      </c>
    </row>
    <row r="555" spans="1:4" ht="25.5" customHeight="1" thickTop="1" thickBot="1">
      <c r="A555" s="500" t="s">
        <v>552</v>
      </c>
      <c r="B555" s="501">
        <v>39</v>
      </c>
      <c r="C555" s="502">
        <v>30</v>
      </c>
      <c r="D555" s="244">
        <f t="shared" si="10"/>
        <v>1170</v>
      </c>
    </row>
    <row r="556" spans="1:4" ht="25.5" customHeight="1" thickTop="1" thickBot="1">
      <c r="A556" s="500" t="s">
        <v>757</v>
      </c>
      <c r="B556" s="501">
        <v>2</v>
      </c>
      <c r="C556" s="502">
        <v>150</v>
      </c>
      <c r="D556" s="244">
        <f t="shared" si="10"/>
        <v>300</v>
      </c>
    </row>
    <row r="557" spans="1:4" ht="25.5" customHeight="1" thickTop="1" thickBot="1">
      <c r="A557" s="375" t="s">
        <v>553</v>
      </c>
      <c r="B557" s="326">
        <v>0</v>
      </c>
      <c r="C557" s="327">
        <v>0</v>
      </c>
      <c r="D557" s="244">
        <f t="shared" si="10"/>
        <v>0</v>
      </c>
    </row>
    <row r="558" spans="1:4" ht="25.5" customHeight="1" thickTop="1" thickBot="1">
      <c r="A558" s="375" t="s">
        <v>554</v>
      </c>
      <c r="B558" s="326">
        <v>0</v>
      </c>
      <c r="C558" s="327">
        <v>0</v>
      </c>
      <c r="D558" s="244">
        <f t="shared" si="10"/>
        <v>0</v>
      </c>
    </row>
    <row r="559" spans="1:4" ht="25.5" customHeight="1" thickTop="1" thickBot="1">
      <c r="A559" s="500" t="s">
        <v>758</v>
      </c>
      <c r="B559" s="501">
        <v>4</v>
      </c>
      <c r="C559" s="502">
        <v>110</v>
      </c>
      <c r="D559" s="244">
        <f t="shared" si="10"/>
        <v>440</v>
      </c>
    </row>
    <row r="560" spans="1:4" ht="25.5" customHeight="1" thickTop="1" thickBot="1">
      <c r="A560" s="500" t="s">
        <v>555</v>
      </c>
      <c r="B560" s="501">
        <v>3</v>
      </c>
      <c r="C560" s="502">
        <v>215</v>
      </c>
      <c r="D560" s="244">
        <f t="shared" si="10"/>
        <v>645</v>
      </c>
    </row>
    <row r="561" spans="1:5" ht="25.5" customHeight="1" thickTop="1" thickBot="1">
      <c r="A561" s="505" t="s">
        <v>759</v>
      </c>
      <c r="B561" s="501">
        <v>27</v>
      </c>
      <c r="C561" s="502">
        <v>210</v>
      </c>
      <c r="D561" s="244">
        <f t="shared" si="10"/>
        <v>5670</v>
      </c>
    </row>
    <row r="562" spans="1:5" ht="25.5" customHeight="1" thickTop="1" thickBot="1">
      <c r="A562" s="505" t="s">
        <v>761</v>
      </c>
      <c r="B562" s="501">
        <v>2</v>
      </c>
      <c r="C562" s="502">
        <v>300</v>
      </c>
      <c r="D562" s="244">
        <f t="shared" si="10"/>
        <v>600</v>
      </c>
    </row>
    <row r="563" spans="1:5" ht="25.5" customHeight="1" thickTop="1" thickBot="1">
      <c r="A563" s="500" t="s">
        <v>556</v>
      </c>
      <c r="B563" s="501">
        <v>2</v>
      </c>
      <c r="C563" s="502">
        <v>120</v>
      </c>
      <c r="D563" s="244">
        <f t="shared" si="10"/>
        <v>240</v>
      </c>
    </row>
    <row r="564" spans="1:5" ht="25.5" customHeight="1" thickTop="1" thickBot="1">
      <c r="A564" s="500" t="s">
        <v>760</v>
      </c>
      <c r="B564" s="501">
        <v>19</v>
      </c>
      <c r="C564" s="502">
        <v>115</v>
      </c>
      <c r="D564" s="244">
        <f t="shared" si="10"/>
        <v>2185</v>
      </c>
    </row>
    <row r="565" spans="1:5" ht="25.5" customHeight="1" thickTop="1" thickBot="1">
      <c r="A565" s="500" t="s">
        <v>557</v>
      </c>
      <c r="B565" s="501">
        <v>1</v>
      </c>
      <c r="C565" s="502">
        <v>720</v>
      </c>
      <c r="D565" s="244">
        <f t="shared" si="10"/>
        <v>720</v>
      </c>
    </row>
    <row r="566" spans="1:5" ht="25.5" customHeight="1" thickTop="1" thickBot="1">
      <c r="A566" s="500" t="s">
        <v>558</v>
      </c>
      <c r="B566" s="501">
        <v>1</v>
      </c>
      <c r="C566" s="502">
        <v>420</v>
      </c>
      <c r="D566" s="244">
        <f t="shared" si="10"/>
        <v>420</v>
      </c>
    </row>
    <row r="567" spans="1:5" ht="25.5" customHeight="1" thickTop="1" thickBot="1">
      <c r="A567" s="500" t="s">
        <v>559</v>
      </c>
      <c r="B567" s="501">
        <v>2</v>
      </c>
      <c r="C567" s="502">
        <v>720</v>
      </c>
      <c r="D567" s="244">
        <f t="shared" si="10"/>
        <v>1440</v>
      </c>
    </row>
    <row r="568" spans="1:5" ht="25.5" customHeight="1" thickTop="1" thickBot="1">
      <c r="A568" s="500" t="s">
        <v>560</v>
      </c>
      <c r="B568" s="501">
        <v>5</v>
      </c>
      <c r="C568" s="502">
        <v>721.5</v>
      </c>
      <c r="D568" s="244">
        <f t="shared" si="10"/>
        <v>3607.5</v>
      </c>
    </row>
    <row r="569" spans="1:5" ht="25.5" customHeight="1" thickTop="1" thickBot="1">
      <c r="A569" s="375" t="s">
        <v>561</v>
      </c>
      <c r="B569" s="326">
        <v>0</v>
      </c>
      <c r="C569" s="327">
        <v>720</v>
      </c>
      <c r="D569" s="244">
        <f t="shared" si="10"/>
        <v>0</v>
      </c>
    </row>
    <row r="570" spans="1:5" ht="25.5" customHeight="1" thickTop="1" thickBot="1">
      <c r="A570" s="500" t="s">
        <v>562</v>
      </c>
      <c r="B570" s="501">
        <v>1</v>
      </c>
      <c r="C570" s="502">
        <v>750</v>
      </c>
      <c r="D570" s="244">
        <f t="shared" si="10"/>
        <v>750</v>
      </c>
    </row>
    <row r="571" spans="1:5" ht="25.5" customHeight="1" thickTop="1" thickBot="1">
      <c r="A571" s="500" t="s">
        <v>563</v>
      </c>
      <c r="B571" s="501">
        <v>1</v>
      </c>
      <c r="C571" s="502">
        <v>760</v>
      </c>
      <c r="D571" s="244">
        <f t="shared" si="10"/>
        <v>760</v>
      </c>
    </row>
    <row r="572" spans="1:5" ht="25.5" customHeight="1" thickTop="1" thickBot="1">
      <c r="A572" s="500" t="s">
        <v>564</v>
      </c>
      <c r="B572" s="501">
        <v>24</v>
      </c>
      <c r="C572" s="502">
        <v>170</v>
      </c>
      <c r="D572" s="244">
        <f t="shared" si="10"/>
        <v>4080</v>
      </c>
    </row>
    <row r="573" spans="1:5" ht="25.5" customHeight="1" thickTop="1" thickBot="1">
      <c r="A573" s="500" t="s">
        <v>565</v>
      </c>
      <c r="B573" s="501">
        <v>1</v>
      </c>
      <c r="C573" s="502">
        <v>150</v>
      </c>
      <c r="D573" s="244">
        <f t="shared" si="10"/>
        <v>150</v>
      </c>
    </row>
    <row r="574" spans="1:5" ht="25.5" customHeight="1" thickTop="1" thickBot="1">
      <c r="A574" s="375" t="s">
        <v>566</v>
      </c>
      <c r="B574" s="326">
        <v>0</v>
      </c>
      <c r="C574" s="327">
        <v>500</v>
      </c>
      <c r="D574" s="244">
        <f t="shared" si="10"/>
        <v>0</v>
      </c>
    </row>
    <row r="575" spans="1:5" ht="25.5" customHeight="1" thickTop="1" thickBot="1">
      <c r="A575" s="505" t="s">
        <v>756</v>
      </c>
      <c r="B575" s="501">
        <v>1</v>
      </c>
      <c r="C575" s="502">
        <v>80</v>
      </c>
      <c r="D575" s="244">
        <f t="shared" si="10"/>
        <v>80</v>
      </c>
      <c r="E575" s="643">
        <f>SUM(E528)</f>
        <v>1688625.98</v>
      </c>
    </row>
    <row r="576" spans="1:5" ht="25.5" customHeight="1" thickTop="1" thickBot="1">
      <c r="A576" s="500" t="s">
        <v>762</v>
      </c>
      <c r="B576" s="501">
        <v>1</v>
      </c>
      <c r="C576" s="502">
        <v>30</v>
      </c>
      <c r="D576" s="244">
        <f t="shared" si="10"/>
        <v>30</v>
      </c>
      <c r="E576" s="649"/>
    </row>
    <row r="577" spans="1:4" ht="25.5" customHeight="1" thickTop="1" thickBot="1">
      <c r="A577" s="500" t="s">
        <v>567</v>
      </c>
      <c r="B577" s="501">
        <v>120</v>
      </c>
      <c r="C577" s="502">
        <v>70</v>
      </c>
      <c r="D577" s="244">
        <f t="shared" si="10"/>
        <v>8400</v>
      </c>
    </row>
    <row r="578" spans="1:4" ht="25.5" customHeight="1" thickTop="1" thickBot="1">
      <c r="A578" s="500" t="s">
        <v>568</v>
      </c>
      <c r="B578" s="501">
        <v>7</v>
      </c>
      <c r="C578" s="502">
        <v>400</v>
      </c>
      <c r="D578" s="244">
        <f t="shared" si="10"/>
        <v>2800</v>
      </c>
    </row>
    <row r="579" spans="1:4" ht="25.5" customHeight="1" thickTop="1" thickBot="1">
      <c r="A579" s="500" t="s">
        <v>569</v>
      </c>
      <c r="B579" s="501">
        <v>5</v>
      </c>
      <c r="C579" s="502">
        <v>800</v>
      </c>
      <c r="D579" s="244">
        <f t="shared" ref="D579:D629" si="11">B579*C579</f>
        <v>4000</v>
      </c>
    </row>
    <row r="580" spans="1:4" ht="25.5" customHeight="1" thickTop="1" thickBot="1">
      <c r="A580" s="505" t="s">
        <v>913</v>
      </c>
      <c r="B580" s="501">
        <v>6</v>
      </c>
      <c r="C580" s="502">
        <v>50</v>
      </c>
      <c r="D580" s="244">
        <f t="shared" si="11"/>
        <v>300</v>
      </c>
    </row>
    <row r="581" spans="1:4" ht="25.5" customHeight="1" thickTop="1" thickBot="1">
      <c r="A581" s="500" t="s">
        <v>570</v>
      </c>
      <c r="B581" s="501">
        <v>88</v>
      </c>
      <c r="C581" s="502">
        <v>40</v>
      </c>
      <c r="D581" s="244">
        <f t="shared" si="11"/>
        <v>3520</v>
      </c>
    </row>
    <row r="582" spans="1:4" ht="25.5" customHeight="1" thickTop="1" thickBot="1">
      <c r="A582" s="500" t="s">
        <v>571</v>
      </c>
      <c r="B582" s="501">
        <v>9</v>
      </c>
      <c r="C582" s="502">
        <v>8</v>
      </c>
      <c r="D582" s="244">
        <f t="shared" si="11"/>
        <v>72</v>
      </c>
    </row>
    <row r="583" spans="1:4" ht="25.5" customHeight="1" thickTop="1" thickBot="1">
      <c r="A583" s="500" t="s">
        <v>973</v>
      </c>
      <c r="B583" s="501">
        <v>15</v>
      </c>
      <c r="C583" s="502">
        <v>8</v>
      </c>
      <c r="D583" s="244">
        <f t="shared" si="11"/>
        <v>120</v>
      </c>
    </row>
    <row r="584" spans="1:4" ht="25.5" customHeight="1" thickTop="1" thickBot="1">
      <c r="A584" s="500" t="s">
        <v>572</v>
      </c>
      <c r="B584" s="501">
        <v>5</v>
      </c>
      <c r="C584" s="502">
        <v>15</v>
      </c>
      <c r="D584" s="244">
        <f t="shared" si="11"/>
        <v>75</v>
      </c>
    </row>
    <row r="585" spans="1:4" ht="25.5" customHeight="1" thickTop="1" thickBot="1">
      <c r="A585" s="505" t="s">
        <v>750</v>
      </c>
      <c r="B585" s="501">
        <v>49</v>
      </c>
      <c r="C585" s="502">
        <v>250</v>
      </c>
      <c r="D585" s="244">
        <f t="shared" si="11"/>
        <v>12250</v>
      </c>
    </row>
    <row r="586" spans="1:4" ht="25.5" customHeight="1" thickTop="1" thickBot="1">
      <c r="A586" s="505" t="s">
        <v>1075</v>
      </c>
      <c r="B586" s="501">
        <v>2</v>
      </c>
      <c r="C586" s="502">
        <v>100</v>
      </c>
      <c r="D586" s="244">
        <f t="shared" si="11"/>
        <v>200</v>
      </c>
    </row>
    <row r="587" spans="1:4" ht="25.5" customHeight="1" thickTop="1" thickBot="1">
      <c r="A587" s="500" t="s">
        <v>573</v>
      </c>
      <c r="B587" s="501">
        <v>3</v>
      </c>
      <c r="C587" s="502">
        <v>150</v>
      </c>
      <c r="D587" s="244">
        <f t="shared" si="11"/>
        <v>450</v>
      </c>
    </row>
    <row r="588" spans="1:4" ht="25.5" customHeight="1" thickTop="1" thickBot="1">
      <c r="A588" s="505" t="s">
        <v>738</v>
      </c>
      <c r="B588" s="501">
        <v>1</v>
      </c>
      <c r="C588" s="502">
        <v>72</v>
      </c>
      <c r="D588" s="244">
        <f t="shared" si="11"/>
        <v>72</v>
      </c>
    </row>
    <row r="589" spans="1:4" ht="25.5" customHeight="1" thickTop="1" thickBot="1">
      <c r="A589" s="505" t="s">
        <v>1088</v>
      </c>
      <c r="B589" s="501">
        <v>1</v>
      </c>
      <c r="C589" s="502">
        <v>1500</v>
      </c>
      <c r="D589" s="244">
        <f t="shared" si="11"/>
        <v>1500</v>
      </c>
    </row>
    <row r="590" spans="1:4" ht="25.5" customHeight="1" thickTop="1" thickBot="1">
      <c r="A590" s="505" t="s">
        <v>1024</v>
      </c>
      <c r="B590" s="501">
        <v>10</v>
      </c>
      <c r="C590" s="502">
        <v>5</v>
      </c>
      <c r="D590" s="244">
        <f t="shared" si="11"/>
        <v>50</v>
      </c>
    </row>
    <row r="591" spans="1:4" ht="25.5" customHeight="1" thickTop="1" thickBot="1">
      <c r="A591" s="500" t="s">
        <v>1073</v>
      </c>
      <c r="B591" s="501">
        <v>2</v>
      </c>
      <c r="C591" s="502">
        <v>130</v>
      </c>
      <c r="D591" s="244">
        <f t="shared" si="11"/>
        <v>260</v>
      </c>
    </row>
    <row r="592" spans="1:4" ht="25.5" customHeight="1">
      <c r="A592" s="375" t="s">
        <v>574</v>
      </c>
      <c r="B592" s="326"/>
      <c r="C592" s="327">
        <v>350</v>
      </c>
      <c r="D592" s="244">
        <f t="shared" si="11"/>
        <v>0</v>
      </c>
    </row>
    <row r="593" spans="1:4" ht="25.5" customHeight="1">
      <c r="A593" s="500" t="s">
        <v>1079</v>
      </c>
      <c r="B593" s="501">
        <v>3</v>
      </c>
      <c r="C593" s="502">
        <v>90</v>
      </c>
      <c r="D593" s="244">
        <f t="shared" si="11"/>
        <v>270</v>
      </c>
    </row>
    <row r="594" spans="1:4" ht="25.5" customHeight="1">
      <c r="A594" s="375" t="s">
        <v>575</v>
      </c>
      <c r="B594" s="326">
        <v>0</v>
      </c>
      <c r="C594" s="327">
        <v>20</v>
      </c>
      <c r="D594" s="244">
        <f t="shared" si="11"/>
        <v>0</v>
      </c>
    </row>
    <row r="595" spans="1:4" ht="25.5" customHeight="1">
      <c r="A595" s="500" t="s">
        <v>576</v>
      </c>
      <c r="B595" s="501">
        <v>20</v>
      </c>
      <c r="C595" s="502">
        <v>195</v>
      </c>
      <c r="D595" s="244">
        <f t="shared" si="11"/>
        <v>3900</v>
      </c>
    </row>
    <row r="596" spans="1:4" ht="25.5" customHeight="1">
      <c r="A596" s="500" t="s">
        <v>577</v>
      </c>
      <c r="B596" s="501">
        <v>34</v>
      </c>
      <c r="C596" s="502">
        <v>70</v>
      </c>
      <c r="D596" s="244">
        <f t="shared" si="11"/>
        <v>2380</v>
      </c>
    </row>
    <row r="597" spans="1:4" ht="25.5" customHeight="1">
      <c r="A597" s="505" t="s">
        <v>856</v>
      </c>
      <c r="B597" s="501">
        <v>4</v>
      </c>
      <c r="C597" s="502">
        <v>280</v>
      </c>
      <c r="D597" s="244">
        <f t="shared" si="11"/>
        <v>1120</v>
      </c>
    </row>
    <row r="598" spans="1:4" ht="25.5" customHeight="1">
      <c r="A598" s="505" t="s">
        <v>855</v>
      </c>
      <c r="B598" s="501">
        <v>6</v>
      </c>
      <c r="C598" s="502">
        <v>70</v>
      </c>
      <c r="D598" s="244">
        <f t="shared" si="11"/>
        <v>420</v>
      </c>
    </row>
    <row r="599" spans="1:4" ht="25.5" customHeight="1">
      <c r="A599" s="375" t="s">
        <v>578</v>
      </c>
      <c r="B599" s="326"/>
      <c r="C599" s="327">
        <v>0</v>
      </c>
      <c r="D599" s="244">
        <f t="shared" si="11"/>
        <v>0</v>
      </c>
    </row>
    <row r="600" spans="1:4" ht="25.5" customHeight="1" thickTop="1" thickBot="1">
      <c r="A600" s="500" t="s">
        <v>579</v>
      </c>
      <c r="B600" s="501">
        <v>3</v>
      </c>
      <c r="C600" s="502">
        <v>250</v>
      </c>
      <c r="D600" s="244">
        <f t="shared" si="11"/>
        <v>750</v>
      </c>
    </row>
    <row r="601" spans="1:4" ht="25.5" customHeight="1" thickTop="1" thickBot="1">
      <c r="A601" s="375" t="s">
        <v>580</v>
      </c>
      <c r="B601" s="326">
        <v>0</v>
      </c>
      <c r="C601" s="327">
        <v>0</v>
      </c>
      <c r="D601" s="244">
        <f t="shared" si="11"/>
        <v>0</v>
      </c>
    </row>
    <row r="602" spans="1:4" ht="25.5" customHeight="1">
      <c r="A602" s="375" t="s">
        <v>581</v>
      </c>
      <c r="B602" s="326">
        <v>0</v>
      </c>
      <c r="C602" s="327">
        <v>0</v>
      </c>
      <c r="D602" s="244">
        <f t="shared" si="11"/>
        <v>0</v>
      </c>
    </row>
    <row r="603" spans="1:4" ht="25.5" customHeight="1">
      <c r="A603" s="500" t="s">
        <v>582</v>
      </c>
      <c r="B603" s="501">
        <v>3</v>
      </c>
      <c r="C603" s="502">
        <v>400</v>
      </c>
      <c r="D603" s="244">
        <f t="shared" si="11"/>
        <v>1200</v>
      </c>
    </row>
    <row r="604" spans="1:4" ht="25.5" customHeight="1" thickTop="1" thickBot="1">
      <c r="A604" s="505" t="s">
        <v>768</v>
      </c>
      <c r="B604" s="501">
        <v>1</v>
      </c>
      <c r="C604" s="502">
        <v>600</v>
      </c>
      <c r="D604" s="244">
        <f t="shared" si="11"/>
        <v>600</v>
      </c>
    </row>
    <row r="605" spans="1:4" ht="25.5" customHeight="1" thickTop="1" thickBot="1">
      <c r="A605" s="500" t="s">
        <v>172</v>
      </c>
      <c r="B605" s="501">
        <v>5</v>
      </c>
      <c r="C605" s="502">
        <v>230</v>
      </c>
      <c r="D605" s="244">
        <f t="shared" si="11"/>
        <v>1150</v>
      </c>
    </row>
    <row r="606" spans="1:4" ht="25.5" customHeight="1">
      <c r="A606" s="505" t="s">
        <v>1001</v>
      </c>
      <c r="B606" s="501">
        <v>7</v>
      </c>
      <c r="C606" s="502">
        <v>130</v>
      </c>
      <c r="D606" s="244">
        <f t="shared" si="11"/>
        <v>910</v>
      </c>
    </row>
    <row r="607" spans="1:4" ht="25.5" customHeight="1">
      <c r="A607" s="505" t="s">
        <v>888</v>
      </c>
      <c r="B607" s="501">
        <v>5</v>
      </c>
      <c r="C607" s="502">
        <v>350</v>
      </c>
      <c r="D607" s="244">
        <f t="shared" si="11"/>
        <v>1750</v>
      </c>
    </row>
    <row r="608" spans="1:4" ht="25.5" customHeight="1">
      <c r="A608" s="505" t="s">
        <v>887</v>
      </c>
      <c r="B608" s="501">
        <v>3</v>
      </c>
      <c r="C608" s="502">
        <v>750</v>
      </c>
      <c r="D608" s="244">
        <f t="shared" si="11"/>
        <v>2250</v>
      </c>
    </row>
    <row r="609" spans="1:4" ht="25.5" customHeight="1">
      <c r="A609" s="505" t="s">
        <v>886</v>
      </c>
      <c r="B609" s="501">
        <v>5</v>
      </c>
      <c r="C609" s="502">
        <v>320</v>
      </c>
      <c r="D609" s="244">
        <f t="shared" si="11"/>
        <v>1600</v>
      </c>
    </row>
    <row r="610" spans="1:4" ht="25.5" customHeight="1" thickTop="1" thickBot="1">
      <c r="A610" s="500" t="s">
        <v>1074</v>
      </c>
      <c r="B610" s="501">
        <v>15</v>
      </c>
      <c r="C610" s="502">
        <v>17</v>
      </c>
      <c r="D610" s="244">
        <f t="shared" si="11"/>
        <v>255</v>
      </c>
    </row>
    <row r="611" spans="1:4" ht="25.5" customHeight="1" thickTop="1" thickBot="1">
      <c r="A611" s="500" t="s">
        <v>583</v>
      </c>
      <c r="B611" s="501">
        <v>1457</v>
      </c>
      <c r="C611" s="502">
        <v>30</v>
      </c>
      <c r="D611" s="244">
        <f t="shared" si="11"/>
        <v>43710</v>
      </c>
    </row>
    <row r="612" spans="1:4" ht="25.5" customHeight="1" thickTop="1" thickBot="1">
      <c r="A612" s="376" t="s">
        <v>713</v>
      </c>
      <c r="B612" s="326">
        <v>0</v>
      </c>
      <c r="C612" s="327">
        <v>15</v>
      </c>
      <c r="D612" s="244">
        <f t="shared" si="11"/>
        <v>0</v>
      </c>
    </row>
    <row r="613" spans="1:4" ht="25.5" customHeight="1">
      <c r="A613" s="505" t="s">
        <v>729</v>
      </c>
      <c r="B613" s="501">
        <v>1</v>
      </c>
      <c r="C613" s="502">
        <v>1000</v>
      </c>
      <c r="D613" s="244">
        <f t="shared" si="11"/>
        <v>1000</v>
      </c>
    </row>
    <row r="614" spans="1:4" ht="25.5" customHeight="1" thickTop="1" thickBot="1">
      <c r="A614" s="500" t="s">
        <v>584</v>
      </c>
      <c r="B614" s="501">
        <v>5</v>
      </c>
      <c r="C614" s="502">
        <v>110</v>
      </c>
      <c r="D614" s="244">
        <f t="shared" si="11"/>
        <v>550</v>
      </c>
    </row>
    <row r="615" spans="1:4" ht="25.5" customHeight="1" thickTop="1" thickBot="1">
      <c r="A615" s="500" t="s">
        <v>585</v>
      </c>
      <c r="B615" s="501">
        <v>7</v>
      </c>
      <c r="C615" s="502">
        <v>140</v>
      </c>
      <c r="D615" s="244">
        <f t="shared" si="11"/>
        <v>980</v>
      </c>
    </row>
    <row r="616" spans="1:4" ht="25.5" customHeight="1" thickTop="1" thickBot="1">
      <c r="A616" s="500" t="s">
        <v>838</v>
      </c>
      <c r="B616" s="501">
        <v>42</v>
      </c>
      <c r="C616" s="502">
        <v>300</v>
      </c>
      <c r="D616" s="244">
        <f t="shared" si="11"/>
        <v>12600</v>
      </c>
    </row>
    <row r="617" spans="1:4" ht="25.5" customHeight="1" thickTop="1" thickBot="1">
      <c r="A617" s="505" t="s">
        <v>782</v>
      </c>
      <c r="B617" s="501">
        <v>24</v>
      </c>
      <c r="C617" s="502">
        <v>250</v>
      </c>
      <c r="D617" s="244">
        <f t="shared" si="11"/>
        <v>6000</v>
      </c>
    </row>
    <row r="618" spans="1:4" ht="25.5" customHeight="1" thickTop="1" thickBot="1">
      <c r="A618" s="505" t="s">
        <v>763</v>
      </c>
      <c r="B618" s="501">
        <v>31</v>
      </c>
      <c r="C618" s="502">
        <v>200</v>
      </c>
      <c r="D618" s="244">
        <f t="shared" si="11"/>
        <v>6200</v>
      </c>
    </row>
    <row r="619" spans="1:4" ht="25.5" customHeight="1">
      <c r="A619" s="500" t="s">
        <v>1104</v>
      </c>
      <c r="B619" s="501">
        <v>5</v>
      </c>
      <c r="C619" s="502">
        <v>300</v>
      </c>
      <c r="D619" s="244">
        <f t="shared" si="11"/>
        <v>1500</v>
      </c>
    </row>
    <row r="620" spans="1:4" ht="25.5" customHeight="1">
      <c r="A620" s="500" t="s">
        <v>1068</v>
      </c>
      <c r="B620" s="501">
        <v>2</v>
      </c>
      <c r="C620" s="502">
        <v>280</v>
      </c>
      <c r="D620" s="244">
        <f t="shared" si="11"/>
        <v>560</v>
      </c>
    </row>
    <row r="621" spans="1:4" ht="25.5" customHeight="1" thickTop="1" thickBot="1">
      <c r="A621" s="500" t="s">
        <v>1067</v>
      </c>
      <c r="B621" s="501">
        <v>2</v>
      </c>
      <c r="C621" s="502">
        <v>396</v>
      </c>
      <c r="D621" s="244">
        <f t="shared" si="11"/>
        <v>792</v>
      </c>
    </row>
    <row r="622" spans="1:4" ht="25.5" customHeight="1" thickTop="1" thickBot="1">
      <c r="A622" s="375" t="s">
        <v>606</v>
      </c>
      <c r="B622" s="326">
        <v>0</v>
      </c>
      <c r="C622" s="327">
        <v>400</v>
      </c>
      <c r="D622" s="244">
        <f t="shared" si="11"/>
        <v>0</v>
      </c>
    </row>
    <row r="623" spans="1:4" ht="25.5" customHeight="1" thickTop="1" thickBot="1">
      <c r="A623" s="500" t="s">
        <v>586</v>
      </c>
      <c r="B623" s="501">
        <v>10</v>
      </c>
      <c r="C623" s="502">
        <v>28</v>
      </c>
      <c r="D623" s="244">
        <f t="shared" si="11"/>
        <v>280</v>
      </c>
    </row>
    <row r="624" spans="1:4" ht="25.5" customHeight="1" thickTop="1" thickBot="1">
      <c r="A624" s="505" t="s">
        <v>1072</v>
      </c>
      <c r="B624" s="501">
        <v>3</v>
      </c>
      <c r="C624" s="502">
        <v>100</v>
      </c>
      <c r="D624" s="244">
        <f t="shared" si="11"/>
        <v>300</v>
      </c>
    </row>
    <row r="625" spans="1:5" ht="25.5" customHeight="1" thickTop="1" thickBot="1">
      <c r="A625" s="500" t="s">
        <v>1071</v>
      </c>
      <c r="B625" s="501">
        <v>6</v>
      </c>
      <c r="C625" s="502">
        <v>245</v>
      </c>
      <c r="D625" s="244">
        <f t="shared" si="11"/>
        <v>1470</v>
      </c>
      <c r="E625" s="650">
        <f>SUM(D3:D635)</f>
        <v>1810954.98</v>
      </c>
    </row>
    <row r="626" spans="1:5" ht="25.5" customHeight="1" thickTop="1" thickBot="1">
      <c r="A626" s="375" t="s">
        <v>764</v>
      </c>
      <c r="B626" s="326">
        <v>0</v>
      </c>
      <c r="C626" s="327">
        <v>40</v>
      </c>
      <c r="D626" s="244">
        <f t="shared" si="11"/>
        <v>0</v>
      </c>
      <c r="E626" s="651"/>
    </row>
    <row r="627" spans="1:5" ht="25.5" customHeight="1" thickTop="1" thickBot="1">
      <c r="A627" s="505" t="s">
        <v>842</v>
      </c>
      <c r="B627" s="501">
        <v>14</v>
      </c>
      <c r="C627" s="502">
        <v>225</v>
      </c>
      <c r="D627" s="244">
        <f t="shared" si="11"/>
        <v>3150</v>
      </c>
    </row>
    <row r="628" spans="1:5" ht="25.5" customHeight="1" thickTop="1" thickBot="1">
      <c r="A628" s="500" t="s">
        <v>587</v>
      </c>
      <c r="B628" s="501">
        <v>60</v>
      </c>
      <c r="C628" s="502">
        <v>112</v>
      </c>
      <c r="D628" s="244">
        <f t="shared" si="11"/>
        <v>6720</v>
      </c>
    </row>
    <row r="629" spans="1:5" ht="25.5" customHeight="1" thickTop="1" thickBot="1">
      <c r="A629" s="500" t="s">
        <v>588</v>
      </c>
      <c r="B629" s="501">
        <v>23</v>
      </c>
      <c r="C629" s="502">
        <v>135</v>
      </c>
      <c r="D629" s="244">
        <f t="shared" si="11"/>
        <v>3105</v>
      </c>
    </row>
    <row r="630" spans="1:5" ht="25.5" customHeight="1" thickTop="1" thickBot="1">
      <c r="A630" s="541" t="s">
        <v>1102</v>
      </c>
      <c r="B630" s="542"/>
      <c r="C630" s="554">
        <v>435</v>
      </c>
      <c r="D630" s="244">
        <f t="shared" ref="D630:D642" si="12">B630*C630</f>
        <v>0</v>
      </c>
    </row>
    <row r="631" spans="1:5" ht="25.5" customHeight="1" thickTop="1" thickBot="1">
      <c r="A631" s="541" t="s">
        <v>1103</v>
      </c>
      <c r="B631" s="542"/>
      <c r="C631" s="554">
        <v>16</v>
      </c>
      <c r="D631" s="244">
        <f t="shared" si="12"/>
        <v>0</v>
      </c>
    </row>
    <row r="632" spans="1:5" ht="25.5" customHeight="1" thickTop="1" thickBot="1">
      <c r="A632" s="541" t="s">
        <v>1120</v>
      </c>
      <c r="B632" s="542"/>
      <c r="C632" s="554">
        <v>90</v>
      </c>
      <c r="D632" s="244">
        <f t="shared" si="12"/>
        <v>0</v>
      </c>
    </row>
    <row r="633" spans="1:5" ht="25.5" customHeight="1" thickTop="1" thickBot="1">
      <c r="A633" s="541" t="s">
        <v>1121</v>
      </c>
      <c r="B633" s="542"/>
      <c r="C633" s="554">
        <v>50</v>
      </c>
      <c r="D633" s="244">
        <f t="shared" si="12"/>
        <v>0</v>
      </c>
    </row>
    <row r="634" spans="1:5" ht="25.5" customHeight="1" thickTop="1" thickBot="1">
      <c r="A634" s="541" t="s">
        <v>1122</v>
      </c>
      <c r="B634" s="542"/>
      <c r="C634" s="554">
        <v>13</v>
      </c>
      <c r="D634" s="244">
        <f t="shared" si="12"/>
        <v>0</v>
      </c>
    </row>
    <row r="635" spans="1:5" ht="25.5" customHeight="1" thickTop="1" thickBot="1">
      <c r="A635" s="553" t="s">
        <v>1124</v>
      </c>
      <c r="B635" s="542"/>
      <c r="C635" s="554">
        <v>90</v>
      </c>
      <c r="D635" s="244">
        <f t="shared" si="12"/>
        <v>0</v>
      </c>
    </row>
    <row r="636" spans="1:5" ht="25.5" customHeight="1" thickTop="1" thickBot="1">
      <c r="A636" s="543" t="s">
        <v>1125</v>
      </c>
      <c r="B636" s="544"/>
      <c r="C636" s="554">
        <v>8</v>
      </c>
      <c r="D636" s="244">
        <f t="shared" si="12"/>
        <v>0</v>
      </c>
    </row>
    <row r="637" spans="1:5" ht="25.5" customHeight="1" thickTop="1" thickBot="1">
      <c r="A637" s="543" t="s">
        <v>588</v>
      </c>
      <c r="B637" s="544"/>
      <c r="C637" s="555">
        <v>120</v>
      </c>
      <c r="D637" s="244">
        <f t="shared" si="12"/>
        <v>0</v>
      </c>
    </row>
    <row r="638" spans="1:5" ht="25.5" customHeight="1" thickTop="1" thickBot="1">
      <c r="A638" s="543" t="s">
        <v>1155</v>
      </c>
      <c r="B638" s="544"/>
      <c r="C638" s="555">
        <v>60</v>
      </c>
      <c r="D638" s="244">
        <f t="shared" si="12"/>
        <v>0</v>
      </c>
    </row>
    <row r="639" spans="1:5" ht="25.5" customHeight="1" thickTop="1" thickBot="1">
      <c r="A639" s="543" t="s">
        <v>1156</v>
      </c>
      <c r="B639" s="544"/>
      <c r="C639" s="562">
        <v>70</v>
      </c>
      <c r="D639" s="244">
        <f t="shared" si="12"/>
        <v>0</v>
      </c>
    </row>
    <row r="640" spans="1:5" ht="25.5" customHeight="1" thickTop="1" thickBot="1">
      <c r="A640" s="543" t="s">
        <v>1158</v>
      </c>
      <c r="B640" s="544"/>
      <c r="C640" s="562">
        <v>368</v>
      </c>
      <c r="D640" s="244">
        <f t="shared" si="12"/>
        <v>0</v>
      </c>
    </row>
    <row r="641" spans="1:4" ht="25.5" customHeight="1" thickTop="1" thickBot="1">
      <c r="A641" s="543" t="s">
        <v>1159</v>
      </c>
      <c r="B641" s="544"/>
      <c r="C641" s="562">
        <v>442</v>
      </c>
      <c r="D641" s="244">
        <f t="shared" si="12"/>
        <v>0</v>
      </c>
    </row>
    <row r="642" spans="1:4" ht="25.5" customHeight="1" thickTop="1" thickBot="1">
      <c r="A642" s="543" t="s">
        <v>1164</v>
      </c>
      <c r="B642" s="544"/>
      <c r="C642" s="562">
        <v>28.5</v>
      </c>
      <c r="D642" s="244">
        <f t="shared" si="12"/>
        <v>0</v>
      </c>
    </row>
    <row r="643" spans="1:4" ht="25.5" customHeight="1" thickTop="1" thickBot="1">
      <c r="A643" s="543" t="s">
        <v>1165</v>
      </c>
      <c r="B643" s="544"/>
      <c r="C643" s="562">
        <v>250</v>
      </c>
      <c r="D643" s="244">
        <f t="shared" ref="D643:D646" si="13">B643*C643</f>
        <v>0</v>
      </c>
    </row>
    <row r="644" spans="1:4" ht="25.5" customHeight="1" thickTop="1" thickBot="1">
      <c r="A644" s="543" t="s">
        <v>1169</v>
      </c>
      <c r="B644" s="544"/>
      <c r="C644" s="562">
        <v>300</v>
      </c>
      <c r="D644" s="244">
        <f t="shared" si="13"/>
        <v>0</v>
      </c>
    </row>
    <row r="645" spans="1:4" ht="25.5" customHeight="1" thickTop="1" thickBot="1">
      <c r="A645" s="543" t="s">
        <v>1170</v>
      </c>
      <c r="B645" s="544"/>
      <c r="C645" s="562">
        <v>55</v>
      </c>
      <c r="D645" s="244">
        <f t="shared" si="13"/>
        <v>0</v>
      </c>
    </row>
    <row r="646" spans="1:4" ht="25.5" customHeight="1" thickTop="1" thickBot="1">
      <c r="A646" s="543" t="s">
        <v>1174</v>
      </c>
      <c r="B646" s="544"/>
      <c r="C646" s="562">
        <v>164</v>
      </c>
      <c r="D646" s="244">
        <f t="shared" si="13"/>
        <v>0</v>
      </c>
    </row>
    <row r="647" spans="1:4" ht="25.5" customHeight="1" thickTop="1" thickBot="1">
      <c r="A647" s="543" t="s">
        <v>1175</v>
      </c>
      <c r="B647" s="544"/>
      <c r="C647" s="562">
        <v>123</v>
      </c>
      <c r="D647" s="244">
        <f t="shared" ref="D647:D695" si="14">B647*C647</f>
        <v>0</v>
      </c>
    </row>
    <row r="648" spans="1:4" ht="25.5" customHeight="1" thickTop="1" thickBot="1">
      <c r="A648" s="543" t="s">
        <v>1176</v>
      </c>
      <c r="B648" s="544"/>
      <c r="C648" s="544">
        <v>566</v>
      </c>
      <c r="D648" s="244">
        <f t="shared" si="14"/>
        <v>0</v>
      </c>
    </row>
    <row r="649" spans="1:4" ht="25.5" customHeight="1">
      <c r="A649" s="543" t="s">
        <v>1177</v>
      </c>
      <c r="B649" s="544"/>
      <c r="C649" s="544">
        <v>761</v>
      </c>
      <c r="D649" s="244">
        <f t="shared" si="14"/>
        <v>0</v>
      </c>
    </row>
    <row r="650" spans="1:4" ht="25.5" customHeight="1">
      <c r="A650" s="543" t="s">
        <v>1178</v>
      </c>
      <c r="B650" s="544"/>
      <c r="C650" s="544">
        <v>95</v>
      </c>
      <c r="D650" s="244">
        <f t="shared" si="14"/>
        <v>0</v>
      </c>
    </row>
    <row r="651" spans="1:4" ht="25.5" customHeight="1">
      <c r="A651" s="543" t="s">
        <v>1179</v>
      </c>
      <c r="B651" s="544"/>
      <c r="C651" s="544">
        <v>35</v>
      </c>
      <c r="D651" s="244">
        <f t="shared" si="14"/>
        <v>0</v>
      </c>
    </row>
    <row r="652" spans="1:4" ht="25.5" customHeight="1">
      <c r="A652" s="543" t="s">
        <v>1195</v>
      </c>
      <c r="B652" s="544"/>
      <c r="C652" s="544">
        <v>501.5</v>
      </c>
      <c r="D652" s="244">
        <f t="shared" si="14"/>
        <v>0</v>
      </c>
    </row>
    <row r="653" spans="1:4" ht="25.5" customHeight="1">
      <c r="A653" s="543" t="s">
        <v>1201</v>
      </c>
      <c r="B653" s="544"/>
      <c r="C653" s="544">
        <v>60</v>
      </c>
      <c r="D653" s="244">
        <f t="shared" si="14"/>
        <v>0</v>
      </c>
    </row>
    <row r="654" spans="1:4" ht="25.5" customHeight="1">
      <c r="A654" s="543" t="s">
        <v>1202</v>
      </c>
      <c r="B654" s="544"/>
      <c r="C654" s="544">
        <v>60</v>
      </c>
      <c r="D654" s="244">
        <f t="shared" si="14"/>
        <v>0</v>
      </c>
    </row>
    <row r="655" spans="1:4" ht="25.5" customHeight="1">
      <c r="A655" s="543" t="s">
        <v>1216</v>
      </c>
      <c r="B655" s="544"/>
      <c r="C655" s="544">
        <v>501.5</v>
      </c>
      <c r="D655" s="244">
        <f t="shared" si="14"/>
        <v>0</v>
      </c>
    </row>
    <row r="656" spans="1:4" ht="25.5" customHeight="1">
      <c r="A656" s="543" t="s">
        <v>1218</v>
      </c>
      <c r="B656" s="544"/>
      <c r="C656" s="544">
        <v>60</v>
      </c>
      <c r="D656" s="244">
        <f t="shared" si="14"/>
        <v>0</v>
      </c>
    </row>
    <row r="657" spans="1:4" ht="25.5" customHeight="1">
      <c r="A657" s="543" t="s">
        <v>1219</v>
      </c>
      <c r="B657" s="544"/>
      <c r="C657" s="544">
        <v>17</v>
      </c>
      <c r="D657" s="244">
        <f t="shared" si="14"/>
        <v>0</v>
      </c>
    </row>
    <row r="658" spans="1:4" ht="25.5" customHeight="1">
      <c r="A658" s="543" t="s">
        <v>1228</v>
      </c>
      <c r="B658" s="544"/>
      <c r="C658" s="544">
        <v>304</v>
      </c>
      <c r="D658" s="244">
        <f t="shared" si="14"/>
        <v>0</v>
      </c>
    </row>
    <row r="659" spans="1:4" ht="25.5" customHeight="1">
      <c r="A659" s="543" t="s">
        <v>1231</v>
      </c>
      <c r="B659" s="544"/>
      <c r="C659" s="544">
        <v>350</v>
      </c>
      <c r="D659" s="244">
        <f t="shared" si="14"/>
        <v>0</v>
      </c>
    </row>
    <row r="660" spans="1:4" ht="25.5" customHeight="1">
      <c r="A660" s="543" t="s">
        <v>1232</v>
      </c>
      <c r="B660" s="544"/>
      <c r="C660" s="544">
        <v>230</v>
      </c>
      <c r="D660" s="244">
        <f t="shared" si="14"/>
        <v>0</v>
      </c>
    </row>
    <row r="661" spans="1:4" ht="25.5" customHeight="1">
      <c r="A661" s="543" t="s">
        <v>1233</v>
      </c>
      <c r="B661" s="544"/>
      <c r="C661" s="544">
        <v>240</v>
      </c>
      <c r="D661" s="244">
        <f t="shared" si="14"/>
        <v>0</v>
      </c>
    </row>
    <row r="662" spans="1:4" ht="25.5" customHeight="1">
      <c r="A662" s="543" t="s">
        <v>1236</v>
      </c>
      <c r="B662" s="544"/>
      <c r="C662" s="544">
        <v>80</v>
      </c>
      <c r="D662" s="244">
        <f t="shared" si="14"/>
        <v>0</v>
      </c>
    </row>
    <row r="663" spans="1:4" ht="25.5" customHeight="1">
      <c r="A663" s="543" t="s">
        <v>1238</v>
      </c>
      <c r="B663" s="544"/>
      <c r="C663" s="544">
        <v>20</v>
      </c>
      <c r="D663" s="244">
        <f t="shared" si="14"/>
        <v>0</v>
      </c>
    </row>
    <row r="664" spans="1:4" ht="25.5" customHeight="1">
      <c r="A664" s="543" t="s">
        <v>1310</v>
      </c>
      <c r="B664" s="544"/>
      <c r="C664" s="544">
        <v>70</v>
      </c>
      <c r="D664" s="244">
        <f t="shared" si="14"/>
        <v>0</v>
      </c>
    </row>
    <row r="665" spans="1:4" ht="25.5" customHeight="1">
      <c r="A665" s="543" t="s">
        <v>1323</v>
      </c>
      <c r="B665" s="544"/>
      <c r="C665" s="544">
        <v>30</v>
      </c>
      <c r="D665" s="244">
        <f t="shared" si="14"/>
        <v>0</v>
      </c>
    </row>
    <row r="666" spans="1:4" ht="25.5" customHeight="1">
      <c r="A666" s="543"/>
      <c r="B666" s="544"/>
      <c r="C666" s="544"/>
      <c r="D666" s="244">
        <f t="shared" si="14"/>
        <v>0</v>
      </c>
    </row>
    <row r="667" spans="1:4" ht="25.5" customHeight="1">
      <c r="A667" s="543"/>
      <c r="B667" s="544"/>
      <c r="C667" s="544"/>
      <c r="D667" s="244">
        <f t="shared" si="14"/>
        <v>0</v>
      </c>
    </row>
    <row r="668" spans="1:4" ht="25.5" customHeight="1">
      <c r="A668" s="543"/>
      <c r="B668" s="544"/>
      <c r="C668" s="544"/>
      <c r="D668" s="244">
        <f t="shared" si="14"/>
        <v>0</v>
      </c>
    </row>
    <row r="669" spans="1:4" ht="25.5" customHeight="1">
      <c r="A669" s="543"/>
      <c r="B669" s="544"/>
      <c r="C669" s="544"/>
      <c r="D669" s="244">
        <f t="shared" si="14"/>
        <v>0</v>
      </c>
    </row>
    <row r="670" spans="1:4" ht="25.5" customHeight="1">
      <c r="A670" s="543"/>
      <c r="B670" s="544"/>
      <c r="C670" s="544"/>
      <c r="D670" s="244">
        <f t="shared" si="14"/>
        <v>0</v>
      </c>
    </row>
    <row r="671" spans="1:4" ht="25.5" customHeight="1">
      <c r="A671" s="543"/>
      <c r="B671" s="544"/>
      <c r="C671" s="544"/>
      <c r="D671" s="244">
        <f t="shared" si="14"/>
        <v>0</v>
      </c>
    </row>
    <row r="672" spans="1:4" ht="25.5" customHeight="1">
      <c r="A672" s="543"/>
      <c r="B672" s="544"/>
      <c r="C672" s="544"/>
      <c r="D672" s="244">
        <f t="shared" si="14"/>
        <v>0</v>
      </c>
    </row>
    <row r="673" spans="1:4" ht="25.5" customHeight="1">
      <c r="A673" s="543"/>
      <c r="B673" s="544"/>
      <c r="C673" s="544"/>
      <c r="D673" s="244">
        <f t="shared" si="14"/>
        <v>0</v>
      </c>
    </row>
    <row r="674" spans="1:4" ht="25.5" customHeight="1">
      <c r="A674" s="543"/>
      <c r="B674" s="544"/>
      <c r="C674" s="544"/>
      <c r="D674" s="244">
        <f t="shared" si="14"/>
        <v>0</v>
      </c>
    </row>
    <row r="675" spans="1:4" ht="25.5" customHeight="1">
      <c r="A675" s="543"/>
      <c r="B675" s="544"/>
      <c r="C675" s="544"/>
      <c r="D675" s="244">
        <f t="shared" si="14"/>
        <v>0</v>
      </c>
    </row>
    <row r="676" spans="1:4" ht="25.5" customHeight="1">
      <c r="A676" s="543"/>
      <c r="B676" s="544"/>
      <c r="C676" s="544"/>
      <c r="D676" s="244">
        <f t="shared" si="14"/>
        <v>0</v>
      </c>
    </row>
    <row r="677" spans="1:4" ht="25.5" customHeight="1">
      <c r="A677" s="543"/>
      <c r="B677" s="544"/>
      <c r="C677" s="544"/>
      <c r="D677" s="244">
        <f t="shared" si="14"/>
        <v>0</v>
      </c>
    </row>
    <row r="678" spans="1:4" ht="25.5" customHeight="1">
      <c r="A678" s="543"/>
      <c r="B678" s="544"/>
      <c r="C678" s="544"/>
      <c r="D678" s="244">
        <f t="shared" si="14"/>
        <v>0</v>
      </c>
    </row>
    <row r="679" spans="1:4" ht="25.5" customHeight="1">
      <c r="A679" s="543"/>
      <c r="B679" s="544"/>
      <c r="C679" s="544"/>
      <c r="D679" s="244">
        <f t="shared" si="14"/>
        <v>0</v>
      </c>
    </row>
    <row r="680" spans="1:4" ht="25.5" customHeight="1">
      <c r="A680" s="543"/>
      <c r="B680" s="544"/>
      <c r="C680" s="544"/>
      <c r="D680" s="244">
        <f t="shared" si="14"/>
        <v>0</v>
      </c>
    </row>
    <row r="681" spans="1:4" ht="25.5" customHeight="1">
      <c r="A681" s="543"/>
      <c r="B681" s="544"/>
      <c r="C681" s="544"/>
      <c r="D681" s="244">
        <f t="shared" si="14"/>
        <v>0</v>
      </c>
    </row>
    <row r="682" spans="1:4" ht="25.5" customHeight="1">
      <c r="A682" s="543"/>
      <c r="B682" s="544"/>
      <c r="C682" s="544"/>
      <c r="D682" s="244">
        <f t="shared" si="14"/>
        <v>0</v>
      </c>
    </row>
    <row r="683" spans="1:4" ht="25.5" customHeight="1">
      <c r="A683" s="543"/>
      <c r="B683" s="544"/>
      <c r="C683" s="544"/>
      <c r="D683" s="244">
        <f t="shared" si="14"/>
        <v>0</v>
      </c>
    </row>
    <row r="684" spans="1:4" ht="25.5" customHeight="1">
      <c r="A684" s="543"/>
      <c r="B684" s="544"/>
      <c r="C684" s="544"/>
      <c r="D684" s="244">
        <f t="shared" si="14"/>
        <v>0</v>
      </c>
    </row>
    <row r="685" spans="1:4" ht="25.5" customHeight="1">
      <c r="A685" s="543"/>
      <c r="B685" s="544"/>
      <c r="C685" s="544"/>
      <c r="D685" s="244">
        <f t="shared" si="14"/>
        <v>0</v>
      </c>
    </row>
    <row r="686" spans="1:4" ht="25.5" customHeight="1">
      <c r="A686" s="543"/>
      <c r="B686" s="544"/>
      <c r="C686" s="544"/>
      <c r="D686" s="244">
        <f t="shared" si="14"/>
        <v>0</v>
      </c>
    </row>
    <row r="687" spans="1:4" ht="25.5" customHeight="1">
      <c r="A687" s="543"/>
      <c r="B687" s="544"/>
      <c r="C687" s="544"/>
      <c r="D687" s="244">
        <f t="shared" si="14"/>
        <v>0</v>
      </c>
    </row>
    <row r="688" spans="1:4" ht="25.5" customHeight="1">
      <c r="A688" s="543"/>
      <c r="B688" s="544"/>
      <c r="C688" s="544"/>
      <c r="D688" s="244">
        <f t="shared" si="14"/>
        <v>0</v>
      </c>
    </row>
    <row r="689" spans="1:4" ht="25.5" customHeight="1">
      <c r="A689" s="543"/>
      <c r="B689" s="544"/>
      <c r="C689" s="544"/>
      <c r="D689" s="244">
        <f t="shared" si="14"/>
        <v>0</v>
      </c>
    </row>
    <row r="690" spans="1:4" ht="25.5" customHeight="1">
      <c r="A690" s="543"/>
      <c r="B690" s="544"/>
      <c r="C690" s="544"/>
      <c r="D690" s="244">
        <f t="shared" si="14"/>
        <v>0</v>
      </c>
    </row>
    <row r="691" spans="1:4" ht="25.5" customHeight="1">
      <c r="A691" s="543"/>
      <c r="B691" s="544"/>
      <c r="C691" s="544"/>
      <c r="D691" s="244">
        <f t="shared" si="14"/>
        <v>0</v>
      </c>
    </row>
    <row r="692" spans="1:4" ht="25.5" customHeight="1">
      <c r="A692" s="543"/>
      <c r="B692" s="544"/>
      <c r="C692" s="544"/>
      <c r="D692" s="244">
        <f t="shared" si="14"/>
        <v>0</v>
      </c>
    </row>
    <row r="693" spans="1:4" ht="25.5" customHeight="1">
      <c r="A693" s="543"/>
      <c r="B693" s="544"/>
      <c r="C693" s="544"/>
      <c r="D693" s="244">
        <f t="shared" si="14"/>
        <v>0</v>
      </c>
    </row>
    <row r="694" spans="1:4" ht="25.5" customHeight="1">
      <c r="A694" s="543"/>
      <c r="B694" s="544"/>
      <c r="C694" s="544"/>
      <c r="D694" s="244">
        <f t="shared" si="14"/>
        <v>0</v>
      </c>
    </row>
    <row r="695" spans="1:4" ht="25.5" customHeight="1">
      <c r="A695" s="543"/>
      <c r="B695" s="544"/>
      <c r="C695" s="544"/>
      <c r="D695" s="244">
        <f t="shared" si="14"/>
        <v>0</v>
      </c>
    </row>
    <row r="696" spans="1:4" ht="25.5" customHeight="1">
      <c r="A696" s="543"/>
      <c r="B696" s="544"/>
      <c r="C696" s="544"/>
    </row>
    <row r="697" spans="1:4" ht="25.5" customHeight="1" thickTop="1" thickBot="1">
      <c r="A697" s="543"/>
      <c r="B697" s="544"/>
      <c r="C697" s="544"/>
    </row>
    <row r="698" spans="1:4" ht="25.5" customHeight="1" thickTop="1" thickBot="1">
      <c r="A698" s="543"/>
      <c r="B698" s="544"/>
      <c r="C698" s="544"/>
    </row>
    <row r="699" spans="1:4" ht="25.5" customHeight="1" thickTop="1" thickBot="1">
      <c r="A699" s="543"/>
      <c r="B699" s="544"/>
      <c r="C699" s="544"/>
    </row>
    <row r="700" spans="1:4" ht="25.5" customHeight="1" thickTop="1" thickBot="1">
      <c r="A700" s="543"/>
      <c r="B700" s="544"/>
      <c r="C700" s="544"/>
    </row>
    <row r="701" spans="1:4" ht="25.5" customHeight="1" thickTop="1" thickBot="1">
      <c r="A701" s="543"/>
      <c r="B701" s="544"/>
      <c r="C701" s="544"/>
    </row>
    <row r="702" spans="1:4" ht="25.5" customHeight="1" thickTop="1" thickBot="1">
      <c r="A702" s="543"/>
      <c r="B702" s="544"/>
      <c r="C702" s="544"/>
    </row>
    <row r="703" spans="1:4" ht="25.5" customHeight="1" thickTop="1" thickBot="1">
      <c r="A703" s="543"/>
      <c r="B703" s="544"/>
      <c r="C703" s="544"/>
    </row>
    <row r="704" spans="1:4" ht="25.5" customHeight="1" thickTop="1" thickBot="1">
      <c r="A704" s="543"/>
      <c r="B704" s="544"/>
      <c r="C704" s="544"/>
    </row>
    <row r="705" spans="1:3" ht="25.5" customHeight="1" thickTop="1" thickBot="1">
      <c r="A705" s="543"/>
      <c r="B705" s="544"/>
      <c r="C705" s="544"/>
    </row>
    <row r="706" spans="1:3" ht="25.5" customHeight="1" thickTop="1" thickBot="1">
      <c r="A706" s="543"/>
      <c r="B706" s="544"/>
      <c r="C706" s="544"/>
    </row>
    <row r="707" spans="1:3" ht="25.5" customHeight="1" thickTop="1" thickBot="1">
      <c r="A707" s="543"/>
      <c r="B707" s="544"/>
      <c r="C707" s="544"/>
    </row>
    <row r="708" spans="1:3" ht="25.5" customHeight="1" thickTop="1" thickBot="1">
      <c r="A708" s="543"/>
      <c r="B708" s="544"/>
      <c r="C708" s="544"/>
    </row>
    <row r="709" spans="1:3" ht="25.5" customHeight="1" thickTop="1" thickBot="1">
      <c r="A709" s="543"/>
      <c r="B709" s="544"/>
      <c r="C709" s="544"/>
    </row>
    <row r="710" spans="1:3" ht="25.5" customHeight="1" thickTop="1" thickBot="1">
      <c r="A710" s="543"/>
      <c r="B710" s="544"/>
      <c r="C710" s="544"/>
    </row>
    <row r="711" spans="1:3" ht="25.5" customHeight="1" thickTop="1" thickBot="1">
      <c r="A711" s="543"/>
      <c r="B711" s="544"/>
      <c r="C711" s="544"/>
    </row>
    <row r="712" spans="1:3" ht="25.5" customHeight="1" thickTop="1" thickBot="1">
      <c r="A712" s="543"/>
      <c r="B712" s="544"/>
      <c r="C712" s="544"/>
    </row>
    <row r="713" spans="1:3" ht="25.5" customHeight="1" thickTop="1" thickBot="1">
      <c r="A713" s="543"/>
      <c r="B713" s="544"/>
      <c r="C713" s="544"/>
    </row>
    <row r="714" spans="1:3" ht="25.5" customHeight="1" thickTop="1" thickBot="1">
      <c r="A714" s="543"/>
      <c r="B714" s="544"/>
      <c r="C714" s="544"/>
    </row>
    <row r="715" spans="1:3" ht="25.5" customHeight="1" thickTop="1" thickBot="1">
      <c r="A715" s="543"/>
      <c r="B715" s="544"/>
      <c r="C715" s="544"/>
    </row>
    <row r="716" spans="1:3" ht="25.5" customHeight="1" thickTop="1" thickBot="1">
      <c r="A716" s="543"/>
      <c r="B716" s="544"/>
      <c r="C716" s="544"/>
    </row>
    <row r="717" spans="1:3" ht="25.5" customHeight="1" thickTop="1" thickBot="1">
      <c r="A717" s="543"/>
      <c r="B717" s="544"/>
      <c r="C717" s="544"/>
    </row>
    <row r="718" spans="1:3" ht="25.5" customHeight="1" thickTop="1" thickBot="1">
      <c r="A718" s="543"/>
      <c r="B718" s="544"/>
      <c r="C718" s="544"/>
    </row>
    <row r="719" spans="1:3" ht="25.5" customHeight="1" thickTop="1" thickBot="1">
      <c r="A719" s="543"/>
      <c r="B719" s="544"/>
      <c r="C719" s="544"/>
    </row>
    <row r="720" spans="1:3" ht="25.5" customHeight="1" thickTop="1" thickBot="1">
      <c r="A720" s="543"/>
      <c r="B720" s="544"/>
      <c r="C720" s="544"/>
    </row>
    <row r="721" spans="1:3" ht="25.5" customHeight="1" thickTop="1" thickBot="1">
      <c r="A721" s="543"/>
      <c r="B721" s="544"/>
      <c r="C721" s="544"/>
    </row>
    <row r="722" spans="1:3" ht="25.5" customHeight="1" thickTop="1" thickBot="1">
      <c r="A722" s="543"/>
      <c r="B722" s="544"/>
      <c r="C722" s="544"/>
    </row>
    <row r="723" spans="1:3" ht="25.5" customHeight="1" thickTop="1" thickBot="1">
      <c r="A723" s="543"/>
      <c r="B723" s="544"/>
      <c r="C723" s="544"/>
    </row>
    <row r="724" spans="1:3" ht="25.5" customHeight="1" thickTop="1" thickBot="1">
      <c r="A724" s="543"/>
      <c r="B724" s="544"/>
      <c r="C724" s="544"/>
    </row>
    <row r="725" spans="1:3" ht="25.5" customHeight="1" thickTop="1" thickBot="1">
      <c r="A725" s="543"/>
      <c r="B725" s="544"/>
      <c r="C725" s="544"/>
    </row>
    <row r="726" spans="1:3" ht="25.5" customHeight="1" thickTop="1" thickBot="1">
      <c r="A726" s="543"/>
      <c r="B726" s="544"/>
      <c r="C726" s="544"/>
    </row>
    <row r="727" spans="1:3" ht="25.5" customHeight="1" thickTop="1" thickBot="1">
      <c r="A727" s="543"/>
      <c r="B727" s="544"/>
      <c r="C727" s="544"/>
    </row>
    <row r="728" spans="1:3" ht="25.5" customHeight="1" thickTop="1" thickBot="1">
      <c r="A728" s="543"/>
      <c r="B728" s="544"/>
      <c r="C728" s="544"/>
    </row>
    <row r="729" spans="1:3" ht="25.5" customHeight="1" thickTop="1" thickBot="1">
      <c r="A729" s="543"/>
      <c r="B729" s="544"/>
      <c r="C729" s="544"/>
    </row>
    <row r="730" spans="1:3" ht="25.5" customHeight="1" thickTop="1" thickBot="1">
      <c r="A730" s="543"/>
      <c r="B730" s="544"/>
      <c r="C730" s="544"/>
    </row>
    <row r="731" spans="1:3" ht="25.5" customHeight="1" thickTop="1" thickBot="1">
      <c r="A731" s="543"/>
      <c r="B731" s="544"/>
      <c r="C731" s="544"/>
    </row>
    <row r="732" spans="1:3" ht="25.5" customHeight="1" thickTop="1" thickBot="1">
      <c r="A732" s="543"/>
      <c r="B732" s="544"/>
      <c r="C732" s="544"/>
    </row>
    <row r="733" spans="1:3" ht="25.5" customHeight="1" thickTop="1" thickBot="1">
      <c r="A733" s="543"/>
      <c r="B733" s="544"/>
      <c r="C733" s="544"/>
    </row>
    <row r="734" spans="1:3" ht="25.5" customHeight="1" thickTop="1" thickBot="1">
      <c r="A734" s="543"/>
      <c r="B734" s="544"/>
      <c r="C734" s="544"/>
    </row>
    <row r="735" spans="1:3" ht="25.5" customHeight="1" thickTop="1" thickBot="1">
      <c r="A735" s="543"/>
      <c r="B735" s="544"/>
      <c r="C735" s="544"/>
    </row>
    <row r="736" spans="1:3" ht="25.5" customHeight="1" thickTop="1" thickBot="1">
      <c r="A736" s="543"/>
      <c r="B736" s="544"/>
      <c r="C736" s="544"/>
    </row>
    <row r="737" spans="1:3" ht="25.5" customHeight="1" thickTop="1" thickBot="1">
      <c r="A737" s="543"/>
      <c r="B737" s="544"/>
      <c r="C737" s="544"/>
    </row>
    <row r="738" spans="1:3" ht="25.5" customHeight="1" thickTop="1" thickBot="1">
      <c r="A738" s="543"/>
      <c r="B738" s="544"/>
      <c r="C738" s="544"/>
    </row>
    <row r="739" spans="1:3" ht="25.5" customHeight="1" thickTop="1" thickBot="1">
      <c r="A739" s="543"/>
      <c r="B739" s="544"/>
      <c r="C739" s="544"/>
    </row>
    <row r="740" spans="1:3" ht="25.5" customHeight="1" thickTop="1" thickBot="1">
      <c r="A740" s="543"/>
      <c r="B740" s="544"/>
      <c r="C740" s="544"/>
    </row>
    <row r="741" spans="1:3" ht="25.5" customHeight="1" thickTop="1" thickBot="1">
      <c r="A741" s="543"/>
      <c r="B741" s="544"/>
      <c r="C741" s="544"/>
    </row>
    <row r="742" spans="1:3" ht="25.5" customHeight="1" thickTop="1" thickBot="1">
      <c r="A742" s="543"/>
      <c r="B742" s="544"/>
      <c r="C742" s="544"/>
    </row>
    <row r="743" spans="1:3" ht="25.5" customHeight="1" thickTop="1" thickBot="1">
      <c r="A743" s="543"/>
      <c r="B743" s="544"/>
      <c r="C743" s="544"/>
    </row>
    <row r="744" spans="1:3" ht="25.5" customHeight="1" thickTop="1" thickBot="1">
      <c r="A744" s="543"/>
      <c r="B744" s="544"/>
      <c r="C744" s="544"/>
    </row>
    <row r="745" spans="1:3" ht="25.5" customHeight="1" thickTop="1" thickBot="1">
      <c r="A745" s="543"/>
      <c r="B745" s="544"/>
      <c r="C745" s="544"/>
    </row>
    <row r="746" spans="1:3" ht="25.5" customHeight="1" thickTop="1" thickBot="1">
      <c r="A746" s="543"/>
      <c r="B746" s="544"/>
      <c r="C746" s="544"/>
    </row>
    <row r="747" spans="1:3" ht="25.5" customHeight="1" thickTop="1" thickBot="1">
      <c r="A747" s="543"/>
      <c r="B747" s="544"/>
      <c r="C747" s="544"/>
    </row>
    <row r="748" spans="1:3" ht="25.5" customHeight="1" thickTop="1" thickBot="1">
      <c r="A748" s="543"/>
      <c r="B748" s="544"/>
      <c r="C748" s="544"/>
    </row>
    <row r="749" spans="1:3" ht="25.5" customHeight="1" thickTop="1" thickBot="1">
      <c r="A749" s="543"/>
      <c r="B749" s="544"/>
      <c r="C749" s="544"/>
    </row>
    <row r="750" spans="1:3" ht="25.5" customHeight="1" thickTop="1" thickBot="1">
      <c r="A750" s="543"/>
      <c r="B750" s="544"/>
      <c r="C750" s="544"/>
    </row>
    <row r="751" spans="1:3" ht="25.5" customHeight="1" thickTop="1" thickBot="1">
      <c r="A751" s="543"/>
      <c r="B751" s="544"/>
      <c r="C751" s="544"/>
    </row>
    <row r="752" spans="1:3" ht="25.5" customHeight="1" thickTop="1" thickBot="1">
      <c r="A752" s="543"/>
      <c r="B752" s="544"/>
      <c r="C752" s="544"/>
    </row>
    <row r="753" spans="1:3" ht="25.5" customHeight="1" thickTop="1" thickBot="1">
      <c r="A753" s="543"/>
      <c r="B753" s="544"/>
      <c r="C753" s="544"/>
    </row>
    <row r="754" spans="1:3" ht="25.5" customHeight="1" thickTop="1" thickBot="1">
      <c r="A754" s="543"/>
      <c r="B754" s="544"/>
      <c r="C754" s="544"/>
    </row>
    <row r="755" spans="1:3" ht="25.5" customHeight="1" thickTop="1" thickBot="1">
      <c r="A755" s="543"/>
      <c r="B755" s="544"/>
      <c r="C755" s="544"/>
    </row>
    <row r="756" spans="1:3" ht="25.5" customHeight="1" thickTop="1" thickBot="1">
      <c r="A756" s="543"/>
      <c r="B756" s="544"/>
      <c r="C756" s="544"/>
    </row>
    <row r="757" spans="1:3" ht="25.5" customHeight="1" thickTop="1" thickBot="1">
      <c r="A757" s="543"/>
      <c r="B757" s="544"/>
      <c r="C757" s="544"/>
    </row>
    <row r="758" spans="1:3" ht="25.5" customHeight="1" thickTop="1" thickBot="1">
      <c r="A758" s="543"/>
      <c r="B758" s="544"/>
      <c r="C758" s="544"/>
    </row>
    <row r="759" spans="1:3" ht="25.5" customHeight="1" thickTop="1" thickBot="1">
      <c r="A759" s="543"/>
      <c r="B759" s="544"/>
      <c r="C759" s="544"/>
    </row>
    <row r="760" spans="1:3" ht="25.5" customHeight="1" thickTop="1" thickBot="1">
      <c r="A760" s="543"/>
      <c r="B760" s="544"/>
      <c r="C760" s="544"/>
    </row>
    <row r="761" spans="1:3" ht="25.5" customHeight="1" thickTop="1" thickBot="1">
      <c r="A761" s="543"/>
      <c r="B761" s="544"/>
      <c r="C761" s="544"/>
    </row>
    <row r="762" spans="1:3" ht="25.5" customHeight="1" thickTop="1" thickBot="1">
      <c r="A762" s="543"/>
      <c r="B762" s="544"/>
      <c r="C762" s="544"/>
    </row>
    <row r="763" spans="1:3" ht="25.5" customHeight="1" thickTop="1" thickBot="1">
      <c r="A763" s="543"/>
      <c r="B763" s="544"/>
      <c r="C763" s="544"/>
    </row>
    <row r="764" spans="1:3" ht="25.5" customHeight="1" thickTop="1" thickBot="1">
      <c r="A764" s="543"/>
      <c r="B764" s="544"/>
      <c r="C764" s="544"/>
    </row>
    <row r="765" spans="1:3" ht="25.5" customHeight="1" thickTop="1" thickBot="1">
      <c r="A765" s="543"/>
      <c r="B765" s="544"/>
      <c r="C765" s="544"/>
    </row>
    <row r="766" spans="1:3" ht="25.5" customHeight="1" thickTop="1" thickBot="1">
      <c r="A766" s="543"/>
      <c r="B766" s="544"/>
      <c r="C766" s="544"/>
    </row>
    <row r="767" spans="1:3" ht="25.5" customHeight="1" thickTop="1" thickBot="1">
      <c r="A767" s="543"/>
      <c r="B767" s="544"/>
      <c r="C767" s="544"/>
    </row>
    <row r="768" spans="1:3" ht="25.5" customHeight="1" thickTop="1" thickBot="1">
      <c r="A768" s="543"/>
      <c r="B768" s="544"/>
      <c r="C768" s="544"/>
    </row>
    <row r="769" spans="1:3" ht="25.5" customHeight="1" thickTop="1" thickBot="1">
      <c r="A769" s="543"/>
      <c r="B769" s="544"/>
      <c r="C769" s="544"/>
    </row>
    <row r="770" spans="1:3" ht="25.5" customHeight="1" thickTop="1" thickBot="1">
      <c r="A770" s="543"/>
      <c r="B770" s="544"/>
      <c r="C770" s="544"/>
    </row>
    <row r="771" spans="1:3" ht="25.5" customHeight="1" thickTop="1" thickBot="1">
      <c r="A771" s="543"/>
      <c r="B771" s="544"/>
      <c r="C771" s="544"/>
    </row>
    <row r="772" spans="1:3" ht="25.5" customHeight="1" thickTop="1" thickBot="1">
      <c r="A772" s="543"/>
      <c r="B772" s="544"/>
      <c r="C772" s="544"/>
    </row>
    <row r="773" spans="1:3" ht="25.5" customHeight="1" thickTop="1" thickBot="1">
      <c r="A773" s="543"/>
      <c r="B773" s="544"/>
      <c r="C773" s="544"/>
    </row>
    <row r="774" spans="1:3" ht="25.5" customHeight="1" thickTop="1" thickBot="1">
      <c r="A774" s="543"/>
      <c r="B774" s="544"/>
      <c r="C774" s="544"/>
    </row>
    <row r="775" spans="1:3" ht="25.5" customHeight="1" thickTop="1" thickBot="1">
      <c r="A775" s="543"/>
      <c r="B775" s="544"/>
      <c r="C775" s="544"/>
    </row>
    <row r="776" spans="1:3" ht="25.5" customHeight="1" thickTop="1" thickBot="1">
      <c r="A776" s="543"/>
      <c r="B776" s="544"/>
      <c r="C776" s="544"/>
    </row>
    <row r="777" spans="1:3" ht="25.5" customHeight="1" thickTop="1" thickBot="1">
      <c r="A777" s="543"/>
      <c r="B777" s="544"/>
      <c r="C777" s="544"/>
    </row>
    <row r="778" spans="1:3" ht="25.5" customHeight="1" thickTop="1" thickBot="1">
      <c r="A778" s="543"/>
      <c r="B778" s="544"/>
      <c r="C778" s="544"/>
    </row>
    <row r="779" spans="1:3" ht="25.5" customHeight="1" thickTop="1" thickBot="1">
      <c r="A779" s="543"/>
      <c r="B779" s="544"/>
      <c r="C779" s="544"/>
    </row>
    <row r="780" spans="1:3" ht="25.5" customHeight="1" thickTop="1" thickBot="1">
      <c r="A780" s="543"/>
      <c r="B780" s="544"/>
      <c r="C780" s="544"/>
    </row>
    <row r="781" spans="1:3" ht="25.5" customHeight="1" thickTop="1" thickBot="1">
      <c r="A781" s="543"/>
      <c r="B781" s="544"/>
      <c r="C781" s="544"/>
    </row>
    <row r="782" spans="1:3" ht="25.5" customHeight="1" thickTop="1" thickBot="1">
      <c r="A782" s="543"/>
      <c r="B782" s="544"/>
      <c r="C782" s="544"/>
    </row>
    <row r="783" spans="1:3" ht="25.5" customHeight="1" thickTop="1" thickBot="1">
      <c r="A783" s="543"/>
      <c r="B783" s="544"/>
      <c r="C783" s="544"/>
    </row>
    <row r="784" spans="1:3" ht="25.5" customHeight="1" thickTop="1" thickBot="1">
      <c r="A784" s="543"/>
      <c r="B784" s="544"/>
      <c r="C784" s="544"/>
    </row>
    <row r="785" spans="1:3" ht="25.5" customHeight="1" thickTop="1" thickBot="1">
      <c r="A785" s="543"/>
      <c r="B785" s="544"/>
      <c r="C785" s="544"/>
    </row>
    <row r="786" spans="1:3" ht="25.5" customHeight="1" thickTop="1" thickBot="1">
      <c r="A786" s="543"/>
      <c r="B786" s="544"/>
      <c r="C786" s="544"/>
    </row>
    <row r="787" spans="1:3" ht="25.5" customHeight="1" thickTop="1" thickBot="1">
      <c r="A787" s="543"/>
      <c r="B787" s="544"/>
      <c r="C787" s="544"/>
    </row>
    <row r="788" spans="1:3" ht="25.5" customHeight="1" thickTop="1" thickBot="1">
      <c r="A788" s="543"/>
      <c r="B788" s="544"/>
      <c r="C788" s="544"/>
    </row>
    <row r="789" spans="1:3" ht="25.5" customHeight="1" thickTop="1" thickBot="1">
      <c r="A789" s="543"/>
      <c r="B789" s="544"/>
      <c r="C789" s="544"/>
    </row>
    <row r="790" spans="1:3" ht="25.5" customHeight="1" thickTop="1" thickBot="1">
      <c r="A790" s="543"/>
      <c r="B790" s="544"/>
      <c r="C790" s="544"/>
    </row>
    <row r="791" spans="1:3" ht="25.5" customHeight="1" thickTop="1" thickBot="1">
      <c r="A791" s="543"/>
      <c r="B791" s="544"/>
      <c r="C791" s="544"/>
    </row>
    <row r="792" spans="1:3" ht="25.5" customHeight="1" thickTop="1" thickBot="1">
      <c r="A792" s="543"/>
      <c r="B792" s="544"/>
      <c r="C792" s="544"/>
    </row>
    <row r="793" spans="1:3" ht="25.5" customHeight="1" thickTop="1" thickBot="1">
      <c r="A793" s="543"/>
      <c r="B793" s="544"/>
      <c r="C793" s="544"/>
    </row>
    <row r="794" spans="1:3" ht="25.5" customHeight="1" thickTop="1" thickBot="1">
      <c r="A794" s="543"/>
      <c r="B794" s="544"/>
      <c r="C794" s="544"/>
    </row>
    <row r="795" spans="1:3" ht="25.5" customHeight="1" thickTop="1" thickBot="1">
      <c r="A795" s="543"/>
      <c r="B795" s="544"/>
      <c r="C795" s="544"/>
    </row>
    <row r="796" spans="1:3" ht="25.5" customHeight="1" thickTop="1" thickBot="1">
      <c r="A796" s="543"/>
      <c r="B796" s="544"/>
      <c r="C796" s="544"/>
    </row>
    <row r="797" spans="1:3" ht="25.5" customHeight="1" thickTop="1" thickBot="1">
      <c r="A797" s="543"/>
      <c r="B797" s="544"/>
      <c r="C797" s="544"/>
    </row>
    <row r="798" spans="1:3" ht="25.5" customHeight="1" thickTop="1" thickBot="1">
      <c r="A798" s="543"/>
      <c r="B798" s="544"/>
      <c r="C798" s="544"/>
    </row>
    <row r="799" spans="1:3" ht="25.5" customHeight="1" thickTop="1" thickBot="1">
      <c r="A799" s="543"/>
      <c r="B799" s="544"/>
      <c r="C799" s="544"/>
    </row>
    <row r="800" spans="1:3" ht="25.5" customHeight="1" thickTop="1" thickBot="1">
      <c r="A800" s="543"/>
      <c r="B800" s="544"/>
      <c r="C800" s="544"/>
    </row>
    <row r="801" spans="1:3" ht="25.5" customHeight="1" thickTop="1" thickBot="1">
      <c r="A801" s="543"/>
      <c r="B801" s="544"/>
      <c r="C801" s="544"/>
    </row>
    <row r="802" spans="1:3" ht="25.5" customHeight="1" thickTop="1" thickBot="1">
      <c r="A802" s="543"/>
      <c r="B802" s="544"/>
      <c r="C802" s="544"/>
    </row>
    <row r="803" spans="1:3" ht="25.5" customHeight="1" thickTop="1" thickBot="1">
      <c r="A803" s="543"/>
      <c r="B803" s="544"/>
      <c r="C803" s="544"/>
    </row>
    <row r="804" spans="1:3" ht="25.5" customHeight="1" thickTop="1" thickBot="1">
      <c r="A804" s="543"/>
      <c r="B804" s="544"/>
      <c r="C804" s="544"/>
    </row>
    <row r="805" spans="1:3" ht="25.5" customHeight="1" thickTop="1" thickBot="1">
      <c r="A805" s="543"/>
      <c r="B805" s="544"/>
      <c r="C805" s="544"/>
    </row>
    <row r="806" spans="1:3" ht="25.5" customHeight="1" thickTop="1" thickBot="1">
      <c r="A806" s="543"/>
      <c r="B806" s="544"/>
      <c r="C806" s="544"/>
    </row>
    <row r="807" spans="1:3" ht="25.5" customHeight="1" thickTop="1" thickBot="1">
      <c r="A807" s="543"/>
      <c r="B807" s="544"/>
      <c r="C807" s="544"/>
    </row>
    <row r="808" spans="1:3" ht="25.5" customHeight="1" thickTop="1" thickBot="1">
      <c r="A808" s="543"/>
      <c r="B808" s="544"/>
      <c r="C808" s="544"/>
    </row>
    <row r="809" spans="1:3" ht="25.5" customHeight="1" thickTop="1" thickBot="1">
      <c r="A809" s="543"/>
      <c r="B809" s="544"/>
      <c r="C809" s="544"/>
    </row>
    <row r="810" spans="1:3" ht="25.5" customHeight="1" thickTop="1" thickBot="1">
      <c r="A810" s="543"/>
      <c r="B810" s="544"/>
      <c r="C810" s="544"/>
    </row>
    <row r="811" spans="1:3" ht="25.5" customHeight="1" thickTop="1" thickBot="1">
      <c r="A811" s="543"/>
      <c r="B811" s="544"/>
      <c r="C811" s="544"/>
    </row>
    <row r="812" spans="1:3" ht="25.5" customHeight="1" thickTop="1" thickBot="1">
      <c r="A812" s="543"/>
      <c r="B812" s="544"/>
      <c r="C812" s="544"/>
    </row>
    <row r="813" spans="1:3" ht="25.5" customHeight="1" thickTop="1" thickBot="1">
      <c r="A813" s="543"/>
      <c r="B813" s="544"/>
      <c r="C813" s="544"/>
    </row>
    <row r="814" spans="1:3" ht="25.5" customHeight="1" thickTop="1" thickBot="1">
      <c r="A814" s="543"/>
      <c r="B814" s="544"/>
      <c r="C814" s="544"/>
    </row>
    <row r="815" spans="1:3" ht="25.5" customHeight="1" thickTop="1" thickBot="1">
      <c r="A815" s="543"/>
      <c r="B815" s="544"/>
      <c r="C815" s="544"/>
    </row>
    <row r="816" spans="1:3" ht="25.5" customHeight="1" thickTop="1" thickBot="1">
      <c r="A816" s="543"/>
      <c r="B816" s="544"/>
      <c r="C816" s="544"/>
    </row>
    <row r="817" spans="1:3" ht="25.5" customHeight="1" thickTop="1" thickBot="1">
      <c r="A817" s="543"/>
      <c r="B817" s="544"/>
      <c r="C817" s="544"/>
    </row>
    <row r="818" spans="1:3" ht="25.5" customHeight="1" thickTop="1" thickBot="1">
      <c r="A818" s="543"/>
      <c r="B818" s="544"/>
      <c r="C818" s="544"/>
    </row>
    <row r="819" spans="1:3" ht="25.5" customHeight="1" thickTop="1" thickBot="1">
      <c r="A819" s="543"/>
      <c r="B819" s="544"/>
      <c r="C819" s="544"/>
    </row>
    <row r="820" spans="1:3" ht="25.5" customHeight="1" thickTop="1" thickBot="1">
      <c r="A820" s="543"/>
      <c r="B820" s="544"/>
      <c r="C820" s="544"/>
    </row>
    <row r="821" spans="1:3" ht="25.5" customHeight="1" thickTop="1" thickBot="1">
      <c r="A821" s="543"/>
      <c r="B821" s="544"/>
      <c r="C821" s="544"/>
    </row>
    <row r="822" spans="1:3" ht="25.5" customHeight="1" thickTop="1" thickBot="1">
      <c r="A822" s="543"/>
      <c r="B822" s="544"/>
      <c r="C822" s="544"/>
    </row>
    <row r="823" spans="1:3" ht="25.5" customHeight="1" thickTop="1" thickBot="1">
      <c r="A823" s="543"/>
      <c r="B823" s="544"/>
      <c r="C823" s="544"/>
    </row>
    <row r="824" spans="1:3" ht="25.5" customHeight="1" thickTop="1" thickBot="1">
      <c r="A824" s="543"/>
      <c r="B824" s="544"/>
      <c r="C824" s="544"/>
    </row>
    <row r="825" spans="1:3" ht="25.5" customHeight="1" thickTop="1" thickBot="1">
      <c r="A825" s="543"/>
      <c r="B825" s="544"/>
      <c r="C825" s="544"/>
    </row>
    <row r="826" spans="1:3" ht="25.5" customHeight="1" thickTop="1" thickBot="1">
      <c r="A826" s="543"/>
      <c r="B826" s="544"/>
      <c r="C826" s="544"/>
    </row>
    <row r="827" spans="1:3" ht="25.5" customHeight="1" thickTop="1" thickBot="1">
      <c r="A827" s="543"/>
      <c r="B827" s="544"/>
      <c r="C827" s="544"/>
    </row>
    <row r="828" spans="1:3" ht="25.5" customHeight="1" thickTop="1" thickBot="1">
      <c r="A828" s="543"/>
      <c r="B828" s="544"/>
      <c r="C828" s="544"/>
    </row>
    <row r="829" spans="1:3" ht="25.5" customHeight="1" thickTop="1" thickBot="1">
      <c r="A829" s="543"/>
      <c r="B829" s="544"/>
      <c r="C829" s="544"/>
    </row>
    <row r="830" spans="1:3" ht="25.5" customHeight="1" thickTop="1" thickBot="1">
      <c r="A830" s="543"/>
      <c r="B830" s="544"/>
      <c r="C830" s="544"/>
    </row>
    <row r="831" spans="1:3" ht="25.5" customHeight="1" thickTop="1" thickBot="1">
      <c r="A831" s="543"/>
      <c r="B831" s="544"/>
      <c r="C831" s="544"/>
    </row>
    <row r="832" spans="1:3" ht="25.5" customHeight="1" thickTop="1" thickBot="1">
      <c r="A832" s="543"/>
      <c r="B832" s="544"/>
      <c r="C832" s="544"/>
    </row>
    <row r="833" spans="1:3" ht="25.5" customHeight="1" thickTop="1" thickBot="1">
      <c r="A833" s="543"/>
      <c r="B833" s="544"/>
      <c r="C833" s="544"/>
    </row>
    <row r="834" spans="1:3" ht="25.5" customHeight="1" thickTop="1" thickBot="1">
      <c r="A834" s="543"/>
      <c r="B834" s="544"/>
      <c r="C834" s="544"/>
    </row>
    <row r="835" spans="1:3" ht="25.5" customHeight="1" thickTop="1" thickBot="1">
      <c r="A835" s="543"/>
      <c r="B835" s="544"/>
      <c r="C835" s="544"/>
    </row>
    <row r="836" spans="1:3" ht="25.5" customHeight="1"/>
    <row r="837" spans="1:3" ht="25.5" customHeight="1"/>
  </sheetData>
  <sortState ref="A4:D630">
    <sortCondition ref="A3"/>
  </sortState>
  <mergeCells count="16">
    <mergeCell ref="E575:E576"/>
    <mergeCell ref="E625:E626"/>
    <mergeCell ref="E488:E489"/>
    <mergeCell ref="E528:E529"/>
    <mergeCell ref="E438:E439"/>
    <mergeCell ref="E519:E520"/>
    <mergeCell ref="E436:E437"/>
    <mergeCell ref="A1:A2"/>
    <mergeCell ref="B1:B2"/>
    <mergeCell ref="C1:C2"/>
    <mergeCell ref="D1:D2"/>
    <mergeCell ref="E2:E3"/>
    <mergeCell ref="E68:E69"/>
    <mergeCell ref="E267:E268"/>
    <mergeCell ref="E245:E246"/>
    <mergeCell ref="E411:E412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BENIF 2013</vt:lpstr>
      <vt:lpstr>CREDET</vt:lpstr>
      <vt:lpstr>BENIF COTID</vt:lpstr>
      <vt:lpstr>CHEQUE</vt:lpstr>
      <vt:lpstr>LES TOTAL</vt:lpstr>
      <vt:lpstr>FACTURE MEDECIN</vt:lpstr>
      <vt:lpstr>BAGH D</vt:lpstr>
      <vt:lpstr>GRAND STOCK 2015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falkon</dc:creator>
  <cp:lastModifiedBy>falkon</cp:lastModifiedBy>
  <dcterms:created xsi:type="dcterms:W3CDTF">2012-10-31T05:53:05Z</dcterms:created>
  <dcterms:modified xsi:type="dcterms:W3CDTF">2018-01-29T19:20:36Z</dcterms:modified>
</cp:coreProperties>
</file>