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Projects\statistics-4-data-science-business-analysis\03-descriptive statistics\"/>
    </mc:Choice>
  </mc:AlternateContent>
  <xr:revisionPtr revIDLastSave="0" documentId="13_ncr:1_{8CF09E87-5779-4D8E-BE70-3A22CF42ACC9}" xr6:coauthVersionLast="47" xr6:coauthVersionMax="47" xr10:uidLastSave="{00000000-0000-0000-0000-000000000000}"/>
  <bookViews>
    <workbookView xWindow="-120" yWindow="-120" windowWidth="24240" windowHeight="13140" firstSheet="2" activeTab="4"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 name="customer by country" sheetId="13" r:id="rId8"/>
  </sheets>
  <definedNames>
    <definedName name="_xlnm._FilterDatabase" localSheetId="0" hidden="1">'365RE'!$A$5:$AM$926</definedName>
    <definedName name="_xlchart.v1.0" hidden="1">'365RE'!$I$6:$I$272</definedName>
    <definedName name="_xlchart.v1.1" hidden="1">'365RE'!$I$6:$I$272</definedName>
    <definedName name="_xlchart.v1.10" hidden="1">'Tasks 6,7'!$C$8:$C$15</definedName>
    <definedName name="_xlchart.v1.11" hidden="1">'Tasks 6,7'!$D$7</definedName>
    <definedName name="_xlchart.v1.12" hidden="1">'Tasks 6,7'!$D$8:$D$15</definedName>
    <definedName name="_xlchart.v1.2" hidden="1">'Tasks 6,7'!$B$8:$B$15</definedName>
    <definedName name="_xlchart.v1.3" hidden="1">'Tasks 6,7'!$C$7</definedName>
    <definedName name="_xlchart.v1.4" hidden="1">'Tasks 6,7'!$C$8:$C$15</definedName>
    <definedName name="_xlchart.v1.5" hidden="1">'Tasks 6,7'!$D$7</definedName>
    <definedName name="_xlchart.v1.6" hidden="1">'Tasks 6,7'!$D$8:$D$15</definedName>
    <definedName name="_xlchart.v1.7" hidden="1">'Tasks 6,7'!$E$8:$E$15</definedName>
    <definedName name="_xlchart.v1.8" hidden="1">'Tasks 6,7'!$B$8:$B$15</definedName>
    <definedName name="_xlchart.v1.9" hidden="1">'Tasks 6,7'!$C$7</definedName>
  </definedNames>
  <calcPr calcId="181029"/>
  <pivotCaches>
    <pivotCache cacheId="2" r:id="rId9"/>
  </pivotCaches>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10" l="1"/>
  <c r="E11" i="10"/>
  <c r="E12" i="10"/>
  <c r="E13" i="10" s="1"/>
  <c r="E14" i="10" s="1"/>
  <c r="E15" i="10" s="1"/>
  <c r="E9" i="10"/>
  <c r="E8" i="10"/>
  <c r="C16" i="10"/>
  <c r="D11" i="10" s="1"/>
  <c r="D14" i="10" l="1"/>
  <c r="D13" i="10"/>
  <c r="D8" i="10"/>
  <c r="D12" i="10"/>
  <c r="D9" i="10"/>
  <c r="D10" i="10"/>
  <c r="D15" i="10"/>
  <c r="D16" i="10" l="1"/>
  <c r="D8" i="9" l="1"/>
  <c r="C11" i="8" l="1"/>
  <c r="C10" i="8"/>
  <c r="I275" i="1"/>
  <c r="I274" i="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<sst xmlns="http://schemas.openxmlformats.org/spreadsheetml/2006/main" count="2560" uniqueCount="580">
  <si>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</si>
  <si>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</si>
  <si>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</si>
  <si>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</si>
  <si>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</si>
  <si>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</si>
  <si>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</si>
  <si>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</si>
  <si>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</si>
  <si>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</si>
  <si>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</si>
  <si>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</si>
  <si>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</si>
  <si>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</si>
  <si>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</si>
  <si>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</si>
  <si>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</si>
  <si>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</si>
  <si>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</si>
  <si>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</si>
  <si>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</si>
  <si>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</si>
  <si>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</si>
  <si>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</si>
  <si>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</si>
  <si>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</si>
  <si>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</si>
  <si>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</si>
  <si>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</si>
  <si>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</si>
  <si>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</si>
  <si>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</si>
  <si>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</si>
  <si>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</si>
  <si>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</si>
  <si>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</si>
  <si>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</si>
  <si>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</si>
  <si>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</si>
  <si>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</si>
  <si>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</si>
  <si>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</si>
  <si>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</si>
  <si>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</si>
  <si>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</si>
  <si>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</si>
  <si>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</si>
  <si>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</si>
  <si>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</si>
  <si>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</si>
  <si>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</si>
  <si>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</si>
  <si>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</si>
  <si>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</si>
  <si>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</si>
  <si>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</si>
  <si>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</si>
  <si>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</si>
  <si>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</si>
  <si>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</si>
  <si>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</si>
  <si>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</si>
  <si>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</si>
  <si>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</si>
  <si>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</si>
  <si>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</si>
  <si>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</si>
  <si>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</si>
  <si>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</si>
  <si>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</si>
  <si>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</si>
  <si>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</si>
  <si>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</si>
  <si>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</si>
  <si>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</si>
  <si>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</si>
  <si>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</si>
  <si>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</si>
  <si>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</si>
  <si>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</si>
  <si>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</si>
  <si>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</si>
  <si>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</si>
  <si>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</si>
  <si>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</si>
  <si>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</si>
  <si>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</si>
  <si>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</si>
  <si>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</si>
  <si>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</si>
  <si>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</si>
  <si>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</si>
  <si>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</si>
  <si>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</si>
  <si>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</si>
  <si>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</si>
  <si>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</si>
  <si>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</si>
  <si>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</si>
  <si>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</si>
  <si>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</si>
  <si>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</si>
  <si>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</si>
  <si>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</si>
  <si>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</si>
  <si>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</si>
  <si>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</si>
  <si>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</si>
  <si>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</si>
  <si>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</si>
  <si>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</si>
  <si>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</si>
  <si>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</si>
  <si>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</si>
  <si>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</si>
  <si>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</si>
  <si>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</si>
  <si>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</si>
  <si>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</si>
  <si>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</si>
  <si>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</si>
  <si>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</si>
  <si>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</si>
  <si>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</si>
  <si>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</si>
  <si>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</si>
  <si>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</si>
  <si>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</si>
  <si>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</si>
  <si>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</si>
  <si>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</si>
  <si>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</si>
  <si>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</si>
  <si>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</si>
  <si>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</si>
  <si>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</si>
  <si>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</si>
  <si>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</si>
  <si>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</si>
  <si>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</si>
  <si>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</si>
  <si>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</si>
  <si>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</si>
  <si>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</si>
  <si>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</si>
  <si>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</si>
  <si>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</si>
  <si>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</si>
  <si>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</si>
  <si>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</si>
  <si>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</si>
  <si>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</si>
  <si>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</si>
  <si>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</si>
  <si>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</si>
  <si>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</si>
  <si>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</si>
  <si>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</si>
  <si>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</si>
  <si>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</si>
  <si>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</si>
  <si>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</si>
  <si>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</si>
  <si>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</si>
  <si>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</si>
  <si>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</si>
  <si>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</si>
  <si>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</si>
  <si>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</si>
  <si>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</si>
  <si>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</si>
  <si>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</si>
  <si>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</si>
  <si>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</si>
  <si>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</si>
  <si>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</si>
  <si>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</si>
  <si>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</si>
  <si>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</si>
  <si>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</si>
  <si>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</si>
  <si>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</si>
  <si>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</si>
  <si>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</si>
  <si>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</si>
  <si>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</si>
  <si>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</si>
  <si>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</si>
  <si>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</si>
  <si>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</si>
  <si>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</si>
  <si>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</si>
  <si>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</si>
  <si>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</si>
  <si>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</si>
  <si>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</si>
  <si>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</si>
  <si>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</si>
  <si>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</si>
  <si>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</si>
  <si>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</si>
  <si>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</si>
  <si>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</si>
  <si>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</si>
  <si>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</si>
  <si>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</si>
  <si>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</si>
  <si>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</si>
  <si>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</si>
  <si>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</si>
  <si>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</si>
  <si>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</si>
  <si>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</si>
  <si>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</si>
  <si>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</si>
  <si>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</si>
  <si>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</si>
  <si>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</si>
  <si>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</si>
  <si>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</si>
  <si>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</si>
  <si>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</si>
  <si>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</si>
  <si>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</si>
  <si>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</si>
  <si>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</si>
  <si>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</si>
  <si>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</si>
  <si>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</si>
  <si>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</si>
  <si>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</si>
  <si>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</si>
  <si>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</si>
  <si>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</si>
  <si>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</si>
  <si>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</si>
  <si>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</si>
  <si>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</si>
  <si>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</si>
  <si>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</si>
  <si>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</si>
  <si>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</si>
  <si>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</si>
  <si>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</si>
  <si>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</si>
  <si>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</si>
  <si>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</si>
  <si>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</si>
  <si>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</si>
  <si>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</si>
  <si>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</si>
  <si>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</si>
  <si>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</si>
  <si>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</si>
  <si>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</si>
  <si>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</si>
  <si>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</si>
  <si>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</si>
  <si>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</si>
  <si>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</si>
  <si>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</si>
  <si>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</si>
  <si>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</si>
  <si>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</si>
  <si>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</si>
  <si>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</si>
  <si>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</si>
  <si>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</si>
  <si>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</si>
  <si>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</si>
  <si>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</si>
  <si>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</si>
  <si>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</si>
  <si>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</si>
  <si>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</si>
  <si>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</si>
  <si>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</si>
  <si>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</si>
  <si>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</si>
  <si>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</si>
  <si>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</si>
  <si>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</si>
  <si>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</si>
  <si>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</si>
  <si>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</si>
  <si>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</si>
  <si>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</si>
  <si>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</si>
  <si>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</si>
  <si>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</si>
  <si>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</si>
  <si>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</si>
  <si>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</si>
  <si>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</si>
  <si>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</si>
  <si>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</si>
  <si>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</si>
  <si>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</si>
  <si>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</si>
  <si>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</si>
  <si>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</si>
  <si>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</si>
  <si>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</si>
  <si>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</si>
  <si>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</si>
  <si>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</si>
  <si>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</si>
  <si>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</si>
  <si>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</si>
  <si>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</si>
  <si>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</si>
  <si>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</si>
  <si>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</si>
  <si>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</si>
  <si>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</si>
  <si>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</si>
  <si>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</si>
  <si>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</si>
  <si>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</si>
  <si>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</si>
  <si>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</si>
  <si>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</si>
  <si>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</si>
  <si>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</si>
  <si>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</si>
  <si>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</si>
  <si>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</si>
  <si>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</si>
  <si>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</si>
  <si>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</si>
  <si>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</si>
  <si>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</si>
  <si>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</si>
  <si>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</si>
  <si>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</si>
  <si>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</si>
  <si>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</si>
  <si>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</si>
  <si>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</si>
  <si>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</si>
  <si>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</si>
  <si>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</si>
  <si>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</si>
  <si>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</si>
  <si>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</si>
  <si>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</si>
  <si>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</si>
  <si>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</si>
  <si>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</si>
  <si>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</si>
  <si>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</si>
  <si>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</si>
  <si>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</si>
  <si>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</si>
  <si>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</si>
  <si>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</si>
  <si>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</si>
  <si>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</si>
  <si>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</si>
  <si>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</si>
  <si>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</si>
  <si>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</si>
  <si>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</si>
  <si>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</si>
  <si>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</si>
  <si>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</si>
  <si>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</si>
  <si>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</si>
  <si>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</si>
  <si>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</si>
  <si>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</si>
  <si>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</si>
  <si>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</si>
  <si>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</si>
  <si>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</si>
  <si>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</si>
  <si>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</si>
  <si>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</si>
  <si>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</si>
  <si>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</si>
  <si>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</si>
  <si>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</si>
  <si>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</si>
  <si>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</si>
  <si>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</si>
  <si>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</si>
  <si>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</si>
  <si>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</si>
  <si>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</si>
  <si>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</si>
  <si>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</si>
  <si>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</si>
  <si>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</si>
  <si>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</si>
  <si>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</si>
  <si>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</si>
  <si>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</si>
  <si>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</si>
  <si>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</si>
  <si>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</si>
  <si>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</si>
  <si>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</si>
  <si>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</si>
  <si>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</si>
  <si>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</si>
  <si>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</si>
  <si>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</si>
  <si>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</si>
  <si>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</si>
  <si>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</si>
  <si>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</si>
  <si>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</si>
  <si>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</si>
  <si>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</si>
  <si>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</si>
  <si>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</si>
  <si>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</si>
  <si>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</si>
  <si>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</si>
  <si>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</si>
  <si>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</si>
  <si>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</si>
  <si>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</si>
  <si>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</si>
  <si>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</si>
  <si>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</si>
  <si>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</si>
  <si>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</si>
  <si>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</si>
  <si>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</si>
  <si>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</si>
  <si>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</si>
  <si>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</si>
  <si>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</si>
  <si>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</si>
  <si>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</si>
  <si>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</si>
  <si>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</si>
  <si>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</si>
  <si>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</si>
  <si>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</si>
  <si>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</si>
  <si>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</si>
  <si>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</si>
  <si>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</si>
  <si>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</si>
  <si>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</si>
  <si>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</si>
  <si>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</si>
  <si>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</si>
  <si>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</si>
  <si>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</si>
  <si>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</si>
  <si>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</si>
  <si>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</si>
  <si>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</si>
  <si>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</si>
  <si>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</si>
  <si>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</si>
  <si>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</si>
  <si>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</si>
  <si>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</si>
  <si>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</si>
  <si>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</si>
  <si>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</si>
  <si>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</si>
  <si>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</si>
  <si>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</si>
  <si>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</si>
  <si>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</si>
  <si>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</si>
  <si>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</si>
  <si>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</si>
  <si>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</si>
  <si>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</si>
  <si>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</si>
  <si>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</si>
  <si>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</si>
  <si>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</si>
  <si>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</si>
  <si>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</si>
  <si>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</si>
  <si>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</si>
  <si>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</si>
  <si>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</si>
  <si>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</si>
  <si>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</si>
  <si>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</si>
  <si>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</si>
  <si>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</si>
  <si>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</si>
  <si>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</si>
  <si>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</si>
  <si>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</si>
  <si>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</si>
  <si>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</si>
  <si>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</si>
  <si>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</si>
  <si>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</si>
  <si>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</si>
  <si>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</si>
  <si>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</si>
  <si>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</si>
  <si>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</si>
  <si>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</si>
  <si>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</si>
  <si>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</si>
  <si>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</si>
  <si>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</si>
  <si>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</si>
  <si>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</si>
  <si>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</si>
  <si>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</si>
  <si>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</si>
  <si>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</si>
  <si>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</si>
  <si>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</si>
  <si>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</si>
  <si>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</si>
  <si>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</si>
  <si>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</si>
  <si>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</si>
  <si>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</si>
  <si>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</si>
  <si>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</si>
  <si>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</si>
  <si>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</si>
  <si>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</si>
  <si>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</si>
  <si>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</si>
  <si>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</si>
  <si>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</si>
  <si>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</si>
  <si>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</si>
  <si>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</si>
  <si>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</si>
  <si>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</si>
  <si>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</si>
  <si>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</si>
  <si>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</si>
  <si>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</si>
  <si>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</si>
  <si>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</si>
  <si>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</si>
  <si>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</si>
  <si>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</si>
  <si>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</si>
  <si>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</si>
  <si>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</si>
  <si>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</si>
  <si>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</si>
  <si>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Cust ID</t>
  </si>
  <si>
    <t>Types of data</t>
  </si>
  <si>
    <t>Levels of measurement</t>
  </si>
  <si>
    <t>Categorical</t>
  </si>
  <si>
    <r>
      <t xml:space="preserve">Qualitative </t>
    </r>
    <r>
      <rPr>
        <sz val="11"/>
        <color rgb="FF000000"/>
        <rFont val="Wingdings"/>
        <charset val="2"/>
      </rPr>
      <t>à</t>
    </r>
    <r>
      <rPr>
        <sz val="11"/>
        <color rgb="FF000000"/>
        <rFont val="Calibri"/>
        <family val="2"/>
      </rPr>
      <t xml:space="preserve"> Nominal</t>
    </r>
  </si>
  <si>
    <t>Categorical (Binary)</t>
  </si>
  <si>
    <t>Discrete OR Continuous</t>
  </si>
  <si>
    <t>Quantitative --&gt; Interval</t>
  </si>
  <si>
    <t>min price</t>
  </si>
  <si>
    <t>max price</t>
  </si>
  <si>
    <t>The correlation coefficient</t>
  </si>
  <si>
    <t>The scatter plot and the correlation coefficient show a very strong linear relationship between Price and Area.</t>
  </si>
  <si>
    <t>Variable</t>
  </si>
  <si>
    <t>Type of data</t>
  </si>
  <si>
    <t>Level of measurement</t>
  </si>
  <si>
    <t>Comment</t>
  </si>
  <si>
    <t>Nominal</t>
  </si>
  <si>
    <t>This variable has the same properties as ID.</t>
  </si>
  <si>
    <t>This is a Binary variable. Like a Yes/No question or Gender.</t>
  </si>
  <si>
    <t>Numerical, discrete</t>
  </si>
  <si>
    <t>Year is a numerical variable. It is always discrete. The level of measurement is questionable, but we would treat it as interval, as the 0 year would be the time when the Big Bang happened. The current BC-AD calendar was arbitrary chosen (similarly to degrees Celsius and Fahrenheit).</t>
  </si>
  <si>
    <t>Row Labels</t>
  </si>
  <si>
    <t>(blank)</t>
  </si>
  <si>
    <t>Grand Total</t>
  </si>
  <si>
    <t>Count of Customer ID</t>
  </si>
  <si>
    <t>Total</t>
  </si>
  <si>
    <t xml:space="preserve">absolute frequency </t>
  </si>
  <si>
    <t>relative frequency</t>
  </si>
  <si>
    <t>Cumulative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</si>
</sst>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Wingdings"/>
      <charset val="2"/>
    </font>
    <font>
      <b/>
      <sz val="11"/>
      <color theme="1"/>
      <name val="Arial"/>
      <family val="2"/>
    </font>
    <font>
      <b/>
      <sz val="11"/>
      <color rgb="FF000000"/>
      <name val="Calibri"/>
      <family val="2"/>
    </font>
    <font>
      <b/>
      <sz val="11"/>
      <color rgb="FF000000"/>
      <name val="Arial"/>
      <family val="2"/>
    </font>
    <font>
      <sz val="11"/>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5"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11" fillId="4" borderId="0" xfId="0" applyFont="1" applyFill="1" applyBorder="1" applyAlignment="1">
      <alignment vertical="center"/>
    </xf>
    <xf numFmtId="0" fontId="12" fillId="4" borderId="0" xfId="0" applyFont="1" applyFill="1" applyBorder="1" applyAlignment="1">
      <alignment vertical="center"/>
    </xf>
    <xf numFmtId="0" fontId="13" fillId="4" borderId="0" xfId="0" applyFont="1" applyFill="1" applyAlignment="1"/>
    <xf numFmtId="0" fontId="13" fillId="5" borderId="0" xfId="0" applyFont="1" applyFill="1" applyBorder="1" applyAlignment="1">
      <alignment horizontal="left" vertical="center"/>
    </xf>
    <xf numFmtId="0" fontId="14" fillId="4" borderId="0" xfId="0" applyFont="1" applyFill="1" applyBorder="1" applyAlignment="1">
      <alignment vertical="center"/>
    </xf>
    <xf numFmtId="44" fontId="2" fillId="2" borderId="0" xfId="0" applyNumberFormat="1" applyFont="1" applyFill="1" applyBorder="1" applyAlignment="1">
      <alignment horizontal="center" vertical="center"/>
    </xf>
    <xf numFmtId="44" fontId="2" fillId="4" borderId="0" xfId="0" applyNumberFormat="1" applyFont="1" applyFill="1" applyAlignment="1"/>
    <xf numFmtId="2" fontId="2" fillId="4" borderId="0" xfId="0" applyNumberFormat="1" applyFont="1" applyFill="1" applyAlignment="1"/>
    <xf numFmtId="0" fontId="9" fillId="6" borderId="0" xfId="0" applyFont="1" applyFill="1" applyAlignment="1">
      <alignment horizontal="center" vertical="center"/>
    </xf>
    <xf numFmtId="0" fontId="5" fillId="5" borderId="1" xfId="0" applyFont="1" applyFill="1" applyBorder="1" applyAlignment="1">
      <alignment horizontal="left" vertical="center"/>
    </xf>
    <xf numFmtId="0" fontId="5" fillId="4" borderId="1" xfId="0" applyFont="1" applyFill="1" applyBorder="1" applyAlignment="1">
      <alignment vertical="center"/>
    </xf>
    <xf numFmtId="9" fontId="5" fillId="4" borderId="1" xfId="2" applyFont="1" applyFill="1" applyBorder="1" applyAlignment="1">
      <alignment vertical="center"/>
    </xf>
    <xf numFmtId="0" fontId="2" fillId="5" borderId="0" xfId="0" applyFont="1" applyFill="1" applyAlignment="1">
      <alignment horizontal="left" vertical="center"/>
    </xf>
    <xf numFmtId="9" fontId="7" fillId="4" borderId="0" xfId="2" applyFont="1" applyFill="1" applyBorder="1" applyAlignment="1">
      <alignment vertical="center"/>
    </xf>
    <xf numFmtId="0" fontId="2" fillId="4" borderId="0" xfId="0" applyFont="1" applyFill="1"/>
    <xf numFmtId="9" fontId="7" fillId="4" borderId="0" xfId="0" applyNumberFormat="1" applyFont="1" applyFill="1" applyAlignment="1">
      <alignment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9" fontId="0" fillId="0" borderId="0" xfId="2" applyFont="1" applyAlignment="1"/>
    <xf numFmtId="0" fontId="5" fillId="4" borderId="1" xfId="0" applyFont="1" applyFill="1" applyBorder="1" applyAlignment="1">
      <alignment horizontal="right" vertical="center"/>
    </xf>
    <xf numFmtId="9" fontId="2" fillId="4" borderId="0" xfId="0" applyNumberFormat="1" applyFont="1" applyFill="1" applyAlignment="1"/>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&amp; Area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76AD-428D-9373-B8F2606EA105}"/>
            </c:ext>
          </c:extLst>
        </c:ser>
        <c:dLbls>
          <c:showLegendKey val="0"/>
          <c:showVal val="0"/>
          <c:showCatName val="0"/>
          <c:showSerName val="0"/>
          <c:showPercent val="0"/>
          <c:showBubbleSize val="0"/>
        </c:dLbls>
        <c:axId val="513175336"/>
        <c:axId val="513185504"/>
      </c:scatterChart>
      <c:valAx>
        <c:axId val="513175336"/>
        <c:scaling>
          <c:orientation val="minMax"/>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5504"/>
        <c:crosses val="autoZero"/>
        <c:crossBetween val="midCat"/>
      </c:valAx>
      <c:valAx>
        <c:axId val="513185504"/>
        <c:scaling>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9288D21D-CE68-4982-82F4-112E2943E5E7}">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F4295C6A-6146-4B60-878F-20B1AFFC0F52}">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data id="1">
      <cx:strDim type="cat">
        <cx:f>_xlchart.v1.2</cx:f>
      </cx:strDim>
      <cx:numDim type="val">
        <cx:f>_xlchart.v1.6</cx:f>
      </cx:numDim>
    </cx:data>
    <cx:data id="2">
      <cx:strDim type="cat">
        <cx:f>_xlchart.v1.2</cx:f>
      </cx:strDim>
      <cx:numDim type="val">
        <cx:f>_xlchart.v1.7</cx:f>
      </cx:numDim>
    </cx:data>
  </cx:chartData>
  <cx:chart>
    <cx:title pos="t" align="ctr" overlay="0">
      <cx:tx>
        <cx:txData>
          <cx:v>Customer vs. # buyers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Customer vs. # buyers</a:t>
          </a:r>
        </a:p>
      </cx:txPr>
    </cx:title>
    <cx:plotArea>
      <cx:plotAreaRegion>
        <cx:series layoutId="clusteredColumn" uniqueId="{E2C58A80-8865-4D32-B4DF-C4F7C0A2AD24}" formatIdx="0">
          <cx:dataId val="0"/>
          <cx:layoutPr>
            <cx:aggregation/>
          </cx:layoutPr>
          <cx:axisId val="1"/>
        </cx:series>
        <cx:series layoutId="paretoLine" ownerIdx="0" uniqueId="{E81CB930-D423-4A71-8AB5-7E5817F89406}" formatIdx="1">
          <cx:axisId val="2"/>
        </cx:series>
        <cx:series layoutId="clusteredColumn" hidden="1" uniqueId="{7BDD5D79-79C8-4E43-802C-7D4A99A291FD}" formatIdx="2">
          <cx:dataId val="1"/>
          <cx:layoutPr>
            <cx:aggregation/>
          </cx:layoutPr>
          <cx:axisId val="1"/>
        </cx:series>
        <cx:series layoutId="paretoLine" ownerIdx="2" uniqueId="{01E2F997-B533-46F8-8598-97167ADB7DB5}" formatIdx="3">
          <cx:axisId val="2"/>
        </cx:series>
        <cx:series layoutId="clusteredColumn" hidden="1" uniqueId="{EED5D22C-0850-4284-8DBD-ADD2633F6DBA}" formatIdx="4">
          <cx:dataId val="2"/>
          <cx:layoutPr>
            <cx:aggregation/>
          </cx:layoutPr>
          <cx:axisId val="1"/>
        </cx:series>
        <cx:series layoutId="paretoLine" ownerIdx="4" uniqueId="{BC117084-AC59-4D9B-B8E4-B19E9B8EFE03}" formatIdx="5">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14</xdr:col>
      <xdr:colOff>115047</xdr:colOff>
      <xdr:row>8</xdr:row>
      <xdr:rowOff>105709</xdr:rowOff>
    </xdr:from>
    <xdr:to>
      <xdr:col>22</xdr:col>
      <xdr:colOff>314699</xdr:colOff>
      <xdr:row>26</xdr:row>
      <xdr:rowOff>105709</xdr:rowOff>
    </xdr:to>
    <mc:AlternateContent xmlns:mc="http://schemas.openxmlformats.org/markup-compatibility/2006">
      <mc:Choice xmlns:cx1="http://schemas.microsoft.com/office/drawing/2015/9/8/chartex" Requires="cx1">
        <xdr:graphicFrame macro="">
          <xdr:nvGraphicFramePr>
            <xdr:cNvPr id="2" name="Chart 2">
              <a:extLst>
                <a:ext uri="{FF2B5EF4-FFF2-40B4-BE49-F238E27FC236}">
                  <a16:creationId xmlns:a16="http://schemas.microsoft.com/office/drawing/2014/main" id="{818B1D04-7094-4786-3622-2B81BCD6FD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06672" y="1372534"/>
              <a:ext cx="492405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304800</xdr:colOff>
      <xdr:row>7</xdr:row>
      <xdr:rowOff>147637</xdr:rowOff>
    </xdr:from>
    <xdr:to>
      <xdr:col>12</xdr:col>
      <xdr:colOff>152400</xdr:colOff>
      <xdr:row>25</xdr:row>
      <xdr:rowOff>147637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BEBC6A8-E376-34F2-B528-AC9F70EB6D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90925" y="12620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542925</xdr:colOff>
      <xdr:row>6</xdr:row>
      <xdr:rowOff>6</xdr:rowOff>
    </xdr:from>
    <xdr:to>
      <xdr:col>14</xdr:col>
      <xdr:colOff>559921</xdr:colOff>
      <xdr:row>29</xdr:row>
      <xdr:rowOff>19050</xdr:rowOff>
    </xdr:to>
    <xdr:graphicFrame macro="">
      <xdr:nvGraphicFramePr>
        <xdr:cNvPr id="3" name="Chart 1">
          <a:extLst>
            <a:ext uri="{FF2B5EF4-FFF2-40B4-BE49-F238E27FC236}">
              <a16:creationId xmlns:a16="http://schemas.microsoft.com/office/drawing/2014/main" id="{FCC88996-3B0C-1D02-2F61-62F73B25D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371475</xdr:colOff>
      <xdr:row>7</xdr:row>
      <xdr:rowOff>176212</xdr:rowOff>
    </xdr:from>
    <xdr:to>
      <xdr:col>15</xdr:col>
      <xdr:colOff>219075</xdr:colOff>
      <xdr:row>22</xdr:row>
      <xdr:rowOff>61912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A807765-30E9-60C0-74E8-175D1EB05B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86500" y="13001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C" refreshedDate="44844.419149305555" createdVersion="8" refreshedVersion="8" minRefreshableVersion="3" recordCount="196" xr:uid="{BA9B01C4-1C6A-4C6C-A1CF-CAFB8F1BD9B7}">
  <cacheSource type="worksheet">
    <worksheetSource ref="L5:AA201" sheet="365RE"/>
  </cacheSource>
  <cacheFields count="16">
    <cacheField name="Customer ID" numFmtId="0">
      <sharedItems containsBlank="1"/>
    </cacheField>
    <cacheField name="Entity" numFmtId="0">
      <sharedItems containsBlank="1"/>
    </cacheField>
    <cacheField name="Name" numFmtId="0">
      <sharedItems containsBlank="1"/>
    </cacheField>
    <cacheField name="Surname" numFmtId="0">
      <sharedItems containsBlank="1"/>
    </cacheField>
    <cacheField name="Age at time of purchase" numFmtId="0">
      <sharedItems containsMixedTypes="1" containsNumber="1" containsInteger="1" minValue="19" maxValue="76"/>
    </cacheField>
    <cacheField name="Interval" numFmtId="0">
      <sharedItems containsBlank="1"/>
    </cacheField>
    <cacheField name="Y" numFmtId="0">
      <sharedItems containsBlank="1" containsMixedTypes="1" containsNumber="1" containsInteger="1" minValue="1931" maxValue="1986"/>
    </cacheField>
    <cacheField name="M" numFmtId="0">
      <sharedItems containsString="0" containsBlank="1" containsNumber="1" minValue="1" maxValue="15"/>
    </cacheField>
    <cacheField name="D" numFmtId="0">
      <sharedItems containsString="0" containsBlank="1" containsNumber="1" minValue="1" maxValue="31"/>
    </cacheField>
    <cacheField name="Gender" numFmtId="0">
      <sharedItems containsBlank="1"/>
    </cacheField>
    <cacheField name="Country" numFmtId="0">
      <sharedItems containsBlank="1" count="9">
        <s v="USA"/>
        <s v="UK"/>
        <s v="Belgium"/>
        <s v="Russia"/>
        <s v="Denmark"/>
        <s v="Germany"/>
        <s v="Mexico"/>
        <s v="Canada"/>
        <m/>
      </sharedItems>
    </cacheField>
    <cacheField name="State" numFmtId="0">
      <sharedItems containsBlank="1"/>
    </cacheField>
    <cacheField name="Purpose" numFmtId="0">
      <sharedItems containsBlank="1"/>
    </cacheField>
    <cacheField name="Deal satisfaction" numFmtId="0">
      <sharedItems containsString="0" containsBlank="1" containsNumber="1" containsInteger="1" minValue="1" maxValue="5"/>
    </cacheField>
    <cacheField name="Mortgage" numFmtId="0">
      <sharedItems containsBlank="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C0028"/>
    <s v="Individual"/>
    <s v="Madalyn"/>
    <s v="Mercer"/>
    <n v="19"/>
    <s v="18-25"/>
    <n v="1986"/>
    <n v="6"/>
    <n v="21"/>
    <s v="F"/>
    <x v="0"/>
    <s v="California"/>
    <s v="Home"/>
    <n v="5"/>
    <s v="No"/>
    <s v="Website"/>
  </r>
  <r>
    <s v="C0027"/>
    <s v="Individual"/>
    <s v="Lara"/>
    <s v="Carrillo"/>
    <n v="22"/>
    <s v="18-25"/>
    <n v="1983"/>
    <n v="2"/>
    <n v="23.999999999999996"/>
    <s v="F"/>
    <x v="0"/>
    <s v="California"/>
    <s v="Home"/>
    <n v="5"/>
    <s v="No"/>
    <s v="Website"/>
  </r>
  <r>
    <s v="C0112"/>
    <s v="Individual"/>
    <s v="Donavan"/>
    <s v="Flowers"/>
    <n v="22"/>
    <s v="18-25"/>
    <n v="1985"/>
    <n v="12"/>
    <n v="27"/>
    <s v="M"/>
    <x v="0"/>
    <s v="California"/>
    <s v="Home"/>
    <n v="1"/>
    <s v="Yes"/>
    <s v="Client"/>
  </r>
  <r>
    <s v="C0160"/>
    <s v="Individual"/>
    <s v="Darien"/>
    <s v="Dorsey"/>
    <n v="22"/>
    <s v="18-25"/>
    <n v="1985"/>
    <n v="12"/>
    <n v="27"/>
    <s v="M"/>
    <x v="0"/>
    <s v="California"/>
    <s v="Investment"/>
    <n v="3"/>
    <s v="Yes"/>
    <s v="Website"/>
  </r>
  <r>
    <s v="C0014"/>
    <s v="Individual"/>
    <s v="Alessandra"/>
    <s v="Perry"/>
    <n v="25"/>
    <s v="18-25"/>
    <n v="1979"/>
    <n v="5"/>
    <n v="15"/>
    <s v="F"/>
    <x v="0"/>
    <s v="California"/>
    <s v="Home"/>
    <n v="4"/>
    <s v="No"/>
    <s v="Agency"/>
  </r>
  <r>
    <s v="C0125"/>
    <s v="Individual"/>
    <s v="Kaitlin"/>
    <s v="Owen"/>
    <n v="26"/>
    <s v="26-35"/>
    <n v="1981"/>
    <n v="12"/>
    <n v="26"/>
    <s v="F"/>
    <x v="0"/>
    <s v="Virginia"/>
    <s v="Investment"/>
    <n v="5"/>
    <s v="No"/>
    <s v="Client"/>
  </r>
  <r>
    <s v="C0125"/>
    <s v="Individual"/>
    <s v="Kaitlin"/>
    <s v="Owen"/>
    <n v="26"/>
    <s v="26-35"/>
    <n v="1981"/>
    <n v="12"/>
    <n v="26"/>
    <s v="F"/>
    <x v="0"/>
    <s v="Virginia"/>
    <s v="Investment"/>
    <n v="5"/>
    <s v="No"/>
    <s v="Agency"/>
  </r>
  <r>
    <s v="C0166"/>
    <s v="Individual"/>
    <s v="Terry"/>
    <s v="Forbes"/>
    <n v="26"/>
    <s v="26-35"/>
    <n v="1982"/>
    <n v="5"/>
    <n v="27"/>
    <s v="M"/>
    <x v="0"/>
    <s v="California"/>
    <s v="Home"/>
    <n v="5"/>
    <s v="No"/>
    <s v="Client"/>
  </r>
  <r>
    <s v="C0034"/>
    <s v="Individual"/>
    <s v="Kole"/>
    <s v="Shannon"/>
    <n v="27"/>
    <s v="26-35"/>
    <n v="1979"/>
    <n v="6"/>
    <n v="27"/>
    <s v="M"/>
    <x v="0"/>
    <s v="Arizona"/>
    <s v="Home"/>
    <n v="2"/>
    <s v="Yes"/>
    <s v="Website"/>
  </r>
  <r>
    <s v="C0170"/>
    <s v="Individual"/>
    <s v="Emmy"/>
    <s v="Singh"/>
    <n v="27"/>
    <s v="26-35"/>
    <n v="1979"/>
    <n v="12"/>
    <n v="3"/>
    <s v="F"/>
    <x v="0"/>
    <s v="Virginia"/>
    <s v="Investment"/>
    <n v="3"/>
    <s v="Yes"/>
    <s v="Agency"/>
  </r>
  <r>
    <s v="C0009"/>
    <s v="Individual"/>
    <s v="Arabella"/>
    <s v="Ferrell"/>
    <n v="28"/>
    <s v="26-35"/>
    <n v="1976"/>
    <n v="8"/>
    <n v="17"/>
    <s v="F"/>
    <x v="0"/>
    <s v="Oregon"/>
    <s v="Home"/>
    <n v="1"/>
    <s v="No"/>
    <s v="Agency"/>
  </r>
  <r>
    <s v="C0041"/>
    <s v="Individual"/>
    <s v="Christian"/>
    <s v="Costa"/>
    <n v="26"/>
    <s v="26-35"/>
    <n v="1980"/>
    <n v="9"/>
    <n v="14"/>
    <s v="M"/>
    <x v="0"/>
    <s v="California"/>
    <s v="Home"/>
    <n v="5"/>
    <s v="No"/>
    <s v="Website"/>
  </r>
  <r>
    <s v="C0057"/>
    <s v="Individual"/>
    <s v="Michelle"/>
    <s v="Cameron"/>
    <n v="29"/>
    <s v="26-35"/>
    <n v="1978"/>
    <n v="6"/>
    <n v="4"/>
    <s v="F"/>
    <x v="0"/>
    <s v="Nevada"/>
    <s v="Home"/>
    <n v="3"/>
    <s v="Yes"/>
    <s v="Website"/>
  </r>
  <r>
    <s v="C0061"/>
    <s v="Individual"/>
    <s v="Enrique"/>
    <s v="Cardenas"/>
    <n v="29"/>
    <s v="26-35"/>
    <n v="1977"/>
    <n v="6"/>
    <n v="10"/>
    <s v="M"/>
    <x v="0"/>
    <s v="California"/>
    <s v="Home"/>
    <n v="2"/>
    <s v="No"/>
    <s v="Website"/>
  </r>
  <r>
    <s v="C0089"/>
    <s v="Individual"/>
    <s v="Amanda"/>
    <s v="Simon"/>
    <n v="29"/>
    <s v="26-35"/>
    <n v="1978"/>
    <n v="12"/>
    <n v="2.9999999999999996"/>
    <s v="F"/>
    <x v="0"/>
    <s v="California"/>
    <s v="Home"/>
    <n v="5"/>
    <s v="No"/>
    <s v="Agency"/>
  </r>
  <r>
    <s v="C0159"/>
    <s v="Individual"/>
    <s v="Kamden"/>
    <s v="Stewart"/>
    <n v="29"/>
    <s v="26-35"/>
    <n v="1978"/>
    <n v="9"/>
    <n v="14"/>
    <s v="M"/>
    <x v="0"/>
    <s v="California"/>
    <s v="Home"/>
    <n v="5"/>
    <s v="No"/>
    <s v="Website"/>
  </r>
  <r>
    <s v="C0171"/>
    <s v="Individual"/>
    <s v="Skylar"/>
    <s v="Buchanan"/>
    <n v="29"/>
    <s v="26-35"/>
    <n v="1977"/>
    <n v="12"/>
    <n v="25"/>
    <s v="M"/>
    <x v="0"/>
    <s v="Nevada"/>
    <s v="Home"/>
    <n v="4"/>
    <s v="Yes"/>
    <s v="Website"/>
  </r>
  <r>
    <s v="C0042"/>
    <s v="Individual"/>
    <s v="Michael"/>
    <s v="Juarez"/>
    <n v="30"/>
    <s v="26-35"/>
    <n v="1976"/>
    <n v="12"/>
    <n v="25"/>
    <s v="M"/>
    <x v="0"/>
    <s v="Colorado"/>
    <s v="Home"/>
    <n v="4"/>
    <s v="Yes"/>
    <s v="Agency"/>
  </r>
  <r>
    <s v="C0093"/>
    <s v="Individual"/>
    <s v="Antonio"/>
    <s v="Porter"/>
    <n v="30"/>
    <s v="26-35"/>
    <n v="1977"/>
    <n v="1"/>
    <n v="8"/>
    <s v="M"/>
    <x v="0"/>
    <s v="Arizona"/>
    <s v="Home"/>
    <n v="5"/>
    <s v="No"/>
    <s v="Client"/>
  </r>
  <r>
    <s v="C0093"/>
    <s v="Individual"/>
    <s v="Antonio"/>
    <s v="Porter"/>
    <n v="30"/>
    <s v="26-35"/>
    <n v="1977"/>
    <n v="1"/>
    <n v="8"/>
    <s v="M"/>
    <x v="0"/>
    <s v="Arizona"/>
    <s v="Home"/>
    <n v="3"/>
    <s v="No"/>
    <s v="Client"/>
  </r>
  <r>
    <s v="C0051"/>
    <s v="Individual"/>
    <s v="Conner"/>
    <s v="Huff"/>
    <n v="31"/>
    <s v="26-35"/>
    <n v="1975"/>
    <n v="3"/>
    <n v="22"/>
    <s v="M"/>
    <x v="0"/>
    <s v="Nevada"/>
    <s v="Home"/>
    <n v="5"/>
    <s v="No"/>
    <s v="Website"/>
  </r>
  <r>
    <s v="C0064"/>
    <s v="Individual"/>
    <s v="Joaquin"/>
    <s v="Mullins"/>
    <n v="31"/>
    <s v="26-35"/>
    <n v="1975"/>
    <n v="10"/>
    <n v="5"/>
    <s v="M"/>
    <x v="0"/>
    <s v="California"/>
    <s v="Investment"/>
    <n v="5"/>
    <s v="No"/>
    <s v="Agency"/>
  </r>
  <r>
    <s v="C0064"/>
    <s v="Individual"/>
    <s v="Joaquin"/>
    <s v="Mullins"/>
    <n v="31"/>
    <s v="26-35"/>
    <n v="1975"/>
    <n v="10"/>
    <n v="5"/>
    <s v="M"/>
    <x v="0"/>
    <s v="California"/>
    <s v="Investment"/>
    <n v="5"/>
    <s v="No"/>
    <s v="Agency"/>
  </r>
  <r>
    <s v="C0128"/>
    <s v="Individual"/>
    <s v="Kyla"/>
    <s v="Walker"/>
    <n v="31"/>
    <s v="26-35"/>
    <n v="1976"/>
    <n v="2"/>
    <n v="26"/>
    <s v="F"/>
    <x v="0"/>
    <s v="Colorado"/>
    <s v="Home"/>
    <n v="4"/>
    <s v="Yes"/>
    <s v="Agency"/>
  </r>
  <r>
    <s v="C0019"/>
    <s v="Individual"/>
    <s v="Victor"/>
    <s v="Jensen"/>
    <n v="32"/>
    <s v="26-35"/>
    <n v="1973"/>
    <n v="9"/>
    <n v="1"/>
    <s v="M"/>
    <x v="0"/>
    <s v="California"/>
    <s v="Home"/>
    <n v="4"/>
    <s v="No"/>
    <s v="Website"/>
  </r>
  <r>
    <s v="C0037"/>
    <s v="Individual"/>
    <s v="Tyler"/>
    <s v="Carr"/>
    <n v="32"/>
    <s v="26-35"/>
    <n v="1974"/>
    <n v="3"/>
    <n v="27"/>
    <s v="M"/>
    <x v="0"/>
    <s v="California"/>
    <s v="Home"/>
    <n v="5"/>
    <s v="Yes"/>
    <s v="Client"/>
  </r>
  <r>
    <s v="C0127"/>
    <s v="Individual"/>
    <s v="Maia"/>
    <s v="Chandler"/>
    <n v="32"/>
    <s v="26-35"/>
    <n v="1975"/>
    <n v="8"/>
    <n v="11.999999999999998"/>
    <s v="F"/>
    <x v="0"/>
    <s v="Utah"/>
    <s v="Home"/>
    <n v="1"/>
    <s v="Yes"/>
    <s v="Website"/>
  </r>
  <r>
    <s v="C0018"/>
    <s v="Individual"/>
    <s v="Rodrigo"/>
    <s v="Ramirez"/>
    <n v="33"/>
    <s v="26-35"/>
    <n v="1972"/>
    <n v="3"/>
    <n v="26"/>
    <s v="M"/>
    <x v="0"/>
    <s v="California"/>
    <s v="Home"/>
    <n v="1"/>
    <s v="No"/>
    <s v="Agency"/>
  </r>
  <r>
    <s v="C0040"/>
    <s v="Individual"/>
    <s v="Gianni"/>
    <s v="Fritz"/>
    <n v="33"/>
    <s v="26-35"/>
    <n v="1973"/>
    <n v="9"/>
    <n v="15"/>
    <s v="M"/>
    <x v="0"/>
    <s v="California"/>
    <s v="Home"/>
    <n v="3"/>
    <s v="No"/>
    <s v="Website"/>
  </r>
  <r>
    <s v="C0080"/>
    <s v="Individual"/>
    <s v="Janelle"/>
    <s v="Espinoza"/>
    <n v="33"/>
    <s v="26-35"/>
    <n v="1974"/>
    <n v="12"/>
    <n v="25"/>
    <s v="F"/>
    <x v="0"/>
    <s v="California"/>
    <s v="Investment"/>
    <n v="4"/>
    <s v="No"/>
    <s v="Client"/>
  </r>
  <r>
    <s v="C0083"/>
    <s v="Individual"/>
    <s v="Julio"/>
    <s v="Leonard"/>
    <n v="33"/>
    <s v="26-35"/>
    <n v="1974"/>
    <n v="7.0000000000000009"/>
    <n v="18"/>
    <s v="M"/>
    <x v="0"/>
    <s v="Nevada"/>
    <s v="Home"/>
    <n v="2"/>
    <s v="Yes"/>
    <s v="Website"/>
  </r>
  <r>
    <s v="C0085"/>
    <s v="Individual"/>
    <s v="Melanie"/>
    <s v="Holland"/>
    <n v="33"/>
    <s v="26-35"/>
    <n v="1974"/>
    <n v="12"/>
    <n v="25"/>
    <s v="F"/>
    <x v="0"/>
    <s v="California"/>
    <s v="Investment"/>
    <n v="3"/>
    <s v="No"/>
    <s v="Client"/>
  </r>
  <r>
    <s v="C0091"/>
    <s v="Individual"/>
    <s v="Gordon"/>
    <s v="Brown"/>
    <n v="33"/>
    <s v="26-35"/>
    <n v="1974"/>
    <n v="2"/>
    <n v="10"/>
    <s v="M"/>
    <x v="1"/>
    <s v="Arizona"/>
    <s v="Investment"/>
    <n v="4"/>
    <s v="No"/>
    <s v="Agency"/>
  </r>
  <r>
    <s v="C0007"/>
    <s v="Individual"/>
    <s v="Jaelyn"/>
    <s v="Berger"/>
    <n v="34"/>
    <s v="26-35"/>
    <n v="1970"/>
    <n v="5"/>
    <n v="5"/>
    <s v="F"/>
    <x v="0"/>
    <s v="California"/>
    <s v="Home"/>
    <n v="3"/>
    <s v="No"/>
    <s v="Website"/>
  </r>
  <r>
    <s v="C0048"/>
    <s v="Individual"/>
    <s v="Adriana"/>
    <s v="Shaffer"/>
    <n v="34"/>
    <s v="26-35"/>
    <n v="1972"/>
    <n v="7.0000000000000009"/>
    <n v="11"/>
    <s v="F"/>
    <x v="0"/>
    <s v="California"/>
    <s v="Investment"/>
    <n v="2"/>
    <s v="No"/>
    <s v="Agency"/>
  </r>
  <r>
    <s v="C0065"/>
    <s v="Individual"/>
    <s v="Mara"/>
    <s v="Franco"/>
    <n v="34"/>
    <s v="26-35"/>
    <n v="1973"/>
    <n v="6"/>
    <n v="7"/>
    <s v="F"/>
    <x v="0"/>
    <s v="California"/>
    <s v="Home"/>
    <n v="5"/>
    <s v="Yes"/>
    <s v="Agency"/>
  </r>
  <r>
    <s v="C0096"/>
    <s v="Individual"/>
    <s v="Kael"/>
    <s v="Hurley"/>
    <n v="34"/>
    <s v="26-35"/>
    <n v="1973"/>
    <n v="12"/>
    <n v="15"/>
    <s v="M"/>
    <x v="0"/>
    <s v="Colorado"/>
    <s v="Home"/>
    <n v="3"/>
    <s v="No"/>
    <s v="Website"/>
  </r>
  <r>
    <s v="C0164"/>
    <s v="Individual"/>
    <s v="Belinda"/>
    <s v="Hogan"/>
    <n v="34"/>
    <s v="26-35"/>
    <n v="1973"/>
    <n v="8"/>
    <n v="18"/>
    <s v="F"/>
    <x v="0"/>
    <s v="California"/>
    <s v="Home"/>
    <n v="1"/>
    <s v="Yes"/>
    <s v="Agency"/>
  </r>
  <r>
    <s v="C0038"/>
    <s v="Individual"/>
    <s v="Mohammad"/>
    <s v="Irwin"/>
    <n v="35"/>
    <s v="26-35"/>
    <n v="1971"/>
    <n v="12"/>
    <n v="2"/>
    <s v="M"/>
    <x v="0"/>
    <s v="California"/>
    <s v="Home"/>
    <n v="1"/>
    <s v="No"/>
    <s v="Website"/>
  </r>
  <r>
    <s v="C0087"/>
    <s v="Individual"/>
    <s v="Warren"/>
    <s v="Pugh"/>
    <n v="35"/>
    <s v="26-35"/>
    <n v="1973"/>
    <n v="7"/>
    <n v="17"/>
    <s v="M"/>
    <x v="0"/>
    <s v="Arizona"/>
    <s v="Investment"/>
    <n v="5"/>
    <s v="No"/>
    <s v="Website"/>
  </r>
  <r>
    <s v="C0142"/>
    <s v="Individual"/>
    <s v="Kassidy"/>
    <s v="Vega"/>
    <n v="35"/>
    <s v="26-35"/>
    <n v="1972"/>
    <n v="5"/>
    <n v="7"/>
    <s v="F"/>
    <x v="0"/>
    <s v="California"/>
    <s v="Home"/>
    <n v="5"/>
    <s v="No"/>
    <s v="Website"/>
  </r>
  <r>
    <s v="C0015"/>
    <s v="Individual"/>
    <s v="Lauryn"/>
    <s v="Patrick"/>
    <n v="36"/>
    <s v="36-45"/>
    <n v="1969"/>
    <n v="10"/>
    <n v="30"/>
    <s v="F"/>
    <x v="2"/>
    <m/>
    <s v="Home"/>
    <n v="2"/>
    <s v="No"/>
    <s v="Agency"/>
  </r>
  <r>
    <s v="C0122"/>
    <s v="Individual"/>
    <s v="Brock"/>
    <s v="Fischer"/>
    <n v="36"/>
    <s v="36-45"/>
    <n v="1971"/>
    <n v="5"/>
    <n v="28.999999999999996"/>
    <s v="M"/>
    <x v="0"/>
    <s v="Kansas"/>
    <s v="Home"/>
    <n v="3"/>
    <s v="No"/>
    <s v="Website"/>
  </r>
  <r>
    <s v="C0017"/>
    <s v="Individual"/>
    <s v="Memphis"/>
    <s v="Mcconnell"/>
    <n v="37"/>
    <s v="36-45"/>
    <n v="1968"/>
    <n v="8"/>
    <n v="25"/>
    <s v="M"/>
    <x v="0"/>
    <s v="California"/>
    <s v="Home"/>
    <n v="2"/>
    <s v="Yes"/>
    <s v="Website"/>
  </r>
  <r>
    <s v="C0020"/>
    <s v="Individual"/>
    <s v="Grant"/>
    <s v="Weber"/>
    <n v="37"/>
    <s v="36-45"/>
    <n v="1968"/>
    <n v="9"/>
    <n v="8"/>
    <s v="M"/>
    <x v="0"/>
    <s v="California"/>
    <s v="Home"/>
    <n v="5"/>
    <s v="Yes"/>
    <s v="Website"/>
  </r>
  <r>
    <s v="C0086"/>
    <s v="Individual"/>
    <s v="Jace"/>
    <s v="Riggs"/>
    <n v="37"/>
    <s v="36-45"/>
    <n v="1971"/>
    <n v="8"/>
    <n v="20"/>
    <s v="F"/>
    <x v="0"/>
    <s v="California"/>
    <s v="Home"/>
    <n v="1"/>
    <s v="No"/>
    <s v="Website"/>
  </r>
  <r>
    <s v="C0150"/>
    <s v="Individual"/>
    <s v="Emmett"/>
    <s v="Estes"/>
    <n v="37"/>
    <s v="36-45"/>
    <n v="1969"/>
    <n v="6"/>
    <n v="5"/>
    <s v="M"/>
    <x v="0"/>
    <s v="California"/>
    <s v="Home"/>
    <n v="3"/>
    <s v="No"/>
    <s v="Website"/>
  </r>
  <r>
    <s v="C0156"/>
    <s v="Individual"/>
    <s v="Isis"/>
    <s v="Rios"/>
    <n v="37"/>
    <s v="36-45"/>
    <n v="1970"/>
    <n v="4"/>
    <n v="1"/>
    <s v="M"/>
    <x v="0"/>
    <s v="California"/>
    <s v="Investment"/>
    <n v="4"/>
    <s v="No"/>
    <s v="Website"/>
  </r>
  <r>
    <s v="C0169"/>
    <s v="Individual"/>
    <s v="Mason"/>
    <s v="Gilbert"/>
    <n v="37"/>
    <s v="36-45"/>
    <n v="1970"/>
    <n v="7"/>
    <n v="31"/>
    <s v="M"/>
    <x v="0"/>
    <s v="Colorado"/>
    <s v="Home"/>
    <n v="2"/>
    <s v="No"/>
    <s v="Agency"/>
  </r>
  <r>
    <s v="C0022"/>
    <s v="Individual"/>
    <s v="Zain"/>
    <s v="Horne"/>
    <n v="38"/>
    <s v="36-45"/>
    <n v="1967"/>
    <n v="4"/>
    <n v="13"/>
    <s v="M"/>
    <x v="0"/>
    <s v="Arizona"/>
    <s v="Home"/>
    <n v="1"/>
    <s v="Yes"/>
    <s v="Website"/>
  </r>
  <r>
    <s v="C0072"/>
    <s v="Individual"/>
    <s v="Dayton"/>
    <s v="Hatfield"/>
    <n v="38"/>
    <s v="36-45"/>
    <n v="1969"/>
    <n v="4"/>
    <n v="19"/>
    <s v="M"/>
    <x v="0"/>
    <s v="Colorado"/>
    <s v="Investment"/>
    <n v="4"/>
    <s v="Yes"/>
    <s v="Agency"/>
  </r>
  <r>
    <s v="C0136"/>
    <s v="Individual"/>
    <s v="Annabel"/>
    <s v="Robles"/>
    <n v="38"/>
    <s v="36-45"/>
    <n v="1969"/>
    <n v="10"/>
    <n v="14"/>
    <s v="F"/>
    <x v="0"/>
    <s v="California"/>
    <s v="Home"/>
    <n v="5"/>
    <s v="Yes"/>
    <s v="Website"/>
  </r>
  <r>
    <s v="C0149"/>
    <s v="Individual"/>
    <s v="Kayden"/>
    <s v="Olsen"/>
    <n v="38"/>
    <s v="36-45"/>
    <n v="1969"/>
    <n v="10"/>
    <n v="17"/>
    <s v="F"/>
    <x v="0"/>
    <s v="California"/>
    <s v="Home"/>
    <n v="5"/>
    <s v="No"/>
    <s v="Website"/>
  </r>
  <r>
    <s v="C0011"/>
    <s v="Individual"/>
    <s v="Davion"/>
    <s v="Stout"/>
    <n v="39"/>
    <s v="36-45"/>
    <n v="1965"/>
    <n v="7.0000000000000009"/>
    <n v="20"/>
    <s v="M"/>
    <x v="0"/>
    <s v="Nevada"/>
    <s v="Home"/>
    <n v="1"/>
    <s v="Yes"/>
    <s v="Agency"/>
  </r>
  <r>
    <s v="C0073"/>
    <s v="Individual"/>
    <s v="Kevin"/>
    <s v="Mata"/>
    <n v="39"/>
    <s v="36-45"/>
    <n v="1968"/>
    <n v="10"/>
    <n v="11.999999999999998"/>
    <s v="M"/>
    <x v="0"/>
    <s v="Colorado"/>
    <s v="Investment"/>
    <n v="2"/>
    <s v="No"/>
    <s v="Agency"/>
  </r>
  <r>
    <s v="C0110"/>
    <s v="Individual"/>
    <s v="Kareem"/>
    <s v="Liu"/>
    <n v="39"/>
    <s v="36-45"/>
    <n v="1968"/>
    <n v="5"/>
    <n v="11"/>
    <s v="F"/>
    <x v="0"/>
    <s v="California"/>
    <s v="Home"/>
    <n v="4"/>
    <s v="Yes"/>
    <s v="Website"/>
  </r>
  <r>
    <s v="C0111"/>
    <s v="Individual"/>
    <s v="Grace"/>
    <s v="Stein"/>
    <n v="39"/>
    <s v="36-45"/>
    <n v="1968"/>
    <n v="12"/>
    <n v="20"/>
    <s v="F"/>
    <x v="0"/>
    <s v="California"/>
    <s v="Home"/>
    <n v="3"/>
    <s v="Yes"/>
    <s v="Website"/>
  </r>
  <r>
    <s v="C0123"/>
    <s v="Individual"/>
    <s v="Lydia"/>
    <s v="Tate"/>
    <n v="39"/>
    <s v="36-45"/>
    <n v="1968"/>
    <n v="8"/>
    <n v="14"/>
    <s v="F"/>
    <x v="0"/>
    <s v="California"/>
    <s v="Home"/>
    <n v="3"/>
    <s v="Yes"/>
    <s v="Website"/>
  </r>
  <r>
    <s v="C0070"/>
    <s v="Individual"/>
    <s v="Aleksandra"/>
    <s v="Karenina"/>
    <n v="40"/>
    <s v="36-45"/>
    <n v="1967"/>
    <n v="6"/>
    <n v="13"/>
    <s v="F"/>
    <x v="3"/>
    <m/>
    <s v="Home"/>
    <n v="1"/>
    <s v="No"/>
    <s v="Agency"/>
  </r>
  <r>
    <s v="C0075"/>
    <s v="Individual"/>
    <s v="Sincere"/>
    <s v="Hansen"/>
    <n v="40"/>
    <s v="36-45"/>
    <n v="1967"/>
    <n v="1"/>
    <n v="19"/>
    <s v="F"/>
    <x v="0"/>
    <s v="California"/>
    <s v="Investment"/>
    <n v="2"/>
    <s v="Yes"/>
    <s v="Agency"/>
  </r>
  <r>
    <s v="C0076"/>
    <s v="Individual"/>
    <s v="Luke"/>
    <s v="Lynn"/>
    <n v="40"/>
    <s v="36-45"/>
    <n v="1967"/>
    <n v="2"/>
    <n v="7"/>
    <s v="M"/>
    <x v="0"/>
    <s v="California"/>
    <s v="Home"/>
    <n v="2"/>
    <s v="Yes"/>
    <s v="Agency"/>
  </r>
  <r>
    <s v="C0105"/>
    <s v="Individual"/>
    <s v="Myla"/>
    <s v="Ewing"/>
    <n v="40"/>
    <s v="36-45"/>
    <n v="1967"/>
    <n v="2"/>
    <n v="2.9999999999999996"/>
    <s v="F"/>
    <x v="0"/>
    <s v="Oregon"/>
    <s v="Investment"/>
    <n v="2"/>
    <s v="No"/>
    <s v="Client"/>
  </r>
  <r>
    <s v="C0135"/>
    <s v="Individual"/>
    <s v="Morgan"/>
    <s v="Glass"/>
    <n v="40"/>
    <s v="36-45"/>
    <n v="1967"/>
    <n v="5"/>
    <n v="11.999999999999998"/>
    <s v="M"/>
    <x v="0"/>
    <s v="Utah"/>
    <s v="Home"/>
    <n v="5"/>
    <s v="No"/>
    <s v="Agency"/>
  </r>
  <r>
    <s v="C0153"/>
    <s v="Individual"/>
    <s v="Camille"/>
    <s v="Sharp"/>
    <n v="40"/>
    <s v="36-45"/>
    <n v="1967"/>
    <n v="10"/>
    <n v="17"/>
    <s v="F"/>
    <x v="0"/>
    <s v="California"/>
    <s v="Home"/>
    <n v="5"/>
    <s v="No"/>
    <s v="Website"/>
  </r>
  <r>
    <s v="C0047"/>
    <s v="Individual"/>
    <s v="Alejandra"/>
    <s v="Greer"/>
    <n v="41"/>
    <s v="36-45"/>
    <n v="1965"/>
    <n v="1"/>
    <n v="11"/>
    <s v="F"/>
    <x v="4"/>
    <m/>
    <s v="Investment"/>
    <n v="1"/>
    <s v="No"/>
    <s v="Agency"/>
  </r>
  <r>
    <s v="C0060"/>
    <s v="Individual"/>
    <s v="Valentina"/>
    <s v="Simpson"/>
    <n v="41"/>
    <s v="36-45"/>
    <n v="1965"/>
    <n v="1"/>
    <n v="23.999999999999996"/>
    <s v="F"/>
    <x v="0"/>
    <s v="California"/>
    <s v="Home"/>
    <n v="4"/>
    <s v="Yes"/>
    <s v="Agency"/>
  </r>
  <r>
    <s v="C0066"/>
    <s v="Individual"/>
    <s v="Helen"/>
    <s v="Williamson"/>
    <n v="41"/>
    <s v="36-45"/>
    <n v="1966"/>
    <n v="2"/>
    <n v="26"/>
    <s v="F"/>
    <x v="0"/>
    <s v="Colorado"/>
    <s v="Home"/>
    <n v="5"/>
    <s v="Yes"/>
    <s v="Agency"/>
  </r>
  <r>
    <s v="C0068"/>
    <s v="Individual"/>
    <s v="Nicolas"/>
    <s v="Navarro"/>
    <n v="41"/>
    <s v="36-45"/>
    <n v="1966"/>
    <n v="6"/>
    <n v="17"/>
    <s v="M"/>
    <x v="0"/>
    <s v="Oregon"/>
    <s v="Investment"/>
    <n v="3"/>
    <s v="No"/>
    <s v="Agency"/>
  </r>
  <r>
    <s v="C0090"/>
    <s v="Individual"/>
    <s v="Case"/>
    <s v="Sanchez"/>
    <n v="41"/>
    <s v="36-45"/>
    <n v="1966"/>
    <n v="5"/>
    <n v="26"/>
    <s v="F"/>
    <x v="0"/>
    <s v="California"/>
    <s v="Home"/>
    <n v="5"/>
    <s v="No"/>
    <s v="Website"/>
  </r>
  <r>
    <s v="C0095"/>
    <s v="Individual"/>
    <s v="Rodrigo"/>
    <s v="Robinson"/>
    <n v="41"/>
    <s v="36-45"/>
    <n v="1966"/>
    <n v="8"/>
    <n v="11"/>
    <s v="M"/>
    <x v="0"/>
    <s v="California"/>
    <s v="Home"/>
    <n v="4"/>
    <s v="No"/>
    <s v="Website"/>
  </r>
  <r>
    <s v="C0151"/>
    <s v="Individual"/>
    <s v="Iris"/>
    <s v="Larsen"/>
    <n v="41"/>
    <s v="36-45"/>
    <n v="1966"/>
    <n v="9"/>
    <n v="14"/>
    <s v="M"/>
    <x v="0"/>
    <s v="California"/>
    <s v="Home"/>
    <n v="4"/>
    <s v="Yes"/>
    <s v="Agency"/>
  </r>
  <r>
    <s v="C0162"/>
    <s v="Individual"/>
    <s v="Araceli"/>
    <s v="Nelson"/>
    <n v="41"/>
    <s v="36-45"/>
    <n v="1966"/>
    <n v="9"/>
    <n v="14"/>
    <s v="M"/>
    <x v="5"/>
    <s v="California"/>
    <s v="Investment"/>
    <n v="5"/>
    <s v="No"/>
    <s v="Agency"/>
  </r>
  <r>
    <s v="C0010"/>
    <s v="Individual"/>
    <s v="Trystan"/>
    <s v="Oconnor"/>
    <n v="42"/>
    <s v="36-45"/>
    <n v="1962"/>
    <n v="11"/>
    <n v="26"/>
    <s v="M"/>
    <x v="0"/>
    <s v="California"/>
    <s v="Home"/>
    <n v="1"/>
    <s v="No"/>
    <s v="Website"/>
  </r>
  <r>
    <s v="C0054"/>
    <s v="Individual"/>
    <s v="Erik"/>
    <s v="Mora"/>
    <n v="42"/>
    <s v="36-45"/>
    <n v="1964"/>
    <n v="12"/>
    <n v="7"/>
    <s v="M"/>
    <x v="0"/>
    <s v="Oregon"/>
    <s v="Investment"/>
    <n v="5"/>
    <s v="No"/>
    <s v="Agency"/>
  </r>
  <r>
    <s v="C0056"/>
    <s v="Individual"/>
    <s v="Emely"/>
    <s v="Watts"/>
    <n v="42"/>
    <s v="36-45"/>
    <n v="1964"/>
    <n v="11"/>
    <n v="30"/>
    <s v="F"/>
    <x v="0"/>
    <s v="California"/>
    <s v="Home"/>
    <n v="4"/>
    <s v="No"/>
    <s v="Website"/>
  </r>
  <r>
    <s v="C0081"/>
    <s v="Individual"/>
    <s v="Jordyn"/>
    <s v="Park"/>
    <n v="42"/>
    <s v="36-45"/>
    <n v="1965"/>
    <n v="4"/>
    <n v="4"/>
    <s v="M"/>
    <x v="0"/>
    <s v="Nevada"/>
    <s v="Investment"/>
    <n v="3"/>
    <s v="Yes"/>
    <s v="Website"/>
  </r>
  <r>
    <s v="C0084"/>
    <s v="Individual"/>
    <s v="Diego"/>
    <s v="Mendez"/>
    <n v="42"/>
    <s v="36-45"/>
    <n v="1965"/>
    <n v="5"/>
    <n v="12"/>
    <s v="M"/>
    <x v="6"/>
    <m/>
    <s v="Home"/>
    <n v="3"/>
    <s v="No"/>
    <s v="Agency"/>
  </r>
  <r>
    <s v="C0016"/>
    <s v="Individual"/>
    <s v="Harley"/>
    <s v="Lucero"/>
    <n v="43"/>
    <s v="36-45"/>
    <n v="1962"/>
    <n v="8"/>
    <n v="10"/>
    <s v="M"/>
    <x v="0"/>
    <s v="California"/>
    <s v="Home"/>
    <n v="1"/>
    <s v="Yes"/>
    <s v="Website"/>
  </r>
  <r>
    <s v="C0035"/>
    <s v="Individual"/>
    <s v="Emilie"/>
    <s v="Morrison"/>
    <n v="49"/>
    <s v="46-55"/>
    <n v="1957"/>
    <n v="10"/>
    <n v="28.999999999999996"/>
    <s v="F"/>
    <x v="0"/>
    <s v="California"/>
    <s v="Home"/>
    <n v="3"/>
    <s v="Yes"/>
    <s v="Website"/>
  </r>
  <r>
    <s v="C0062"/>
    <s v="Individual"/>
    <s v="Jaylen"/>
    <s v="Turner"/>
    <n v="43"/>
    <s v="36-45"/>
    <n v="1963"/>
    <n v="7.0000000000000009"/>
    <n v="15"/>
    <s v="F"/>
    <x v="0"/>
    <s v="California"/>
    <s v="Home"/>
    <n v="4"/>
    <s v="No"/>
    <s v="Agency"/>
  </r>
  <r>
    <s v="C0099"/>
    <s v="Individual"/>
    <s v="Frank"/>
    <s v="Meyer"/>
    <n v="43"/>
    <s v="36-45"/>
    <n v="1964"/>
    <n v="3"/>
    <n v="16"/>
    <s v="M"/>
    <x v="0"/>
    <s v="California"/>
    <s v="Home"/>
    <n v="2"/>
    <s v="No"/>
    <s v="Agency"/>
  </r>
  <r>
    <s v="C0099"/>
    <s v="Individual"/>
    <s v="Frank"/>
    <s v="Meyer"/>
    <n v="43"/>
    <s v="36-45"/>
    <n v="1964"/>
    <n v="3"/>
    <n v="16"/>
    <s v="M"/>
    <x v="0"/>
    <s v="California"/>
    <s v="Home"/>
    <n v="3"/>
    <s v="Yes"/>
    <s v="Agency"/>
  </r>
  <r>
    <s v="C0114"/>
    <s v="Individual"/>
    <s v="Jakobe"/>
    <s v="Bailey"/>
    <n v="43"/>
    <s v="36-45"/>
    <n v="1964"/>
    <n v="10"/>
    <n v="5.9999999999999991"/>
    <s v="M"/>
    <x v="1"/>
    <s v="California"/>
    <s v="Investment"/>
    <n v="4"/>
    <s v="No"/>
    <s v="Agency"/>
  </r>
  <r>
    <s v="C0006"/>
    <s v="Individual"/>
    <s v="Laci"/>
    <s v="Guerra"/>
    <n v="48"/>
    <s v="46-55"/>
    <n v="1956"/>
    <n v="6"/>
    <n v="17"/>
    <s v="F"/>
    <x v="0"/>
    <s v="California"/>
    <s v="Home"/>
    <n v="2"/>
    <s v="Yes"/>
    <s v="Website"/>
  </r>
  <r>
    <s v="C0053"/>
    <s v="Individual"/>
    <s v="Scarlet"/>
    <s v="Hendricks"/>
    <n v="44"/>
    <s v="36-45"/>
    <n v="1962"/>
    <n v="1"/>
    <n v="20"/>
    <s v="F"/>
    <x v="0"/>
    <s v="California"/>
    <s v="Home"/>
    <n v="5"/>
    <s v="Yes"/>
    <s v="Website"/>
  </r>
  <r>
    <s v="C0069"/>
    <s v="Individual"/>
    <s v="Alonso"/>
    <s v="Terrell"/>
    <n v="44"/>
    <s v="36-45"/>
    <n v="1963"/>
    <n v="11"/>
    <n v="5"/>
    <s v="M"/>
    <x v="0"/>
    <s v="California"/>
    <s v="Investment"/>
    <n v="4"/>
    <s v="No"/>
    <s v="Website"/>
  </r>
  <r>
    <s v="C0069"/>
    <s v="Individual"/>
    <s v="Alonso"/>
    <s v="Terrell"/>
    <n v="44"/>
    <s v="36-45"/>
    <n v="1963"/>
    <n v="11"/>
    <n v="5"/>
    <s v="M"/>
    <x v="0"/>
    <s v="California"/>
    <s v="Investment"/>
    <n v="5"/>
    <s v="No"/>
    <s v="Website"/>
  </r>
  <r>
    <s v="C0069"/>
    <s v="Individual"/>
    <s v="Alonso"/>
    <s v="Terrell"/>
    <n v="44"/>
    <s v="36-45"/>
    <n v="1963"/>
    <n v="11"/>
    <n v="5"/>
    <s v="M"/>
    <x v="0"/>
    <s v="California"/>
    <s v="Home"/>
    <n v="5"/>
    <s v="No"/>
    <s v="Website"/>
  </r>
  <r>
    <s v="C0077"/>
    <s v="Individual"/>
    <s v="Hazel"/>
    <s v="Ayers"/>
    <n v="44"/>
    <s v="36-45"/>
    <n v="1963"/>
    <n v="2"/>
    <n v="1"/>
    <s v="M"/>
    <x v="0"/>
    <s v="Colorado"/>
    <s v="Home"/>
    <n v="2"/>
    <s v="No"/>
    <s v="Website"/>
  </r>
  <r>
    <s v="C0168"/>
    <s v="Individual"/>
    <s v="Brisa"/>
    <s v="Mckee"/>
    <n v="44"/>
    <s v="36-45"/>
    <n v="1964"/>
    <n v="9"/>
    <n v="24"/>
    <s v="F"/>
    <x v="0"/>
    <s v="California"/>
    <s v="Home"/>
    <n v="5"/>
    <s v="No"/>
    <s v="Client"/>
  </r>
  <r>
    <s v="C0058"/>
    <s v="Individual"/>
    <s v="Johanna"/>
    <s v="Fisher"/>
    <n v="45"/>
    <s v="36-45"/>
    <n v="1962"/>
    <n v="8"/>
    <n v="25"/>
    <s v="F"/>
    <x v="0"/>
    <s v="California"/>
    <s v="Home"/>
    <n v="4"/>
    <s v="Yes"/>
    <s v="Website"/>
  </r>
  <r>
    <s v="C0107"/>
    <s v="Individual"/>
    <s v="Curtis"/>
    <s v="Howard"/>
    <n v="45"/>
    <s v="36-45"/>
    <n v="1962"/>
    <n v="9"/>
    <n v="11"/>
    <s v="M"/>
    <x v="0"/>
    <s v="California"/>
    <s v="Home"/>
    <n v="2"/>
    <s v="No"/>
    <s v="Agency"/>
  </r>
  <r>
    <s v="C0131"/>
    <s v="Individual"/>
    <s v="Kamila"/>
    <s v="Collier"/>
    <n v="45"/>
    <s v="36-45"/>
    <n v="1962"/>
    <n v="1"/>
    <n v="21"/>
    <s v="F"/>
    <x v="0"/>
    <s v="California"/>
    <s v="Home"/>
    <n v="1"/>
    <s v="Yes"/>
    <s v="Website"/>
  </r>
  <r>
    <s v="C0144"/>
    <s v="Individual"/>
    <s v="Joseph"/>
    <s v="Reeves"/>
    <n v="45"/>
    <s v="36-45"/>
    <n v="1962"/>
    <n v="9"/>
    <n v="23"/>
    <s v="M"/>
    <x v="0"/>
    <s v="California"/>
    <s v="Investment"/>
    <n v="5"/>
    <s v="No"/>
    <s v="Website"/>
  </r>
  <r>
    <s v="C0144"/>
    <s v="Individual"/>
    <s v="Joseph"/>
    <s v="Reeves"/>
    <n v="45"/>
    <s v="36-45"/>
    <n v="1962"/>
    <n v="9"/>
    <n v="23"/>
    <s v="M"/>
    <x v="0"/>
    <s v="California"/>
    <s v="Investment"/>
    <n v="5"/>
    <s v="No"/>
    <s v="Website"/>
  </r>
  <r>
    <s v="C0048"/>
    <s v="Individual"/>
    <s v="Adriana"/>
    <s v="Shaffer"/>
    <n v="47"/>
    <s v="46-55"/>
    <n v="1959"/>
    <n v="9"/>
    <n v="28"/>
    <s v="F"/>
    <x v="0"/>
    <s v="Utah"/>
    <s v="Investment"/>
    <n v="1"/>
    <s v="No"/>
    <s v="Client"/>
  </r>
  <r>
    <s v="C0098"/>
    <s v="Individual"/>
    <s v="Oswaldo"/>
    <s v="Palmer"/>
    <n v="47"/>
    <s v="46-55"/>
    <n v="1960"/>
    <n v="6"/>
    <n v="16"/>
    <s v="M"/>
    <x v="0"/>
    <s v="California"/>
    <s v="Home"/>
    <n v="2"/>
    <s v="No"/>
    <s v="Website"/>
  </r>
  <r>
    <s v="C0130"/>
    <s v="Individual"/>
    <s v="Ezra"/>
    <s v="Lozano"/>
    <n v="47"/>
    <s v="46-55"/>
    <n v="1958"/>
    <n v="2"/>
    <n v="24"/>
    <s v="M"/>
    <x v="0"/>
    <s v="California"/>
    <s v="Home"/>
    <n v="1"/>
    <s v="No"/>
    <s v="Website"/>
  </r>
  <r>
    <s v="C0141"/>
    <s v="Individual"/>
    <s v="Melany"/>
    <s v="Glover"/>
    <n v="47"/>
    <s v="46-55"/>
    <n v="1960"/>
    <n v="10"/>
    <n v="1"/>
    <s v="F"/>
    <x v="0"/>
    <s v="California"/>
    <s v="Investment"/>
    <n v="1"/>
    <s v="Yes"/>
    <s v="Agency"/>
  </r>
  <r>
    <s v="C0067"/>
    <s v="Individual"/>
    <s v="Jacqueline"/>
    <s v="Grant"/>
    <n v="48"/>
    <s v="46-55"/>
    <n v="1959"/>
    <n v="11"/>
    <n v="13"/>
    <s v="F"/>
    <x v="0"/>
    <s v="California"/>
    <s v="Home"/>
    <n v="4"/>
    <s v="No"/>
    <s v="Website"/>
  </r>
  <r>
    <s v="C0082"/>
    <s v="Individual"/>
    <s v="Violet"/>
    <s v="Nixon"/>
    <n v="48"/>
    <s v="46-55"/>
    <n v="1959"/>
    <n v="1"/>
    <n v="1"/>
    <s v="F"/>
    <x v="0"/>
    <s v="Oregon"/>
    <s v="Investment"/>
    <n v="5"/>
    <s v="No"/>
    <s v="Client"/>
  </r>
  <r>
    <s v="C0113"/>
    <s v="Individual"/>
    <s v="Anya"/>
    <s v="Stephenson"/>
    <n v="48"/>
    <s v="46-55"/>
    <n v="1959"/>
    <n v="6"/>
    <n v="11"/>
    <s v="F"/>
    <x v="0"/>
    <s v="California"/>
    <s v="Home"/>
    <n v="4"/>
    <s v="No"/>
    <s v="Website"/>
  </r>
  <r>
    <s v="C0132"/>
    <s v="Individual"/>
    <s v="Kale"/>
    <s v="Gay"/>
    <n v="48"/>
    <s v="46-55"/>
    <n v="1959"/>
    <n v="4"/>
    <n v="7"/>
    <s v="M"/>
    <x v="0"/>
    <s v="California"/>
    <s v="Home"/>
    <n v="4"/>
    <s v="Yes"/>
    <s v="Agency"/>
  </r>
  <r>
    <s v="C0137"/>
    <s v="Individual"/>
    <s v="Russell"/>
    <s v="Gross"/>
    <n v="48"/>
    <s v="46-55"/>
    <n v="1959"/>
    <n v="11"/>
    <n v="25"/>
    <s v="M"/>
    <x v="0"/>
    <s v="California"/>
    <s v="Home"/>
    <n v="5"/>
    <s v="No"/>
    <s v="Website"/>
  </r>
  <r>
    <s v="C0137"/>
    <s v="Individual"/>
    <s v="Russell"/>
    <s v="Gross"/>
    <n v="48"/>
    <s v="46-55"/>
    <n v="1959"/>
    <n v="11"/>
    <n v="25"/>
    <s v="M"/>
    <x v="0"/>
    <s v="California"/>
    <s v="Home"/>
    <n v="5"/>
    <s v="No"/>
    <s v="Website"/>
  </r>
  <r>
    <s v="C0155"/>
    <s v="Individual"/>
    <s v="Laurel"/>
    <s v="Benitez"/>
    <n v="48"/>
    <s v="46-55"/>
    <n v="1959"/>
    <n v="8"/>
    <n v="5.9999999999999991"/>
    <s v="M"/>
    <x v="0"/>
    <s v="California"/>
    <s v="Home"/>
    <n v="4"/>
    <s v="Yes"/>
    <s v="Agency"/>
  </r>
  <r>
    <s v="C0163"/>
    <s v="Individual"/>
    <s v="Aniyah"/>
    <s v="Ali"/>
    <n v="48"/>
    <s v="46-55"/>
    <n v="1959"/>
    <n v="11"/>
    <n v="2.9999999999999996"/>
    <s v="F"/>
    <x v="0"/>
    <s v="California"/>
    <s v="Investment"/>
    <n v="2"/>
    <s v="Yes"/>
    <s v="Website"/>
  </r>
  <r>
    <s v="C0039"/>
    <s v="Individual"/>
    <s v="Derick"/>
    <s v="Li"/>
    <n v="49"/>
    <s v="46-55"/>
    <n v="1957"/>
    <n v="3"/>
    <n v="20"/>
    <s v="M"/>
    <x v="0"/>
    <s v="California"/>
    <s v="Home"/>
    <n v="3"/>
    <s v="Yes"/>
    <s v="Agency"/>
  </r>
  <r>
    <s v="C0071"/>
    <s v="Individual"/>
    <s v="Cole"/>
    <s v="Taylor"/>
    <n v="49"/>
    <s v="46-55"/>
    <n v="1958"/>
    <n v="12"/>
    <n v="5.9999999999999991"/>
    <s v="M"/>
    <x v="0"/>
    <s v="California"/>
    <s v="Home"/>
    <n v="3"/>
    <s v="Yes"/>
    <s v="Website"/>
  </r>
  <r>
    <s v="C0101"/>
    <s v="Individual"/>
    <s v="Ava"/>
    <s v="Phelps"/>
    <n v="49"/>
    <s v="46-55"/>
    <n v="1958"/>
    <n v="4"/>
    <n v="15"/>
    <s v="F"/>
    <x v="0"/>
    <s v="California"/>
    <s v="Home"/>
    <n v="3"/>
    <s v="No"/>
    <s v="Client"/>
  </r>
  <r>
    <s v="C0146"/>
    <s v="Individual"/>
    <s v="Nyla"/>
    <s v="Blake"/>
    <n v="49"/>
    <s v="46-55"/>
    <n v="1959"/>
    <n v="6"/>
    <n v="5"/>
    <s v="F"/>
    <x v="0"/>
    <s v="California"/>
    <s v="Investment"/>
    <n v="5"/>
    <s v="Yes"/>
    <s v="Agency"/>
  </r>
  <r>
    <s v="C0051"/>
    <s v="Individual"/>
    <s v="Conner"/>
    <s v="Huff"/>
    <n v="50"/>
    <s v="46-55"/>
    <n v="1956"/>
    <n v="3"/>
    <n v="13"/>
    <s v="M"/>
    <x v="0"/>
    <s v="California"/>
    <s v="Home"/>
    <n v="5"/>
    <s v="No"/>
    <s v="Website"/>
  </r>
  <r>
    <s v="C0052"/>
    <s v="Individual"/>
    <s v="Tristian"/>
    <s v="Fuller"/>
    <n v="50"/>
    <s v="46-55"/>
    <n v="1956"/>
    <n v="3"/>
    <n v="13"/>
    <s v="M"/>
    <x v="0"/>
    <s v="California"/>
    <s v="Investment"/>
    <n v="5"/>
    <s v="No"/>
    <s v="Agency"/>
  </r>
  <r>
    <s v="C0052"/>
    <s v="Individual"/>
    <s v="Tristian"/>
    <s v="Fuller"/>
    <n v="50"/>
    <s v="46-55"/>
    <n v="1956"/>
    <n v="3"/>
    <n v="13"/>
    <s v="M"/>
    <x v="0"/>
    <s v="California"/>
    <s v="Home"/>
    <n v="5"/>
    <s v="No"/>
    <s v="Agency"/>
  </r>
  <r>
    <s v="C0063"/>
    <s v="Individual"/>
    <s v="Piotr"/>
    <s v="Aleksandrov"/>
    <n v="51"/>
    <s v="46-55"/>
    <n v="1955"/>
    <n v="12"/>
    <n v="2"/>
    <s v="M"/>
    <x v="3"/>
    <m/>
    <s v="Investment"/>
    <n v="3"/>
    <s v="No"/>
    <s v="Agency"/>
  </r>
  <r>
    <s v="C0088"/>
    <s v="Individual"/>
    <s v="Yurem"/>
    <s v="Wright"/>
    <n v="51"/>
    <s v="46-55"/>
    <n v="1957"/>
    <n v="3"/>
    <n v="6"/>
    <s v="M"/>
    <x v="0"/>
    <s v="California"/>
    <s v="Home"/>
    <n v="3"/>
    <s v="Yes"/>
    <s v="Website"/>
  </r>
  <r>
    <s v="C0094"/>
    <s v="Individual"/>
    <s v="Luis"/>
    <s v="Crane"/>
    <n v="51"/>
    <s v="46-55"/>
    <n v="1959"/>
    <n v="4"/>
    <n v="20"/>
    <s v="M"/>
    <x v="0"/>
    <s v="Nevada"/>
    <s v="Home"/>
    <n v="3"/>
    <s v="Yes"/>
    <s v="Website"/>
  </r>
  <r>
    <s v="C0165"/>
    <s v="Individual"/>
    <s v="Anahi"/>
    <s v="Curry"/>
    <n v="51"/>
    <s v="46-55"/>
    <n v="1957"/>
    <n v="9"/>
    <n v="9"/>
    <s v="M"/>
    <x v="0"/>
    <s v="California"/>
    <s v="Home"/>
    <n v="5"/>
    <s v="Yes"/>
    <s v="Client"/>
  </r>
  <r>
    <s v="C0044"/>
    <s v="Individual"/>
    <s v="Ramiro"/>
    <s v="Oneill"/>
    <n v="52"/>
    <s v="46-55"/>
    <n v="1954"/>
    <n v="9"/>
    <n v="28.999999999999996"/>
    <s v="M"/>
    <x v="0"/>
    <s v="California"/>
    <s v="Home"/>
    <n v="4"/>
    <s v="No"/>
    <s v="Agency"/>
  </r>
  <r>
    <s v="C0157"/>
    <s v="Individual"/>
    <s v="Erika"/>
    <s v="Steward"/>
    <n v="52"/>
    <s v="46-55"/>
    <n v="1955"/>
    <n v="8"/>
    <n v="7"/>
    <s v="F"/>
    <x v="0"/>
    <s v="California"/>
    <s v="Investment"/>
    <n v="4"/>
    <s v="No"/>
    <s v="Website"/>
  </r>
  <r>
    <s v="C0118"/>
    <s v="Individual"/>
    <s v="Dangelo"/>
    <s v="Shea"/>
    <n v="53"/>
    <s v="46-55"/>
    <n v="1954"/>
    <n v="2"/>
    <n v="27"/>
    <s v="M"/>
    <x v="2"/>
    <s v="Arizona"/>
    <s v="Investment"/>
    <n v="4"/>
    <s v="No"/>
    <s v="Website"/>
  </r>
  <r>
    <s v="C0119"/>
    <s v="Individual"/>
    <s v="Miguel"/>
    <s v="Walter"/>
    <n v="53"/>
    <s v="46-55"/>
    <n v="1954"/>
    <n v="1"/>
    <n v="7"/>
    <s v="M"/>
    <x v="0"/>
    <s v="Arizona"/>
    <s v="Home"/>
    <n v="4"/>
    <s v="No"/>
    <s v="Agency"/>
  </r>
  <r>
    <s v="C0033"/>
    <s v="Individual"/>
    <s v="Alanna"/>
    <s v="Hess"/>
    <n v="54"/>
    <s v="46-55"/>
    <n v="1952"/>
    <n v="6"/>
    <n v="19"/>
    <s v="F"/>
    <x v="0"/>
    <s v="Nevada"/>
    <s v="Home"/>
    <n v="3"/>
    <s v="No"/>
    <s v="Website"/>
  </r>
  <r>
    <s v="C0100"/>
    <s v="Individual"/>
    <s v="Simon"/>
    <s v="Bennett"/>
    <n v="54"/>
    <s v="46-55"/>
    <n v="1953"/>
    <n v="6"/>
    <n v="9"/>
    <s v="M"/>
    <x v="0"/>
    <s v="Colorado"/>
    <s v="Home"/>
    <n v="4"/>
    <s v="No"/>
    <s v="Website"/>
  </r>
  <r>
    <s v="C0133"/>
    <s v="Individual"/>
    <s v="Ivan"/>
    <s v="Bright"/>
    <n v="54"/>
    <s v="46-55"/>
    <n v="1953"/>
    <n v="9"/>
    <n v="15"/>
    <s v="M"/>
    <x v="0"/>
    <s v="California"/>
    <s v="Home"/>
    <n v="4"/>
    <s v="No"/>
    <s v="Website"/>
  </r>
  <r>
    <s v="C0175"/>
    <s v="Individual"/>
    <s v="Madeline"/>
    <s v="Michael"/>
    <n v="54"/>
    <s v="46-55"/>
    <n v="1953"/>
    <n v="7"/>
    <n v="30"/>
    <s v="F"/>
    <x v="0"/>
    <s v="California"/>
    <s v="Home"/>
    <n v="4"/>
    <s v="Yes"/>
    <s v="Website"/>
  </r>
  <r>
    <s v="C0008"/>
    <s v="Individual"/>
    <s v="Arthur"/>
    <s v="Bray"/>
    <n v="55"/>
    <s v="46-55"/>
    <n v="1949"/>
    <n v="7.0000000000000009"/>
    <n v="14"/>
    <s v="M"/>
    <x v="0"/>
    <s v="Utah"/>
    <s v="Investment"/>
    <n v="4"/>
    <s v="No"/>
    <s v="Agency"/>
  </r>
  <r>
    <s v="C0023"/>
    <s v="Individual"/>
    <s v="Bennett"/>
    <s v="Chen"/>
    <n v="55"/>
    <s v="46-55"/>
    <n v="1950"/>
    <n v="7.0000000000000009"/>
    <n v="18"/>
    <s v="M"/>
    <x v="0"/>
    <s v="Nevada"/>
    <s v="Home"/>
    <n v="2"/>
    <s v="No"/>
    <s v="Website"/>
  </r>
  <r>
    <s v="C0108"/>
    <s v="Individual"/>
    <s v="Van"/>
    <s v="Charles"/>
    <n v="55"/>
    <s v="46-55"/>
    <n v="1952"/>
    <n v="5"/>
    <n v="15"/>
    <s v="M"/>
    <x v="0"/>
    <s v="Colorado"/>
    <s v="Home"/>
    <n v="2"/>
    <s v="Yes"/>
    <s v="Client"/>
  </r>
  <r>
    <s v="C0109"/>
    <s v="Individual"/>
    <s v="Rachel"/>
    <s v="Cross"/>
    <n v="55"/>
    <s v="46-55"/>
    <n v="1952"/>
    <n v="6"/>
    <n v="18"/>
    <s v="F"/>
    <x v="0"/>
    <s v="California"/>
    <s v="Home"/>
    <n v="3"/>
    <s v="No"/>
    <s v="Website"/>
  </r>
  <r>
    <s v="C0145"/>
    <s v="Individual"/>
    <s v="Augustus"/>
    <s v="Hinton"/>
    <n v="55"/>
    <s v="46-55"/>
    <n v="1953"/>
    <n v="2"/>
    <n v="3"/>
    <s v="M"/>
    <x v="0"/>
    <s v="Nevada"/>
    <s v="Investment"/>
    <n v="2"/>
    <s v="No"/>
    <s v="Website"/>
  </r>
  <r>
    <s v="C0145"/>
    <s v="Individual"/>
    <s v="Augustus"/>
    <s v="Hinton"/>
    <n v="55"/>
    <s v="46-55"/>
    <n v="1953"/>
    <n v="2"/>
    <n v="3"/>
    <s v="M"/>
    <x v="0"/>
    <s v="Nevada"/>
    <s v="Investment"/>
    <n v="2"/>
    <s v="No"/>
    <s v="Website"/>
  </r>
  <r>
    <s v="C0003"/>
    <s v="Individual"/>
    <s v="Avah"/>
    <s v="Huang"/>
    <n v="56"/>
    <s v="56-65"/>
    <n v="1948"/>
    <n v="4"/>
    <n v="23"/>
    <s v="F"/>
    <x v="0"/>
    <s v="California"/>
    <s v="Home"/>
    <n v="5"/>
    <s v="No"/>
    <s v="Website"/>
  </r>
  <r>
    <s v="C0004"/>
    <s v="Individual"/>
    <s v="Nora"/>
    <s v="Lynch"/>
    <n v="56"/>
    <s v="56-65"/>
    <n v="1948"/>
    <n v="4"/>
    <n v="23"/>
    <s v="F"/>
    <x v="0"/>
    <s v="California"/>
    <s v="Home"/>
    <n v="5"/>
    <s v="No"/>
    <s v="Website"/>
  </r>
  <r>
    <s v="C0024"/>
    <s v="Individual"/>
    <s v="Irvin"/>
    <s v="Ellis"/>
    <n v="56"/>
    <s v="56-65"/>
    <n v="1949"/>
    <n v="11"/>
    <n v="14"/>
    <s v="M"/>
    <x v="0"/>
    <s v="California"/>
    <s v="Home"/>
    <n v="3"/>
    <s v="No"/>
    <s v="Agency"/>
  </r>
  <r>
    <s v="C0030"/>
    <s v="Individual"/>
    <s v="Aiyana"/>
    <s v="Christensen"/>
    <n v="56"/>
    <s v="56-65"/>
    <n v="1949"/>
    <n v="1"/>
    <n v="16"/>
    <s v="F"/>
    <x v="0"/>
    <s v="California"/>
    <s v="Investment"/>
    <n v="3"/>
    <s v="No"/>
    <s v="Website"/>
  </r>
  <r>
    <s v="C0147"/>
    <s v="Individual"/>
    <s v="Parker"/>
    <s v="Poole"/>
    <n v="56"/>
    <s v="56-65"/>
    <n v="1951"/>
    <n v="11"/>
    <n v="10"/>
    <s v="M"/>
    <x v="0"/>
    <s v="California"/>
    <s v="Home"/>
    <n v="5"/>
    <s v="No"/>
    <s v="Website"/>
  </r>
  <r>
    <s v="C0002"/>
    <s v="Individual"/>
    <s v="Jack"/>
    <s v="Anderson"/>
    <n v="57"/>
    <s v="56-65"/>
    <n v="1947"/>
    <n v="2"/>
    <n v="13"/>
    <s v="M"/>
    <x v="0"/>
    <s v="California"/>
    <s v="Investment"/>
    <n v="5"/>
    <s v="Yes"/>
    <s v="Website"/>
  </r>
  <r>
    <s v="C0031"/>
    <s v="Individual"/>
    <s v="Cedric"/>
    <s v="Goodwin"/>
    <n v="57"/>
    <s v="56-65"/>
    <n v="1948"/>
    <n v="2"/>
    <n v="20"/>
    <s v="M"/>
    <x v="0"/>
    <s v="Utah"/>
    <s v="Home"/>
    <n v="4"/>
    <s v="No"/>
    <s v="Client"/>
  </r>
  <r>
    <s v="C0059"/>
    <s v="Individual"/>
    <s v="Elena"/>
    <s v="Petrova"/>
    <n v="57"/>
    <s v="56-65"/>
    <n v="1949"/>
    <n v="6"/>
    <n v="22"/>
    <s v="F"/>
    <x v="3"/>
    <m/>
    <s v="Home"/>
    <n v="3"/>
    <s v="Yes"/>
    <s v="Agency"/>
  </r>
  <r>
    <s v="C0140"/>
    <s v="Individual"/>
    <s v="Aniya"/>
    <s v="Miller"/>
    <n v="57"/>
    <s v="56-65"/>
    <n v="1950"/>
    <n v="15"/>
    <n v="2"/>
    <s v="F"/>
    <x v="0"/>
    <s v="Nevada"/>
    <s v="Home"/>
    <n v="3"/>
    <s v="No"/>
    <s v="Website"/>
  </r>
  <r>
    <s v="C0043"/>
    <s v="Individual"/>
    <s v="Kayley"/>
    <s v="Nielsen"/>
    <n v="59"/>
    <s v="56-65"/>
    <n v="1947"/>
    <n v="4"/>
    <n v="27"/>
    <s v="F"/>
    <x v="0"/>
    <s v="Arizona"/>
    <s v="Home"/>
    <n v="4"/>
    <s v="Yes"/>
    <s v="Website"/>
  </r>
  <r>
    <s v="C0078"/>
    <s v="Individual"/>
    <s v="Zaiden"/>
    <s v="Merritt"/>
    <n v="59"/>
    <s v="56-65"/>
    <n v="1948"/>
    <n v="2"/>
    <n v="23"/>
    <s v="M"/>
    <x v="0"/>
    <s v="Wyoming"/>
    <s v="Home"/>
    <n v="3"/>
    <s v="No"/>
    <s v="Agency"/>
  </r>
  <r>
    <s v="C0124"/>
    <s v="Individual"/>
    <s v="Sonia"/>
    <s v="Choi"/>
    <n v="59"/>
    <s v="56-65"/>
    <n v="1948"/>
    <n v="11"/>
    <n v="9"/>
    <s v="F"/>
    <x v="0"/>
    <s v="Oregon"/>
    <s v="Investment"/>
    <n v="5"/>
    <s v="No"/>
    <s v="Agency"/>
  </r>
  <r>
    <s v="C0049"/>
    <s v="Individual"/>
    <s v="Trey"/>
    <s v="Strong"/>
    <n v="48"/>
    <s v="46-55"/>
    <n v="1958"/>
    <n v="12"/>
    <n v="20"/>
    <s v="M"/>
    <x v="0"/>
    <s v="California"/>
    <s v="Home"/>
    <n v="4"/>
    <s v="No"/>
    <s v="Agency"/>
  </r>
  <r>
    <s v="C0049"/>
    <s v="Individual"/>
    <s v="Trey"/>
    <s v="Strong"/>
    <n v="48"/>
    <s v="46-55"/>
    <n v="1958"/>
    <n v="12"/>
    <n v="20"/>
    <s v="M"/>
    <x v="0"/>
    <s v="California"/>
    <s v="Home"/>
    <n v="3"/>
    <s v="No"/>
    <s v="Agency"/>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13"/>
    <s v="Individual"/>
    <s v="Franklin"/>
    <s v="Mack"/>
    <n v="61"/>
    <s v="56-65"/>
    <n v="1943"/>
    <n v="6"/>
    <n v="18"/>
    <s v="M"/>
    <x v="0"/>
    <s v="Virginia"/>
    <s v="Home"/>
    <n v="5"/>
    <s v="Yes"/>
    <s v="Website"/>
  </r>
  <r>
    <s v="C0139"/>
    <s v="Individual"/>
    <s v="Logan"/>
    <s v="Simmons"/>
    <n v="61"/>
    <s v="56-65"/>
    <n v="1946"/>
    <n v="9"/>
    <n v="14"/>
    <s v="M"/>
    <x v="0"/>
    <s v="California"/>
    <s v="Investment"/>
    <n v="4"/>
    <s v="No"/>
    <s v="Agency"/>
  </r>
  <r>
    <s v="C0154"/>
    <s v="Individual"/>
    <s v="Sidney"/>
    <s v="Cline"/>
    <n v="64"/>
    <s v="56-65"/>
    <n v="1943"/>
    <n v="7"/>
    <n v="24"/>
    <s v="F"/>
    <x v="0"/>
    <s v="California"/>
    <s v="Home"/>
    <n v="4"/>
    <s v="Yes"/>
    <s v="Website"/>
  </r>
  <r>
    <s v="C0045"/>
    <s v="Individual"/>
    <s v="Matilda"/>
    <s v="Madden"/>
    <n v="65"/>
    <s v="56-65"/>
    <n v="1941"/>
    <n v="3"/>
    <n v="2.9999999999999996"/>
    <s v="F"/>
    <x v="0"/>
    <s v="Colorado"/>
    <s v="Home"/>
    <n v="3"/>
    <s v="No"/>
    <s v="Agency"/>
  </r>
  <r>
    <s v="C0134"/>
    <s v="Individual"/>
    <s v="Yesenia"/>
    <s v="Marquez"/>
    <n v="65"/>
    <s v="56-65"/>
    <n v="1942"/>
    <n v="7.0000000000000009"/>
    <n v="23"/>
    <s v="F"/>
    <x v="0"/>
    <s v="Arizona"/>
    <s v="Home"/>
    <n v="4"/>
    <s v="No"/>
    <s v="Website"/>
  </r>
  <r>
    <s v="C0138"/>
    <s v="Individual"/>
    <s v="Colin"/>
    <s v="Campos"/>
    <n v="65"/>
    <s v="56-65"/>
    <n v="1942"/>
    <n v="4"/>
    <n v="14"/>
    <s v="M"/>
    <x v="0"/>
    <s v="California"/>
    <s v="Home"/>
    <n v="3"/>
    <s v="No"/>
    <s v="Website"/>
  </r>
  <r>
    <s v="C0158"/>
    <s v="Individual"/>
    <s v="Erika"/>
    <s v="Gallagher"/>
    <n v="65"/>
    <s v="56-65"/>
    <n v="1942"/>
    <n v="7.0000000000000009"/>
    <n v="19"/>
    <s v="F"/>
    <x v="0"/>
    <s v="California"/>
    <s v="Home"/>
    <n v="1"/>
    <s v="Yes"/>
    <s v="Website"/>
  </r>
  <r>
    <s v="C0036"/>
    <s v="Individual"/>
    <s v="Jair"/>
    <s v="Johns"/>
    <n v="66"/>
    <s v="65+"/>
    <n v="1940"/>
    <n v="3"/>
    <n v="5"/>
    <s v="M"/>
    <x v="0"/>
    <s v="California"/>
    <s v="Home"/>
    <n v="5"/>
    <s v="No"/>
    <s v="Website"/>
  </r>
  <r>
    <s v="C0074"/>
    <s v="Individual"/>
    <s v="Jaylynn"/>
    <s v="Hickman"/>
    <n v="66"/>
    <s v="65+"/>
    <n v="1941"/>
    <n v="8"/>
    <n v="19"/>
    <s v="F"/>
    <x v="0"/>
    <s v="California"/>
    <s v="Home"/>
    <n v="5"/>
    <s v="No"/>
    <s v="Client"/>
  </r>
  <r>
    <s v="C0120"/>
    <s v="Individual"/>
    <s v="Jack"/>
    <s v="Hanson"/>
    <n v="66"/>
    <s v="65+"/>
    <n v="1941"/>
    <n v="12"/>
    <n v="1"/>
    <s v="M"/>
    <x v="0"/>
    <s v="California"/>
    <s v="Investment"/>
    <n v="4"/>
    <s v="No"/>
    <s v="Website"/>
  </r>
  <r>
    <s v="C0120"/>
    <s v="Individual"/>
    <s v="Jack"/>
    <s v="Hanson"/>
    <n v="66"/>
    <s v="65+"/>
    <n v="1941"/>
    <n v="12"/>
    <n v="1"/>
    <s v="M"/>
    <x v="0"/>
    <s v="California"/>
    <s v="Investment"/>
    <n v="5"/>
    <s v="No"/>
    <s v="Website"/>
  </r>
  <r>
    <s v="C0005"/>
    <s v="Individual"/>
    <s v="Rodolfo"/>
    <s v="Gibson"/>
    <n v="67"/>
    <s v="65+"/>
    <n v="1937"/>
    <n v="1"/>
    <n v="20"/>
    <s v="M"/>
    <x v="0"/>
    <s v="Nevada"/>
    <s v="Home"/>
    <n v="2"/>
    <s v="Yes"/>
    <s v="Website"/>
  </r>
  <r>
    <s v="C0032"/>
    <s v="Individual"/>
    <s v="Olivia"/>
    <s v="Oconnell"/>
    <n v="67"/>
    <s v="65+"/>
    <n v="1939"/>
    <n v="9"/>
    <n v="2.9999999999999996"/>
    <s v="F"/>
    <x v="0"/>
    <s v="California"/>
    <s v="Investment"/>
    <n v="5"/>
    <s v="No"/>
    <s v="Website"/>
  </r>
  <r>
    <s v="C0126"/>
    <s v="Individual"/>
    <s v="Crystal"/>
    <s v="Wyatt"/>
    <n v="67"/>
    <s v="65+"/>
    <n v="1939"/>
    <n v="6"/>
    <n v="30"/>
    <s v="F"/>
    <x v="0"/>
    <s v="Oregon"/>
    <s v="Investment"/>
    <n v="3"/>
    <s v="Yes"/>
    <s v="Website"/>
  </r>
  <r>
    <s v="C0106"/>
    <s v="Individual"/>
    <s v="Ruben"/>
    <s v="Melton"/>
    <n v="68"/>
    <s v="65+"/>
    <n v="1939"/>
    <n v="3"/>
    <n v="5"/>
    <s v="M"/>
    <x v="0"/>
    <s v="Utah"/>
    <s v="Investment"/>
    <n v="2"/>
    <s v="No"/>
    <s v="Agency"/>
  </r>
  <r>
    <s v="C0115"/>
    <s v="Individual"/>
    <s v="Issac"/>
    <s v="Edwards"/>
    <n v="69"/>
    <s v="65+"/>
    <n v="1938"/>
    <n v="10"/>
    <n v="28.999999999999996"/>
    <s v="M"/>
    <x v="0"/>
    <s v="California"/>
    <s v="Home"/>
    <n v="5"/>
    <s v="No"/>
    <s v="Website"/>
  </r>
  <r>
    <s v="C0115"/>
    <s v="Individual"/>
    <s v="Issac"/>
    <s v="Edwards"/>
    <n v="69"/>
    <s v="65+"/>
    <n v="1938"/>
    <n v="10"/>
    <n v="28.999999999999996"/>
    <s v="M"/>
    <x v="0"/>
    <s v="California"/>
    <s v="Home"/>
    <n v="5"/>
    <s v="No"/>
    <s v="Website"/>
  </r>
  <r>
    <s v="C0129"/>
    <s v="Individual"/>
    <s v="Jesus"/>
    <s v="Obrien"/>
    <n v="69"/>
    <s v="65+"/>
    <n v="1938"/>
    <n v="6"/>
    <n v="9"/>
    <s v="M"/>
    <x v="0"/>
    <s v="Oregon"/>
    <s v="Investment"/>
    <n v="3"/>
    <s v="No"/>
    <s v="Website"/>
  </r>
  <r>
    <s v="C0129"/>
    <s v="Individual"/>
    <s v="Jesus"/>
    <s v="Obrien"/>
    <n v="69"/>
    <s v="65+"/>
    <n v="1938"/>
    <n v="6"/>
    <n v="9"/>
    <s v="M"/>
    <x v="0"/>
    <s v="Oregon"/>
    <s v="Investment"/>
    <n v="3"/>
    <s v="No"/>
    <s v="Website"/>
  </r>
  <r>
    <s v="C0103"/>
    <s v="Individual"/>
    <s v="Jamal"/>
    <s v="Mueller"/>
    <n v="71"/>
    <s v="65+"/>
    <n v="1936"/>
    <n v="8"/>
    <n v="13"/>
    <s v="M"/>
    <x v="0"/>
    <s v="Oregon"/>
    <s v="Investment"/>
    <n v="2"/>
    <s v="No"/>
    <s v="Website"/>
  </r>
  <r>
    <s v="C0103"/>
    <s v="Individual"/>
    <s v="Jamal"/>
    <s v="Mueller"/>
    <n v="71"/>
    <s v="65+"/>
    <n v="1936"/>
    <n v="8"/>
    <n v="13"/>
    <s v="M"/>
    <x v="0"/>
    <s v="Oregon"/>
    <s v="Investment"/>
    <n v="2"/>
    <s v="No"/>
    <s v="Website"/>
  </r>
  <r>
    <s v="C0021"/>
    <s v="Individual"/>
    <s v="Kaylin"/>
    <s v="Villarreal"/>
    <n v="73"/>
    <s v="65+"/>
    <n v="1932"/>
    <n v="6"/>
    <n v="13"/>
    <s v="F"/>
    <x v="3"/>
    <m/>
    <s v="Investment"/>
    <n v="3"/>
    <s v="No"/>
    <s v="Website"/>
  </r>
  <r>
    <s v="C0148"/>
    <s v="Individual"/>
    <s v="Myah"/>
    <s v="Roman"/>
    <n v="73"/>
    <s v="65+"/>
    <n v="1933"/>
    <n v="5"/>
    <n v="5"/>
    <s v="F"/>
    <x v="0"/>
    <s v="California"/>
    <s v="Investment"/>
    <n v="5"/>
    <s v="Yes"/>
    <s v="Agency"/>
  </r>
  <r>
    <s v="C0172"/>
    <s v="Individual"/>
    <s v="Henry"/>
    <s v="Kennedy"/>
    <n v="73"/>
    <s v="65+"/>
    <n v="1933"/>
    <n v="6"/>
    <n v="8"/>
    <s v="M"/>
    <x v="0"/>
    <s v="California"/>
    <s v="Home"/>
    <n v="4"/>
    <s v="Yes"/>
    <s v="Agency"/>
  </r>
  <r>
    <s v="C0104"/>
    <s v="Individual"/>
    <s v="Diana"/>
    <s v="Hunt"/>
    <n v="76"/>
    <s v="65+"/>
    <n v="1931"/>
    <n v="2"/>
    <n v="13"/>
    <s v="F"/>
    <x v="0"/>
    <s v="Arizona"/>
    <s v="Home"/>
    <n v="3"/>
    <s v="No"/>
    <s v="Website"/>
  </r>
  <r>
    <m/>
    <m/>
    <m/>
    <m/>
    <s v=" "/>
    <m/>
    <m/>
    <m/>
    <m/>
    <m/>
    <x v="8"/>
    <m/>
    <m/>
    <m/>
    <m/>
    <m/>
  </r>
  <r>
    <s v="C0001"/>
    <s v="Firm"/>
    <s v="Kamd"/>
    <s v="Co"/>
    <s v="N/A"/>
    <s v="N/A"/>
    <s v="N/A"/>
    <m/>
    <m/>
    <s v="N/A"/>
    <x v="0"/>
    <s v="California"/>
    <s v="Investment"/>
    <n v="5"/>
    <s v="No"/>
    <s v="Agency"/>
  </r>
  <r>
    <s v="C0012"/>
    <s v="Firm"/>
    <s v="Bridger CAL"/>
    <s v="Co"/>
    <s v="N/A"/>
    <s v="N/A"/>
    <s v="N/A"/>
    <m/>
    <m/>
    <s v="N/A"/>
    <x v="0"/>
    <s v="Nevada"/>
    <s v="Investment"/>
    <n v="5"/>
    <s v="No"/>
    <s v="Website"/>
  </r>
  <r>
    <s v="C0012"/>
    <s v="Firm"/>
    <s v="Bridger CAL"/>
    <s v="Co"/>
    <s v="N/A"/>
    <s v="N/A"/>
    <s v="N/A"/>
    <m/>
    <m/>
    <s v="N/A"/>
    <x v="0"/>
    <s v="Nevada"/>
    <s v="Investment"/>
    <n v="4"/>
    <s v="No"/>
    <s v="Website"/>
  </r>
  <r>
    <s v="C0025"/>
    <s v="Firm"/>
    <s v="Abdiel"/>
    <s v="Co"/>
    <s v="N/A"/>
    <s v="N/A"/>
    <s v="N/A"/>
    <m/>
    <m/>
    <s v="N/A"/>
    <x v="0"/>
    <s v="Nevada"/>
    <s v="Investment"/>
    <n v="5"/>
    <s v="Yes"/>
    <s v="Website"/>
  </r>
  <r>
    <s v="C0029"/>
    <s v="Firm"/>
    <s v="Kenyon"/>
    <s v="Co"/>
    <s v="N/A"/>
    <s v="N/A"/>
    <s v="N/A"/>
    <m/>
    <m/>
    <s v="N/A"/>
    <x v="0"/>
    <s v="Nevada"/>
    <s v="Investment"/>
    <n v="1"/>
    <s v="Yes"/>
    <s v="Website"/>
  </r>
  <r>
    <s v="C0029"/>
    <s v="Firm"/>
    <s v="Kenyon"/>
    <s v="Co"/>
    <s v="N/A"/>
    <s v="N/A"/>
    <s v="N/A"/>
    <m/>
    <m/>
    <s v="N/A"/>
    <x v="0"/>
    <s v="California"/>
    <s v="Investment"/>
    <n v="1"/>
    <s v="Yes"/>
    <s v="Website"/>
  </r>
  <r>
    <s v="C0055"/>
    <s v="Firm"/>
    <s v="Kylax"/>
    <s v="Co"/>
    <s v="N/A"/>
    <s v="N/A"/>
    <s v="N/A"/>
    <m/>
    <m/>
    <s v="N/A"/>
    <x v="0"/>
    <s v="California"/>
    <s v="Investment"/>
    <n v="5"/>
    <s v="No"/>
    <s v="Website"/>
  </r>
  <r>
    <s v="C0121"/>
    <s v="Firm"/>
    <s v="Esther"/>
    <s v="Co"/>
    <s v="N/A"/>
    <s v="N/A"/>
    <s v="N/A"/>
    <m/>
    <m/>
    <s v="N/A"/>
    <x v="0"/>
    <s v="California"/>
    <s v="Home"/>
    <n v="3"/>
    <s v="Yes"/>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12065-EABF-45BF-A1FE-F19B866AD76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axis="axisRow" showAll="0">
      <items count="10">
        <item x="2"/>
        <item x="7"/>
        <item x="4"/>
        <item x="5"/>
        <item x="6"/>
        <item x="3"/>
        <item x="1"/>
        <item x="0"/>
        <item x="8"/>
        <item t="default"/>
      </items>
    </pivotField>
    <pivotField showAll="0"/>
    <pivotField showAll="0"/>
    <pivotField showAll="0"/>
    <pivotField showAll="0"/>
    <pivotField showAll="0"/>
  </pivotFields>
  <rowFields count="1">
    <field x="10"/>
  </rowFields>
  <rowItems count="10">
    <i>
      <x/>
    </i>
    <i>
      <x v="1"/>
    </i>
    <i>
      <x v="2"/>
    </i>
    <i>
      <x v="3"/>
    </i>
    <i>
      <x v="4"/>
    </i>
    <i>
      <x v="5"/>
    </i>
    <i>
      <x v="6"/>
    </i>
    <i>
      <x v="7"/>
    </i>
    <i>
      <x v="8"/>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D1" zoomScale="102" zoomScaleNormal="102" workbookViewId="0">
      <pane ySplit="5" topLeftCell="A176" activePane="bottomLeft" state="frozen"/>
      <selection pane="bottomLeft" activeCell="L5" sqref="L5"/>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7.7109375" style="1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6.7109375" style="14" customWidth="1"/>
    <col min="19" max="19" width="3" style="14" customWidth="1"/>
    <col min="20" max="20" width="2.85546875" style="14"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54" t="s">
        <v>528</v>
      </c>
      <c r="C4" s="54"/>
      <c r="D4" s="54"/>
      <c r="E4" s="54"/>
      <c r="F4" s="54"/>
      <c r="G4" s="54"/>
      <c r="H4" s="54"/>
      <c r="I4" s="54"/>
      <c r="J4" s="54"/>
      <c r="L4" s="54" t="s">
        <v>529</v>
      </c>
      <c r="M4" s="54"/>
      <c r="N4" s="54"/>
      <c r="O4" s="54"/>
      <c r="P4" s="54"/>
      <c r="Q4" s="54"/>
      <c r="R4" s="54"/>
      <c r="S4" s="54"/>
      <c r="T4" s="54"/>
      <c r="U4" s="54"/>
      <c r="V4" s="54"/>
      <c r="W4" s="54"/>
      <c r="X4" s="54"/>
      <c r="Y4" s="54"/>
      <c r="Z4" s="54"/>
      <c r="AA4" s="54"/>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t="s">
        <v>559</v>
      </c>
      <c r="I274" s="2">
        <f>MIN($I$6:$I$272)</f>
        <v>117564.0716</v>
      </c>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t="s">
        <v>560</v>
      </c>
      <c r="I275" s="37">
        <f>MAX($I$6:$I$272)</f>
        <v>538271.73560000001</v>
      </c>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19"/>
  <sheetViews>
    <sheetView workbookViewId="0">
      <selection activeCell="B12" sqref="B12:E15"/>
    </sheetView>
  </sheetViews>
  <sheetFormatPr defaultColWidth="8.85546875" defaultRowHeight="12" x14ac:dyDescent="0.2"/>
  <cols>
    <col min="1" max="1" width="2" style="32" customWidth="1"/>
    <col min="2" max="2" width="14.5703125" style="32" customWidth="1"/>
    <col min="3" max="3" width="26.5703125" style="32" customWidth="1"/>
    <col min="4" max="4" width="25" style="32" customWidth="1"/>
    <col min="5" max="16384" width="8.85546875" style="32"/>
  </cols>
  <sheetData>
    <row r="1" spans="2:5" ht="15.75" x14ac:dyDescent="0.2">
      <c r="B1" s="24" t="s">
        <v>527</v>
      </c>
    </row>
    <row r="2" spans="2:5" x14ac:dyDescent="0.2">
      <c r="B2" s="25" t="s">
        <v>534</v>
      </c>
    </row>
    <row r="4" spans="2:5" x14ac:dyDescent="0.2">
      <c r="B4" s="33" t="s">
        <v>544</v>
      </c>
    </row>
    <row r="5" spans="2:5" x14ac:dyDescent="0.2">
      <c r="B5" s="29"/>
      <c r="C5" s="39"/>
      <c r="D5" s="39"/>
    </row>
    <row r="6" spans="2:5" ht="15" x14ac:dyDescent="0.2">
      <c r="B6" s="26"/>
      <c r="C6" s="46" t="s">
        <v>552</v>
      </c>
      <c r="D6" s="47" t="s">
        <v>553</v>
      </c>
    </row>
    <row r="7" spans="2:5" ht="15" x14ac:dyDescent="0.25">
      <c r="B7" s="48" t="s">
        <v>551</v>
      </c>
      <c r="C7" s="50" t="s">
        <v>554</v>
      </c>
      <c r="D7" s="50" t="s">
        <v>555</v>
      </c>
    </row>
    <row r="8" spans="2:5" ht="15" x14ac:dyDescent="0.2">
      <c r="B8" s="49" t="s">
        <v>37</v>
      </c>
      <c r="C8" s="50" t="s">
        <v>556</v>
      </c>
      <c r="D8" s="50" t="s">
        <v>555</v>
      </c>
    </row>
    <row r="9" spans="2:5" ht="15" x14ac:dyDescent="0.2">
      <c r="B9" s="49" t="s">
        <v>26</v>
      </c>
      <c r="C9" s="50" t="s">
        <v>557</v>
      </c>
      <c r="D9" s="50" t="s">
        <v>558</v>
      </c>
    </row>
    <row r="12" spans="2:5" ht="12.75" thickBot="1" x14ac:dyDescent="0.25">
      <c r="B12" s="55" t="s">
        <v>563</v>
      </c>
      <c r="C12" s="56" t="s">
        <v>564</v>
      </c>
      <c r="D12" s="57" t="s">
        <v>565</v>
      </c>
      <c r="E12" s="57" t="s">
        <v>566</v>
      </c>
    </row>
    <row r="13" spans="2:5" x14ac:dyDescent="0.2">
      <c r="B13" s="58" t="s">
        <v>551</v>
      </c>
      <c r="C13" s="28" t="s">
        <v>554</v>
      </c>
      <c r="D13" s="59" t="s">
        <v>567</v>
      </c>
      <c r="E13" s="60" t="s">
        <v>568</v>
      </c>
    </row>
    <row r="14" spans="2:5" x14ac:dyDescent="0.2">
      <c r="B14" s="58" t="s">
        <v>37</v>
      </c>
      <c r="C14" s="28" t="s">
        <v>554</v>
      </c>
      <c r="D14" s="59" t="s">
        <v>567</v>
      </c>
      <c r="E14" s="60" t="s">
        <v>569</v>
      </c>
    </row>
    <row r="15" spans="2:5" x14ac:dyDescent="0.2">
      <c r="B15" s="28" t="s">
        <v>26</v>
      </c>
      <c r="C15" s="28" t="s">
        <v>570</v>
      </c>
      <c r="D15" s="61" t="s">
        <v>523</v>
      </c>
      <c r="E15" s="60" t="s">
        <v>571</v>
      </c>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25"/>
  <sheetViews>
    <sheetView workbookViewId="0">
      <selection activeCell="A14" sqref="A14"/>
    </sheetView>
  </sheetViews>
  <sheetFormatPr defaultColWidth="8.85546875" defaultRowHeight="12" x14ac:dyDescent="0.2"/>
  <cols>
    <col min="1" max="1" width="2" style="32" customWidth="1"/>
    <col min="2" max="2" width="13.8554687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550</v>
      </c>
    </row>
    <row r="5" spans="2:4" x14ac:dyDescent="0.2">
      <c r="B5" s="33" t="s">
        <v>542</v>
      </c>
      <c r="C5" s="39"/>
      <c r="D5" s="39"/>
    </row>
    <row r="6" spans="2:4" x14ac:dyDescent="0.2">
      <c r="B6" s="45" t="s">
        <v>546</v>
      </c>
      <c r="C6" s="29"/>
      <c r="D6" s="30"/>
    </row>
    <row r="7" spans="2:4" x14ac:dyDescent="0.2">
      <c r="B7" s="33" t="s">
        <v>543</v>
      </c>
      <c r="C7" s="29"/>
      <c r="D7" s="30"/>
    </row>
    <row r="8" spans="2:4" x14ac:dyDescent="0.2">
      <c r="B8" s="26"/>
      <c r="C8" s="28"/>
      <c r="D8" s="27"/>
    </row>
    <row r="10" spans="2:4" x14ac:dyDescent="0.2">
      <c r="B10" s="2" t="s">
        <v>559</v>
      </c>
      <c r="C10" s="51">
        <f>MIN('365RE'!$I$6:$I$272)</f>
        <v>117564.0716</v>
      </c>
    </row>
    <row r="11" spans="2:4" x14ac:dyDescent="0.2">
      <c r="B11" s="2" t="s">
        <v>560</v>
      </c>
      <c r="C11" s="51">
        <f>MAX('365RE'!$I$6:$I$272)</f>
        <v>538271.73560000001</v>
      </c>
    </row>
    <row r="16" spans="2:4" x14ac:dyDescent="0.2">
      <c r="C16" s="52"/>
    </row>
    <row r="20" spans="2:2" x14ac:dyDescent="0.2">
      <c r="B20" s="52"/>
    </row>
    <row r="21" spans="2:2" x14ac:dyDescent="0.2">
      <c r="B21" s="52"/>
    </row>
    <row r="22" spans="2:2" x14ac:dyDescent="0.2">
      <c r="B22" s="52"/>
    </row>
    <row r="23" spans="2:2" x14ac:dyDescent="0.2">
      <c r="B23" s="52"/>
    </row>
    <row r="24" spans="2:2" x14ac:dyDescent="0.2">
      <c r="B24" s="52"/>
    </row>
    <row r="25" spans="2:2" x14ac:dyDescent="0.2">
      <c r="B25" s="52"/>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workbookViewId="0">
      <selection activeCell="B32" sqref="B32"/>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547</v>
      </c>
    </row>
    <row r="5" spans="2:4" x14ac:dyDescent="0.2">
      <c r="B5" s="33"/>
      <c r="C5" s="39"/>
      <c r="D5" s="39"/>
    </row>
    <row r="8" spans="2:4" x14ac:dyDescent="0.2">
      <c r="B8" s="32" t="s">
        <v>561</v>
      </c>
      <c r="D8" s="32">
        <f>CORREL('365RE'!H6:H272,'365RE'!I6:I272)</f>
        <v>0.95108737743161964</v>
      </c>
    </row>
    <row r="11" spans="2:4" x14ac:dyDescent="0.2">
      <c r="D11" s="53"/>
    </row>
    <row r="12" spans="2:4" x14ac:dyDescent="0.2">
      <c r="D12" s="53"/>
    </row>
    <row r="31" spans="2:2" x14ac:dyDescent="0.2">
      <c r="B31" s="32" t="s">
        <v>562</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tabSelected="1" workbookViewId="0">
      <selection activeCell="Q7" sqref="Q7"/>
    </sheetView>
  </sheetViews>
  <sheetFormatPr defaultColWidth="8.85546875" defaultRowHeight="12" x14ac:dyDescent="0.2"/>
  <cols>
    <col min="1" max="1" width="2" style="32" customWidth="1"/>
    <col min="2" max="2" width="11.85546875" style="32" customWidth="1"/>
    <col min="3" max="3" width="18.28515625" style="32" customWidth="1"/>
    <col min="4" max="4" width="20.5703125" style="32" customWidth="1"/>
    <col min="5" max="5" width="18.28515625" style="32" bestFit="1"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ht="12.75" thickBot="1" x14ac:dyDescent="0.25">
      <c r="B7" s="33" t="s">
        <v>25</v>
      </c>
      <c r="C7" s="66" t="s">
        <v>577</v>
      </c>
      <c r="D7" s="66" t="s">
        <v>578</v>
      </c>
      <c r="E7" s="66" t="s">
        <v>579</v>
      </c>
    </row>
    <row r="8" spans="2:10" ht="15" x14ac:dyDescent="0.25">
      <c r="B8" s="63" t="s">
        <v>5</v>
      </c>
      <c r="C8" s="64">
        <v>177</v>
      </c>
      <c r="D8" s="65">
        <f>C8/$C$16</f>
        <v>0.90769230769230769</v>
      </c>
      <c r="E8" s="67">
        <f>D8</f>
        <v>0.90769230769230769</v>
      </c>
      <c r="J8" s="31"/>
    </row>
    <row r="9" spans="2:10" ht="15" x14ac:dyDescent="0.25">
      <c r="B9" s="63" t="s">
        <v>9</v>
      </c>
      <c r="C9" s="64">
        <v>7</v>
      </c>
      <c r="D9" s="65">
        <f>C9/$C$16</f>
        <v>3.5897435897435895E-2</v>
      </c>
      <c r="E9" s="67">
        <f>E8+D9</f>
        <v>0.94358974358974357</v>
      </c>
      <c r="J9" s="31"/>
    </row>
    <row r="10" spans="2:10" ht="15" x14ac:dyDescent="0.25">
      <c r="B10" s="63" t="s">
        <v>6</v>
      </c>
      <c r="C10" s="64">
        <v>4</v>
      </c>
      <c r="D10" s="65">
        <f>C10/$C$16</f>
        <v>2.0512820512820513E-2</v>
      </c>
      <c r="E10" s="67">
        <f t="shared" ref="E10:E15" si="0">E9+D10</f>
        <v>0.96410256410256412</v>
      </c>
      <c r="J10" s="31"/>
    </row>
    <row r="11" spans="2:10" ht="15" x14ac:dyDescent="0.25">
      <c r="B11" s="63" t="s">
        <v>11</v>
      </c>
      <c r="C11" s="64">
        <v>2</v>
      </c>
      <c r="D11" s="65">
        <f>C11/$C$16</f>
        <v>1.0256410256410256E-2</v>
      </c>
      <c r="E11" s="67">
        <f t="shared" si="0"/>
        <v>0.97435897435897434</v>
      </c>
      <c r="J11" s="31"/>
    </row>
    <row r="12" spans="2:10" ht="15" x14ac:dyDescent="0.25">
      <c r="B12" s="63" t="s">
        <v>10</v>
      </c>
      <c r="C12" s="64">
        <v>2</v>
      </c>
      <c r="D12" s="65">
        <f>C12/$C$16</f>
        <v>1.0256410256410256E-2</v>
      </c>
      <c r="E12" s="67">
        <f t="shared" si="0"/>
        <v>0.98461538461538456</v>
      </c>
      <c r="J12" s="31"/>
    </row>
    <row r="13" spans="2:10" ht="15" x14ac:dyDescent="0.25">
      <c r="B13" s="63" t="s">
        <v>8</v>
      </c>
      <c r="C13" s="64">
        <v>1</v>
      </c>
      <c r="D13" s="65">
        <f>C13/$C$16</f>
        <v>5.1282051282051282E-3</v>
      </c>
      <c r="E13" s="67">
        <f t="shared" si="0"/>
        <v>0.98974358974358967</v>
      </c>
      <c r="J13" s="31"/>
    </row>
    <row r="14" spans="2:10" ht="15" x14ac:dyDescent="0.25">
      <c r="B14" s="63" t="s">
        <v>490</v>
      </c>
      <c r="C14" s="64">
        <v>1</v>
      </c>
      <c r="D14" s="65">
        <f>C14/$C$16</f>
        <v>5.1282051282051282E-3</v>
      </c>
      <c r="E14" s="67">
        <f t="shared" si="0"/>
        <v>0.99487179487179478</v>
      </c>
      <c r="J14" s="31"/>
    </row>
    <row r="15" spans="2:10" ht="15" x14ac:dyDescent="0.25">
      <c r="B15" s="63" t="s">
        <v>7</v>
      </c>
      <c r="C15" s="64">
        <v>1</v>
      </c>
      <c r="D15" s="65">
        <f>C15/$C$16</f>
        <v>5.1282051282051282E-3</v>
      </c>
      <c r="E15" s="67">
        <f t="shared" si="0"/>
        <v>0.99999999999999989</v>
      </c>
      <c r="J15" s="31"/>
    </row>
    <row r="16" spans="2:10" ht="15" x14ac:dyDescent="0.25">
      <c r="B16" s="63" t="s">
        <v>576</v>
      </c>
      <c r="C16" s="64">
        <f>SUM(C8:C15)</f>
        <v>195</v>
      </c>
      <c r="D16" s="65">
        <f>SUM(D8:D15)</f>
        <v>0.99999999999999989</v>
      </c>
      <c r="J16" s="31"/>
    </row>
    <row r="17" spans="2:10" ht="15" x14ac:dyDescent="0.25">
      <c r="B17" s="63"/>
      <c r="J17" s="31"/>
    </row>
    <row r="18" spans="2:10" ht="15" x14ac:dyDescent="0.25">
      <c r="J18" s="31"/>
    </row>
    <row r="19" spans="2:10" ht="15" x14ac:dyDescent="0.25">
      <c r="J19" s="31"/>
    </row>
    <row r="20" spans="2:10" ht="15" x14ac:dyDescent="0.25">
      <c r="J20" s="31"/>
    </row>
    <row r="21" spans="2:10" ht="15" x14ac:dyDescent="0.25">
      <c r="J21" s="31"/>
    </row>
    <row r="22" spans="2:10" ht="15" x14ac:dyDescent="0.25">
      <c r="J22" s="31"/>
    </row>
    <row r="23" spans="2:10" ht="15" x14ac:dyDescent="0.25">
      <c r="J23" s="31"/>
    </row>
    <row r="24" spans="2:10" ht="15" x14ac:dyDescent="0.25">
      <c r="J24" s="31"/>
    </row>
    <row r="25" spans="2:10" ht="15" x14ac:dyDescent="0.25">
      <c r="J25" s="31"/>
    </row>
    <row r="26" spans="2:10" ht="15" x14ac:dyDescent="0.25">
      <c r="J26" s="31"/>
    </row>
    <row r="27" spans="2:10" ht="15" x14ac:dyDescent="0.25">
      <c r="J27" s="31"/>
    </row>
    <row r="28" spans="2:10" ht="15" x14ac:dyDescent="0.25">
      <c r="J28" s="31"/>
    </row>
    <row r="29" spans="2:10" ht="15" x14ac:dyDescent="0.25">
      <c r="J29" s="31"/>
    </row>
    <row r="30" spans="2:10" ht="15" x14ac:dyDescent="0.25">
      <c r="J30" s="31"/>
    </row>
    <row r="31" spans="2:10" ht="15" x14ac:dyDescent="0.25">
      <c r="J31" s="31"/>
    </row>
    <row r="32" spans="2: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sortState xmlns:xlrd2="http://schemas.microsoft.com/office/spreadsheetml/2017/richdata2" ref="C8:D15">
    <sortCondition descending="1" ref="D8:D15"/>
  </sortState>
  <dataValidations disablePrompts="1"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5" sqref="B5"/>
    </sheetView>
  </sheetViews>
  <sheetFormatPr defaultColWidth="8.85546875" defaultRowHeight="12" x14ac:dyDescent="0.2"/>
  <cols>
    <col min="1" max="1" width="2" style="32" customWidth="1"/>
    <col min="2" max="2" width="7"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 x14ac:dyDescent="0.25">
      <c r="H8" s="31"/>
    </row>
    <row r="9" spans="2:24" ht="15" x14ac:dyDescent="0.25">
      <c r="H9" s="31"/>
    </row>
    <row r="10" spans="2:24" ht="15" x14ac:dyDescent="0.25">
      <c r="H10" s="31"/>
    </row>
    <row r="11" spans="2:24" ht="15" x14ac:dyDescent="0.25">
      <c r="H11" s="31"/>
    </row>
    <row r="12" spans="2:24" ht="15" x14ac:dyDescent="0.25">
      <c r="H12" s="31"/>
    </row>
    <row r="13" spans="2:24" ht="15" x14ac:dyDescent="0.25">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ColWidth="8.85546875" defaultRowHeight="12" x14ac:dyDescent="0.2"/>
  <cols>
    <col min="1" max="1" width="2" style="32" customWidth="1"/>
    <col min="2" max="2" width="19" style="32" customWidth="1"/>
    <col min="3" max="3" width="8.85546875" style="32" bestFit="1" customWidth="1"/>
    <col min="4" max="16384" width="8.85546875" style="32"/>
  </cols>
  <sheetData>
    <row r="1" spans="2:3" ht="15.75" x14ac:dyDescent="0.2">
      <c r="B1" s="24" t="s">
        <v>527</v>
      </c>
    </row>
    <row r="2" spans="2:3" x14ac:dyDescent="0.2">
      <c r="B2" s="25" t="s">
        <v>541</v>
      </c>
    </row>
    <row r="4" spans="2:3" x14ac:dyDescent="0.2">
      <c r="B4" s="42" t="s">
        <v>549</v>
      </c>
      <c r="C4" s="41"/>
    </row>
    <row r="5" spans="2:3" x14ac:dyDescent="0.2">
      <c r="B5" s="43"/>
      <c r="C5" s="41"/>
    </row>
    <row r="6" spans="2:3" x14ac:dyDescent="0.2">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A324-451E-4348-9433-8E2B0CEB1881}">
  <dimension ref="A3:B13"/>
  <sheetViews>
    <sheetView workbookViewId="0">
      <selection activeCell="A4" sqref="A4:B11"/>
    </sheetView>
  </sheetViews>
  <sheetFormatPr defaultRowHeight="15" x14ac:dyDescent="0.25"/>
  <cols>
    <col min="1" max="1" width="13.140625" bestFit="1" customWidth="1"/>
    <col min="2" max="2" width="20.140625" bestFit="1" customWidth="1"/>
  </cols>
  <sheetData>
    <row r="3" spans="1:2" x14ac:dyDescent="0.25">
      <c r="A3" s="62" t="s">
        <v>572</v>
      </c>
      <c r="B3" t="s">
        <v>575</v>
      </c>
    </row>
    <row r="4" spans="1:2" x14ac:dyDescent="0.25">
      <c r="A4" s="63" t="s">
        <v>7</v>
      </c>
      <c r="B4" s="64">
        <v>2</v>
      </c>
    </row>
    <row r="5" spans="1:2" x14ac:dyDescent="0.25">
      <c r="A5" s="63" t="s">
        <v>490</v>
      </c>
      <c r="B5" s="64">
        <v>7</v>
      </c>
    </row>
    <row r="6" spans="1:2" x14ac:dyDescent="0.25">
      <c r="A6" s="63" t="s">
        <v>8</v>
      </c>
      <c r="B6" s="64">
        <v>1</v>
      </c>
    </row>
    <row r="7" spans="1:2" x14ac:dyDescent="0.25">
      <c r="A7" s="63" t="s">
        <v>10</v>
      </c>
      <c r="B7" s="64">
        <v>1</v>
      </c>
    </row>
    <row r="8" spans="1:2" x14ac:dyDescent="0.25">
      <c r="A8" s="63" t="s">
        <v>11</v>
      </c>
      <c r="B8" s="64">
        <v>1</v>
      </c>
    </row>
    <row r="9" spans="1:2" x14ac:dyDescent="0.25">
      <c r="A9" s="63" t="s">
        <v>6</v>
      </c>
      <c r="B9" s="64">
        <v>4</v>
      </c>
    </row>
    <row r="10" spans="1:2" x14ac:dyDescent="0.25">
      <c r="A10" s="63" t="s">
        <v>9</v>
      </c>
      <c r="B10" s="64">
        <v>2</v>
      </c>
    </row>
    <row r="11" spans="1:2" x14ac:dyDescent="0.25">
      <c r="A11" s="63" t="s">
        <v>5</v>
      </c>
      <c r="B11" s="64">
        <v>177</v>
      </c>
    </row>
    <row r="12" spans="1:2" x14ac:dyDescent="0.25">
      <c r="A12" s="63" t="s">
        <v>573</v>
      </c>
      <c r="B12" s="64"/>
    </row>
    <row r="13" spans="1:2" x14ac:dyDescent="0.25">
      <c r="A13" s="63" t="s">
        <v>574</v>
      </c>
      <c r="B13" s="64">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365RE</vt:lpstr>
      <vt:lpstr>Task 1</vt:lpstr>
      <vt:lpstr>Tasks 2,3,4</vt:lpstr>
      <vt:lpstr>Task 5</vt:lpstr>
      <vt:lpstr>Tasks 6,7</vt:lpstr>
      <vt:lpstr>Tasks 8,9</vt:lpstr>
      <vt:lpstr>Task 10</vt:lpstr>
      <vt:lpstr>customer by 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STC</cp:lastModifiedBy>
  <dcterms:created xsi:type="dcterms:W3CDTF">2017-06-08T15:05:34Z</dcterms:created>
  <dcterms:modified xsi:type="dcterms:W3CDTF">2022-10-10T08:27:35Z</dcterms:modified>
</cp:coreProperties>
</file>