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hidePivotFieldList="1"/>
  <mc:AlternateContent xmlns:mc="http://schemas.openxmlformats.org/markup-compatibility/2006">
    <mc:Choice Requires="x15">
      <x15ac:absPath xmlns:x15ac="http://schemas.microsoft.com/office/spreadsheetml/2010/11/ac" url="D:\GIS\GIS\PhD\My Data\Landsat Data\Five Classes\CROSSTAP 47 YEARS\"/>
    </mc:Choice>
  </mc:AlternateContent>
  <xr:revisionPtr revIDLastSave="0" documentId="13_ncr:1_{FB1A8C7C-6726-40D5-BC86-5C8ED530A12D}" xr6:coauthVersionLast="46" xr6:coauthVersionMax="46" xr10:uidLastSave="{00000000-0000-0000-0000-000000000000}"/>
  <bookViews>
    <workbookView xWindow="-120" yWindow="-120" windowWidth="20730" windowHeight="11160" tabRatio="729" activeTab="8" xr2:uid="{00000000-000D-0000-FFFF-FFFF00000000}"/>
  </bookViews>
  <sheets>
    <sheet name="73-90n" sheetId="8" r:id="rId1"/>
    <sheet name="90-95n" sheetId="9" r:id="rId2"/>
    <sheet name="95-00n" sheetId="10" r:id="rId3"/>
    <sheet name="00-09n" sheetId="11" r:id="rId4"/>
    <sheet name="09-20n" sheetId="12" r:id="rId5"/>
    <sheet name="73-20n" sheetId="13" r:id="rId6"/>
    <sheet name="Sheet1" sheetId="14" r:id="rId7"/>
    <sheet name="Table" sheetId="15" r:id="rId8"/>
    <sheet name="Figures" sheetId="16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5" l="1"/>
  <c r="X3" i="15"/>
  <c r="W4" i="15"/>
  <c r="W3" i="15"/>
  <c r="V4" i="15"/>
  <c r="V3" i="15"/>
  <c r="U4" i="15"/>
  <c r="U3" i="15"/>
  <c r="T4" i="15"/>
  <c r="T3" i="15"/>
  <c r="S4" i="15"/>
  <c r="S3" i="15"/>
  <c r="S26" i="15"/>
  <c r="S28" i="15"/>
  <c r="S27" i="15"/>
  <c r="S25" i="15"/>
  <c r="S24" i="15"/>
  <c r="S23" i="15"/>
  <c r="R28" i="15"/>
  <c r="R27" i="15"/>
  <c r="R26" i="15"/>
  <c r="R25" i="15"/>
  <c r="R24" i="15"/>
  <c r="R23" i="15"/>
  <c r="G26" i="15"/>
  <c r="F26" i="15"/>
  <c r="E26" i="15"/>
  <c r="D26" i="15"/>
  <c r="C26" i="15"/>
  <c r="H25" i="15"/>
  <c r="H24" i="15"/>
  <c r="H23" i="15"/>
  <c r="H22" i="15"/>
  <c r="H26" i="15" s="1"/>
  <c r="H21" i="15"/>
  <c r="O8" i="14"/>
  <c r="O7" i="14"/>
  <c r="O6" i="14"/>
  <c r="O5" i="14"/>
  <c r="O4" i="14"/>
  <c r="P26" i="15"/>
  <c r="O26" i="15"/>
  <c r="N26" i="15"/>
  <c r="M26" i="15"/>
  <c r="L26" i="15"/>
  <c r="K26" i="15"/>
  <c r="P25" i="15"/>
  <c r="P24" i="15"/>
  <c r="P23" i="15"/>
  <c r="P22" i="15"/>
  <c r="P21" i="15"/>
  <c r="P18" i="15"/>
  <c r="K18" i="15"/>
  <c r="P17" i="15"/>
  <c r="P16" i="15"/>
  <c r="P15" i="15"/>
  <c r="P14" i="15"/>
  <c r="P13" i="15"/>
  <c r="O18" i="15"/>
  <c r="N18" i="15"/>
  <c r="M18" i="15"/>
  <c r="L18" i="15"/>
  <c r="H18" i="15"/>
  <c r="H17" i="15"/>
  <c r="H16" i="15"/>
  <c r="H15" i="15"/>
  <c r="H14" i="15"/>
  <c r="H13" i="15"/>
  <c r="G18" i="15"/>
  <c r="F18" i="15"/>
  <c r="E18" i="15"/>
  <c r="D18" i="15"/>
  <c r="C18" i="15"/>
  <c r="P10" i="15"/>
  <c r="O10" i="15"/>
  <c r="N10" i="15"/>
  <c r="M10" i="15"/>
  <c r="L10" i="15"/>
  <c r="K10" i="15"/>
  <c r="P9" i="15"/>
  <c r="P8" i="15"/>
  <c r="P7" i="15"/>
  <c r="P6" i="15"/>
  <c r="P5" i="15"/>
  <c r="H9" i="15"/>
  <c r="H8" i="15"/>
  <c r="H7" i="15"/>
  <c r="H6" i="15"/>
  <c r="H5" i="15"/>
  <c r="G10" i="15"/>
  <c r="F10" i="15"/>
  <c r="E10" i="15"/>
  <c r="D10" i="15"/>
  <c r="C10" i="15"/>
  <c r="P15" i="12"/>
  <c r="O15" i="12"/>
  <c r="L15" i="11"/>
  <c r="K15" i="11"/>
  <c r="L14" i="10"/>
  <c r="K14" i="10"/>
  <c r="L14" i="9"/>
  <c r="K14" i="9"/>
  <c r="L19" i="8"/>
  <c r="K19" i="8"/>
  <c r="H9" i="16"/>
  <c r="C13" i="16" s="1"/>
  <c r="G9" i="16"/>
  <c r="F9" i="16"/>
  <c r="E9" i="16"/>
  <c r="D9" i="16"/>
  <c r="C9" i="16"/>
  <c r="F13" i="14"/>
  <c r="H15" i="14" s="1"/>
  <c r="P7" i="12"/>
  <c r="P6" i="12"/>
  <c r="P5" i="12"/>
  <c r="P4" i="12"/>
  <c r="P3" i="12"/>
  <c r="O8" i="12"/>
  <c r="N8" i="12"/>
  <c r="M8" i="12"/>
  <c r="L8" i="12"/>
  <c r="K8" i="12"/>
  <c r="L8" i="11"/>
  <c r="L7" i="11"/>
  <c r="L6" i="11"/>
  <c r="L5" i="11"/>
  <c r="L4" i="11"/>
  <c r="L3" i="11"/>
  <c r="K8" i="11"/>
  <c r="J8" i="11"/>
  <c r="I8" i="11"/>
  <c r="H8" i="11"/>
  <c r="G8" i="11"/>
  <c r="L8" i="10"/>
  <c r="K8" i="10"/>
  <c r="L7" i="10"/>
  <c r="L6" i="10"/>
  <c r="L5" i="10"/>
  <c r="L4" i="10"/>
  <c r="L3" i="10"/>
  <c r="J8" i="10"/>
  <c r="I8" i="10"/>
  <c r="H8" i="10"/>
  <c r="G8" i="10"/>
  <c r="L8" i="9"/>
  <c r="L7" i="9"/>
  <c r="L6" i="9"/>
  <c r="L5" i="9"/>
  <c r="L4" i="9"/>
  <c r="L3" i="9"/>
  <c r="K8" i="9"/>
  <c r="J8" i="9"/>
  <c r="I8" i="9"/>
  <c r="H8" i="9"/>
  <c r="G8" i="9"/>
  <c r="O11" i="13"/>
  <c r="N11" i="13"/>
  <c r="M11" i="13"/>
  <c r="L11" i="13"/>
  <c r="K11" i="13"/>
  <c r="P10" i="13"/>
  <c r="P9" i="13"/>
  <c r="P8" i="13"/>
  <c r="P7" i="13"/>
  <c r="P6" i="13"/>
  <c r="L12" i="8"/>
  <c r="L11" i="8"/>
  <c r="L10" i="8"/>
  <c r="L9" i="8"/>
  <c r="L8" i="8"/>
  <c r="L7" i="8"/>
  <c r="K12" i="8"/>
  <c r="J12" i="8"/>
  <c r="I12" i="8"/>
  <c r="H12" i="8"/>
  <c r="G12" i="8"/>
  <c r="F15" i="14" l="1"/>
  <c r="H13" i="14"/>
  <c r="P11" i="13"/>
  <c r="H10" i="15"/>
  <c r="P8" i="12"/>
</calcChain>
</file>

<file path=xl/sharedStrings.xml><?xml version="1.0" encoding="utf-8"?>
<sst xmlns="http://schemas.openxmlformats.org/spreadsheetml/2006/main" count="526" uniqueCount="96">
  <si>
    <t>Category</t>
  </si>
  <si>
    <t>Total</t>
  </si>
  <si>
    <t>Area on file: Chwaka 1973-1990</t>
  </si>
  <si>
    <t>Hectares</t>
  </si>
  <si>
    <t>Legend</t>
  </si>
  <si>
    <t>1 | 1</t>
  </si>
  <si>
    <t>2 | 1</t>
  </si>
  <si>
    <t>3 | 1</t>
  </si>
  <si>
    <t>4 | 1</t>
  </si>
  <si>
    <t>1 | 2</t>
  </si>
  <si>
    <t>2 | 2</t>
  </si>
  <si>
    <t>3 | 2</t>
  </si>
  <si>
    <t>4 | 2</t>
  </si>
  <si>
    <t>5 | 2</t>
  </si>
  <si>
    <t>1 | 3</t>
  </si>
  <si>
    <t>2 | 3</t>
  </si>
  <si>
    <t>3 | 3</t>
  </si>
  <si>
    <t>4 | 3</t>
  </si>
  <si>
    <t>5 | 3</t>
  </si>
  <si>
    <t>2 | 4</t>
  </si>
  <si>
    <t>3 | 4</t>
  </si>
  <si>
    <t>4 | 4</t>
  </si>
  <si>
    <t>5 | 4</t>
  </si>
  <si>
    <t>1 | 5</t>
  </si>
  <si>
    <t>2 | 5</t>
  </si>
  <si>
    <t>3 | 5</t>
  </si>
  <si>
    <t>4 | 5</t>
  </si>
  <si>
    <t>5 | 5</t>
  </si>
  <si>
    <t>Area on file: Chwaka 1973-2020</t>
  </si>
  <si>
    <t>5 | 1</t>
  </si>
  <si>
    <t>1 | 4</t>
  </si>
  <si>
    <t>Tot.1973</t>
  </si>
  <si>
    <t>Tot. 1990</t>
  </si>
  <si>
    <t>Tot 2020</t>
  </si>
  <si>
    <t>Tot 1973</t>
  </si>
  <si>
    <t>Area on file: Chwaka 1990-1995</t>
  </si>
  <si>
    <t>Tot. 1995</t>
  </si>
  <si>
    <t>Area on file: Chwaka 1995-2000</t>
  </si>
  <si>
    <t>Tot.1995</t>
  </si>
  <si>
    <t>Tot 2000</t>
  </si>
  <si>
    <t>Area on file: Chwaka 2000-2009</t>
  </si>
  <si>
    <t>Tot 2009</t>
  </si>
  <si>
    <t>Area on file: MLC CHWAKA 2020 LAND COVER</t>
  </si>
  <si>
    <t>Water</t>
  </si>
  <si>
    <t>Bare Land</t>
  </si>
  <si>
    <t>Mangroves</t>
  </si>
  <si>
    <t>Agriculture</t>
  </si>
  <si>
    <t>Other Forests</t>
  </si>
  <si>
    <t>Area on file: MLC CHWAKA 1973 LAND COVER</t>
  </si>
  <si>
    <t>Area on file: MLC CHWAKA 1990 LAND COVER</t>
  </si>
  <si>
    <t>Area on file: MLC CHWAKA 1995 LAND COVER</t>
  </si>
  <si>
    <t>Area on file: MLC CHWAKA 2000 LAND COVER</t>
  </si>
  <si>
    <t>Area on file: MLC CHWAKA 2009 LAND COVER</t>
  </si>
  <si>
    <t>Area on file: 2009-2020</t>
  </si>
  <si>
    <t>Land Cover</t>
  </si>
  <si>
    <t>(in Ha.)</t>
  </si>
  <si>
    <t>(%)</t>
  </si>
  <si>
    <t>Total 2000</t>
  </si>
  <si>
    <t>Total 1990</t>
  </si>
  <si>
    <t>Total 2020</t>
  </si>
  <si>
    <t>1973-1990</t>
  </si>
  <si>
    <t>1990-1995</t>
  </si>
  <si>
    <t>1995-2000</t>
  </si>
  <si>
    <t>2000-2009</t>
  </si>
  <si>
    <t>2009-2020</t>
  </si>
  <si>
    <t>1973-2020</t>
  </si>
  <si>
    <t>Rate of change</t>
  </si>
  <si>
    <t>gain</t>
  </si>
  <si>
    <t>loss</t>
  </si>
  <si>
    <t>Ag</t>
  </si>
  <si>
    <t>Mg</t>
  </si>
  <si>
    <t>Bl</t>
  </si>
  <si>
    <t>W</t>
  </si>
  <si>
    <t>Of</t>
  </si>
  <si>
    <t>w</t>
  </si>
  <si>
    <t>Total 1973</t>
  </si>
  <si>
    <t>Total 1995</t>
  </si>
  <si>
    <t>Total 2009</t>
  </si>
  <si>
    <t>Change between of 1973-1990 in hectares</t>
  </si>
  <si>
    <t>Change between 1990-1995 in hectares</t>
  </si>
  <si>
    <t>Change between 1995-2000 in hectares</t>
  </si>
  <si>
    <t>Change between 2000-2009 in hectares</t>
  </si>
  <si>
    <t>Change between 2009-2020 in hectares</t>
  </si>
  <si>
    <t>Change between 1973-2020 in hectares</t>
  </si>
  <si>
    <t>Area on file: 1973-2020new</t>
  </si>
  <si>
    <t>Other Vegetations</t>
  </si>
  <si>
    <t>Area on file: Chwaka 2009-2020new</t>
  </si>
  <si>
    <t>73-20</t>
  </si>
  <si>
    <t>73-90</t>
  </si>
  <si>
    <t>90-95</t>
  </si>
  <si>
    <t>95-00</t>
  </si>
  <si>
    <t>00-09</t>
  </si>
  <si>
    <t>Decrease of mangrove in ha</t>
  </si>
  <si>
    <t>Loss</t>
  </si>
  <si>
    <t>Gain</t>
  </si>
  <si>
    <t>09-20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</si>
</sst>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0" xfId="0" applyFont="1" applyBorder="1"/>
    <xf numFmtId="164" fontId="2" fillId="0" borderId="0" xfId="0" applyNumberFormat="1" applyFont="1" applyBorder="1" applyAlignment="1">
      <alignment horizontal="left" vertical="center"/>
    </xf>
    <xf numFmtId="165" fontId="2" fillId="0" borderId="0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165" fontId="2" fillId="0" borderId="0" xfId="0" applyNumberFormat="1" applyFont="1" applyAlignment="1">
      <alignment horizontal="left" vertical="center"/>
    </xf>
    <xf numFmtId="0" fontId="1" fillId="0" borderId="2" xfId="0" applyFont="1" applyFill="1" applyBorder="1"/>
    <xf numFmtId="3" fontId="2" fillId="0" borderId="2" xfId="0" applyNumberFormat="1" applyFont="1" applyBorder="1" applyAlignment="1">
      <alignment horizontal="left" vertical="center"/>
    </xf>
    <xf numFmtId="0" fontId="0" fillId="0" borderId="3" xfId="0" applyBorder="1"/>
    <xf numFmtId="0" fontId="3" fillId="0" borderId="3" xfId="0" applyFont="1" applyBorder="1" applyAlignment="1">
      <alignment wrapText="1"/>
    </xf>
    <xf numFmtId="166" fontId="0" fillId="0" borderId="0" xfId="0" applyNumberFormat="1"/>
    <xf numFmtId="166" fontId="2" fillId="0" borderId="0" xfId="0" applyNumberFormat="1" applyFont="1"/>
    <xf numFmtId="166" fontId="0" fillId="0" borderId="3" xfId="0" applyNumberFormat="1" applyBorder="1"/>
    <xf numFmtId="166" fontId="0" fillId="0" borderId="3" xfId="0" applyNumberFormat="1" applyFill="1" applyBorder="1"/>
    <xf numFmtId="0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3" fillId="0" borderId="4" xfId="0" applyFont="1" applyFill="1" applyBorder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78937007874016"/>
          <c:y val="7.407407407407407E-2"/>
          <c:w val="0.85232174103237091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Figures!$C$8:$H$8</c:f>
              <c:strCache>
                <c:ptCount val="6"/>
                <c:pt idx="0">
                  <c:v>1973-1990</c:v>
                </c:pt>
                <c:pt idx="1">
                  <c:v>1990-1995</c:v>
                </c:pt>
                <c:pt idx="2">
                  <c:v>1995-2000</c:v>
                </c:pt>
                <c:pt idx="3">
                  <c:v>2000-2009</c:v>
                </c:pt>
                <c:pt idx="4">
                  <c:v>2009-2020</c:v>
                </c:pt>
                <c:pt idx="5">
                  <c:v>1973-2020</c:v>
                </c:pt>
              </c:strCache>
            </c:strRef>
          </c:cat>
          <c:val>
            <c:numRef>
              <c:f>Figures!$C$9:$H$9</c:f>
              <c:numCache>
                <c:formatCode>#,##0.0</c:formatCode>
                <c:ptCount val="6"/>
                <c:pt idx="0">
                  <c:v>458.09999999999991</c:v>
                </c:pt>
                <c:pt idx="1">
                  <c:v>307.88999999999987</c:v>
                </c:pt>
                <c:pt idx="2">
                  <c:v>130.00500000000011</c:v>
                </c:pt>
                <c:pt idx="3" formatCode="0.0">
                  <c:v>642.82499999999982</c:v>
                </c:pt>
                <c:pt idx="4">
                  <c:v>742.36500000000024</c:v>
                </c:pt>
                <c:pt idx="5">
                  <c:v>2281.1849999999999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2-4857-8E68-6B8F21D8C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415824"/>
        <c:axId val="420417136"/>
      </c:barChart>
      <c:catAx>
        <c:axId val="42041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17136"/>
        <c:crosses val="autoZero"/>
        <c:auto val="1"/>
        <c:lblAlgn val="ctr"/>
        <c:lblOffset val="100"/>
        <c:noMultiLvlLbl val="0"/>
      </c:catAx>
      <c:valAx>
        <c:axId val="4204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1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Figures!$B$17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Figures!$C$16:$H$16</c:f>
              <c:strCache>
                <c:ptCount val="6"/>
                <c:pt idx="0">
                  <c:v>1973-1990</c:v>
                </c:pt>
                <c:pt idx="1">
                  <c:v>1990-1995</c:v>
                </c:pt>
                <c:pt idx="2">
                  <c:v>1995-2000</c:v>
                </c:pt>
                <c:pt idx="3">
                  <c:v>2000-2009</c:v>
                </c:pt>
                <c:pt idx="4">
                  <c:v>2009-2020</c:v>
                </c:pt>
                <c:pt idx="5">
                  <c:v>1973-2020</c:v>
                </c:pt>
              </c:strCache>
            </c:strRef>
          </c:cat>
          <c:val>
            <c:numRef>
              <c:f>Figures!$C$17:$H$17</c:f>
              <c:numCache>
                <c:formatCode>0.0</c:formatCode>
                <c:ptCount val="6"/>
                <c:pt idx="0">
                  <c:v>2309.6475</c:v>
                </c:pt>
                <c:pt idx="1">
                  <c:v>2434.8374999999996</c:v>
                </c:pt>
                <c:pt idx="2">
                  <c:v>2280.3975</c:v>
                </c:pt>
                <c:pt idx="3">
                  <c:v>1744.1774999999998</c:v>
                </c:pt>
                <c:pt idx="4">
                  <c:v>1302.5025000000001</c:v>
                </c:pt>
                <c:pt idx="5">
                  <c:v>2796.3449999999998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B-46BC-A594-601969BA60B4}"/>
            </c:ext>
          </c:extLst>
        </c:ser>
        <c:ser>
          <c:idx val="1"/>
          <c:order val="1"/>
          <c:tx>
            <c:strRef>
              <c:f>Figures!$B$18</c:f>
              <c:strCache>
                <c:ptCount val="1"/>
                <c:pt idx="0">
                  <c:v>Gain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Figures!$C$16:$H$16</c:f>
              <c:strCache>
                <c:ptCount val="6"/>
                <c:pt idx="0">
                  <c:v>1973-1990</c:v>
                </c:pt>
                <c:pt idx="1">
                  <c:v>1990-1995</c:v>
                </c:pt>
                <c:pt idx="2">
                  <c:v>1995-2000</c:v>
                </c:pt>
                <c:pt idx="3">
                  <c:v>2000-2009</c:v>
                </c:pt>
                <c:pt idx="4">
                  <c:v>2009-2020</c:v>
                </c:pt>
                <c:pt idx="5">
                  <c:v>1973-2020</c:v>
                </c:pt>
              </c:strCache>
            </c:strRef>
          </c:cat>
          <c:val>
            <c:numRef>
              <c:f>Figures!$C$18:$H$18</c:f>
              <c:numCache>
                <c:formatCode>0.0</c:formatCode>
                <c:ptCount val="6"/>
                <c:pt idx="0">
                  <c:v>1851.5475000000001</c:v>
                </c:pt>
                <c:pt idx="1">
                  <c:v>2126.9475000000002</c:v>
                </c:pt>
                <c:pt idx="2">
                  <c:v>2150.3924999999999</c:v>
                </c:pt>
                <c:pt idx="3">
                  <c:v>1101.3525</c:v>
                </c:pt>
                <c:pt idx="4">
                  <c:v>560.13750000000005</c:v>
                </c:pt>
                <c:pt idx="5">
                  <c:v>515.16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B-46BC-A594-601969BA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044104"/>
        <c:axId val="483022128"/>
      </c:lineChart>
      <c:catAx>
        <c:axId val="48304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22128"/>
        <c:crosses val="autoZero"/>
        <c:auto val="1"/>
        <c:lblAlgn val="ctr"/>
        <c:lblOffset val="100"/>
        <c:noMultiLvlLbl val="0"/>
      </c:catAx>
      <c:valAx>
        <c:axId val="4830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4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</xdr:row>
      <xdr:rowOff>4762</xdr:rowOff>
    </xdr:from>
    <xdr:to>
      <xdr:col>17</xdr:col>
      <xdr:colOff>428625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2A813-8D14-4AC2-890E-1FA174157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19</xdr:row>
      <xdr:rowOff>4762</xdr:rowOff>
    </xdr:from>
    <xdr:to>
      <xdr:col>12</xdr:col>
      <xdr:colOff>190500</xdr:colOff>
      <xdr:row>33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50489D-7B51-4394-BAF8-3F0DE6410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A0765-9664-4143-A54A-8A140026254E}">
  <sheetPr>
    <tabColor rgb="FFFF0000"/>
  </sheetPr>
  <dimension ref="B2:T28"/>
  <sheetViews>
    <sheetView topLeftCell="A4" workbookViewId="0">
      <selection activeCell="G14" sqref="G14:J14"/>
    </sheetView>
  </sheetViews>
  <sheetFormatPr defaultRowHeight="15" x14ac:dyDescent="0.25"/>
  <sheetData>
    <row r="2" spans="2:20" x14ac:dyDescent="0.25">
      <c r="B2" t="s">
        <v>2</v>
      </c>
    </row>
    <row r="5" spans="2:20" x14ac:dyDescent="0.25">
      <c r="B5" t="s">
        <v>0</v>
      </c>
      <c r="C5" t="s">
        <v>3</v>
      </c>
      <c r="D5" t="s">
        <v>4</v>
      </c>
    </row>
    <row r="6" spans="2:20" x14ac:dyDescent="0.25">
      <c r="B6">
        <v>1</v>
      </c>
      <c r="C6">
        <v>2542.3874999999998</v>
      </c>
      <c r="D6" t="s">
        <v>5</v>
      </c>
      <c r="G6">
        <v>1</v>
      </c>
      <c r="H6">
        <v>2</v>
      </c>
      <c r="I6">
        <v>3</v>
      </c>
      <c r="J6">
        <v>4</v>
      </c>
      <c r="K6">
        <v>5</v>
      </c>
      <c r="L6" t="s">
        <v>32</v>
      </c>
      <c r="N6" t="s">
        <v>0</v>
      </c>
      <c r="O6">
        <v>1</v>
      </c>
      <c r="P6">
        <v>2</v>
      </c>
      <c r="Q6">
        <v>3</v>
      </c>
      <c r="R6">
        <v>4</v>
      </c>
      <c r="S6">
        <v>5</v>
      </c>
      <c r="T6" t="s">
        <v>1</v>
      </c>
    </row>
    <row r="7" spans="2:20" x14ac:dyDescent="0.25">
      <c r="B7">
        <v>2</v>
      </c>
      <c r="C7">
        <v>43.087499999999999</v>
      </c>
      <c r="D7" t="s">
        <v>6</v>
      </c>
      <c r="F7">
        <v>1</v>
      </c>
      <c r="G7" s="1">
        <v>2542.3874999999998</v>
      </c>
      <c r="H7" s="1">
        <v>43.087499999999999</v>
      </c>
      <c r="I7" s="1">
        <v>6.7275</v>
      </c>
      <c r="J7" s="1">
        <v>2.2499999999999999E-2</v>
      </c>
      <c r="K7" s="1">
        <v>0</v>
      </c>
      <c r="L7" s="1">
        <f>SUM(G7:K7)</f>
        <v>2592.2249999999999</v>
      </c>
      <c r="N7">
        <v>1</v>
      </c>
      <c r="O7">
        <v>112995</v>
      </c>
      <c r="P7">
        <v>1915</v>
      </c>
      <c r="Q7">
        <v>299</v>
      </c>
      <c r="R7">
        <v>1</v>
      </c>
      <c r="S7">
        <v>0</v>
      </c>
      <c r="T7">
        <v>115210</v>
      </c>
    </row>
    <row r="8" spans="2:20" x14ac:dyDescent="0.25">
      <c r="B8">
        <v>3</v>
      </c>
      <c r="C8">
        <v>6.7275</v>
      </c>
      <c r="D8" t="s">
        <v>7</v>
      </c>
      <c r="F8">
        <v>2</v>
      </c>
      <c r="G8" s="1">
        <v>257.31</v>
      </c>
      <c r="H8" s="1">
        <v>539.25750000000005</v>
      </c>
      <c r="I8" s="1">
        <v>508.63499999999999</v>
      </c>
      <c r="J8" s="1">
        <v>390.89249999999998</v>
      </c>
      <c r="K8" s="1">
        <v>524.97</v>
      </c>
      <c r="L8" s="1">
        <f>SUM(G8:K8)</f>
        <v>2221.0650000000001</v>
      </c>
      <c r="N8">
        <v>2</v>
      </c>
      <c r="O8">
        <v>11436</v>
      </c>
      <c r="P8">
        <v>23967</v>
      </c>
      <c r="Q8">
        <v>22606</v>
      </c>
      <c r="R8">
        <v>17373</v>
      </c>
      <c r="S8">
        <v>23332</v>
      </c>
      <c r="T8">
        <v>98714</v>
      </c>
    </row>
    <row r="9" spans="2:20" x14ac:dyDescent="0.25">
      <c r="B9">
        <v>4</v>
      </c>
      <c r="C9">
        <v>2.2499999999999999E-2</v>
      </c>
      <c r="D9" t="s">
        <v>8</v>
      </c>
      <c r="F9">
        <v>3</v>
      </c>
      <c r="G9" s="1">
        <v>783.54</v>
      </c>
      <c r="H9" s="1">
        <v>473.33249999999998</v>
      </c>
      <c r="I9" s="1">
        <v>1678.3875</v>
      </c>
      <c r="J9" s="1">
        <v>291.28500000000003</v>
      </c>
      <c r="K9" s="1">
        <v>303.39</v>
      </c>
      <c r="L9" s="1">
        <f>SUM(G9:K9)</f>
        <v>3529.9349999999999</v>
      </c>
      <c r="N9">
        <v>3</v>
      </c>
      <c r="O9">
        <v>34824</v>
      </c>
      <c r="P9">
        <v>21037</v>
      </c>
      <c r="Q9">
        <v>74595</v>
      </c>
      <c r="R9">
        <v>12946</v>
      </c>
      <c r="S9">
        <v>13484</v>
      </c>
      <c r="T9">
        <v>156886</v>
      </c>
    </row>
    <row r="10" spans="2:20" x14ac:dyDescent="0.25">
      <c r="B10">
        <v>5</v>
      </c>
      <c r="C10">
        <v>257.31</v>
      </c>
      <c r="D10" t="s">
        <v>9</v>
      </c>
      <c r="F10">
        <v>4</v>
      </c>
      <c r="G10" s="1">
        <v>0</v>
      </c>
      <c r="H10" s="1">
        <v>28.642499999999998</v>
      </c>
      <c r="I10" s="1">
        <v>420.45749999999998</v>
      </c>
      <c r="J10" s="1">
        <v>868.34249999999997</v>
      </c>
      <c r="K10" s="1">
        <v>984.9375</v>
      </c>
      <c r="L10" s="1">
        <f>SUM(G10:K10)</f>
        <v>2302.38</v>
      </c>
      <c r="N10">
        <v>4</v>
      </c>
      <c r="O10">
        <v>0</v>
      </c>
      <c r="P10">
        <v>1273</v>
      </c>
      <c r="Q10">
        <v>18687</v>
      </c>
      <c r="R10">
        <v>38593</v>
      </c>
      <c r="S10">
        <v>43775</v>
      </c>
      <c r="T10">
        <v>102328</v>
      </c>
    </row>
    <row r="11" spans="2:20" x14ac:dyDescent="0.25">
      <c r="B11">
        <v>6</v>
      </c>
      <c r="C11">
        <v>539.25750000000005</v>
      </c>
      <c r="D11" t="s">
        <v>10</v>
      </c>
      <c r="F11">
        <v>5</v>
      </c>
      <c r="G11" s="1">
        <v>0.27</v>
      </c>
      <c r="H11" s="1">
        <v>60.57</v>
      </c>
      <c r="I11" s="1">
        <v>1373.8275000000001</v>
      </c>
      <c r="J11" s="1">
        <v>1183.95</v>
      </c>
      <c r="K11" s="1">
        <v>1423.7774999999999</v>
      </c>
      <c r="L11" s="1">
        <f>SUM(G11:K11)</f>
        <v>4042.3950000000004</v>
      </c>
      <c r="N11">
        <v>5</v>
      </c>
      <c r="O11">
        <v>12</v>
      </c>
      <c r="P11">
        <v>2692</v>
      </c>
      <c r="Q11">
        <v>61059</v>
      </c>
      <c r="R11">
        <v>52620</v>
      </c>
      <c r="S11">
        <v>63279</v>
      </c>
      <c r="T11">
        <v>179662</v>
      </c>
    </row>
    <row r="12" spans="2:20" x14ac:dyDescent="0.25">
      <c r="B12">
        <v>7</v>
      </c>
      <c r="C12">
        <v>508.63499999999999</v>
      </c>
      <c r="D12" t="s">
        <v>11</v>
      </c>
      <c r="F12" t="s">
        <v>31</v>
      </c>
      <c r="G12" s="1">
        <f>SUM(G7:G11)</f>
        <v>3583.5074999999997</v>
      </c>
      <c r="H12" s="1">
        <f>SUM(H7:H11)</f>
        <v>1144.8899999999999</v>
      </c>
      <c r="I12" s="1">
        <f>SUM(I7:I11)</f>
        <v>3988.0349999999999</v>
      </c>
      <c r="J12" s="1">
        <f>SUM(J7:J11)</f>
        <v>2734.4925000000003</v>
      </c>
      <c r="K12" s="1">
        <f>SUM(K7:K11)</f>
        <v>3237.0749999999998</v>
      </c>
      <c r="L12" s="1">
        <f>L11+L10+L9+L8+L7</f>
        <v>14688.000000000002</v>
      </c>
      <c r="N12" t="s">
        <v>1</v>
      </c>
      <c r="O12">
        <v>159267</v>
      </c>
      <c r="P12">
        <v>50884</v>
      </c>
      <c r="Q12">
        <v>177246</v>
      </c>
      <c r="R12">
        <v>121533</v>
      </c>
      <c r="S12">
        <v>143870</v>
      </c>
      <c r="T12">
        <v>652800</v>
      </c>
    </row>
    <row r="13" spans="2:20" x14ac:dyDescent="0.25">
      <c r="B13">
        <v>8</v>
      </c>
      <c r="C13">
        <v>390.89249999999998</v>
      </c>
      <c r="D13" t="s">
        <v>12</v>
      </c>
    </row>
    <row r="14" spans="2:20" x14ac:dyDescent="0.25">
      <c r="B14">
        <v>9</v>
      </c>
      <c r="C14">
        <v>524.97</v>
      </c>
      <c r="D14" t="s">
        <v>13</v>
      </c>
      <c r="H14" s="1"/>
      <c r="J14" s="1"/>
    </row>
    <row r="15" spans="2:20" x14ac:dyDescent="0.25">
      <c r="B15">
        <v>10</v>
      </c>
      <c r="C15">
        <v>783.54</v>
      </c>
      <c r="D15" t="s">
        <v>14</v>
      </c>
    </row>
    <row r="16" spans="2:20" x14ac:dyDescent="0.25">
      <c r="B16">
        <v>11</v>
      </c>
      <c r="C16">
        <v>473.33249999999998</v>
      </c>
      <c r="D16" t="s">
        <v>15</v>
      </c>
      <c r="G16" t="s">
        <v>48</v>
      </c>
      <c r="M16" t="s">
        <v>49</v>
      </c>
    </row>
    <row r="17" spans="2:15" x14ac:dyDescent="0.25">
      <c r="B17">
        <v>12</v>
      </c>
      <c r="C17">
        <v>1678.3875</v>
      </c>
      <c r="D17" t="s">
        <v>16</v>
      </c>
    </row>
    <row r="18" spans="2:15" x14ac:dyDescent="0.25">
      <c r="B18">
        <v>13</v>
      </c>
      <c r="C18">
        <v>291.28500000000003</v>
      </c>
      <c r="D18" t="s">
        <v>17</v>
      </c>
      <c r="J18" s="1"/>
      <c r="K18" t="s">
        <v>68</v>
      </c>
      <c r="L18" t="s">
        <v>67</v>
      </c>
    </row>
    <row r="19" spans="2:15" x14ac:dyDescent="0.25">
      <c r="B19">
        <v>14</v>
      </c>
      <c r="C19">
        <v>303.39</v>
      </c>
      <c r="D19" t="s">
        <v>18</v>
      </c>
      <c r="G19" t="s">
        <v>0</v>
      </c>
      <c r="H19" t="s">
        <v>3</v>
      </c>
      <c r="I19" t="s">
        <v>4</v>
      </c>
      <c r="J19" s="1"/>
      <c r="K19" s="1">
        <f>I7+I8+I10+I11</f>
        <v>2309.6475</v>
      </c>
      <c r="L19" s="1">
        <f>G9+H9+J9+K9</f>
        <v>1851.5475000000001</v>
      </c>
      <c r="M19" t="s">
        <v>0</v>
      </c>
      <c r="N19" t="s">
        <v>3</v>
      </c>
      <c r="O19" t="s">
        <v>4</v>
      </c>
    </row>
    <row r="20" spans="2:15" x14ac:dyDescent="0.25">
      <c r="B20">
        <v>15</v>
      </c>
      <c r="C20">
        <v>28.642499999999998</v>
      </c>
      <c r="D20" t="s">
        <v>19</v>
      </c>
      <c r="G20">
        <v>1</v>
      </c>
      <c r="H20">
        <v>3583.5075000000002</v>
      </c>
      <c r="I20" t="s">
        <v>43</v>
      </c>
      <c r="M20">
        <v>1</v>
      </c>
      <c r="N20">
        <v>2592.2249999999999</v>
      </c>
      <c r="O20" t="s">
        <v>43</v>
      </c>
    </row>
    <row r="21" spans="2:15" x14ac:dyDescent="0.25">
      <c r="B21">
        <v>16</v>
      </c>
      <c r="C21">
        <v>420.45749999999998</v>
      </c>
      <c r="D21" t="s">
        <v>20</v>
      </c>
      <c r="G21">
        <v>2</v>
      </c>
      <c r="H21">
        <v>1144.8900000000001</v>
      </c>
      <c r="I21" t="s">
        <v>44</v>
      </c>
      <c r="M21">
        <v>2</v>
      </c>
      <c r="N21">
        <v>2221.0650000000001</v>
      </c>
      <c r="O21" t="s">
        <v>44</v>
      </c>
    </row>
    <row r="22" spans="2:15" x14ac:dyDescent="0.25">
      <c r="B22">
        <v>17</v>
      </c>
      <c r="C22">
        <v>868.34249999999997</v>
      </c>
      <c r="D22" t="s">
        <v>21</v>
      </c>
      <c r="G22">
        <v>3</v>
      </c>
      <c r="H22">
        <v>3988.0349999999999</v>
      </c>
      <c r="I22" t="s">
        <v>45</v>
      </c>
      <c r="M22">
        <v>3</v>
      </c>
      <c r="N22">
        <v>3529.9349999999999</v>
      </c>
      <c r="O22" t="s">
        <v>45</v>
      </c>
    </row>
    <row r="23" spans="2:15" x14ac:dyDescent="0.25">
      <c r="B23">
        <v>18</v>
      </c>
      <c r="C23">
        <v>984.9375</v>
      </c>
      <c r="D23" t="s">
        <v>22</v>
      </c>
      <c r="G23">
        <v>4</v>
      </c>
      <c r="H23">
        <v>2734.4924999999998</v>
      </c>
      <c r="I23" t="s">
        <v>46</v>
      </c>
      <c r="M23">
        <v>4</v>
      </c>
      <c r="N23">
        <v>2302.38</v>
      </c>
      <c r="O23" t="s">
        <v>46</v>
      </c>
    </row>
    <row r="24" spans="2:15" x14ac:dyDescent="0.25">
      <c r="B24">
        <v>19</v>
      </c>
      <c r="C24">
        <v>0.27</v>
      </c>
      <c r="D24" t="s">
        <v>23</v>
      </c>
      <c r="G24">
        <v>5</v>
      </c>
      <c r="H24">
        <v>3237.0749999999998</v>
      </c>
      <c r="I24" t="s">
        <v>47</v>
      </c>
      <c r="M24">
        <v>5</v>
      </c>
      <c r="N24">
        <v>4042.395</v>
      </c>
      <c r="O24" t="s">
        <v>47</v>
      </c>
    </row>
    <row r="25" spans="2:15" x14ac:dyDescent="0.25">
      <c r="B25">
        <v>20</v>
      </c>
      <c r="C25">
        <v>60.57</v>
      </c>
      <c r="D25" t="s">
        <v>24</v>
      </c>
    </row>
    <row r="26" spans="2:15" x14ac:dyDescent="0.25">
      <c r="B26">
        <v>21</v>
      </c>
      <c r="C26">
        <v>1373.8275000000001</v>
      </c>
      <c r="D26" t="s">
        <v>25</v>
      </c>
    </row>
    <row r="27" spans="2:15" x14ac:dyDescent="0.25">
      <c r="B27">
        <v>22</v>
      </c>
      <c r="C27">
        <v>1183.95</v>
      </c>
      <c r="D27" t="s">
        <v>26</v>
      </c>
    </row>
    <row r="28" spans="2:15" x14ac:dyDescent="0.25">
      <c r="B28">
        <v>23</v>
      </c>
      <c r="C28">
        <v>1423.7774999999999</v>
      </c>
      <c r="D28" t="s">
        <v>27</v>
      </c>
    </row>
  </sheetData>
  <pageMargins left="0.7" right="0.7" top="0.75" bottom="0.75" header="0.3" footer="0.3"/>
  <pageSetup orientation="portrait" verticalDpi="0" r:id="rId1"/>
  <ignoredErrors>
    <ignoredError sqref="G12:H12 L7:L11 I12:K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5A554-1BC8-4345-9DD4-67638492F4FD}">
  <dimension ref="B2:T30"/>
  <sheetViews>
    <sheetView workbookViewId="0">
      <selection activeCell="G3" sqref="G3:K7"/>
    </sheetView>
  </sheetViews>
  <sheetFormatPr defaultRowHeight="15" x14ac:dyDescent="0.25"/>
  <sheetData>
    <row r="2" spans="2:20" x14ac:dyDescent="0.25">
      <c r="B2" t="s">
        <v>35</v>
      </c>
      <c r="G2">
        <v>1</v>
      </c>
      <c r="H2">
        <v>2</v>
      </c>
      <c r="I2">
        <v>3</v>
      </c>
      <c r="J2">
        <v>4</v>
      </c>
      <c r="K2">
        <v>5</v>
      </c>
      <c r="L2" t="s">
        <v>36</v>
      </c>
      <c r="N2" t="s">
        <v>0</v>
      </c>
      <c r="O2">
        <v>1</v>
      </c>
      <c r="P2">
        <v>2</v>
      </c>
      <c r="Q2">
        <v>3</v>
      </c>
      <c r="R2">
        <v>4</v>
      </c>
      <c r="S2">
        <v>5</v>
      </c>
      <c r="T2" t="s">
        <v>1</v>
      </c>
    </row>
    <row r="3" spans="2:20" x14ac:dyDescent="0.25">
      <c r="F3">
        <v>1</v>
      </c>
      <c r="G3" s="1">
        <v>2566.71</v>
      </c>
      <c r="H3" s="1">
        <v>171.36</v>
      </c>
      <c r="I3" s="1">
        <v>774.24749999999995</v>
      </c>
      <c r="J3" s="1">
        <v>2.2499999999999999E-2</v>
      </c>
      <c r="K3" s="1">
        <v>0.13500000000000001</v>
      </c>
      <c r="L3" s="1">
        <f>SUM(G3:K3)</f>
        <v>3512.4750000000004</v>
      </c>
      <c r="N3">
        <v>1</v>
      </c>
      <c r="O3">
        <v>114076</v>
      </c>
      <c r="P3">
        <v>7616</v>
      </c>
      <c r="Q3">
        <v>34411</v>
      </c>
      <c r="R3">
        <v>1</v>
      </c>
      <c r="S3">
        <v>6</v>
      </c>
      <c r="T3">
        <v>156110</v>
      </c>
    </row>
    <row r="4" spans="2:20" x14ac:dyDescent="0.25">
      <c r="F4">
        <v>2</v>
      </c>
      <c r="G4" s="1">
        <v>20.25</v>
      </c>
      <c r="H4" s="1">
        <v>655.15499999999997</v>
      </c>
      <c r="I4" s="1">
        <v>528.99749999999995</v>
      </c>
      <c r="J4" s="1">
        <v>13.635</v>
      </c>
      <c r="K4" s="1">
        <v>23.13</v>
      </c>
      <c r="L4" s="1">
        <f>SUM(G4:K4)</f>
        <v>1241.1675</v>
      </c>
      <c r="N4">
        <v>2</v>
      </c>
      <c r="O4">
        <v>900</v>
      </c>
      <c r="P4">
        <v>29118</v>
      </c>
      <c r="Q4">
        <v>23511</v>
      </c>
      <c r="R4">
        <v>606</v>
      </c>
      <c r="S4">
        <v>1028</v>
      </c>
      <c r="T4">
        <v>55163</v>
      </c>
    </row>
    <row r="5" spans="2:20" x14ac:dyDescent="0.25">
      <c r="B5" t="s">
        <v>0</v>
      </c>
      <c r="C5" t="s">
        <v>3</v>
      </c>
      <c r="D5" t="s">
        <v>4</v>
      </c>
      <c r="F5">
        <v>3</v>
      </c>
      <c r="G5" s="1">
        <v>2.6775000000000002</v>
      </c>
      <c r="H5" s="1">
        <v>426.69</v>
      </c>
      <c r="I5" s="1">
        <v>1095.0975000000001</v>
      </c>
      <c r="J5" s="1">
        <v>327.82499999999999</v>
      </c>
      <c r="K5" s="1">
        <v>1369.7550000000001</v>
      </c>
      <c r="L5" s="1">
        <f>SUM(G5:K5)</f>
        <v>3222.0450000000001</v>
      </c>
      <c r="N5">
        <v>3</v>
      </c>
      <c r="O5">
        <v>119</v>
      </c>
      <c r="P5">
        <v>18964</v>
      </c>
      <c r="Q5">
        <v>48671</v>
      </c>
      <c r="R5">
        <v>14570</v>
      </c>
      <c r="S5">
        <v>60878</v>
      </c>
      <c r="T5">
        <v>143202</v>
      </c>
    </row>
    <row r="6" spans="2:20" x14ac:dyDescent="0.25">
      <c r="B6">
        <v>1</v>
      </c>
      <c r="C6">
        <v>2566.71</v>
      </c>
      <c r="D6" t="s">
        <v>5</v>
      </c>
      <c r="F6">
        <v>4</v>
      </c>
      <c r="G6" s="1">
        <v>1.5974999999999999</v>
      </c>
      <c r="H6" s="1">
        <v>405.60750000000002</v>
      </c>
      <c r="I6" s="1">
        <v>602.66250000000002</v>
      </c>
      <c r="J6" s="1">
        <v>538.96500000000003</v>
      </c>
      <c r="K6" s="1">
        <v>1126.8225</v>
      </c>
      <c r="L6" s="1">
        <f>SUM(G6:K6)</f>
        <v>2675.6549999999997</v>
      </c>
      <c r="N6">
        <v>4</v>
      </c>
      <c r="O6">
        <v>71</v>
      </c>
      <c r="P6">
        <v>18027</v>
      </c>
      <c r="Q6">
        <v>26785</v>
      </c>
      <c r="R6">
        <v>23954</v>
      </c>
      <c r="S6">
        <v>50081</v>
      </c>
      <c r="T6">
        <v>118918</v>
      </c>
    </row>
    <row r="7" spans="2:20" x14ac:dyDescent="0.25">
      <c r="B7">
        <v>2</v>
      </c>
      <c r="C7">
        <v>171.36</v>
      </c>
      <c r="D7" t="s">
        <v>6</v>
      </c>
      <c r="F7">
        <v>5</v>
      </c>
      <c r="G7" s="1">
        <v>0.99</v>
      </c>
      <c r="H7" s="1">
        <v>562.25250000000005</v>
      </c>
      <c r="I7" s="1">
        <v>528.92999999999995</v>
      </c>
      <c r="J7" s="1">
        <v>1421.9324999999999</v>
      </c>
      <c r="K7" s="1">
        <v>1522.5525</v>
      </c>
      <c r="L7" s="1">
        <f>SUM(G7:K7)</f>
        <v>4036.6575000000003</v>
      </c>
      <c r="N7">
        <v>5</v>
      </c>
      <c r="O7">
        <v>44</v>
      </c>
      <c r="P7">
        <v>24989</v>
      </c>
      <c r="Q7">
        <v>23508</v>
      </c>
      <c r="R7">
        <v>63197</v>
      </c>
      <c r="S7">
        <v>67669</v>
      </c>
      <c r="T7">
        <v>179407</v>
      </c>
    </row>
    <row r="8" spans="2:20" x14ac:dyDescent="0.25">
      <c r="B8">
        <v>3</v>
      </c>
      <c r="C8">
        <v>774.24749999999995</v>
      </c>
      <c r="D8" t="s">
        <v>7</v>
      </c>
      <c r="F8" t="s">
        <v>32</v>
      </c>
      <c r="G8" s="1">
        <f>SUM(G3:G7)</f>
        <v>2592.2249999999995</v>
      </c>
      <c r="H8" s="1">
        <f>SUM(H3:H7)</f>
        <v>2221.0650000000001</v>
      </c>
      <c r="I8" s="1">
        <f>SUM(I3:I7)</f>
        <v>3529.9349999999995</v>
      </c>
      <c r="J8" s="1">
        <f>SUM(J3:J7)</f>
        <v>2302.38</v>
      </c>
      <c r="K8" s="1">
        <f>SUM(K3:K7)</f>
        <v>4042.3950000000004</v>
      </c>
      <c r="L8" s="1">
        <f>L7+L6+L5+L4+L3</f>
        <v>14688</v>
      </c>
      <c r="N8" t="s">
        <v>1</v>
      </c>
      <c r="O8">
        <v>115210</v>
      </c>
      <c r="P8">
        <v>98714</v>
      </c>
      <c r="Q8">
        <v>156886</v>
      </c>
      <c r="R8">
        <v>102328</v>
      </c>
      <c r="S8">
        <v>179662</v>
      </c>
      <c r="T8">
        <v>652800</v>
      </c>
    </row>
    <row r="9" spans="2:20" x14ac:dyDescent="0.25">
      <c r="B9">
        <v>4</v>
      </c>
      <c r="C9">
        <v>2.2499999999999999E-2</v>
      </c>
      <c r="D9" t="s">
        <v>8</v>
      </c>
    </row>
    <row r="10" spans="2:20" x14ac:dyDescent="0.25">
      <c r="B10">
        <v>5</v>
      </c>
      <c r="C10">
        <v>0.13500000000000001</v>
      </c>
      <c r="D10" t="s">
        <v>29</v>
      </c>
    </row>
    <row r="11" spans="2:20" x14ac:dyDescent="0.25">
      <c r="B11">
        <v>6</v>
      </c>
      <c r="C11">
        <v>20.25</v>
      </c>
      <c r="D11" t="s">
        <v>9</v>
      </c>
      <c r="G11" t="s">
        <v>49</v>
      </c>
      <c r="N11" t="s">
        <v>50</v>
      </c>
    </row>
    <row r="12" spans="2:20" x14ac:dyDescent="0.25">
      <c r="B12">
        <v>7</v>
      </c>
      <c r="C12">
        <v>655.15499999999997</v>
      </c>
      <c r="D12" t="s">
        <v>10</v>
      </c>
    </row>
    <row r="13" spans="2:20" x14ac:dyDescent="0.25">
      <c r="B13">
        <v>8</v>
      </c>
      <c r="C13">
        <v>528.99749999999995</v>
      </c>
      <c r="D13" t="s">
        <v>11</v>
      </c>
      <c r="K13" t="s">
        <v>67</v>
      </c>
      <c r="L13" t="s">
        <v>68</v>
      </c>
    </row>
    <row r="14" spans="2:20" x14ac:dyDescent="0.25">
      <c r="B14">
        <v>9</v>
      </c>
      <c r="C14">
        <v>13.635</v>
      </c>
      <c r="D14" t="s">
        <v>12</v>
      </c>
      <c r="G14" t="s">
        <v>0</v>
      </c>
      <c r="H14" t="s">
        <v>3</v>
      </c>
      <c r="I14" t="s">
        <v>4</v>
      </c>
      <c r="K14" s="1">
        <f>G5+H5+J5+K5</f>
        <v>2126.9475000000002</v>
      </c>
      <c r="L14" s="1">
        <f>I3+I4+I6+I7</f>
        <v>2434.8374999999996</v>
      </c>
      <c r="N14" t="s">
        <v>0</v>
      </c>
      <c r="O14" t="s">
        <v>3</v>
      </c>
      <c r="P14" t="s">
        <v>4</v>
      </c>
    </row>
    <row r="15" spans="2:20" x14ac:dyDescent="0.25">
      <c r="B15">
        <v>10</v>
      </c>
      <c r="C15">
        <v>23.13</v>
      </c>
      <c r="D15" t="s">
        <v>13</v>
      </c>
      <c r="G15">
        <v>1</v>
      </c>
      <c r="H15">
        <v>2592.2249999999999</v>
      </c>
      <c r="I15" t="s">
        <v>43</v>
      </c>
      <c r="N15">
        <v>1</v>
      </c>
      <c r="O15">
        <v>3512.4749999999999</v>
      </c>
      <c r="P15" t="s">
        <v>43</v>
      </c>
    </row>
    <row r="16" spans="2:20" x14ac:dyDescent="0.25">
      <c r="B16">
        <v>11</v>
      </c>
      <c r="C16">
        <v>2.6775000000000002</v>
      </c>
      <c r="D16" t="s">
        <v>14</v>
      </c>
      <c r="G16">
        <v>2</v>
      </c>
      <c r="H16">
        <v>2221.0650000000001</v>
      </c>
      <c r="I16" t="s">
        <v>44</v>
      </c>
      <c r="N16">
        <v>2</v>
      </c>
      <c r="O16">
        <v>1241.1675</v>
      </c>
      <c r="P16" t="s">
        <v>44</v>
      </c>
    </row>
    <row r="17" spans="2:16" x14ac:dyDescent="0.25">
      <c r="B17">
        <v>12</v>
      </c>
      <c r="C17">
        <v>426.69</v>
      </c>
      <c r="D17" t="s">
        <v>15</v>
      </c>
      <c r="G17">
        <v>3</v>
      </c>
      <c r="H17">
        <v>3529.9349999999999</v>
      </c>
      <c r="I17" t="s">
        <v>45</v>
      </c>
      <c r="N17">
        <v>3</v>
      </c>
      <c r="O17">
        <v>3222.0450000000001</v>
      </c>
      <c r="P17" t="s">
        <v>45</v>
      </c>
    </row>
    <row r="18" spans="2:16" x14ac:dyDescent="0.25">
      <c r="B18">
        <v>13</v>
      </c>
      <c r="C18">
        <v>1095.0975000000001</v>
      </c>
      <c r="D18" t="s">
        <v>16</v>
      </c>
      <c r="G18">
        <v>4</v>
      </c>
      <c r="H18">
        <v>2302.38</v>
      </c>
      <c r="I18" t="s">
        <v>46</v>
      </c>
      <c r="N18">
        <v>4</v>
      </c>
      <c r="O18">
        <v>2675.6550000000002</v>
      </c>
      <c r="P18" t="s">
        <v>46</v>
      </c>
    </row>
    <row r="19" spans="2:16" x14ac:dyDescent="0.25">
      <c r="B19">
        <v>14</v>
      </c>
      <c r="C19">
        <v>327.82499999999999</v>
      </c>
      <c r="D19" t="s">
        <v>17</v>
      </c>
      <c r="G19">
        <v>5</v>
      </c>
      <c r="H19">
        <v>4042.395</v>
      </c>
      <c r="I19" t="s">
        <v>47</v>
      </c>
      <c r="N19">
        <v>5</v>
      </c>
      <c r="O19">
        <v>4036.6574999999998</v>
      </c>
      <c r="P19" t="s">
        <v>47</v>
      </c>
    </row>
    <row r="20" spans="2:16" x14ac:dyDescent="0.25">
      <c r="B20">
        <v>15</v>
      </c>
      <c r="C20">
        <v>1369.7550000000001</v>
      </c>
      <c r="D20" t="s">
        <v>18</v>
      </c>
    </row>
    <row r="21" spans="2:16" x14ac:dyDescent="0.25">
      <c r="B21">
        <v>16</v>
      </c>
      <c r="C21">
        <v>1.5974999999999999</v>
      </c>
      <c r="D21" t="s">
        <v>30</v>
      </c>
    </row>
    <row r="22" spans="2:16" x14ac:dyDescent="0.25">
      <c r="B22">
        <v>17</v>
      </c>
      <c r="C22">
        <v>405.60750000000002</v>
      </c>
      <c r="D22" t="s">
        <v>19</v>
      </c>
    </row>
    <row r="23" spans="2:16" x14ac:dyDescent="0.25">
      <c r="B23">
        <v>18</v>
      </c>
      <c r="C23">
        <v>602.66250000000002</v>
      </c>
      <c r="D23" t="s">
        <v>20</v>
      </c>
    </row>
    <row r="24" spans="2:16" x14ac:dyDescent="0.25">
      <c r="B24">
        <v>19</v>
      </c>
      <c r="C24">
        <v>538.96500000000003</v>
      </c>
      <c r="D24" t="s">
        <v>21</v>
      </c>
    </row>
    <row r="25" spans="2:16" x14ac:dyDescent="0.25">
      <c r="B25">
        <v>20</v>
      </c>
      <c r="C25">
        <v>1126.8225</v>
      </c>
      <c r="D25" t="s">
        <v>22</v>
      </c>
    </row>
    <row r="26" spans="2:16" x14ac:dyDescent="0.25">
      <c r="B26">
        <v>21</v>
      </c>
      <c r="C26">
        <v>0.99</v>
      </c>
      <c r="D26" t="s">
        <v>23</v>
      </c>
    </row>
    <row r="27" spans="2:16" x14ac:dyDescent="0.25">
      <c r="B27">
        <v>22</v>
      </c>
      <c r="C27">
        <v>562.25250000000005</v>
      </c>
      <c r="D27" t="s">
        <v>24</v>
      </c>
    </row>
    <row r="28" spans="2:16" x14ac:dyDescent="0.25">
      <c r="B28">
        <v>23</v>
      </c>
      <c r="C28">
        <v>528.92999999999995</v>
      </c>
      <c r="D28" t="s">
        <v>25</v>
      </c>
    </row>
    <row r="29" spans="2:16" x14ac:dyDescent="0.25">
      <c r="B29">
        <v>24</v>
      </c>
      <c r="C29">
        <v>1421.9324999999999</v>
      </c>
      <c r="D29" t="s">
        <v>26</v>
      </c>
    </row>
    <row r="30" spans="2:16" x14ac:dyDescent="0.25">
      <c r="B30">
        <v>25</v>
      </c>
      <c r="C30">
        <v>1522.5525</v>
      </c>
      <c r="D30" t="s">
        <v>27</v>
      </c>
    </row>
  </sheetData>
  <pageMargins left="0.7" right="0.7" top="0.75" bottom="0.75" header="0.3" footer="0.3"/>
  <pageSetup orientation="portrait" verticalDpi="0" r:id="rId1"/>
  <ignoredErrors>
    <ignoredError sqref="G8:K8 L3:L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DE3F-9DF5-464F-B09A-BE609119A497}">
  <dimension ref="B2:T30"/>
  <sheetViews>
    <sheetView workbookViewId="0">
      <selection activeCell="G3" sqref="G3:K7"/>
    </sheetView>
  </sheetViews>
  <sheetFormatPr defaultRowHeight="15" x14ac:dyDescent="0.25"/>
  <sheetData>
    <row r="2" spans="2:20" x14ac:dyDescent="0.25">
      <c r="B2" t="s">
        <v>37</v>
      </c>
      <c r="G2">
        <v>1</v>
      </c>
      <c r="H2">
        <v>2</v>
      </c>
      <c r="I2">
        <v>3</v>
      </c>
      <c r="J2">
        <v>4</v>
      </c>
      <c r="K2">
        <v>5</v>
      </c>
      <c r="L2" t="s">
        <v>39</v>
      </c>
      <c r="N2" t="s">
        <v>0</v>
      </c>
      <c r="O2">
        <v>1</v>
      </c>
      <c r="P2">
        <v>2</v>
      </c>
      <c r="Q2">
        <v>3</v>
      </c>
      <c r="R2">
        <v>4</v>
      </c>
      <c r="S2">
        <v>5</v>
      </c>
      <c r="T2" t="s">
        <v>1</v>
      </c>
    </row>
    <row r="3" spans="2:20" x14ac:dyDescent="0.25">
      <c r="F3">
        <v>1</v>
      </c>
      <c r="G3" s="1">
        <v>2005.5150000000001</v>
      </c>
      <c r="H3" s="1">
        <v>13.05</v>
      </c>
      <c r="I3" s="1">
        <v>9.4725000000000001</v>
      </c>
      <c r="J3" s="1">
        <v>2.9925000000000002</v>
      </c>
      <c r="K3" s="1">
        <v>2.16</v>
      </c>
      <c r="L3" s="1">
        <f>SUM(G3:K3)</f>
        <v>2033.1900000000003</v>
      </c>
      <c r="N3">
        <v>1</v>
      </c>
      <c r="O3">
        <v>89134</v>
      </c>
      <c r="P3">
        <v>580</v>
      </c>
      <c r="Q3">
        <v>421</v>
      </c>
      <c r="R3">
        <v>133</v>
      </c>
      <c r="S3">
        <v>96</v>
      </c>
      <c r="T3">
        <v>90364</v>
      </c>
    </row>
    <row r="4" spans="2:20" x14ac:dyDescent="0.25">
      <c r="F4">
        <v>2</v>
      </c>
      <c r="G4" s="1">
        <v>738.15750000000003</v>
      </c>
      <c r="H4" s="1">
        <v>1038.33</v>
      </c>
      <c r="I4" s="1">
        <v>585.69749999999999</v>
      </c>
      <c r="J4" s="1">
        <v>459.54</v>
      </c>
      <c r="K4" s="1">
        <v>669.21749999999997</v>
      </c>
      <c r="L4" s="1">
        <f>SUM(G4:K4)</f>
        <v>3490.9425000000001</v>
      </c>
      <c r="N4">
        <v>2</v>
      </c>
      <c r="O4">
        <v>32807</v>
      </c>
      <c r="P4">
        <v>46148</v>
      </c>
      <c r="Q4">
        <v>26031</v>
      </c>
      <c r="R4">
        <v>20424</v>
      </c>
      <c r="S4">
        <v>29743</v>
      </c>
      <c r="T4">
        <v>155153</v>
      </c>
    </row>
    <row r="5" spans="2:20" x14ac:dyDescent="0.25">
      <c r="B5" t="s">
        <v>0</v>
      </c>
      <c r="C5" t="s">
        <v>3</v>
      </c>
      <c r="D5" t="s">
        <v>4</v>
      </c>
      <c r="F5">
        <v>3</v>
      </c>
      <c r="G5" s="1">
        <v>768.375</v>
      </c>
      <c r="H5" s="1">
        <v>149.535</v>
      </c>
      <c r="I5" s="1">
        <v>941.64750000000004</v>
      </c>
      <c r="J5" s="1">
        <v>556.17750000000001</v>
      </c>
      <c r="K5" s="1">
        <v>676.30499999999995</v>
      </c>
      <c r="L5" s="1">
        <f>SUM(G5:K5)</f>
        <v>3092.0399999999995</v>
      </c>
      <c r="N5">
        <v>3</v>
      </c>
      <c r="O5">
        <v>34150</v>
      </c>
      <c r="P5">
        <v>6646</v>
      </c>
      <c r="Q5">
        <v>41851</v>
      </c>
      <c r="R5">
        <v>24719</v>
      </c>
      <c r="S5">
        <v>30058</v>
      </c>
      <c r="T5">
        <v>137424</v>
      </c>
    </row>
    <row r="6" spans="2:20" x14ac:dyDescent="0.25">
      <c r="B6">
        <v>1</v>
      </c>
      <c r="C6">
        <v>2005.5150000000001</v>
      </c>
      <c r="D6" t="s">
        <v>5</v>
      </c>
      <c r="F6">
        <v>4</v>
      </c>
      <c r="G6" s="1">
        <v>0.1575</v>
      </c>
      <c r="H6" s="1">
        <v>27.2925</v>
      </c>
      <c r="I6" s="1">
        <v>465.07499999999999</v>
      </c>
      <c r="J6" s="1">
        <v>827.28</v>
      </c>
      <c r="K6" s="1">
        <v>1478.3175000000001</v>
      </c>
      <c r="L6" s="1">
        <f>SUM(G6:K6)</f>
        <v>2798.1224999999999</v>
      </c>
      <c r="N6">
        <v>4</v>
      </c>
      <c r="O6">
        <v>7</v>
      </c>
      <c r="P6">
        <v>1213</v>
      </c>
      <c r="Q6">
        <v>20670</v>
      </c>
      <c r="R6">
        <v>36768</v>
      </c>
      <c r="S6">
        <v>65703</v>
      </c>
      <c r="T6">
        <v>124361</v>
      </c>
    </row>
    <row r="7" spans="2:20" x14ac:dyDescent="0.25">
      <c r="B7">
        <v>2</v>
      </c>
      <c r="C7">
        <v>13.05</v>
      </c>
      <c r="D7" t="s">
        <v>6</v>
      </c>
      <c r="F7">
        <v>5</v>
      </c>
      <c r="G7" s="1">
        <v>0.27</v>
      </c>
      <c r="H7" s="1">
        <v>12.96</v>
      </c>
      <c r="I7" s="1">
        <v>1220.1524999999999</v>
      </c>
      <c r="J7" s="1">
        <v>829.66499999999996</v>
      </c>
      <c r="K7" s="1">
        <v>1210.6575</v>
      </c>
      <c r="L7" s="1">
        <f>SUM(G7:K7)</f>
        <v>3273.7049999999999</v>
      </c>
      <c r="N7">
        <v>5</v>
      </c>
      <c r="O7">
        <v>12</v>
      </c>
      <c r="P7">
        <v>576</v>
      </c>
      <c r="Q7">
        <v>54229</v>
      </c>
      <c r="R7">
        <v>36874</v>
      </c>
      <c r="S7">
        <v>53807</v>
      </c>
      <c r="T7">
        <v>145498</v>
      </c>
    </row>
    <row r="8" spans="2:20" x14ac:dyDescent="0.25">
      <c r="B8">
        <v>3</v>
      </c>
      <c r="C8">
        <v>9.4725000000000001</v>
      </c>
      <c r="D8" t="s">
        <v>7</v>
      </c>
      <c r="F8" t="s">
        <v>38</v>
      </c>
      <c r="G8" s="1">
        <f>SUM(G3:G7)</f>
        <v>3512.4749999999999</v>
      </c>
      <c r="H8" s="1">
        <f>SUM(H3:H7)</f>
        <v>1241.1675</v>
      </c>
      <c r="I8" s="1">
        <f>SUM(I3:I7)</f>
        <v>3222.0450000000001</v>
      </c>
      <c r="J8" s="1">
        <f>SUM(J3:J7)</f>
        <v>2675.6549999999997</v>
      </c>
      <c r="K8" s="1">
        <f>SUM(K3:K7)</f>
        <v>4036.6575000000003</v>
      </c>
      <c r="L8" s="1">
        <f>L7+L6+L5+L4+L3</f>
        <v>14687.999999999998</v>
      </c>
      <c r="N8" t="s">
        <v>1</v>
      </c>
      <c r="O8">
        <v>156110</v>
      </c>
      <c r="P8">
        <v>55163</v>
      </c>
      <c r="Q8">
        <v>143202</v>
      </c>
      <c r="R8">
        <v>118918</v>
      </c>
      <c r="S8">
        <v>179407</v>
      </c>
      <c r="T8">
        <v>652800</v>
      </c>
    </row>
    <row r="9" spans="2:20" x14ac:dyDescent="0.25">
      <c r="B9">
        <v>4</v>
      </c>
      <c r="C9">
        <v>2.9925000000000002</v>
      </c>
      <c r="D9" t="s">
        <v>8</v>
      </c>
    </row>
    <row r="10" spans="2:20" x14ac:dyDescent="0.25">
      <c r="B10">
        <v>5</v>
      </c>
      <c r="C10">
        <v>2.16</v>
      </c>
      <c r="D10" t="s">
        <v>29</v>
      </c>
    </row>
    <row r="11" spans="2:20" x14ac:dyDescent="0.25">
      <c r="B11">
        <v>6</v>
      </c>
      <c r="C11">
        <v>738.15750000000003</v>
      </c>
      <c r="D11" t="s">
        <v>9</v>
      </c>
      <c r="G11" t="s">
        <v>50</v>
      </c>
      <c r="M11" t="s">
        <v>51</v>
      </c>
    </row>
    <row r="12" spans="2:20" x14ac:dyDescent="0.25">
      <c r="B12">
        <v>7</v>
      </c>
      <c r="C12">
        <v>1038.33</v>
      </c>
      <c r="D12" t="s">
        <v>10</v>
      </c>
    </row>
    <row r="13" spans="2:20" x14ac:dyDescent="0.25">
      <c r="B13">
        <v>8</v>
      </c>
      <c r="C13">
        <v>585.69749999999999</v>
      </c>
      <c r="D13" t="s">
        <v>11</v>
      </c>
      <c r="K13" t="s">
        <v>67</v>
      </c>
      <c r="L13" t="s">
        <v>68</v>
      </c>
    </row>
    <row r="14" spans="2:20" x14ac:dyDescent="0.25">
      <c r="B14">
        <v>9</v>
      </c>
      <c r="C14">
        <v>459.54</v>
      </c>
      <c r="D14" t="s">
        <v>12</v>
      </c>
      <c r="G14" t="s">
        <v>0</v>
      </c>
      <c r="H14" t="s">
        <v>3</v>
      </c>
      <c r="I14" t="s">
        <v>4</v>
      </c>
      <c r="K14" s="1">
        <f>G5+H5+J5+K5</f>
        <v>2150.3924999999999</v>
      </c>
      <c r="L14" s="1">
        <f>I3+I4+I6+I7</f>
        <v>2280.3975</v>
      </c>
      <c r="M14" t="s">
        <v>0</v>
      </c>
      <c r="N14" t="s">
        <v>3</v>
      </c>
      <c r="O14" t="s">
        <v>4</v>
      </c>
    </row>
    <row r="15" spans="2:20" x14ac:dyDescent="0.25">
      <c r="B15">
        <v>10</v>
      </c>
      <c r="C15">
        <v>669.21749999999997</v>
      </c>
      <c r="D15" t="s">
        <v>13</v>
      </c>
      <c r="G15">
        <v>1</v>
      </c>
      <c r="H15">
        <v>3512.4749999999999</v>
      </c>
      <c r="I15" t="s">
        <v>43</v>
      </c>
      <c r="M15">
        <v>1</v>
      </c>
      <c r="N15">
        <v>2033.19</v>
      </c>
      <c r="O15" t="s">
        <v>43</v>
      </c>
    </row>
    <row r="16" spans="2:20" x14ac:dyDescent="0.25">
      <c r="B16">
        <v>11</v>
      </c>
      <c r="C16">
        <v>768.375</v>
      </c>
      <c r="D16" t="s">
        <v>14</v>
      </c>
      <c r="G16">
        <v>2</v>
      </c>
      <c r="H16">
        <v>1241.1675</v>
      </c>
      <c r="I16" t="s">
        <v>44</v>
      </c>
      <c r="M16">
        <v>2</v>
      </c>
      <c r="N16">
        <v>3490.9425000000001</v>
      </c>
      <c r="O16" t="s">
        <v>44</v>
      </c>
    </row>
    <row r="17" spans="2:15" x14ac:dyDescent="0.25">
      <c r="B17">
        <v>12</v>
      </c>
      <c r="C17">
        <v>149.535</v>
      </c>
      <c r="D17" t="s">
        <v>15</v>
      </c>
      <c r="G17">
        <v>3</v>
      </c>
      <c r="H17">
        <v>3222.0450000000001</v>
      </c>
      <c r="I17" t="s">
        <v>45</v>
      </c>
      <c r="M17">
        <v>3</v>
      </c>
      <c r="N17">
        <v>3092.04</v>
      </c>
      <c r="O17" t="s">
        <v>45</v>
      </c>
    </row>
    <row r="18" spans="2:15" x14ac:dyDescent="0.25">
      <c r="B18">
        <v>13</v>
      </c>
      <c r="C18">
        <v>941.64750000000004</v>
      </c>
      <c r="D18" t="s">
        <v>16</v>
      </c>
      <c r="G18">
        <v>4</v>
      </c>
      <c r="H18">
        <v>2675.6550000000002</v>
      </c>
      <c r="I18" t="s">
        <v>46</v>
      </c>
      <c r="M18">
        <v>4</v>
      </c>
      <c r="N18">
        <v>2798.1224999999999</v>
      </c>
      <c r="O18" t="s">
        <v>46</v>
      </c>
    </row>
    <row r="19" spans="2:15" x14ac:dyDescent="0.25">
      <c r="B19">
        <v>14</v>
      </c>
      <c r="C19">
        <v>556.17750000000001</v>
      </c>
      <c r="D19" t="s">
        <v>17</v>
      </c>
      <c r="G19">
        <v>5</v>
      </c>
      <c r="H19">
        <v>4036.6574999999998</v>
      </c>
      <c r="I19" t="s">
        <v>47</v>
      </c>
      <c r="M19">
        <v>5</v>
      </c>
      <c r="N19">
        <v>3273.7049999999999</v>
      </c>
      <c r="O19" t="s">
        <v>47</v>
      </c>
    </row>
    <row r="20" spans="2:15" x14ac:dyDescent="0.25">
      <c r="B20">
        <v>15</v>
      </c>
      <c r="C20">
        <v>676.30499999999995</v>
      </c>
      <c r="D20" t="s">
        <v>18</v>
      </c>
    </row>
    <row r="21" spans="2:15" x14ac:dyDescent="0.25">
      <c r="B21">
        <v>16</v>
      </c>
      <c r="C21">
        <v>0.1575</v>
      </c>
      <c r="D21" t="s">
        <v>30</v>
      </c>
    </row>
    <row r="22" spans="2:15" x14ac:dyDescent="0.25">
      <c r="B22">
        <v>17</v>
      </c>
      <c r="C22">
        <v>27.2925</v>
      </c>
      <c r="D22" t="s">
        <v>19</v>
      </c>
    </row>
    <row r="23" spans="2:15" x14ac:dyDescent="0.25">
      <c r="B23">
        <v>18</v>
      </c>
      <c r="C23">
        <v>465.07499999999999</v>
      </c>
      <c r="D23" t="s">
        <v>20</v>
      </c>
    </row>
    <row r="24" spans="2:15" x14ac:dyDescent="0.25">
      <c r="B24">
        <v>19</v>
      </c>
      <c r="C24">
        <v>827.28</v>
      </c>
      <c r="D24" t="s">
        <v>21</v>
      </c>
    </row>
    <row r="25" spans="2:15" x14ac:dyDescent="0.25">
      <c r="B25">
        <v>20</v>
      </c>
      <c r="C25">
        <v>1478.3175000000001</v>
      </c>
      <c r="D25" t="s">
        <v>22</v>
      </c>
    </row>
    <row r="26" spans="2:15" x14ac:dyDescent="0.25">
      <c r="B26">
        <v>21</v>
      </c>
      <c r="C26">
        <v>0.27</v>
      </c>
      <c r="D26" t="s">
        <v>23</v>
      </c>
    </row>
    <row r="27" spans="2:15" x14ac:dyDescent="0.25">
      <c r="B27">
        <v>22</v>
      </c>
      <c r="C27">
        <v>12.96</v>
      </c>
      <c r="D27" t="s">
        <v>24</v>
      </c>
    </row>
    <row r="28" spans="2:15" x14ac:dyDescent="0.25">
      <c r="B28">
        <v>23</v>
      </c>
      <c r="C28">
        <v>1220.1524999999999</v>
      </c>
      <c r="D28" t="s">
        <v>25</v>
      </c>
    </row>
    <row r="29" spans="2:15" x14ac:dyDescent="0.25">
      <c r="B29">
        <v>24</v>
      </c>
      <c r="C29">
        <v>829.66499999999996</v>
      </c>
      <c r="D29" t="s">
        <v>26</v>
      </c>
    </row>
    <row r="30" spans="2:15" x14ac:dyDescent="0.25">
      <c r="B30">
        <v>25</v>
      </c>
      <c r="C30">
        <v>1210.6575</v>
      </c>
      <c r="D30" t="s">
        <v>27</v>
      </c>
    </row>
  </sheetData>
  <pageMargins left="0.7" right="0.7" top="0.75" bottom="0.75" header="0.3" footer="0.3"/>
  <ignoredErrors>
    <ignoredError sqref="G8:K8 L3:L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E0BC0-83CD-4C5F-B89B-AC53CE7895FA}">
  <dimension ref="B2:T28"/>
  <sheetViews>
    <sheetView workbookViewId="0">
      <selection activeCell="G3" sqref="G3:K7"/>
    </sheetView>
  </sheetViews>
  <sheetFormatPr defaultRowHeight="15" x14ac:dyDescent="0.25"/>
  <sheetData>
    <row r="2" spans="2:20" x14ac:dyDescent="0.25">
      <c r="B2" t="s">
        <v>40</v>
      </c>
      <c r="G2">
        <v>1</v>
      </c>
      <c r="H2">
        <v>2</v>
      </c>
      <c r="I2">
        <v>3</v>
      </c>
      <c r="J2">
        <v>4</v>
      </c>
      <c r="K2">
        <v>5</v>
      </c>
      <c r="L2" t="s">
        <v>41</v>
      </c>
      <c r="N2" t="s">
        <v>0</v>
      </c>
      <c r="O2">
        <v>1</v>
      </c>
      <c r="P2">
        <v>2</v>
      </c>
      <c r="Q2">
        <v>3</v>
      </c>
      <c r="R2">
        <v>4</v>
      </c>
      <c r="S2">
        <v>5</v>
      </c>
      <c r="T2" t="s">
        <v>1</v>
      </c>
    </row>
    <row r="3" spans="2:20" x14ac:dyDescent="0.25">
      <c r="F3">
        <v>1</v>
      </c>
      <c r="G3" s="1">
        <v>2011.9949999999999</v>
      </c>
      <c r="H3" s="1">
        <v>777.71249999999998</v>
      </c>
      <c r="I3" s="1">
        <v>766.39499999999998</v>
      </c>
      <c r="J3" s="1">
        <v>0</v>
      </c>
      <c r="K3" s="1">
        <v>0</v>
      </c>
      <c r="L3" s="1">
        <f>SUM(G3:K3)</f>
        <v>3556.1025</v>
      </c>
      <c r="N3">
        <v>1</v>
      </c>
      <c r="O3">
        <v>89422</v>
      </c>
      <c r="P3">
        <v>34565</v>
      </c>
      <c r="Q3">
        <v>34062</v>
      </c>
      <c r="R3">
        <v>0</v>
      </c>
      <c r="S3">
        <v>0</v>
      </c>
      <c r="T3">
        <v>158049</v>
      </c>
    </row>
    <row r="4" spans="2:20" x14ac:dyDescent="0.25">
      <c r="F4">
        <v>2</v>
      </c>
      <c r="G4" s="1">
        <v>7.2225000000000001</v>
      </c>
      <c r="H4" s="1">
        <v>1061.46</v>
      </c>
      <c r="I4" s="1">
        <v>147.41999999999999</v>
      </c>
      <c r="J4" s="1">
        <v>199.71</v>
      </c>
      <c r="K4" s="1">
        <v>159.36750000000001</v>
      </c>
      <c r="L4" s="1">
        <f>SUM(G4:K4)</f>
        <v>1575.1800000000003</v>
      </c>
      <c r="N4">
        <v>2</v>
      </c>
      <c r="O4">
        <v>321</v>
      </c>
      <c r="P4">
        <v>47176</v>
      </c>
      <c r="Q4">
        <v>6552</v>
      </c>
      <c r="R4">
        <v>8876</v>
      </c>
      <c r="S4">
        <v>7083</v>
      </c>
      <c r="T4">
        <v>70008</v>
      </c>
    </row>
    <row r="5" spans="2:20" x14ac:dyDescent="0.25">
      <c r="B5" t="s">
        <v>0</v>
      </c>
      <c r="C5" t="s">
        <v>3</v>
      </c>
      <c r="D5" t="s">
        <v>4</v>
      </c>
      <c r="F5">
        <v>3</v>
      </c>
      <c r="G5" s="1">
        <v>3.0375000000000001</v>
      </c>
      <c r="H5" s="1">
        <v>620.59500000000003</v>
      </c>
      <c r="I5" s="1">
        <v>1347.8625</v>
      </c>
      <c r="J5" s="1">
        <v>134.4375</v>
      </c>
      <c r="K5" s="1">
        <v>343.28250000000003</v>
      </c>
      <c r="L5" s="1">
        <f>SUM(G5:K5)</f>
        <v>2449.2150000000001</v>
      </c>
      <c r="N5">
        <v>3</v>
      </c>
      <c r="O5">
        <v>135</v>
      </c>
      <c r="P5">
        <v>27582</v>
      </c>
      <c r="Q5">
        <v>59905</v>
      </c>
      <c r="R5">
        <v>5975</v>
      </c>
      <c r="S5">
        <v>15257</v>
      </c>
      <c r="T5">
        <v>108854</v>
      </c>
    </row>
    <row r="6" spans="2:20" x14ac:dyDescent="0.25">
      <c r="B6">
        <v>1</v>
      </c>
      <c r="C6">
        <v>2011.9949999999999</v>
      </c>
      <c r="D6" t="s">
        <v>5</v>
      </c>
      <c r="F6">
        <v>4</v>
      </c>
      <c r="G6" s="1">
        <v>3.8025000000000002</v>
      </c>
      <c r="H6" s="1">
        <v>657.54</v>
      </c>
      <c r="I6" s="1">
        <v>490.38749999999999</v>
      </c>
      <c r="J6" s="1">
        <v>2042.0775000000001</v>
      </c>
      <c r="K6" s="1">
        <v>1253.2950000000001</v>
      </c>
      <c r="L6" s="1">
        <f>SUM(G6:K6)</f>
        <v>4447.1025</v>
      </c>
      <c r="N6">
        <v>4</v>
      </c>
      <c r="O6">
        <v>169</v>
      </c>
      <c r="P6">
        <v>29224</v>
      </c>
      <c r="Q6">
        <v>21795</v>
      </c>
      <c r="R6">
        <v>90759</v>
      </c>
      <c r="S6">
        <v>55702</v>
      </c>
      <c r="T6">
        <v>197649</v>
      </c>
    </row>
    <row r="7" spans="2:20" x14ac:dyDescent="0.25">
      <c r="B7">
        <v>2</v>
      </c>
      <c r="C7">
        <v>777.71249999999998</v>
      </c>
      <c r="D7" t="s">
        <v>6</v>
      </c>
      <c r="F7">
        <v>5</v>
      </c>
      <c r="G7" s="1">
        <v>7.1325000000000003</v>
      </c>
      <c r="H7" s="1">
        <v>373.63499999999999</v>
      </c>
      <c r="I7" s="1">
        <v>339.97500000000002</v>
      </c>
      <c r="J7" s="1">
        <v>421.89749999999998</v>
      </c>
      <c r="K7" s="1">
        <v>1517.76</v>
      </c>
      <c r="L7" s="1">
        <f>SUM(G7:K7)</f>
        <v>2660.4</v>
      </c>
      <c r="N7">
        <v>5</v>
      </c>
      <c r="O7">
        <v>317</v>
      </c>
      <c r="P7">
        <v>16606</v>
      </c>
      <c r="Q7">
        <v>15110</v>
      </c>
      <c r="R7">
        <v>18751</v>
      </c>
      <c r="S7">
        <v>67456</v>
      </c>
      <c r="T7">
        <v>118240</v>
      </c>
    </row>
    <row r="8" spans="2:20" x14ac:dyDescent="0.25">
      <c r="B8">
        <v>3</v>
      </c>
      <c r="C8">
        <v>766.39499999999998</v>
      </c>
      <c r="D8" t="s">
        <v>7</v>
      </c>
      <c r="F8" t="s">
        <v>39</v>
      </c>
      <c r="G8" s="1">
        <f>SUM(G3:G7)</f>
        <v>2033.1899999999998</v>
      </c>
      <c r="H8" s="1">
        <f>SUM(H3:H7)</f>
        <v>3490.9425000000001</v>
      </c>
      <c r="I8" s="1">
        <f>SUM(I3:I7)</f>
        <v>3092.0399999999995</v>
      </c>
      <c r="J8" s="1">
        <f>SUM(J3:J7)</f>
        <v>2798.1225000000004</v>
      </c>
      <c r="K8" s="1">
        <f>SUM(K3:K7)</f>
        <v>3273.7049999999999</v>
      </c>
      <c r="L8" s="1">
        <f>L7+L6+L5+L4+L3</f>
        <v>14688</v>
      </c>
      <c r="N8" t="s">
        <v>1</v>
      </c>
      <c r="O8">
        <v>90364</v>
      </c>
      <c r="P8">
        <v>155153</v>
      </c>
      <c r="Q8">
        <v>137424</v>
      </c>
      <c r="R8">
        <v>124361</v>
      </c>
      <c r="S8">
        <v>145498</v>
      </c>
      <c r="T8">
        <v>652800</v>
      </c>
    </row>
    <row r="9" spans="2:20" x14ac:dyDescent="0.25">
      <c r="B9">
        <v>4</v>
      </c>
      <c r="C9">
        <v>7.2225000000000001</v>
      </c>
      <c r="D9" t="s">
        <v>9</v>
      </c>
    </row>
    <row r="10" spans="2:20" x14ac:dyDescent="0.25">
      <c r="B10">
        <v>5</v>
      </c>
      <c r="C10">
        <v>1061.46</v>
      </c>
      <c r="D10" t="s">
        <v>10</v>
      </c>
    </row>
    <row r="11" spans="2:20" x14ac:dyDescent="0.25">
      <c r="B11">
        <v>6</v>
      </c>
      <c r="C11">
        <v>147.41999999999999</v>
      </c>
      <c r="D11" t="s">
        <v>11</v>
      </c>
      <c r="G11" t="s">
        <v>51</v>
      </c>
      <c r="M11" t="s">
        <v>52</v>
      </c>
    </row>
    <row r="12" spans="2:20" x14ac:dyDescent="0.25">
      <c r="B12">
        <v>7</v>
      </c>
      <c r="C12">
        <v>199.71</v>
      </c>
      <c r="D12" t="s">
        <v>12</v>
      </c>
    </row>
    <row r="13" spans="2:20" x14ac:dyDescent="0.25">
      <c r="B13">
        <v>8</v>
      </c>
      <c r="C13">
        <v>159.36750000000001</v>
      </c>
      <c r="D13" t="s">
        <v>13</v>
      </c>
    </row>
    <row r="14" spans="2:20" x14ac:dyDescent="0.25">
      <c r="B14">
        <v>9</v>
      </c>
      <c r="C14">
        <v>3.0375000000000001</v>
      </c>
      <c r="D14" t="s">
        <v>14</v>
      </c>
      <c r="G14" t="s">
        <v>0</v>
      </c>
      <c r="H14" t="s">
        <v>3</v>
      </c>
      <c r="I14" t="s">
        <v>4</v>
      </c>
      <c r="K14" t="s">
        <v>67</v>
      </c>
      <c r="L14" t="s">
        <v>68</v>
      </c>
      <c r="M14" t="s">
        <v>0</v>
      </c>
      <c r="N14" t="s">
        <v>3</v>
      </c>
      <c r="O14" t="s">
        <v>4</v>
      </c>
    </row>
    <row r="15" spans="2:20" x14ac:dyDescent="0.25">
      <c r="B15">
        <v>10</v>
      </c>
      <c r="C15">
        <v>620.59500000000003</v>
      </c>
      <c r="D15" t="s">
        <v>15</v>
      </c>
      <c r="G15">
        <v>1</v>
      </c>
      <c r="H15">
        <v>2033.19</v>
      </c>
      <c r="I15" t="s">
        <v>43</v>
      </c>
      <c r="K15" s="1">
        <f>G5+H5+J5+K5</f>
        <v>1101.3525</v>
      </c>
      <c r="L15" s="1">
        <f>I3+I4+I6+I7</f>
        <v>1744.1774999999998</v>
      </c>
      <c r="M15">
        <v>1</v>
      </c>
      <c r="N15">
        <v>3556.1025</v>
      </c>
      <c r="O15" t="s">
        <v>43</v>
      </c>
    </row>
    <row r="16" spans="2:20" x14ac:dyDescent="0.25">
      <c r="B16">
        <v>11</v>
      </c>
      <c r="C16">
        <v>1347.8625</v>
      </c>
      <c r="D16" t="s">
        <v>16</v>
      </c>
      <c r="G16">
        <v>2</v>
      </c>
      <c r="H16">
        <v>3490.9425000000001</v>
      </c>
      <c r="I16" t="s">
        <v>44</v>
      </c>
      <c r="M16">
        <v>2</v>
      </c>
      <c r="N16">
        <v>1575.18</v>
      </c>
      <c r="O16" t="s">
        <v>44</v>
      </c>
    </row>
    <row r="17" spans="2:15" x14ac:dyDescent="0.25">
      <c r="B17">
        <v>12</v>
      </c>
      <c r="C17">
        <v>134.4375</v>
      </c>
      <c r="D17" t="s">
        <v>17</v>
      </c>
      <c r="G17">
        <v>3</v>
      </c>
      <c r="H17">
        <v>3092.04</v>
      </c>
      <c r="I17" t="s">
        <v>45</v>
      </c>
      <c r="M17">
        <v>3</v>
      </c>
      <c r="N17">
        <v>2449.2150000000001</v>
      </c>
      <c r="O17" t="s">
        <v>45</v>
      </c>
    </row>
    <row r="18" spans="2:15" x14ac:dyDescent="0.25">
      <c r="B18">
        <v>13</v>
      </c>
      <c r="C18">
        <v>343.28250000000003</v>
      </c>
      <c r="D18" t="s">
        <v>18</v>
      </c>
      <c r="G18">
        <v>4</v>
      </c>
      <c r="H18">
        <v>2798.1224999999999</v>
      </c>
      <c r="I18" t="s">
        <v>46</v>
      </c>
      <c r="M18">
        <v>4</v>
      </c>
      <c r="N18">
        <v>4447.1025</v>
      </c>
      <c r="O18" t="s">
        <v>46</v>
      </c>
    </row>
    <row r="19" spans="2:15" x14ac:dyDescent="0.25">
      <c r="B19">
        <v>14</v>
      </c>
      <c r="C19">
        <v>3.8025000000000002</v>
      </c>
      <c r="D19" t="s">
        <v>30</v>
      </c>
      <c r="G19">
        <v>5</v>
      </c>
      <c r="H19">
        <v>3273.7049999999999</v>
      </c>
      <c r="I19" t="s">
        <v>47</v>
      </c>
      <c r="M19">
        <v>5</v>
      </c>
      <c r="N19">
        <v>2660.4</v>
      </c>
      <c r="O19" t="s">
        <v>47</v>
      </c>
    </row>
    <row r="20" spans="2:15" x14ac:dyDescent="0.25">
      <c r="B20">
        <v>15</v>
      </c>
      <c r="C20">
        <v>657.54</v>
      </c>
      <c r="D20" t="s">
        <v>19</v>
      </c>
    </row>
    <row r="21" spans="2:15" x14ac:dyDescent="0.25">
      <c r="B21">
        <v>16</v>
      </c>
      <c r="C21">
        <v>490.38749999999999</v>
      </c>
      <c r="D21" t="s">
        <v>20</v>
      </c>
    </row>
    <row r="22" spans="2:15" x14ac:dyDescent="0.25">
      <c r="B22">
        <v>17</v>
      </c>
      <c r="C22">
        <v>2042.0775000000001</v>
      </c>
      <c r="D22" t="s">
        <v>21</v>
      </c>
    </row>
    <row r="23" spans="2:15" x14ac:dyDescent="0.25">
      <c r="B23">
        <v>18</v>
      </c>
      <c r="C23">
        <v>1253.2950000000001</v>
      </c>
      <c r="D23" t="s">
        <v>22</v>
      </c>
    </row>
    <row r="24" spans="2:15" x14ac:dyDescent="0.25">
      <c r="B24">
        <v>19</v>
      </c>
      <c r="C24">
        <v>7.1325000000000003</v>
      </c>
      <c r="D24" t="s">
        <v>23</v>
      </c>
    </row>
    <row r="25" spans="2:15" x14ac:dyDescent="0.25">
      <c r="B25">
        <v>20</v>
      </c>
      <c r="C25">
        <v>373.63499999999999</v>
      </c>
      <c r="D25" t="s">
        <v>24</v>
      </c>
    </row>
    <row r="26" spans="2:15" x14ac:dyDescent="0.25">
      <c r="B26">
        <v>21</v>
      </c>
      <c r="C26">
        <v>339.97500000000002</v>
      </c>
      <c r="D26" t="s">
        <v>25</v>
      </c>
    </row>
    <row r="27" spans="2:15" x14ac:dyDescent="0.25">
      <c r="B27">
        <v>22</v>
      </c>
      <c r="C27">
        <v>421.89749999999998</v>
      </c>
      <c r="D27" t="s">
        <v>26</v>
      </c>
    </row>
    <row r="28" spans="2:15" x14ac:dyDescent="0.25">
      <c r="B28">
        <v>23</v>
      </c>
      <c r="C28">
        <v>1517.76</v>
      </c>
      <c r="D28" t="s">
        <v>27</v>
      </c>
    </row>
  </sheetData>
  <pageMargins left="0.7" right="0.7" top="0.75" bottom="0.75" header="0.3" footer="0.3"/>
  <ignoredErrors>
    <ignoredError sqref="G8:J8 L3:L7 K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0238C-731A-47A8-8BE4-DBE1959CEF36}">
  <dimension ref="B1:S30"/>
  <sheetViews>
    <sheetView workbookViewId="0">
      <selection activeCell="K3" sqref="K3:P8"/>
    </sheetView>
  </sheetViews>
  <sheetFormatPr defaultRowHeight="15" x14ac:dyDescent="0.25"/>
  <cols>
    <col min="20" max="20" width="11.42578125" customWidth="1"/>
    <col min="21" max="21" width="15.28515625" customWidth="1"/>
  </cols>
  <sheetData>
    <row r="1" spans="2:19" x14ac:dyDescent="0.25">
      <c r="B1" t="s">
        <v>53</v>
      </c>
      <c r="F1" t="s">
        <v>86</v>
      </c>
    </row>
    <row r="2" spans="2:19" x14ac:dyDescent="0.25">
      <c r="K2">
        <v>1</v>
      </c>
      <c r="L2">
        <v>2</v>
      </c>
      <c r="M2">
        <v>3</v>
      </c>
      <c r="N2">
        <v>4</v>
      </c>
      <c r="O2">
        <v>5</v>
      </c>
      <c r="P2" t="s">
        <v>33</v>
      </c>
    </row>
    <row r="3" spans="2:19" x14ac:dyDescent="0.25">
      <c r="J3">
        <v>1</v>
      </c>
      <c r="K3" s="16">
        <v>3350.1149999999998</v>
      </c>
      <c r="L3" s="16">
        <v>468.47250000000003</v>
      </c>
      <c r="M3" s="16">
        <v>82.034999999999997</v>
      </c>
      <c r="N3" s="16">
        <v>75.599999999999994</v>
      </c>
      <c r="O3" s="16">
        <v>69.772499999999994</v>
      </c>
      <c r="P3" s="1">
        <f>SUM(K3:O3)</f>
        <v>4045.9949999999994</v>
      </c>
    </row>
    <row r="4" spans="2:19" x14ac:dyDescent="0.25">
      <c r="B4" t="s">
        <v>0</v>
      </c>
      <c r="C4" t="s">
        <v>3</v>
      </c>
      <c r="D4" t="s">
        <v>4</v>
      </c>
      <c r="F4" t="s">
        <v>0</v>
      </c>
      <c r="G4" t="s">
        <v>3</v>
      </c>
      <c r="H4" t="s">
        <v>4</v>
      </c>
      <c r="J4">
        <v>2</v>
      </c>
      <c r="K4" s="16">
        <v>182.13749999999999</v>
      </c>
      <c r="L4" s="16">
        <v>426.78</v>
      </c>
      <c r="M4" s="16">
        <v>165.80250000000001</v>
      </c>
      <c r="N4" s="16">
        <v>334.73250000000002</v>
      </c>
      <c r="O4" s="16">
        <v>233.05500000000001</v>
      </c>
      <c r="P4" s="1">
        <f>SUM(K4:O4)</f>
        <v>1342.5075000000002</v>
      </c>
    </row>
    <row r="5" spans="2:19" x14ac:dyDescent="0.25">
      <c r="B5">
        <v>1</v>
      </c>
      <c r="C5">
        <v>3204.9225000000001</v>
      </c>
      <c r="D5" t="s">
        <v>5</v>
      </c>
      <c r="F5">
        <v>1</v>
      </c>
      <c r="G5">
        <v>3350.1149999999998</v>
      </c>
      <c r="H5" t="s">
        <v>5</v>
      </c>
      <c r="J5">
        <v>3</v>
      </c>
      <c r="K5" s="16">
        <v>23.58</v>
      </c>
      <c r="L5" s="16">
        <v>115.155</v>
      </c>
      <c r="M5" s="16">
        <v>1146.7125000000001</v>
      </c>
      <c r="N5" s="16">
        <v>193.63499999999999</v>
      </c>
      <c r="O5" s="16">
        <v>227.76750000000001</v>
      </c>
      <c r="P5" s="1">
        <f>SUM(K5:O5)</f>
        <v>1706.8500000000001</v>
      </c>
    </row>
    <row r="6" spans="2:19" x14ac:dyDescent="0.25">
      <c r="B6">
        <v>2</v>
      </c>
      <c r="C6">
        <v>352.23750000000001</v>
      </c>
      <c r="D6" t="s">
        <v>6</v>
      </c>
      <c r="F6">
        <v>2</v>
      </c>
      <c r="G6">
        <v>468.47250000000003</v>
      </c>
      <c r="H6" t="s">
        <v>6</v>
      </c>
      <c r="J6">
        <v>4</v>
      </c>
      <c r="K6" s="16">
        <v>0</v>
      </c>
      <c r="L6" s="16">
        <v>381.71249999999998</v>
      </c>
      <c r="M6" s="16">
        <v>343.59750000000003</v>
      </c>
      <c r="N6" s="16">
        <v>3106.7775000000001</v>
      </c>
      <c r="O6" s="16">
        <v>1272.2625</v>
      </c>
      <c r="P6" s="1">
        <f>SUM(L6:O6)</f>
        <v>5104.3500000000004</v>
      </c>
    </row>
    <row r="7" spans="2:19" x14ac:dyDescent="0.25">
      <c r="B7">
        <v>3</v>
      </c>
      <c r="C7">
        <v>27.3825</v>
      </c>
      <c r="D7" t="s">
        <v>7</v>
      </c>
      <c r="F7">
        <v>3</v>
      </c>
      <c r="G7">
        <v>82.034999999999997</v>
      </c>
      <c r="H7" t="s">
        <v>7</v>
      </c>
      <c r="J7">
        <v>5</v>
      </c>
      <c r="K7" s="16">
        <v>0.27</v>
      </c>
      <c r="L7" s="16">
        <v>183.06</v>
      </c>
      <c r="M7" s="16">
        <v>711.0675</v>
      </c>
      <c r="N7" s="16">
        <v>736.35749999999996</v>
      </c>
      <c r="O7" s="16">
        <v>857.54250000000002</v>
      </c>
      <c r="P7" s="1">
        <f>SUM(K7:O7)</f>
        <v>2488.2975000000001</v>
      </c>
    </row>
    <row r="8" spans="2:19" x14ac:dyDescent="0.25">
      <c r="B8">
        <v>4</v>
      </c>
      <c r="C8">
        <v>8.4375</v>
      </c>
      <c r="D8" t="s">
        <v>8</v>
      </c>
      <c r="F8">
        <v>4</v>
      </c>
      <c r="G8">
        <v>75.599999999999994</v>
      </c>
      <c r="H8" t="s">
        <v>8</v>
      </c>
      <c r="J8" t="s">
        <v>41</v>
      </c>
      <c r="K8" s="1">
        <f>SUM(K3:K7)</f>
        <v>3556.1024999999995</v>
      </c>
      <c r="L8" s="1">
        <f>SUM(L3:L7)</f>
        <v>1575.1799999999998</v>
      </c>
      <c r="M8" s="1">
        <f>SUM(M3:M7)</f>
        <v>2449.2150000000001</v>
      </c>
      <c r="N8" s="1">
        <f>SUM(N3:N7)</f>
        <v>4447.1025</v>
      </c>
      <c r="O8" s="1">
        <f>SUM(O3:O7)</f>
        <v>2660.4</v>
      </c>
      <c r="P8" s="1">
        <f>P7+P6+P5+P4+P3</f>
        <v>14688</v>
      </c>
    </row>
    <row r="9" spans="2:19" x14ac:dyDescent="0.25">
      <c r="B9">
        <v>5</v>
      </c>
      <c r="C9">
        <v>21.442499999999999</v>
      </c>
      <c r="D9" t="s">
        <v>29</v>
      </c>
      <c r="F9">
        <v>5</v>
      </c>
      <c r="G9">
        <v>69.772499999999994</v>
      </c>
      <c r="H9" t="s">
        <v>29</v>
      </c>
    </row>
    <row r="10" spans="2:19" x14ac:dyDescent="0.25">
      <c r="B10">
        <v>6</v>
      </c>
      <c r="C10">
        <v>342.74250000000001</v>
      </c>
      <c r="D10" t="s">
        <v>9</v>
      </c>
      <c r="F10">
        <v>6</v>
      </c>
      <c r="G10">
        <v>182.13749999999999</v>
      </c>
      <c r="H10" t="s">
        <v>9</v>
      </c>
    </row>
    <row r="11" spans="2:19" x14ac:dyDescent="0.25">
      <c r="B11">
        <v>7</v>
      </c>
      <c r="C11">
        <v>867.06</v>
      </c>
      <c r="D11" t="s">
        <v>10</v>
      </c>
      <c r="F11">
        <v>7</v>
      </c>
      <c r="G11">
        <v>426.78</v>
      </c>
      <c r="H11" t="s">
        <v>10</v>
      </c>
      <c r="K11" t="s">
        <v>52</v>
      </c>
      <c r="Q11" t="s">
        <v>42</v>
      </c>
    </row>
    <row r="12" spans="2:19" x14ac:dyDescent="0.25">
      <c r="B12">
        <v>8</v>
      </c>
      <c r="C12">
        <v>588.41999999999996</v>
      </c>
      <c r="D12" t="s">
        <v>11</v>
      </c>
      <c r="F12">
        <v>8</v>
      </c>
      <c r="G12">
        <v>165.80250000000001</v>
      </c>
      <c r="H12" t="s">
        <v>11</v>
      </c>
    </row>
    <row r="13" spans="2:19" x14ac:dyDescent="0.25">
      <c r="B13">
        <v>9</v>
      </c>
      <c r="C13">
        <v>809.57249999999999</v>
      </c>
      <c r="D13" t="s">
        <v>12</v>
      </c>
      <c r="F13">
        <v>9</v>
      </c>
      <c r="G13">
        <v>334.73250000000002</v>
      </c>
      <c r="H13" t="s">
        <v>12</v>
      </c>
    </row>
    <row r="14" spans="2:19" x14ac:dyDescent="0.25">
      <c r="B14">
        <v>10</v>
      </c>
      <c r="C14">
        <v>538.83000000000004</v>
      </c>
      <c r="D14" t="s">
        <v>13</v>
      </c>
      <c r="F14">
        <v>10</v>
      </c>
      <c r="G14">
        <v>233.05500000000001</v>
      </c>
      <c r="H14" t="s">
        <v>13</v>
      </c>
      <c r="K14" t="s">
        <v>0</v>
      </c>
      <c r="L14" t="s">
        <v>3</v>
      </c>
      <c r="M14" t="s">
        <v>4</v>
      </c>
      <c r="O14" t="s">
        <v>67</v>
      </c>
      <c r="P14" t="s">
        <v>68</v>
      </c>
      <c r="Q14" t="s">
        <v>0</v>
      </c>
      <c r="R14" t="s">
        <v>3</v>
      </c>
      <c r="S14" t="s">
        <v>4</v>
      </c>
    </row>
    <row r="15" spans="2:19" x14ac:dyDescent="0.25">
      <c r="B15">
        <v>11</v>
      </c>
      <c r="C15">
        <v>8.3925000000000001</v>
      </c>
      <c r="D15" t="s">
        <v>14</v>
      </c>
      <c r="F15">
        <v>11</v>
      </c>
      <c r="G15">
        <v>23.58</v>
      </c>
      <c r="H15" t="s">
        <v>14</v>
      </c>
      <c r="K15">
        <v>1</v>
      </c>
      <c r="L15">
        <v>3556.1025</v>
      </c>
      <c r="M15" t="s">
        <v>43</v>
      </c>
      <c r="O15" s="16">
        <f>K5+L5+N5+O5</f>
        <v>560.13750000000005</v>
      </c>
      <c r="P15" s="16">
        <f>M3+M4+M6+M7</f>
        <v>1302.5025000000001</v>
      </c>
      <c r="Q15">
        <v>1</v>
      </c>
      <c r="R15">
        <v>3614.31</v>
      </c>
      <c r="S15" t="s">
        <v>43</v>
      </c>
    </row>
    <row r="16" spans="2:19" x14ac:dyDescent="0.25">
      <c r="B16">
        <v>12</v>
      </c>
      <c r="C16">
        <v>50.0625</v>
      </c>
      <c r="D16" t="s">
        <v>15</v>
      </c>
      <c r="F16">
        <v>12</v>
      </c>
      <c r="G16">
        <v>115.155</v>
      </c>
      <c r="H16" t="s">
        <v>15</v>
      </c>
      <c r="K16">
        <v>2</v>
      </c>
      <c r="L16">
        <v>1575.18</v>
      </c>
      <c r="M16" t="s">
        <v>44</v>
      </c>
      <c r="Q16">
        <v>2</v>
      </c>
      <c r="R16">
        <v>3143.9475000000002</v>
      </c>
      <c r="S16" t="s">
        <v>44</v>
      </c>
    </row>
    <row r="17" spans="2:19" x14ac:dyDescent="0.25">
      <c r="B17">
        <v>13</v>
      </c>
      <c r="C17">
        <v>1589.5574999999999</v>
      </c>
      <c r="D17" t="s">
        <v>16</v>
      </c>
      <c r="F17">
        <v>13</v>
      </c>
      <c r="G17">
        <v>1146.7125000000001</v>
      </c>
      <c r="H17" t="s">
        <v>16</v>
      </c>
      <c r="K17">
        <v>3</v>
      </c>
      <c r="L17">
        <v>2449.2150000000001</v>
      </c>
      <c r="M17" t="s">
        <v>45</v>
      </c>
      <c r="Q17">
        <v>3</v>
      </c>
      <c r="R17">
        <v>1960.11</v>
      </c>
      <c r="S17" t="s">
        <v>45</v>
      </c>
    </row>
    <row r="18" spans="2:19" x14ac:dyDescent="0.25">
      <c r="B18">
        <v>14</v>
      </c>
      <c r="C18">
        <v>203.85</v>
      </c>
      <c r="D18" t="s">
        <v>17</v>
      </c>
      <c r="F18">
        <v>14</v>
      </c>
      <c r="G18">
        <v>193.63499999999999</v>
      </c>
      <c r="H18" t="s">
        <v>17</v>
      </c>
      <c r="K18">
        <v>4</v>
      </c>
      <c r="L18">
        <v>4447.1025</v>
      </c>
      <c r="M18" t="s">
        <v>46</v>
      </c>
      <c r="Q18">
        <v>4</v>
      </c>
      <c r="R18">
        <v>3734.9775</v>
      </c>
      <c r="S18" t="s">
        <v>46</v>
      </c>
    </row>
    <row r="19" spans="2:19" x14ac:dyDescent="0.25">
      <c r="B19">
        <v>15</v>
      </c>
      <c r="C19">
        <v>106.425</v>
      </c>
      <c r="D19" t="s">
        <v>18</v>
      </c>
      <c r="F19">
        <v>15</v>
      </c>
      <c r="G19">
        <v>227.76750000000001</v>
      </c>
      <c r="H19" t="s">
        <v>18</v>
      </c>
      <c r="K19">
        <v>5</v>
      </c>
      <c r="L19">
        <v>2660.4</v>
      </c>
      <c r="M19" t="s">
        <v>47</v>
      </c>
      <c r="Q19">
        <v>5</v>
      </c>
      <c r="R19">
        <v>2234.6550000000002</v>
      </c>
      <c r="S19" t="s">
        <v>47</v>
      </c>
    </row>
    <row r="20" spans="2:19" x14ac:dyDescent="0.25">
      <c r="B20">
        <v>16</v>
      </c>
      <c r="C20">
        <v>242.4375</v>
      </c>
      <c r="D20" t="s">
        <v>19</v>
      </c>
      <c r="F20">
        <v>16</v>
      </c>
      <c r="G20">
        <v>381.71249999999998</v>
      </c>
      <c r="H20" t="s">
        <v>19</v>
      </c>
    </row>
    <row r="21" spans="2:19" x14ac:dyDescent="0.25">
      <c r="B21">
        <v>17</v>
      </c>
      <c r="C21">
        <v>150.14250000000001</v>
      </c>
      <c r="D21" t="s">
        <v>20</v>
      </c>
      <c r="F21">
        <v>17</v>
      </c>
      <c r="G21">
        <v>343.59750000000003</v>
      </c>
      <c r="H21" t="s">
        <v>20</v>
      </c>
    </row>
    <row r="22" spans="2:19" x14ac:dyDescent="0.25">
      <c r="B22">
        <v>18</v>
      </c>
      <c r="C22">
        <v>2680.1774999999998</v>
      </c>
      <c r="D22" t="s">
        <v>21</v>
      </c>
      <c r="F22">
        <v>18</v>
      </c>
      <c r="G22">
        <v>3106.7775000000001</v>
      </c>
      <c r="H22" t="s">
        <v>21</v>
      </c>
    </row>
    <row r="23" spans="2:19" x14ac:dyDescent="0.25">
      <c r="B23">
        <v>19</v>
      </c>
      <c r="C23">
        <v>660.3075</v>
      </c>
      <c r="D23" t="s">
        <v>22</v>
      </c>
      <c r="F23">
        <v>19</v>
      </c>
      <c r="G23">
        <v>1272.2625</v>
      </c>
      <c r="H23" t="s">
        <v>22</v>
      </c>
    </row>
    <row r="24" spans="2:19" x14ac:dyDescent="0.25">
      <c r="B24">
        <v>20</v>
      </c>
      <c r="C24">
        <v>4.4999999999999998E-2</v>
      </c>
      <c r="D24" t="s">
        <v>23</v>
      </c>
      <c r="F24">
        <v>20</v>
      </c>
      <c r="G24">
        <v>0.27</v>
      </c>
      <c r="H24" t="s">
        <v>23</v>
      </c>
    </row>
    <row r="25" spans="2:19" x14ac:dyDescent="0.25">
      <c r="B25">
        <v>21</v>
      </c>
      <c r="C25">
        <v>63.3825</v>
      </c>
      <c r="D25" t="s">
        <v>24</v>
      </c>
      <c r="F25">
        <v>21</v>
      </c>
      <c r="G25">
        <v>183.06</v>
      </c>
      <c r="H25" t="s">
        <v>24</v>
      </c>
    </row>
    <row r="26" spans="2:19" x14ac:dyDescent="0.25">
      <c r="B26">
        <v>22</v>
      </c>
      <c r="C26">
        <v>93.712500000000006</v>
      </c>
      <c r="D26" t="s">
        <v>25</v>
      </c>
      <c r="F26">
        <v>22</v>
      </c>
      <c r="G26">
        <v>711.0675</v>
      </c>
      <c r="H26" t="s">
        <v>25</v>
      </c>
    </row>
    <row r="27" spans="2:19" x14ac:dyDescent="0.25">
      <c r="B27">
        <v>23</v>
      </c>
      <c r="C27">
        <v>745.06500000000005</v>
      </c>
      <c r="D27" t="s">
        <v>26</v>
      </c>
      <c r="F27">
        <v>23</v>
      </c>
      <c r="G27">
        <v>736.35749999999996</v>
      </c>
      <c r="H27" t="s">
        <v>26</v>
      </c>
    </row>
    <row r="28" spans="2:19" x14ac:dyDescent="0.25">
      <c r="B28">
        <v>24</v>
      </c>
      <c r="C28">
        <v>1333.395</v>
      </c>
      <c r="D28" t="s">
        <v>27</v>
      </c>
      <c r="F28">
        <v>24</v>
      </c>
      <c r="G28">
        <v>857.54250000000002</v>
      </c>
      <c r="H28" t="s">
        <v>27</v>
      </c>
    </row>
    <row r="29" spans="2:19" x14ac:dyDescent="0.25">
      <c r="B29">
        <v>24</v>
      </c>
      <c r="C29">
        <v>2319.7725</v>
      </c>
      <c r="D29" t="s">
        <v>26</v>
      </c>
    </row>
    <row r="30" spans="2:19" x14ac:dyDescent="0.25">
      <c r="B30">
        <v>25</v>
      </c>
      <c r="C30">
        <v>832.83749999999998</v>
      </c>
      <c r="D30" t="s">
        <v>27</v>
      </c>
    </row>
  </sheetData>
  <pageMargins left="0.7" right="0.7" top="0.75" bottom="0.75" header="0.3" footer="0.3"/>
  <ignoredErrors>
    <ignoredError sqref="K8:O8 P3:P5 P7" formulaRange="1"/>
    <ignoredError sqref="P6" formula="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D1DF-2D3C-48B2-92FE-9F1FE7B53C45}">
  <dimension ref="B2:X30"/>
  <sheetViews>
    <sheetView topLeftCell="A4" workbookViewId="0">
      <selection activeCell="I23" sqref="I23"/>
    </sheetView>
  </sheetViews>
  <sheetFormatPr defaultRowHeight="15" x14ac:dyDescent="0.25"/>
  <sheetData>
    <row r="2" spans="2:24" x14ac:dyDescent="0.25">
      <c r="B2" t="s">
        <v>28</v>
      </c>
      <c r="F2" t="s">
        <v>84</v>
      </c>
    </row>
    <row r="5" spans="2:24" x14ac:dyDescent="0.25">
      <c r="B5" t="s">
        <v>0</v>
      </c>
      <c r="C5" t="s">
        <v>3</v>
      </c>
      <c r="D5" t="s">
        <v>4</v>
      </c>
      <c r="F5" t="s">
        <v>0</v>
      </c>
      <c r="G5" t="s">
        <v>3</v>
      </c>
      <c r="H5" t="s">
        <v>4</v>
      </c>
      <c r="K5">
        <v>1</v>
      </c>
      <c r="L5">
        <v>2</v>
      </c>
      <c r="M5">
        <v>3</v>
      </c>
      <c r="N5">
        <v>4</v>
      </c>
      <c r="O5">
        <v>5</v>
      </c>
      <c r="P5" t="s">
        <v>33</v>
      </c>
      <c r="R5" t="s">
        <v>0</v>
      </c>
      <c r="S5">
        <v>1</v>
      </c>
      <c r="T5">
        <v>2</v>
      </c>
      <c r="U5">
        <v>3</v>
      </c>
      <c r="V5">
        <v>4</v>
      </c>
      <c r="W5">
        <v>5</v>
      </c>
      <c r="X5" t="s">
        <v>1</v>
      </c>
    </row>
    <row r="6" spans="2:24" x14ac:dyDescent="0.25">
      <c r="B6">
        <v>1</v>
      </c>
      <c r="C6">
        <v>3392.7075</v>
      </c>
      <c r="D6" t="s">
        <v>5</v>
      </c>
      <c r="F6">
        <v>1</v>
      </c>
      <c r="G6">
        <v>3352.3425000000002</v>
      </c>
      <c r="H6" t="s">
        <v>5</v>
      </c>
      <c r="J6">
        <v>1</v>
      </c>
      <c r="K6" s="16">
        <v>3352.3425000000002</v>
      </c>
      <c r="L6" s="16">
        <v>452.63249999999999</v>
      </c>
      <c r="M6" s="16">
        <v>128.85749999999999</v>
      </c>
      <c r="N6" s="16">
        <v>42.435000000000002</v>
      </c>
      <c r="O6" s="16">
        <v>69.727500000000006</v>
      </c>
      <c r="P6" s="16">
        <f>SUM(K6:O6)</f>
        <v>4045.9950000000003</v>
      </c>
      <c r="R6">
        <v>1</v>
      </c>
      <c r="S6">
        <v>150787</v>
      </c>
      <c r="T6">
        <v>4593</v>
      </c>
      <c r="U6">
        <v>690</v>
      </c>
      <c r="V6">
        <v>34</v>
      </c>
      <c r="W6">
        <v>6</v>
      </c>
      <c r="X6">
        <v>156110</v>
      </c>
    </row>
    <row r="7" spans="2:24" x14ac:dyDescent="0.25">
      <c r="B7">
        <v>2</v>
      </c>
      <c r="C7">
        <v>103.3425</v>
      </c>
      <c r="D7" t="s">
        <v>6</v>
      </c>
      <c r="F7">
        <v>2</v>
      </c>
      <c r="G7">
        <v>452.63249999999999</v>
      </c>
      <c r="H7" t="s">
        <v>6</v>
      </c>
      <c r="J7">
        <v>2</v>
      </c>
      <c r="K7" s="16">
        <v>181.91249999999999</v>
      </c>
      <c r="L7" s="16">
        <v>293.49</v>
      </c>
      <c r="M7" s="16">
        <v>349.71749999999997</v>
      </c>
      <c r="N7" s="16">
        <v>223.56</v>
      </c>
      <c r="O7" s="16">
        <v>293.82749999999999</v>
      </c>
      <c r="P7" s="16">
        <f>SUM(K7:O7)</f>
        <v>1342.5075000000002</v>
      </c>
      <c r="R7">
        <v>2</v>
      </c>
      <c r="S7">
        <v>8390</v>
      </c>
      <c r="T7">
        <v>36190</v>
      </c>
      <c r="U7">
        <v>7957</v>
      </c>
      <c r="V7">
        <v>1726</v>
      </c>
      <c r="W7">
        <v>900</v>
      </c>
      <c r="X7">
        <v>55163</v>
      </c>
    </row>
    <row r="8" spans="2:24" x14ac:dyDescent="0.25">
      <c r="B8">
        <v>3</v>
      </c>
      <c r="C8">
        <v>15.525</v>
      </c>
      <c r="D8" t="s">
        <v>7</v>
      </c>
      <c r="F8">
        <v>3</v>
      </c>
      <c r="G8">
        <v>128.85749999999999</v>
      </c>
      <c r="H8" t="s">
        <v>7</v>
      </c>
      <c r="J8">
        <v>3</v>
      </c>
      <c r="K8" s="16">
        <v>45.697499999999998</v>
      </c>
      <c r="L8" s="16">
        <v>170.79750000000001</v>
      </c>
      <c r="M8" s="16">
        <v>1191.69</v>
      </c>
      <c r="N8" s="16">
        <v>154.82249999999999</v>
      </c>
      <c r="O8" s="16">
        <v>143.8425</v>
      </c>
      <c r="P8" s="16">
        <f>SUM(K8:O8)</f>
        <v>1706.85</v>
      </c>
      <c r="R8">
        <v>3</v>
      </c>
      <c r="S8">
        <v>58</v>
      </c>
      <c r="T8">
        <v>4208</v>
      </c>
      <c r="U8">
        <v>83022</v>
      </c>
      <c r="V8">
        <v>20244</v>
      </c>
      <c r="W8">
        <v>35670</v>
      </c>
      <c r="X8">
        <v>143202</v>
      </c>
    </row>
    <row r="9" spans="2:24" x14ac:dyDescent="0.25">
      <c r="B9">
        <v>4</v>
      </c>
      <c r="C9">
        <v>0.76500000000000001</v>
      </c>
      <c r="D9" t="s">
        <v>8</v>
      </c>
      <c r="F9">
        <v>4</v>
      </c>
      <c r="G9">
        <v>42.435000000000002</v>
      </c>
      <c r="H9" t="s">
        <v>8</v>
      </c>
      <c r="J9">
        <v>4</v>
      </c>
      <c r="K9" s="16">
        <v>0.27</v>
      </c>
      <c r="L9" s="16">
        <v>100.17</v>
      </c>
      <c r="M9" s="16">
        <v>968.91750000000002</v>
      </c>
      <c r="N9" s="16">
        <v>1863.1125</v>
      </c>
      <c r="O9" s="16">
        <v>2171.88</v>
      </c>
      <c r="P9" s="16">
        <f>SUM(K9:O9)</f>
        <v>5104.3500000000004</v>
      </c>
      <c r="R9">
        <v>4</v>
      </c>
      <c r="S9">
        <v>20</v>
      </c>
      <c r="T9">
        <v>2758</v>
      </c>
      <c r="U9">
        <v>37204</v>
      </c>
      <c r="V9">
        <v>42448</v>
      </c>
      <c r="W9">
        <v>36488</v>
      </c>
      <c r="X9">
        <v>118918</v>
      </c>
    </row>
    <row r="10" spans="2:24" x14ac:dyDescent="0.25">
      <c r="B10">
        <v>5</v>
      </c>
      <c r="C10">
        <v>0.13500000000000001</v>
      </c>
      <c r="D10" t="s">
        <v>29</v>
      </c>
      <c r="F10">
        <v>5</v>
      </c>
      <c r="G10">
        <v>69.727500000000006</v>
      </c>
      <c r="H10" t="s">
        <v>29</v>
      </c>
      <c r="J10">
        <v>5</v>
      </c>
      <c r="K10" s="16">
        <v>3.2850000000000001</v>
      </c>
      <c r="L10" s="16">
        <v>127.8</v>
      </c>
      <c r="M10" s="16">
        <v>1348.8525</v>
      </c>
      <c r="N10" s="16">
        <v>450.5625</v>
      </c>
      <c r="O10" s="16">
        <v>557.79750000000001</v>
      </c>
      <c r="P10" s="16">
        <f>SUM(K10:O10)</f>
        <v>2488.2975000000001</v>
      </c>
      <c r="R10">
        <v>5</v>
      </c>
      <c r="S10">
        <v>12</v>
      </c>
      <c r="T10">
        <v>3135</v>
      </c>
      <c r="U10">
        <v>48373</v>
      </c>
      <c r="V10">
        <v>57081</v>
      </c>
      <c r="W10">
        <v>70806</v>
      </c>
      <c r="X10">
        <v>179407</v>
      </c>
    </row>
    <row r="11" spans="2:24" x14ac:dyDescent="0.25">
      <c r="B11">
        <v>6</v>
      </c>
      <c r="C11">
        <v>188.77500000000001</v>
      </c>
      <c r="D11" t="s">
        <v>9</v>
      </c>
      <c r="F11">
        <v>6</v>
      </c>
      <c r="G11">
        <v>181.91249999999999</v>
      </c>
      <c r="H11" t="s">
        <v>9</v>
      </c>
      <c r="J11" t="s">
        <v>34</v>
      </c>
      <c r="K11" s="16">
        <f>SUM(K6:K10)</f>
        <v>3583.5075000000002</v>
      </c>
      <c r="L11" s="16">
        <f>SUM(L6:L10)</f>
        <v>1144.8899999999999</v>
      </c>
      <c r="M11" s="16">
        <f>SUM(M6:M10)</f>
        <v>3988.0349999999999</v>
      </c>
      <c r="N11" s="16">
        <f>SUM(N6:N10)</f>
        <v>2734.4924999999998</v>
      </c>
      <c r="O11" s="16">
        <f>SUM(O6:O10)</f>
        <v>3237.0750000000003</v>
      </c>
      <c r="P11" s="16">
        <f>P10+P9+P8+P7+P6</f>
        <v>14688.000000000002</v>
      </c>
      <c r="R11" t="s">
        <v>1</v>
      </c>
      <c r="S11">
        <v>159267</v>
      </c>
      <c r="T11">
        <v>50884</v>
      </c>
      <c r="U11">
        <v>177246</v>
      </c>
      <c r="V11">
        <v>121533</v>
      </c>
      <c r="W11">
        <v>143870</v>
      </c>
      <c r="X11">
        <v>652800</v>
      </c>
    </row>
    <row r="12" spans="2:24" x14ac:dyDescent="0.25">
      <c r="B12">
        <v>7</v>
      </c>
      <c r="C12">
        <v>814.27499999999998</v>
      </c>
      <c r="D12" t="s">
        <v>10</v>
      </c>
      <c r="F12">
        <v>7</v>
      </c>
      <c r="G12">
        <v>293.49</v>
      </c>
      <c r="H12" t="s">
        <v>10</v>
      </c>
    </row>
    <row r="13" spans="2:24" x14ac:dyDescent="0.25">
      <c r="B13">
        <v>8</v>
      </c>
      <c r="C13">
        <v>179.0325</v>
      </c>
      <c r="D13" t="s">
        <v>11</v>
      </c>
      <c r="F13">
        <v>8</v>
      </c>
      <c r="G13">
        <v>349.71749999999997</v>
      </c>
      <c r="H13" t="s">
        <v>11</v>
      </c>
    </row>
    <row r="14" spans="2:24" x14ac:dyDescent="0.25">
      <c r="B14">
        <v>9</v>
      </c>
      <c r="C14">
        <v>38.835000000000001</v>
      </c>
      <c r="D14" t="s">
        <v>12</v>
      </c>
      <c r="F14">
        <v>9</v>
      </c>
      <c r="G14">
        <v>223.56</v>
      </c>
      <c r="H14" t="s">
        <v>12</v>
      </c>
    </row>
    <row r="15" spans="2:24" x14ac:dyDescent="0.25">
      <c r="B15">
        <v>10</v>
      </c>
      <c r="C15">
        <v>20.25</v>
      </c>
      <c r="D15" t="s">
        <v>13</v>
      </c>
      <c r="F15">
        <v>10</v>
      </c>
      <c r="G15">
        <v>293.82749999999999</v>
      </c>
      <c r="H15" t="s">
        <v>13</v>
      </c>
    </row>
    <row r="16" spans="2:24" x14ac:dyDescent="0.25">
      <c r="B16">
        <v>11</v>
      </c>
      <c r="C16">
        <v>1.3049999999999999</v>
      </c>
      <c r="D16" t="s">
        <v>14</v>
      </c>
      <c r="F16">
        <v>11</v>
      </c>
      <c r="G16">
        <v>45.697499999999998</v>
      </c>
      <c r="H16" t="s">
        <v>14</v>
      </c>
    </row>
    <row r="17" spans="2:8" x14ac:dyDescent="0.25">
      <c r="B17">
        <v>12</v>
      </c>
      <c r="C17">
        <v>94.68</v>
      </c>
      <c r="D17" t="s">
        <v>15</v>
      </c>
      <c r="F17">
        <v>12</v>
      </c>
      <c r="G17">
        <v>170.79750000000001</v>
      </c>
      <c r="H17" t="s">
        <v>15</v>
      </c>
    </row>
    <row r="18" spans="2:8" x14ac:dyDescent="0.25">
      <c r="B18">
        <v>13</v>
      </c>
      <c r="C18">
        <v>1867.9949999999999</v>
      </c>
      <c r="D18" t="s">
        <v>16</v>
      </c>
      <c r="F18">
        <v>13</v>
      </c>
      <c r="G18">
        <v>1191.69</v>
      </c>
      <c r="H18" t="s">
        <v>16</v>
      </c>
    </row>
    <row r="19" spans="2:8" x14ac:dyDescent="0.25">
      <c r="B19">
        <v>14</v>
      </c>
      <c r="C19">
        <v>455.49</v>
      </c>
      <c r="D19" t="s">
        <v>17</v>
      </c>
      <c r="F19">
        <v>14</v>
      </c>
      <c r="G19">
        <v>154.82249999999999</v>
      </c>
      <c r="H19" t="s">
        <v>17</v>
      </c>
    </row>
    <row r="20" spans="2:8" x14ac:dyDescent="0.25">
      <c r="B20">
        <v>15</v>
      </c>
      <c r="C20">
        <v>802.57500000000005</v>
      </c>
      <c r="D20" t="s">
        <v>18</v>
      </c>
      <c r="F20">
        <v>15</v>
      </c>
      <c r="G20">
        <v>143.8425</v>
      </c>
      <c r="H20" t="s">
        <v>18</v>
      </c>
    </row>
    <row r="21" spans="2:8" x14ac:dyDescent="0.25">
      <c r="B21">
        <v>16</v>
      </c>
      <c r="C21">
        <v>0.45</v>
      </c>
      <c r="D21" t="s">
        <v>30</v>
      </c>
      <c r="F21">
        <v>16</v>
      </c>
      <c r="G21">
        <v>0.27</v>
      </c>
      <c r="H21" t="s">
        <v>30</v>
      </c>
    </row>
    <row r="22" spans="2:8" x14ac:dyDescent="0.25">
      <c r="B22">
        <v>17</v>
      </c>
      <c r="C22">
        <v>62.055</v>
      </c>
      <c r="D22" t="s">
        <v>19</v>
      </c>
      <c r="F22">
        <v>17</v>
      </c>
      <c r="G22">
        <v>100.17</v>
      </c>
      <c r="H22" t="s">
        <v>19</v>
      </c>
    </row>
    <row r="23" spans="2:8" x14ac:dyDescent="0.25">
      <c r="B23">
        <v>18</v>
      </c>
      <c r="C23">
        <v>837.09</v>
      </c>
      <c r="D23" t="s">
        <v>20</v>
      </c>
      <c r="F23">
        <v>18</v>
      </c>
      <c r="G23">
        <v>968.91750000000002</v>
      </c>
      <c r="H23" t="s">
        <v>20</v>
      </c>
    </row>
    <row r="24" spans="2:8" x14ac:dyDescent="0.25">
      <c r="B24">
        <v>19</v>
      </c>
      <c r="C24">
        <v>955.08</v>
      </c>
      <c r="D24" t="s">
        <v>21</v>
      </c>
      <c r="F24">
        <v>19</v>
      </c>
      <c r="G24">
        <v>1863.1125</v>
      </c>
      <c r="H24" t="s">
        <v>21</v>
      </c>
    </row>
    <row r="25" spans="2:8" x14ac:dyDescent="0.25">
      <c r="B25">
        <v>20</v>
      </c>
      <c r="C25">
        <v>820.98</v>
      </c>
      <c r="D25" t="s">
        <v>22</v>
      </c>
      <c r="F25">
        <v>20</v>
      </c>
      <c r="G25">
        <v>2171.88</v>
      </c>
      <c r="H25" t="s">
        <v>22</v>
      </c>
    </row>
    <row r="26" spans="2:8" x14ac:dyDescent="0.25">
      <c r="B26">
        <v>21</v>
      </c>
      <c r="C26">
        <v>0.27</v>
      </c>
      <c r="D26" t="s">
        <v>23</v>
      </c>
      <c r="F26">
        <v>21</v>
      </c>
      <c r="G26">
        <v>3.2850000000000001</v>
      </c>
      <c r="H26" t="s">
        <v>23</v>
      </c>
    </row>
    <row r="27" spans="2:8" x14ac:dyDescent="0.25">
      <c r="B27">
        <v>22</v>
      </c>
      <c r="C27">
        <v>70.537499999999994</v>
      </c>
      <c r="D27" t="s">
        <v>24</v>
      </c>
      <c r="F27">
        <v>22</v>
      </c>
      <c r="G27">
        <v>127.8</v>
      </c>
      <c r="H27" t="s">
        <v>24</v>
      </c>
    </row>
    <row r="28" spans="2:8" x14ac:dyDescent="0.25">
      <c r="B28">
        <v>23</v>
      </c>
      <c r="C28">
        <v>1088.3924999999999</v>
      </c>
      <c r="D28" t="s">
        <v>25</v>
      </c>
      <c r="F28">
        <v>23</v>
      </c>
      <c r="G28">
        <v>1348.8525</v>
      </c>
      <c r="H28" t="s">
        <v>25</v>
      </c>
    </row>
    <row r="29" spans="2:8" x14ac:dyDescent="0.25">
      <c r="B29">
        <v>24</v>
      </c>
      <c r="C29">
        <v>1284.3225</v>
      </c>
      <c r="D29" t="s">
        <v>26</v>
      </c>
      <c r="F29">
        <v>24</v>
      </c>
      <c r="G29">
        <v>450.5625</v>
      </c>
      <c r="H29" t="s">
        <v>26</v>
      </c>
    </row>
    <row r="30" spans="2:8" x14ac:dyDescent="0.25">
      <c r="B30">
        <v>25</v>
      </c>
      <c r="C30">
        <v>1593.135</v>
      </c>
      <c r="D30" t="s">
        <v>27</v>
      </c>
      <c r="F30">
        <v>25</v>
      </c>
      <c r="G30">
        <v>557.79750000000001</v>
      </c>
      <c r="H30" t="s">
        <v>27</v>
      </c>
    </row>
  </sheetData>
  <pageMargins left="0.7" right="0.7" top="0.75" bottom="0.75" header="0.3" footer="0.3"/>
  <pageSetup orientation="portrait" verticalDpi="0" r:id="rId1"/>
  <ignoredErrors>
    <ignoredError sqref="P6:P10 K11:O1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A48EB-15CB-4FED-A772-ABF363370743}">
  <dimension ref="C1:V22"/>
  <sheetViews>
    <sheetView workbookViewId="0">
      <selection activeCell="L15" sqref="L15"/>
    </sheetView>
  </sheetViews>
  <sheetFormatPr defaultRowHeight="15" x14ac:dyDescent="0.25"/>
  <cols>
    <col min="3" max="3" width="9.85546875" customWidth="1"/>
    <col min="4" max="4" width="7" customWidth="1"/>
    <col min="5" max="5" width="5.85546875" customWidth="1"/>
    <col min="6" max="6" width="7" customWidth="1"/>
    <col min="7" max="7" width="5.85546875" customWidth="1"/>
    <col min="8" max="8" width="7" customWidth="1"/>
    <col min="9" max="9" width="5.85546875" customWidth="1"/>
    <col min="10" max="10" width="7" customWidth="1"/>
    <col min="11" max="11" width="5.85546875" customWidth="1"/>
    <col min="12" max="12" width="7" customWidth="1"/>
    <col min="13" max="13" width="5.85546875" customWidth="1"/>
    <col min="14" max="14" width="7" customWidth="1"/>
    <col min="15" max="15" width="5.85546875" customWidth="1"/>
  </cols>
  <sheetData>
    <row r="1" spans="3:22" x14ac:dyDescent="0.25">
      <c r="R1">
        <v>1973</v>
      </c>
      <c r="U1">
        <v>2020</v>
      </c>
    </row>
    <row r="2" spans="3:22" x14ac:dyDescent="0.25">
      <c r="C2" s="21" t="s">
        <v>54</v>
      </c>
      <c r="D2" s="3">
        <v>1973</v>
      </c>
      <c r="E2" s="3"/>
      <c r="F2" s="3">
        <v>1990</v>
      </c>
      <c r="G2" s="3"/>
      <c r="H2" s="3">
        <v>1995</v>
      </c>
      <c r="I2" s="3"/>
      <c r="J2" s="3">
        <v>2000</v>
      </c>
      <c r="K2" s="3"/>
      <c r="L2" s="3">
        <v>2009</v>
      </c>
      <c r="M2" s="3"/>
      <c r="N2" s="3">
        <v>2020</v>
      </c>
      <c r="O2" s="4"/>
      <c r="R2">
        <v>3583.5075000000002</v>
      </c>
      <c r="S2" t="s">
        <v>43</v>
      </c>
      <c r="U2" s="16">
        <v>4045.9949999999999</v>
      </c>
      <c r="V2" t="s">
        <v>43</v>
      </c>
    </row>
    <row r="3" spans="3:22" x14ac:dyDescent="0.25">
      <c r="C3" s="22"/>
      <c r="D3" s="5" t="s">
        <v>55</v>
      </c>
      <c r="E3" s="5" t="s">
        <v>56</v>
      </c>
      <c r="F3" s="5" t="s">
        <v>55</v>
      </c>
      <c r="G3" s="5" t="s">
        <v>56</v>
      </c>
      <c r="H3" s="5" t="s">
        <v>55</v>
      </c>
      <c r="I3" s="5" t="s">
        <v>56</v>
      </c>
      <c r="J3" s="5" t="s">
        <v>55</v>
      </c>
      <c r="K3" s="5" t="s">
        <v>56</v>
      </c>
      <c r="L3" s="5" t="s">
        <v>55</v>
      </c>
      <c r="M3" s="5" t="s">
        <v>56</v>
      </c>
      <c r="N3" s="5" t="s">
        <v>55</v>
      </c>
      <c r="O3" s="5" t="s">
        <v>56</v>
      </c>
      <c r="R3">
        <v>1144.8900000000001</v>
      </c>
      <c r="S3" t="s">
        <v>44</v>
      </c>
      <c r="U3" s="16">
        <v>1342.5074999999999</v>
      </c>
      <c r="V3" t="s">
        <v>44</v>
      </c>
    </row>
    <row r="4" spans="3:22" x14ac:dyDescent="0.25">
      <c r="C4" s="6" t="s">
        <v>43</v>
      </c>
      <c r="D4" s="7">
        <v>3583.5075000000002</v>
      </c>
      <c r="E4" s="8">
        <v>0.24399999999999999</v>
      </c>
      <c r="F4" s="7">
        <v>2592.2249999999999</v>
      </c>
      <c r="G4" s="8">
        <v>0.1764859068627451</v>
      </c>
      <c r="H4" s="7">
        <v>3512.4749999999999</v>
      </c>
      <c r="I4" s="8">
        <v>0.2391390931372549</v>
      </c>
      <c r="J4" s="9">
        <v>2033.19</v>
      </c>
      <c r="K4" s="8">
        <v>0.13842524509803922</v>
      </c>
      <c r="L4" s="10">
        <v>3556.1025</v>
      </c>
      <c r="M4" s="8">
        <v>0.24210937499999999</v>
      </c>
      <c r="N4" s="17">
        <v>4045.9949999999999</v>
      </c>
      <c r="O4" s="11">
        <f>N4/N9</f>
        <v>0.2754626225490196</v>
      </c>
      <c r="R4">
        <v>3988.0349999999999</v>
      </c>
      <c r="S4" t="s">
        <v>45</v>
      </c>
      <c r="U4" s="16">
        <v>1706.85</v>
      </c>
      <c r="V4" t="s">
        <v>45</v>
      </c>
    </row>
    <row r="5" spans="3:22" x14ac:dyDescent="0.25">
      <c r="C5" s="6" t="s">
        <v>44</v>
      </c>
      <c r="D5" s="7">
        <v>1144.8900000000001</v>
      </c>
      <c r="E5" s="8">
        <v>7.7947303921568636E-2</v>
      </c>
      <c r="F5" s="7">
        <v>2221.0650000000001</v>
      </c>
      <c r="G5" s="8">
        <v>0.15121629901960784</v>
      </c>
      <c r="H5" s="7">
        <v>1241.1675</v>
      </c>
      <c r="I5" s="8">
        <v>8.4502144607843138E-2</v>
      </c>
      <c r="J5" s="9">
        <v>3490.9425000000001</v>
      </c>
      <c r="K5" s="8">
        <v>0.23767310049019608</v>
      </c>
      <c r="L5" s="17">
        <v>1575.18</v>
      </c>
      <c r="M5" s="8">
        <v>0.10724264705882354</v>
      </c>
      <c r="N5" s="17">
        <v>1342.5074999999999</v>
      </c>
      <c r="O5" s="11">
        <f>N5/N9</f>
        <v>9.1401654411764705E-2</v>
      </c>
      <c r="R5">
        <v>2734.4924999999998</v>
      </c>
      <c r="S5" t="s">
        <v>46</v>
      </c>
      <c r="U5" s="16">
        <v>5104.3500000000004</v>
      </c>
      <c r="V5" t="s">
        <v>46</v>
      </c>
    </row>
    <row r="6" spans="3:22" x14ac:dyDescent="0.25">
      <c r="C6" s="6" t="s">
        <v>45</v>
      </c>
      <c r="D6" s="7">
        <v>3988.0349999999999</v>
      </c>
      <c r="E6" s="8">
        <v>0.27151654411764703</v>
      </c>
      <c r="F6" s="7">
        <v>3529.9349999999999</v>
      </c>
      <c r="G6" s="8">
        <v>0.24032781862745098</v>
      </c>
      <c r="H6" s="7">
        <v>3222.0450000000001</v>
      </c>
      <c r="I6" s="8">
        <v>0.21936580882352941</v>
      </c>
      <c r="J6" s="9">
        <v>3092.04</v>
      </c>
      <c r="K6" s="8">
        <v>0.21051470588235294</v>
      </c>
      <c r="L6" s="17">
        <v>2449.2150000000001</v>
      </c>
      <c r="M6" s="8">
        <v>0.16674938725490196</v>
      </c>
      <c r="N6" s="17">
        <v>1706.85</v>
      </c>
      <c r="O6" s="11">
        <f>N6/N9</f>
        <v>0.11620710784313724</v>
      </c>
      <c r="R6">
        <v>3237.0749999999998</v>
      </c>
      <c r="S6" t="s">
        <v>47</v>
      </c>
      <c r="U6" s="16">
        <v>2488.2975000000001</v>
      </c>
      <c r="V6" t="s">
        <v>47</v>
      </c>
    </row>
    <row r="7" spans="3:22" x14ac:dyDescent="0.25">
      <c r="C7" s="6" t="s">
        <v>46</v>
      </c>
      <c r="D7" s="7">
        <v>2734.4924999999998</v>
      </c>
      <c r="E7" s="8">
        <v>0.18617187499999999</v>
      </c>
      <c r="F7" s="7">
        <v>2302.38</v>
      </c>
      <c r="G7" s="8">
        <v>0.15675245098039217</v>
      </c>
      <c r="H7" s="7">
        <v>2675.6550000000002</v>
      </c>
      <c r="I7" s="8">
        <v>0.18216605392156865</v>
      </c>
      <c r="J7" s="9">
        <v>2798.1224999999999</v>
      </c>
      <c r="K7" s="8">
        <v>0.19050398284313724</v>
      </c>
      <c r="L7" s="10">
        <v>4447.1025</v>
      </c>
      <c r="M7" s="8">
        <v>0.30277113970588238</v>
      </c>
      <c r="N7" s="17">
        <v>5104.3500000000004</v>
      </c>
      <c r="O7" s="11">
        <f>N7/N9</f>
        <v>0.34751838235294119</v>
      </c>
    </row>
    <row r="8" spans="3:22" x14ac:dyDescent="0.25">
      <c r="C8" s="6" t="s">
        <v>47</v>
      </c>
      <c r="D8" s="7">
        <v>3237.0749999999998</v>
      </c>
      <c r="E8" s="8">
        <v>0.22038909313725488</v>
      </c>
      <c r="F8" s="7">
        <v>4042.395</v>
      </c>
      <c r="G8" s="8">
        <v>0.27521752450980391</v>
      </c>
      <c r="H8" s="7">
        <v>4036.6574999999998</v>
      </c>
      <c r="I8" s="8">
        <v>0.27482689950980393</v>
      </c>
      <c r="J8" s="9">
        <v>3273.7049999999999</v>
      </c>
      <c r="K8" s="8">
        <v>0.2228829656862745</v>
      </c>
      <c r="L8" s="10">
        <v>2660.4</v>
      </c>
      <c r="M8" s="8">
        <v>0.18112745098039215</v>
      </c>
      <c r="N8" s="17">
        <v>2488.2975000000001</v>
      </c>
      <c r="O8" s="11">
        <f>N8/N9</f>
        <v>0.16941023284313728</v>
      </c>
      <c r="R8">
        <v>1990</v>
      </c>
      <c r="U8">
        <v>1995</v>
      </c>
    </row>
    <row r="9" spans="3:22" x14ac:dyDescent="0.25">
      <c r="C9" s="12" t="s">
        <v>1</v>
      </c>
      <c r="D9" s="13">
        <v>14688</v>
      </c>
      <c r="E9" s="13">
        <v>100</v>
      </c>
      <c r="F9" s="13">
        <v>14688</v>
      </c>
      <c r="G9" s="13">
        <v>100</v>
      </c>
      <c r="H9" s="13">
        <v>14688</v>
      </c>
      <c r="I9" s="13">
        <v>100</v>
      </c>
      <c r="J9" s="13">
        <v>14688</v>
      </c>
      <c r="K9" s="13">
        <v>100</v>
      </c>
      <c r="L9" s="13">
        <v>14688</v>
      </c>
      <c r="M9" s="13">
        <v>100</v>
      </c>
      <c r="N9" s="13">
        <v>14688</v>
      </c>
      <c r="O9" s="13">
        <v>100</v>
      </c>
      <c r="R9">
        <v>2592.2249999999999</v>
      </c>
      <c r="S9" t="s">
        <v>43</v>
      </c>
      <c r="U9">
        <v>4045.9949999999999</v>
      </c>
      <c r="V9" t="s">
        <v>43</v>
      </c>
    </row>
    <row r="10" spans="3:22" x14ac:dyDescent="0.25">
      <c r="R10">
        <v>2221.0650000000001</v>
      </c>
      <c r="S10" t="s">
        <v>44</v>
      </c>
      <c r="U10">
        <v>1342.5074999999999</v>
      </c>
      <c r="V10" t="s">
        <v>44</v>
      </c>
    </row>
    <row r="11" spans="3:22" x14ac:dyDescent="0.25">
      <c r="R11">
        <v>3529.9349999999999</v>
      </c>
      <c r="S11" t="s">
        <v>45</v>
      </c>
      <c r="U11">
        <v>1706.85</v>
      </c>
      <c r="V11" t="s">
        <v>45</v>
      </c>
    </row>
    <row r="12" spans="3:22" x14ac:dyDescent="0.25">
      <c r="R12">
        <v>2302.38</v>
      </c>
      <c r="S12" t="s">
        <v>46</v>
      </c>
      <c r="U12">
        <v>5104.3500000000004</v>
      </c>
      <c r="V12" t="s">
        <v>46</v>
      </c>
    </row>
    <row r="13" spans="3:22" x14ac:dyDescent="0.25">
      <c r="F13" s="1">
        <f>D6-N6</f>
        <v>2281.1849999999999</v>
      </c>
      <c r="H13" s="2">
        <f>F13/D6</f>
        <v>0.57200726673662594</v>
      </c>
      <c r="R13">
        <v>4042.395</v>
      </c>
      <c r="S13" t="s">
        <v>47</v>
      </c>
      <c r="U13">
        <v>2488.2975000000001</v>
      </c>
      <c r="V13" t="s">
        <v>85</v>
      </c>
    </row>
    <row r="15" spans="3:22" x14ac:dyDescent="0.25">
      <c r="F15">
        <f>F13/5</f>
        <v>456.23699999999997</v>
      </c>
      <c r="H15">
        <f>F13/47</f>
        <v>48.535851063829789</v>
      </c>
      <c r="R15">
        <v>2000</v>
      </c>
      <c r="U15">
        <v>3556.1025</v>
      </c>
      <c r="V15" t="s">
        <v>43</v>
      </c>
    </row>
    <row r="16" spans="3:22" x14ac:dyDescent="0.25">
      <c r="R16">
        <v>2033.19</v>
      </c>
      <c r="S16" t="s">
        <v>43</v>
      </c>
      <c r="U16">
        <v>1575.18</v>
      </c>
      <c r="V16" t="s">
        <v>44</v>
      </c>
    </row>
    <row r="17" spans="3:22" x14ac:dyDescent="0.25">
      <c r="D17" t="s">
        <v>67</v>
      </c>
      <c r="E17" t="s">
        <v>68</v>
      </c>
      <c r="R17">
        <v>3490.9425000000001</v>
      </c>
      <c r="S17" t="s">
        <v>44</v>
      </c>
      <c r="U17">
        <v>2449.2150000000001</v>
      </c>
      <c r="V17" t="s">
        <v>45</v>
      </c>
    </row>
    <row r="18" spans="3:22" x14ac:dyDescent="0.25">
      <c r="C18" t="s">
        <v>60</v>
      </c>
      <c r="D18" s="17">
        <v>1851.5</v>
      </c>
      <c r="E18" s="17">
        <v>2309.6</v>
      </c>
      <c r="R18">
        <v>3092.04</v>
      </c>
      <c r="S18" t="s">
        <v>45</v>
      </c>
      <c r="U18">
        <v>4447.1025</v>
      </c>
      <c r="V18" t="s">
        <v>46</v>
      </c>
    </row>
    <row r="19" spans="3:22" x14ac:dyDescent="0.25">
      <c r="C19" t="s">
        <v>61</v>
      </c>
      <c r="D19" s="17">
        <v>2126.9475000000002</v>
      </c>
      <c r="E19" s="17">
        <v>2434.8374999999996</v>
      </c>
      <c r="R19">
        <v>2798.1224999999999</v>
      </c>
      <c r="S19" t="s">
        <v>46</v>
      </c>
      <c r="U19">
        <v>2660.4</v>
      </c>
      <c r="V19" t="s">
        <v>47</v>
      </c>
    </row>
    <row r="20" spans="3:22" x14ac:dyDescent="0.25">
      <c r="C20" t="s">
        <v>62</v>
      </c>
      <c r="D20" s="17">
        <v>2150.3924999999999</v>
      </c>
      <c r="E20" s="17">
        <v>2280.4</v>
      </c>
      <c r="R20">
        <v>3273.7049999999999</v>
      </c>
      <c r="S20" t="s">
        <v>47</v>
      </c>
    </row>
    <row r="21" spans="3:22" x14ac:dyDescent="0.25">
      <c r="C21" t="s">
        <v>63</v>
      </c>
      <c r="D21" s="17">
        <v>1101.3525</v>
      </c>
      <c r="E21" s="17">
        <v>1744.1774999999998</v>
      </c>
    </row>
    <row r="22" spans="3:22" x14ac:dyDescent="0.25">
      <c r="C22" t="s">
        <v>64</v>
      </c>
      <c r="D22" s="17">
        <v>368.73</v>
      </c>
      <c r="E22" s="16">
        <v>859.65750000000003</v>
      </c>
    </row>
  </sheetData>
  <mergeCells count="1">
    <mergeCell ref="C2:C3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64AFB-1A79-47FF-854E-D38F6B766AEA}">
  <dimension ref="B2:X33"/>
  <sheetViews>
    <sheetView topLeftCell="B1" workbookViewId="0">
      <selection activeCell="R2" sqref="R2:X4"/>
    </sheetView>
  </sheetViews>
  <sheetFormatPr defaultRowHeight="15" x14ac:dyDescent="0.25"/>
  <cols>
    <col min="2" max="2" width="10" customWidth="1"/>
    <col min="3" max="7" width="8" customWidth="1"/>
    <col min="8" max="8" width="9.85546875" customWidth="1"/>
    <col min="9" max="9" width="3.140625" customWidth="1"/>
    <col min="10" max="10" width="10.28515625" customWidth="1"/>
    <col min="11" max="15" width="8" customWidth="1"/>
    <col min="16" max="16" width="9.85546875" customWidth="1"/>
    <col min="17" max="17" width="8.28515625" customWidth="1"/>
    <col min="18" max="18" width="7.85546875" customWidth="1"/>
    <col min="19" max="19" width="7.140625" customWidth="1"/>
    <col min="20" max="20" width="6.85546875" customWidth="1"/>
    <col min="21" max="21" width="7.140625" customWidth="1"/>
    <col min="22" max="22" width="7.85546875" customWidth="1"/>
    <col min="23" max="23" width="6.5703125" customWidth="1"/>
  </cols>
  <sheetData>
    <row r="2" spans="2:24" x14ac:dyDescent="0.25">
      <c r="S2" t="s">
        <v>88</v>
      </c>
      <c r="T2" t="s">
        <v>89</v>
      </c>
      <c r="U2" t="s">
        <v>90</v>
      </c>
      <c r="V2" t="s">
        <v>91</v>
      </c>
      <c r="W2" s="27" t="s">
        <v>95</v>
      </c>
      <c r="X2" t="s">
        <v>87</v>
      </c>
    </row>
    <row r="3" spans="2:24" ht="14.25" customHeight="1" x14ac:dyDescent="0.25">
      <c r="B3" s="23" t="s">
        <v>78</v>
      </c>
      <c r="C3" s="23"/>
      <c r="D3" s="23"/>
      <c r="E3" s="23"/>
      <c r="F3" s="23"/>
      <c r="G3" s="23"/>
      <c r="H3" s="23"/>
      <c r="I3" s="14"/>
      <c r="J3" s="23" t="s">
        <v>79</v>
      </c>
      <c r="K3" s="23"/>
      <c r="L3" s="23"/>
      <c r="M3" s="23"/>
      <c r="N3" s="23"/>
      <c r="O3" s="23"/>
      <c r="P3" s="23"/>
      <c r="R3" t="s">
        <v>68</v>
      </c>
      <c r="S3" s="16">
        <f>E5+E6+E8+E9</f>
        <v>2309.6475</v>
      </c>
      <c r="T3" s="16">
        <f>M5+M6+M8+M9</f>
        <v>2434.8374999999996</v>
      </c>
      <c r="U3" s="16">
        <f>E13+E14+E16+E17</f>
        <v>2280.3975</v>
      </c>
      <c r="V3" s="16">
        <f>M13+M14+M16+M17</f>
        <v>1744.1774999999998</v>
      </c>
      <c r="W3" s="16">
        <f>E21+E22+E24+E25</f>
        <v>1302.5025000000001</v>
      </c>
      <c r="X3" s="16">
        <f>M21+M22+M24+M25</f>
        <v>2796.3449999999998</v>
      </c>
    </row>
    <row r="4" spans="2:24" ht="14.25" customHeight="1" x14ac:dyDescent="0.25">
      <c r="B4" s="15" t="s">
        <v>0</v>
      </c>
      <c r="C4" s="15" t="s">
        <v>72</v>
      </c>
      <c r="D4" s="15" t="s">
        <v>71</v>
      </c>
      <c r="E4" s="15" t="s">
        <v>70</v>
      </c>
      <c r="F4" s="15" t="s">
        <v>69</v>
      </c>
      <c r="G4" s="15" t="s">
        <v>73</v>
      </c>
      <c r="H4" s="15" t="s">
        <v>58</v>
      </c>
      <c r="I4" s="24"/>
      <c r="J4" s="15" t="s">
        <v>54</v>
      </c>
      <c r="K4" s="15" t="s">
        <v>72</v>
      </c>
      <c r="L4" s="15" t="s">
        <v>71</v>
      </c>
      <c r="M4" s="15" t="s">
        <v>70</v>
      </c>
      <c r="N4" s="15" t="s">
        <v>69</v>
      </c>
      <c r="O4" s="15" t="s">
        <v>73</v>
      </c>
      <c r="P4" s="15" t="s">
        <v>76</v>
      </c>
      <c r="R4" s="26" t="s">
        <v>67</v>
      </c>
      <c r="S4" s="16">
        <f>C7+D7+F7+G7</f>
        <v>1851.5475000000001</v>
      </c>
      <c r="T4" s="16">
        <f>K7+L7+N7+O7</f>
        <v>2126.9475000000002</v>
      </c>
      <c r="U4" s="16">
        <f>C15+D15+F15+G15</f>
        <v>2150.3924999999999</v>
      </c>
      <c r="V4" s="16">
        <f>K15+L15+N15+O15</f>
        <v>1101.3525</v>
      </c>
      <c r="W4" s="16">
        <f>C23+D23+F23+G23</f>
        <v>560.13750000000005</v>
      </c>
      <c r="X4" s="16">
        <f>K23+L23+N23+O23</f>
        <v>515.16</v>
      </c>
    </row>
    <row r="5" spans="2:24" ht="14.25" customHeight="1" x14ac:dyDescent="0.25">
      <c r="B5" s="15" t="s">
        <v>72</v>
      </c>
      <c r="C5" s="18">
        <v>2542.3874999999998</v>
      </c>
      <c r="D5" s="18">
        <v>43.087499999999999</v>
      </c>
      <c r="E5" s="18">
        <v>6.7275</v>
      </c>
      <c r="F5" s="18">
        <v>2.2499999999999999E-2</v>
      </c>
      <c r="G5" s="18">
        <v>0</v>
      </c>
      <c r="H5" s="18">
        <f>SUM(C5:G5)</f>
        <v>2592.2249999999999</v>
      </c>
      <c r="I5" s="25"/>
      <c r="J5" s="15" t="s">
        <v>72</v>
      </c>
      <c r="K5" s="18">
        <v>2566.71</v>
      </c>
      <c r="L5" s="18">
        <v>171.36</v>
      </c>
      <c r="M5" s="18">
        <v>774.24749999999995</v>
      </c>
      <c r="N5" s="18">
        <v>2.2499999999999999E-2</v>
      </c>
      <c r="O5" s="18">
        <v>0.13500000000000001</v>
      </c>
      <c r="P5" s="18">
        <f>SUM(K5:O5)</f>
        <v>3512.4750000000004</v>
      </c>
    </row>
    <row r="6" spans="2:24" ht="14.25" customHeight="1" x14ac:dyDescent="0.25">
      <c r="B6" s="15" t="s">
        <v>71</v>
      </c>
      <c r="C6" s="18">
        <v>257.31</v>
      </c>
      <c r="D6" s="18">
        <v>539.25750000000005</v>
      </c>
      <c r="E6" s="18">
        <v>508.63499999999999</v>
      </c>
      <c r="F6" s="18">
        <v>390.89249999999998</v>
      </c>
      <c r="G6" s="18">
        <v>524.97</v>
      </c>
      <c r="H6" s="18">
        <f>SUM(C6:G6)</f>
        <v>2221.0650000000001</v>
      </c>
      <c r="I6" s="25"/>
      <c r="J6" s="15" t="s">
        <v>71</v>
      </c>
      <c r="K6" s="18">
        <v>20.25</v>
      </c>
      <c r="L6" s="18">
        <v>655.15499999999997</v>
      </c>
      <c r="M6" s="18">
        <v>528.99749999999995</v>
      </c>
      <c r="N6" s="18">
        <v>13.635</v>
      </c>
      <c r="O6" s="18">
        <v>23.13</v>
      </c>
      <c r="P6" s="18">
        <f>SUM(K6:O6)</f>
        <v>1241.1675</v>
      </c>
    </row>
    <row r="7" spans="2:24" ht="14.25" customHeight="1" x14ac:dyDescent="0.25">
      <c r="B7" s="15" t="s">
        <v>70</v>
      </c>
      <c r="C7" s="18">
        <v>783.54</v>
      </c>
      <c r="D7" s="18">
        <v>473.33249999999998</v>
      </c>
      <c r="E7" s="18">
        <v>1678.3875</v>
      </c>
      <c r="F7" s="18">
        <v>291.28500000000003</v>
      </c>
      <c r="G7" s="18">
        <v>303.39</v>
      </c>
      <c r="H7" s="19">
        <f>SUM(C7:G7)</f>
        <v>3529.9349999999999</v>
      </c>
      <c r="I7" s="25"/>
      <c r="J7" s="15" t="s">
        <v>70</v>
      </c>
      <c r="K7" s="18">
        <v>2.6775000000000002</v>
      </c>
      <c r="L7" s="18">
        <v>426.69</v>
      </c>
      <c r="M7" s="18">
        <v>1095.0975000000001</v>
      </c>
      <c r="N7" s="18">
        <v>327.82499999999999</v>
      </c>
      <c r="O7" s="18">
        <v>1369.7550000000001</v>
      </c>
      <c r="P7" s="19">
        <f>SUM(K7:O7)</f>
        <v>3222.0450000000001</v>
      </c>
    </row>
    <row r="8" spans="2:24" ht="14.25" customHeight="1" x14ac:dyDescent="0.25">
      <c r="B8" s="15" t="s">
        <v>69</v>
      </c>
      <c r="C8" s="18">
        <v>0</v>
      </c>
      <c r="D8" s="18">
        <v>28.642499999999998</v>
      </c>
      <c r="E8" s="18">
        <v>420.45749999999998</v>
      </c>
      <c r="F8" s="18">
        <v>868.34249999999997</v>
      </c>
      <c r="G8" s="18">
        <v>984.9375</v>
      </c>
      <c r="H8" s="19">
        <f>SUM(C8:G8)</f>
        <v>2302.38</v>
      </c>
      <c r="I8" s="25"/>
      <c r="J8" s="15" t="s">
        <v>69</v>
      </c>
      <c r="K8" s="18">
        <v>1.5974999999999999</v>
      </c>
      <c r="L8" s="18">
        <v>405.60750000000002</v>
      </c>
      <c r="M8" s="18">
        <v>602.66250000000002</v>
      </c>
      <c r="N8" s="18">
        <v>538.96500000000003</v>
      </c>
      <c r="O8" s="18">
        <v>1126.8225</v>
      </c>
      <c r="P8" s="19">
        <f>SUM(K8:O8)</f>
        <v>2675.6549999999997</v>
      </c>
    </row>
    <row r="9" spans="2:24" ht="14.25" customHeight="1" x14ac:dyDescent="0.25">
      <c r="B9" s="15" t="s">
        <v>73</v>
      </c>
      <c r="C9" s="18">
        <v>0.27</v>
      </c>
      <c r="D9" s="18">
        <v>60.57</v>
      </c>
      <c r="E9" s="18">
        <v>1373.8275000000001</v>
      </c>
      <c r="F9" s="18">
        <v>1183.95</v>
      </c>
      <c r="G9" s="18">
        <v>1423.7774999999999</v>
      </c>
      <c r="H9" s="18">
        <f>SUM(C9:G9)</f>
        <v>4042.3950000000004</v>
      </c>
      <c r="I9" s="25"/>
      <c r="J9" s="15" t="s">
        <v>73</v>
      </c>
      <c r="K9" s="18">
        <v>0.99</v>
      </c>
      <c r="L9" s="18">
        <v>562.25250000000005</v>
      </c>
      <c r="M9" s="18">
        <v>528.92999999999995</v>
      </c>
      <c r="N9" s="18">
        <v>1421.9324999999999</v>
      </c>
      <c r="O9" s="18">
        <v>1522.5525</v>
      </c>
      <c r="P9" s="18">
        <f>SUM(K9:O9)</f>
        <v>4036.6575000000003</v>
      </c>
    </row>
    <row r="10" spans="2:24" ht="14.25" customHeight="1" x14ac:dyDescent="0.25">
      <c r="B10" s="15" t="s">
        <v>75</v>
      </c>
      <c r="C10" s="18">
        <f>SUM(C5:C9)</f>
        <v>3583.5074999999997</v>
      </c>
      <c r="D10" s="18">
        <f>SUM(D5:D9)</f>
        <v>1144.8899999999999</v>
      </c>
      <c r="E10" s="19">
        <f>SUM(E5:E9)</f>
        <v>3988.0349999999999</v>
      </c>
      <c r="F10" s="18">
        <f>SUM(F5:F9)</f>
        <v>2734.4925000000003</v>
      </c>
      <c r="G10" s="18">
        <f>SUM(G5:G9)</f>
        <v>3237.0749999999998</v>
      </c>
      <c r="H10" s="18">
        <f>H5+H6+H7+H8+H9</f>
        <v>14688</v>
      </c>
      <c r="I10" s="25"/>
      <c r="J10" s="15" t="s">
        <v>58</v>
      </c>
      <c r="K10" s="18">
        <f>SUM(K5:K9)</f>
        <v>2592.2249999999995</v>
      </c>
      <c r="L10" s="18">
        <f>SUM(L5:L9)</f>
        <v>2221.0650000000001</v>
      </c>
      <c r="M10" s="19">
        <f>SUM(M5:M9)</f>
        <v>3529.9349999999995</v>
      </c>
      <c r="N10" s="18">
        <f>SUM(N5:N9)</f>
        <v>2302.38</v>
      </c>
      <c r="O10" s="18">
        <f>SUM(O5:O9)</f>
        <v>4042.3950000000004</v>
      </c>
      <c r="P10" s="18">
        <f>O10+N10+M10+L10+K10</f>
        <v>14688</v>
      </c>
    </row>
    <row r="11" spans="2:24" ht="14.25" customHeight="1" x14ac:dyDescent="0.25">
      <c r="B11" s="23" t="s">
        <v>80</v>
      </c>
      <c r="C11" s="23"/>
      <c r="D11" s="23"/>
      <c r="E11" s="23"/>
      <c r="F11" s="23"/>
      <c r="G11" s="23"/>
      <c r="H11" s="23"/>
      <c r="I11" s="25"/>
      <c r="J11" s="23" t="s">
        <v>81</v>
      </c>
      <c r="K11" s="23"/>
      <c r="L11" s="23"/>
      <c r="M11" s="23"/>
      <c r="N11" s="23"/>
      <c r="O11" s="23"/>
      <c r="P11" s="23"/>
    </row>
    <row r="12" spans="2:24" ht="14.25" customHeight="1" x14ac:dyDescent="0.25">
      <c r="B12" s="15" t="s">
        <v>0</v>
      </c>
      <c r="C12" s="15" t="s">
        <v>72</v>
      </c>
      <c r="D12" s="15" t="s">
        <v>71</v>
      </c>
      <c r="E12" s="15" t="s">
        <v>70</v>
      </c>
      <c r="F12" s="15" t="s">
        <v>69</v>
      </c>
      <c r="G12" s="15" t="s">
        <v>73</v>
      </c>
      <c r="H12" s="15" t="s">
        <v>57</v>
      </c>
      <c r="I12" s="25"/>
      <c r="J12" s="15" t="s">
        <v>0</v>
      </c>
      <c r="K12" s="15" t="s">
        <v>72</v>
      </c>
      <c r="L12" s="15" t="s">
        <v>71</v>
      </c>
      <c r="M12" s="15" t="s">
        <v>70</v>
      </c>
      <c r="N12" s="15" t="s">
        <v>69</v>
      </c>
      <c r="O12" s="15" t="s">
        <v>73</v>
      </c>
      <c r="P12" s="15" t="s">
        <v>77</v>
      </c>
    </row>
    <row r="13" spans="2:24" ht="14.25" customHeight="1" x14ac:dyDescent="0.25">
      <c r="B13" s="15" t="s">
        <v>72</v>
      </c>
      <c r="C13" s="18">
        <v>2005.5150000000001</v>
      </c>
      <c r="D13" s="18">
        <v>13.05</v>
      </c>
      <c r="E13" s="18">
        <v>9.4725000000000001</v>
      </c>
      <c r="F13" s="18">
        <v>2.9925000000000002</v>
      </c>
      <c r="G13" s="18">
        <v>2.16</v>
      </c>
      <c r="H13" s="18">
        <f>SUM(C13:G13)</f>
        <v>2033.1900000000003</v>
      </c>
      <c r="I13" s="25"/>
      <c r="J13" s="15" t="s">
        <v>74</v>
      </c>
      <c r="K13" s="18">
        <v>2011.9949999999999</v>
      </c>
      <c r="L13" s="18">
        <v>777.71249999999998</v>
      </c>
      <c r="M13" s="18">
        <v>766.39499999999998</v>
      </c>
      <c r="N13" s="18">
        <v>0</v>
      </c>
      <c r="O13" s="18">
        <v>0</v>
      </c>
      <c r="P13" s="18">
        <f>SUM(K13:O13)</f>
        <v>3556.1025</v>
      </c>
    </row>
    <row r="14" spans="2:24" ht="14.25" customHeight="1" x14ac:dyDescent="0.25">
      <c r="B14" s="15" t="s">
        <v>71</v>
      </c>
      <c r="C14" s="18">
        <v>738.15750000000003</v>
      </c>
      <c r="D14" s="18">
        <v>1038.33</v>
      </c>
      <c r="E14" s="18">
        <v>585.69749999999999</v>
      </c>
      <c r="F14" s="18">
        <v>459.54</v>
      </c>
      <c r="G14" s="18">
        <v>669.21749999999997</v>
      </c>
      <c r="H14" s="18">
        <f>SUM(C14:G14)</f>
        <v>3490.9425000000001</v>
      </c>
      <c r="I14" s="25"/>
      <c r="J14" s="15" t="s">
        <v>71</v>
      </c>
      <c r="K14" s="18">
        <v>7.2225000000000001</v>
      </c>
      <c r="L14" s="18">
        <v>1061.46</v>
      </c>
      <c r="M14" s="18">
        <v>147.41999999999999</v>
      </c>
      <c r="N14" s="18">
        <v>199.71</v>
      </c>
      <c r="O14" s="18">
        <v>159.36750000000001</v>
      </c>
      <c r="P14" s="18">
        <f>SUM(K14:O14)</f>
        <v>1575.1800000000003</v>
      </c>
    </row>
    <row r="15" spans="2:24" ht="14.25" customHeight="1" x14ac:dyDescent="0.25">
      <c r="B15" s="15" t="s">
        <v>70</v>
      </c>
      <c r="C15" s="18">
        <v>768.375</v>
      </c>
      <c r="D15" s="18">
        <v>149.535</v>
      </c>
      <c r="E15" s="18">
        <v>941.64750000000004</v>
      </c>
      <c r="F15" s="18">
        <v>556.17750000000001</v>
      </c>
      <c r="G15" s="18">
        <v>676.30499999999995</v>
      </c>
      <c r="H15" s="19">
        <f>SUM(C15:G15)</f>
        <v>3092.0399999999995</v>
      </c>
      <c r="I15" s="25"/>
      <c r="J15" s="15" t="s">
        <v>70</v>
      </c>
      <c r="K15" s="18">
        <v>3.0375000000000001</v>
      </c>
      <c r="L15" s="18">
        <v>620.59500000000003</v>
      </c>
      <c r="M15" s="18">
        <v>1347.8625</v>
      </c>
      <c r="N15" s="18">
        <v>134.4375</v>
      </c>
      <c r="O15" s="18">
        <v>343.28250000000003</v>
      </c>
      <c r="P15" s="19">
        <f>SUM(K15:O15)</f>
        <v>2449.2150000000001</v>
      </c>
    </row>
    <row r="16" spans="2:24" ht="14.25" customHeight="1" x14ac:dyDescent="0.25">
      <c r="B16" s="15" t="s">
        <v>69</v>
      </c>
      <c r="C16" s="18">
        <v>0.1575</v>
      </c>
      <c r="D16" s="18">
        <v>27.2925</v>
      </c>
      <c r="E16" s="18">
        <v>465.07499999999999</v>
      </c>
      <c r="F16" s="18">
        <v>827.28</v>
      </c>
      <c r="G16" s="18">
        <v>1478.3175000000001</v>
      </c>
      <c r="H16" s="19">
        <f>SUM(C16:G16)</f>
        <v>2798.1224999999999</v>
      </c>
      <c r="I16" s="25"/>
      <c r="J16" s="15" t="s">
        <v>69</v>
      </c>
      <c r="K16" s="18">
        <v>3.8025000000000002</v>
      </c>
      <c r="L16" s="18">
        <v>657.54</v>
      </c>
      <c r="M16" s="18">
        <v>490.38749999999999</v>
      </c>
      <c r="N16" s="18">
        <v>2042.0775000000001</v>
      </c>
      <c r="O16" s="18">
        <v>1253.2950000000001</v>
      </c>
      <c r="P16" s="19">
        <f>SUM(K16:O16)</f>
        <v>4447.1025</v>
      </c>
    </row>
    <row r="17" spans="2:19" ht="14.25" customHeight="1" x14ac:dyDescent="0.25">
      <c r="B17" s="15" t="s">
        <v>73</v>
      </c>
      <c r="C17" s="18">
        <v>0.27</v>
      </c>
      <c r="D17" s="18">
        <v>12.96</v>
      </c>
      <c r="E17" s="18">
        <v>1220.1524999999999</v>
      </c>
      <c r="F17" s="18">
        <v>829.66499999999996</v>
      </c>
      <c r="G17" s="18">
        <v>1210.6575</v>
      </c>
      <c r="H17" s="18">
        <f>SUM(C17:G17)</f>
        <v>3273.7049999999999</v>
      </c>
      <c r="I17" s="25"/>
      <c r="J17" s="15" t="s">
        <v>73</v>
      </c>
      <c r="K17" s="18">
        <v>7.1325000000000003</v>
      </c>
      <c r="L17" s="18">
        <v>373.63499999999999</v>
      </c>
      <c r="M17" s="18">
        <v>339.97500000000002</v>
      </c>
      <c r="N17" s="18">
        <v>421.89749999999998</v>
      </c>
      <c r="O17" s="18">
        <v>1517.76</v>
      </c>
      <c r="P17" s="18">
        <f>SUM(K17:O17)</f>
        <v>2660.4</v>
      </c>
    </row>
    <row r="18" spans="2:19" ht="14.25" customHeight="1" x14ac:dyDescent="0.25">
      <c r="B18" s="15" t="s">
        <v>76</v>
      </c>
      <c r="C18" s="18">
        <f>SUM(C13:C17)</f>
        <v>3512.4749999999999</v>
      </c>
      <c r="D18" s="18">
        <f>SUM(D13:D17)</f>
        <v>1241.1675</v>
      </c>
      <c r="E18" s="19">
        <f>SUM(E13:E17)</f>
        <v>3222.0450000000001</v>
      </c>
      <c r="F18" s="18">
        <f>SUM(F13:F17)</f>
        <v>2675.6549999999997</v>
      </c>
      <c r="G18" s="18">
        <f>SUM(G13:G17)</f>
        <v>4036.6575000000003</v>
      </c>
      <c r="H18" s="18">
        <f>G18+F18+E18+D18+C18</f>
        <v>14688</v>
      </c>
      <c r="I18" s="25"/>
      <c r="J18" s="15" t="s">
        <v>57</v>
      </c>
      <c r="K18" s="18">
        <f>SUM(K13:K17)</f>
        <v>2033.1899999999998</v>
      </c>
      <c r="L18" s="18">
        <f>SUM(L13:L17)</f>
        <v>3490.9425000000001</v>
      </c>
      <c r="M18" s="19">
        <f>SUM(M13:M17)</f>
        <v>3092.0399999999995</v>
      </c>
      <c r="N18" s="18">
        <f>SUM(N13:N17)</f>
        <v>2798.1225000000004</v>
      </c>
      <c r="O18" s="18">
        <f>SUM(O13:O17)</f>
        <v>3273.7049999999999</v>
      </c>
      <c r="P18" s="18">
        <f>O18+N18+M18+L18+K18</f>
        <v>14688.000000000002</v>
      </c>
    </row>
    <row r="19" spans="2:19" x14ac:dyDescent="0.25">
      <c r="B19" s="23" t="s">
        <v>82</v>
      </c>
      <c r="C19" s="23"/>
      <c r="D19" s="23"/>
      <c r="E19" s="23"/>
      <c r="F19" s="23"/>
      <c r="G19" s="23"/>
      <c r="H19" s="23"/>
      <c r="I19" s="25"/>
      <c r="J19" s="23" t="s">
        <v>83</v>
      </c>
      <c r="K19" s="23"/>
      <c r="L19" s="23"/>
      <c r="M19" s="23"/>
      <c r="N19" s="23"/>
      <c r="O19" s="23"/>
      <c r="P19" s="23"/>
    </row>
    <row r="20" spans="2:19" ht="18" customHeight="1" x14ac:dyDescent="0.25">
      <c r="B20" s="15" t="s">
        <v>0</v>
      </c>
      <c r="C20" s="15" t="s">
        <v>72</v>
      </c>
      <c r="D20" s="15" t="s">
        <v>71</v>
      </c>
      <c r="E20" s="15" t="s">
        <v>70</v>
      </c>
      <c r="F20" s="15" t="s">
        <v>69</v>
      </c>
      <c r="G20" s="15" t="s">
        <v>73</v>
      </c>
      <c r="H20" s="15" t="s">
        <v>59</v>
      </c>
      <c r="I20" s="25"/>
      <c r="J20" s="15" t="s">
        <v>0</v>
      </c>
      <c r="K20" s="15" t="s">
        <v>72</v>
      </c>
      <c r="L20" s="15" t="s">
        <v>71</v>
      </c>
      <c r="M20" s="15" t="s">
        <v>70</v>
      </c>
      <c r="N20" s="15" t="s">
        <v>69</v>
      </c>
      <c r="O20" s="15" t="s">
        <v>73</v>
      </c>
      <c r="P20" s="15" t="s">
        <v>59</v>
      </c>
    </row>
    <row r="21" spans="2:19" x14ac:dyDescent="0.25">
      <c r="B21" s="15" t="s">
        <v>72</v>
      </c>
      <c r="C21" s="16">
        <v>3350.1149999999998</v>
      </c>
      <c r="D21" s="16">
        <v>468.47250000000003</v>
      </c>
      <c r="E21" s="16">
        <v>82.034999999999997</v>
      </c>
      <c r="F21" s="16">
        <v>75.599999999999994</v>
      </c>
      <c r="G21" s="16">
        <v>69.772499999999994</v>
      </c>
      <c r="H21" s="1">
        <f>SUM(C21:G21)</f>
        <v>4045.9949999999994</v>
      </c>
      <c r="I21" s="25"/>
      <c r="J21" s="15" t="s">
        <v>72</v>
      </c>
      <c r="K21" s="18">
        <v>3352.3425000000002</v>
      </c>
      <c r="L21" s="18">
        <v>452.63249999999999</v>
      </c>
      <c r="M21" s="18">
        <v>128.85749999999999</v>
      </c>
      <c r="N21" s="18">
        <v>42.435000000000002</v>
      </c>
      <c r="O21" s="18">
        <v>69.727500000000006</v>
      </c>
      <c r="P21" s="18">
        <f>SUM(K21:O21)</f>
        <v>4045.9950000000003</v>
      </c>
    </row>
    <row r="22" spans="2:19" x14ac:dyDescent="0.25">
      <c r="B22" s="15" t="s">
        <v>71</v>
      </c>
      <c r="C22" s="16">
        <v>182.13749999999999</v>
      </c>
      <c r="D22" s="16">
        <v>426.78</v>
      </c>
      <c r="E22" s="16">
        <v>165.80250000000001</v>
      </c>
      <c r="F22" s="16">
        <v>334.73250000000002</v>
      </c>
      <c r="G22" s="16">
        <v>233.05500000000001</v>
      </c>
      <c r="H22" s="1">
        <f>SUM(C22:G22)</f>
        <v>1342.5075000000002</v>
      </c>
      <c r="I22" s="25"/>
      <c r="J22" s="15" t="s">
        <v>71</v>
      </c>
      <c r="K22" s="18">
        <v>181.91249999999999</v>
      </c>
      <c r="L22" s="18">
        <v>293.49</v>
      </c>
      <c r="M22" s="18">
        <v>349.71749999999997</v>
      </c>
      <c r="N22" s="18">
        <v>223.56</v>
      </c>
      <c r="O22" s="18">
        <v>293.82749999999999</v>
      </c>
      <c r="P22" s="18">
        <f>SUM(K22:O22)</f>
        <v>1342.5075000000002</v>
      </c>
      <c r="Q22" t="s">
        <v>92</v>
      </c>
    </row>
    <row r="23" spans="2:19" x14ac:dyDescent="0.25">
      <c r="B23" s="15" t="s">
        <v>70</v>
      </c>
      <c r="C23" s="16">
        <v>23.58</v>
      </c>
      <c r="D23" s="16">
        <v>115.155</v>
      </c>
      <c r="E23" s="16">
        <v>1146.7125000000001</v>
      </c>
      <c r="F23" s="16">
        <v>193.63499999999999</v>
      </c>
      <c r="G23" s="16">
        <v>227.76750000000001</v>
      </c>
      <c r="H23" s="1">
        <f>SUM(C23:G23)</f>
        <v>1706.8500000000001</v>
      </c>
      <c r="I23" s="25"/>
      <c r="J23" s="15" t="s">
        <v>70</v>
      </c>
      <c r="K23" s="18">
        <v>45.697499999999998</v>
      </c>
      <c r="L23" s="18">
        <v>170.79750000000001</v>
      </c>
      <c r="M23" s="18">
        <v>1191.69</v>
      </c>
      <c r="N23" s="18">
        <v>154.82249999999999</v>
      </c>
      <c r="O23" s="18">
        <v>143.8425</v>
      </c>
      <c r="P23" s="19">
        <f>SUM(K23:O23)</f>
        <v>1706.85</v>
      </c>
      <c r="Q23" t="s">
        <v>87</v>
      </c>
      <c r="R23" s="16">
        <f>M26-P23</f>
        <v>2281.1849999999999</v>
      </c>
      <c r="S23" s="2">
        <f>R23/E10</f>
        <v>0.57200726673662594</v>
      </c>
    </row>
    <row r="24" spans="2:19" x14ac:dyDescent="0.25">
      <c r="B24" s="15" t="s">
        <v>69</v>
      </c>
      <c r="C24" s="16">
        <v>0</v>
      </c>
      <c r="D24" s="16">
        <v>381.71249999999998</v>
      </c>
      <c r="E24" s="16">
        <v>343.59750000000003</v>
      </c>
      <c r="F24" s="16">
        <v>3106.7775000000001</v>
      </c>
      <c r="G24" s="16">
        <v>1272.2625</v>
      </c>
      <c r="H24" s="1">
        <f>SUM(D24:G24)</f>
        <v>5104.3500000000004</v>
      </c>
      <c r="I24" s="25"/>
      <c r="J24" s="15" t="s">
        <v>69</v>
      </c>
      <c r="K24" s="18">
        <v>0.27</v>
      </c>
      <c r="L24" s="18">
        <v>100.17</v>
      </c>
      <c r="M24" s="18">
        <v>968.91750000000002</v>
      </c>
      <c r="N24" s="18">
        <v>1863.1125</v>
      </c>
      <c r="O24" s="18">
        <v>2171.88</v>
      </c>
      <c r="P24" s="19">
        <f>SUM(K24:O24)</f>
        <v>5104.3500000000004</v>
      </c>
      <c r="Q24" t="s">
        <v>88</v>
      </c>
      <c r="R24" s="16">
        <f>E10-H7</f>
        <v>458.09999999999991</v>
      </c>
      <c r="S24" s="2">
        <f>R24/R23</f>
        <v>0.20081668080405576</v>
      </c>
    </row>
    <row r="25" spans="2:19" x14ac:dyDescent="0.25">
      <c r="B25" s="15" t="s">
        <v>73</v>
      </c>
      <c r="C25" s="16">
        <v>0.27</v>
      </c>
      <c r="D25" s="16">
        <v>183.06</v>
      </c>
      <c r="E25" s="16">
        <v>711.0675</v>
      </c>
      <c r="F25" s="16">
        <v>736.35749999999996</v>
      </c>
      <c r="G25" s="16">
        <v>857.54250000000002</v>
      </c>
      <c r="H25" s="1">
        <f>SUM(C25:G25)</f>
        <v>2488.2975000000001</v>
      </c>
      <c r="I25" s="25"/>
      <c r="J25" s="15" t="s">
        <v>73</v>
      </c>
      <c r="K25" s="18">
        <v>3.2850000000000001</v>
      </c>
      <c r="L25" s="18">
        <v>127.8</v>
      </c>
      <c r="M25" s="18">
        <v>1348.8525</v>
      </c>
      <c r="N25" s="18">
        <v>450.5625</v>
      </c>
      <c r="O25" s="18">
        <v>557.79750000000001</v>
      </c>
      <c r="P25" s="18">
        <f>SUM(K25:O25)</f>
        <v>2488.2975000000001</v>
      </c>
      <c r="Q25" t="s">
        <v>89</v>
      </c>
      <c r="R25" s="16">
        <f>M10-P7</f>
        <v>307.88999999999942</v>
      </c>
      <c r="S25" s="2">
        <f>R25/R23</f>
        <v>0.13496932515337398</v>
      </c>
    </row>
    <row r="26" spans="2:19" x14ac:dyDescent="0.25">
      <c r="B26" s="15" t="s">
        <v>77</v>
      </c>
      <c r="C26" s="1">
        <f>SUM(C21:C25)</f>
        <v>3556.1024999999995</v>
      </c>
      <c r="D26" s="1">
        <f>SUM(D21:D25)</f>
        <v>1575.1799999999998</v>
      </c>
      <c r="E26" s="1">
        <f>SUM(E21:E25)</f>
        <v>2449.2150000000001</v>
      </c>
      <c r="F26" s="1">
        <f>SUM(F21:F25)</f>
        <v>4447.1025</v>
      </c>
      <c r="G26" s="1">
        <f>SUM(G21:G25)</f>
        <v>2660.4</v>
      </c>
      <c r="H26" s="1">
        <f>H25+H24+H23+H22+H21</f>
        <v>14688</v>
      </c>
      <c r="I26" s="25"/>
      <c r="J26" s="15" t="s">
        <v>75</v>
      </c>
      <c r="K26" s="18">
        <f>SUM(K21:K25)</f>
        <v>3583.5075000000002</v>
      </c>
      <c r="L26" s="18">
        <f>SUM(L21:L25)</f>
        <v>1144.8899999999999</v>
      </c>
      <c r="M26" s="19">
        <f>SUM(M21:M25)</f>
        <v>3988.0349999999999</v>
      </c>
      <c r="N26" s="18">
        <f>SUM(N21:N25)</f>
        <v>2734.4924999999998</v>
      </c>
      <c r="O26" s="18">
        <f>SUM(O21:O25)</f>
        <v>3237.0750000000003</v>
      </c>
      <c r="P26" s="18">
        <f>P25+P24+P23+P22+P21</f>
        <v>14688.000000000002</v>
      </c>
      <c r="Q26" t="s">
        <v>90</v>
      </c>
      <c r="R26" s="16">
        <f>E18-H15</f>
        <v>130.00500000000056</v>
      </c>
      <c r="S26" s="2">
        <f>R26/R23</f>
        <v>5.6990116978675807E-2</v>
      </c>
    </row>
    <row r="27" spans="2:19" x14ac:dyDescent="0.25">
      <c r="Q27" t="s">
        <v>91</v>
      </c>
      <c r="R27" s="16">
        <f>M18-P15</f>
        <v>642.82499999999936</v>
      </c>
      <c r="S27" s="2">
        <f>R27/R23</f>
        <v>0.28179433057818609</v>
      </c>
    </row>
    <row r="28" spans="2:19" x14ac:dyDescent="0.25">
      <c r="B28" s="16"/>
      <c r="C28" s="16"/>
      <c r="D28" s="16"/>
      <c r="E28" s="16"/>
      <c r="F28" s="16"/>
      <c r="G28" s="1"/>
      <c r="Q28" s="20">
        <v>2009.202</v>
      </c>
      <c r="R28" s="1">
        <f>E26-H23</f>
        <v>742.36500000000001</v>
      </c>
      <c r="S28" s="2">
        <f>R28/R23</f>
        <v>0.3254295464857081</v>
      </c>
    </row>
    <row r="29" spans="2:19" x14ac:dyDescent="0.25">
      <c r="B29" s="16"/>
      <c r="C29" s="16"/>
      <c r="D29" s="16"/>
      <c r="E29" s="16"/>
      <c r="F29" s="16"/>
      <c r="G29" s="1"/>
      <c r="Q29" s="20"/>
    </row>
    <row r="30" spans="2:19" x14ac:dyDescent="0.25">
      <c r="B30" s="16"/>
      <c r="C30" s="16"/>
      <c r="D30" s="16"/>
      <c r="E30" s="16"/>
      <c r="F30" s="16"/>
      <c r="G30" s="1"/>
      <c r="Q30" s="20"/>
    </row>
    <row r="31" spans="2:19" x14ac:dyDescent="0.25">
      <c r="B31" s="16"/>
      <c r="C31" s="16"/>
      <c r="D31" s="16"/>
      <c r="E31" s="16"/>
      <c r="F31" s="16"/>
      <c r="G31" s="1"/>
      <c r="Q31" s="20"/>
    </row>
    <row r="32" spans="2:19" x14ac:dyDescent="0.25">
      <c r="B32" s="16"/>
      <c r="C32" s="16"/>
      <c r="D32" s="16"/>
      <c r="E32" s="16"/>
      <c r="F32" s="16"/>
      <c r="G32" s="1"/>
    </row>
    <row r="33" spans="2:7" x14ac:dyDescent="0.25">
      <c r="B33" s="1"/>
      <c r="C33" s="1"/>
      <c r="D33" s="1"/>
      <c r="E33" s="1"/>
      <c r="F33" s="1"/>
      <c r="G33" s="1"/>
    </row>
  </sheetData>
  <mergeCells count="7">
    <mergeCell ref="B3:H3"/>
    <mergeCell ref="J3:P3"/>
    <mergeCell ref="B11:H11"/>
    <mergeCell ref="J11:P11"/>
    <mergeCell ref="B19:H19"/>
    <mergeCell ref="J19:P19"/>
    <mergeCell ref="I4:I26"/>
  </mergeCells>
  <pageMargins left="0.7" right="0.7" top="0.75" bottom="0.75" header="0.3" footer="0.3"/>
  <pageSetup orientation="portrait" verticalDpi="0" r:id="rId1"/>
  <ignoredErrors>
    <ignoredError sqref="H24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62D2-229A-440B-BCC2-4570DD2B7876}">
  <dimension ref="B2:H18"/>
  <sheetViews>
    <sheetView tabSelected="1" topLeftCell="A16" workbookViewId="0">
      <selection activeCell="I17" sqref="I17"/>
    </sheetView>
  </sheetViews>
  <sheetFormatPr defaultRowHeight="15" x14ac:dyDescent="0.25"/>
  <sheetData>
    <row r="2" spans="2:8" x14ac:dyDescent="0.25">
      <c r="C2">
        <v>1973</v>
      </c>
      <c r="D2">
        <v>1990</v>
      </c>
      <c r="E2">
        <v>1995</v>
      </c>
      <c r="F2">
        <v>2000</v>
      </c>
      <c r="G2">
        <v>2009</v>
      </c>
      <c r="H2">
        <v>2020</v>
      </c>
    </row>
    <row r="3" spans="2:8" x14ac:dyDescent="0.25">
      <c r="C3" s="7">
        <v>3988.0349999999999</v>
      </c>
      <c r="D3" s="7">
        <v>3529.9349999999999</v>
      </c>
      <c r="E3" s="7">
        <v>3222.0450000000001</v>
      </c>
      <c r="F3" s="9">
        <v>3092.04</v>
      </c>
      <c r="G3" s="10">
        <v>2449.2150000000001</v>
      </c>
      <c r="H3" s="16">
        <v>1706.85</v>
      </c>
    </row>
    <row r="5" spans="2:8" x14ac:dyDescent="0.25">
      <c r="D5" s="1"/>
    </row>
    <row r="8" spans="2:8" x14ac:dyDescent="0.25">
      <c r="C8" t="s">
        <v>60</v>
      </c>
      <c r="D8" t="s">
        <v>61</v>
      </c>
      <c r="E8" t="s">
        <v>62</v>
      </c>
      <c r="F8" t="s">
        <v>63</v>
      </c>
      <c r="G8" t="s">
        <v>64</v>
      </c>
      <c r="H8" t="s">
        <v>65</v>
      </c>
    </row>
    <row r="9" spans="2:8" x14ac:dyDescent="0.25">
      <c r="B9" t="s">
        <v>93</v>
      </c>
      <c r="C9" s="1">
        <f>C3-D3</f>
        <v>458.09999999999991</v>
      </c>
      <c r="D9" s="1">
        <f>D3-E3</f>
        <v>307.88999999999987</v>
      </c>
      <c r="E9" s="1">
        <f>E3-F3</f>
        <v>130.00500000000011</v>
      </c>
      <c r="F9" s="16">
        <f>F3-G3</f>
        <v>642.82499999999982</v>
      </c>
      <c r="G9" s="1">
        <f>G3-H3</f>
        <v>742.36500000000024</v>
      </c>
      <c r="H9" s="1">
        <f>C3-H3</f>
        <v>2281.1849999999999</v>
      </c>
    </row>
    <row r="10" spans="2:8" x14ac:dyDescent="0.25">
      <c r="B10" t="s">
        <v>94</v>
      </c>
    </row>
    <row r="12" spans="2:8" x14ac:dyDescent="0.25">
      <c r="C12" t="s">
        <v>66</v>
      </c>
    </row>
    <row r="13" spans="2:8" x14ac:dyDescent="0.25">
      <c r="C13">
        <f>H9/C3</f>
        <v>0.57200726673662594</v>
      </c>
    </row>
    <row r="16" spans="2:8" x14ac:dyDescent="0.25">
      <c r="C16" t="s">
        <v>60</v>
      </c>
      <c r="D16" t="s">
        <v>61</v>
      </c>
      <c r="E16" t="s">
        <v>62</v>
      </c>
      <c r="F16" t="s">
        <v>63</v>
      </c>
      <c r="G16" t="s">
        <v>64</v>
      </c>
      <c r="H16" t="s">
        <v>65</v>
      </c>
    </row>
    <row r="17" spans="2:8" x14ac:dyDescent="0.25">
      <c r="B17" t="s">
        <v>93</v>
      </c>
      <c r="C17" s="16">
        <v>2309.6475</v>
      </c>
      <c r="D17" s="16">
        <v>2434.8374999999996</v>
      </c>
      <c r="E17" s="16">
        <v>2280.3975</v>
      </c>
      <c r="F17" s="16">
        <v>1744.1774999999998</v>
      </c>
      <c r="G17" s="16">
        <v>1302.5025000000001</v>
      </c>
      <c r="H17" s="16">
        <v>2796.3449999999998</v>
      </c>
    </row>
    <row r="18" spans="2:8" x14ac:dyDescent="0.25">
      <c r="B18" t="s">
        <v>94</v>
      </c>
      <c r="C18" s="16">
        <v>1851.5475000000001</v>
      </c>
      <c r="D18" s="16">
        <v>2126.9475000000002</v>
      </c>
      <c r="E18" s="16">
        <v>2150.3924999999999</v>
      </c>
      <c r="F18" s="16">
        <v>1101.3525</v>
      </c>
      <c r="G18" s="16">
        <v>560.13750000000005</v>
      </c>
      <c r="H18" s="16">
        <v>515.16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73-90n</vt:lpstr>
      <vt:lpstr>90-95n</vt:lpstr>
      <vt:lpstr>95-00n</vt:lpstr>
      <vt:lpstr>00-09n</vt:lpstr>
      <vt:lpstr>09-20n</vt:lpstr>
      <vt:lpstr>73-20n</vt:lpstr>
      <vt:lpstr>Sheet1</vt:lpstr>
      <vt:lpstr>Table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Khalfan</dc:creator>
  <cp:lastModifiedBy>Mohamed Khalfan</cp:lastModifiedBy>
  <dcterms:created xsi:type="dcterms:W3CDTF">2015-06-05T18:17:20Z</dcterms:created>
  <dcterms:modified xsi:type="dcterms:W3CDTF">2021-05-03T10:35:57Z</dcterms:modified>
</cp:coreProperties>
</file>