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GIS\PhD\My Data\Landsat Data\Five Classes\CROSSTAP 47 YEARS\"/>
    </mc:Choice>
  </mc:AlternateContent>
  <xr:revisionPtr revIDLastSave="0" documentId="13_ncr:1_{99B91E2C-C06B-4722-9E57-B0F03F190B27}" xr6:coauthVersionLast="47" xr6:coauthVersionMax="47" xr10:uidLastSave="{00000000-0000-0000-0000-000000000000}"/>
  <bookViews>
    <workbookView xWindow="-120" yWindow="-120" windowWidth="20730" windowHeight="11160" activeTab="6" xr2:uid="{F8D6ACC7-FF3E-4997-874E-D58673DFC289}"/>
  </bookViews>
  <sheets>
    <sheet name="1973" sheetId="6" r:id="rId1"/>
    <sheet name="1990" sheetId="8" r:id="rId2"/>
    <sheet name="1995" sheetId="9" r:id="rId3"/>
    <sheet name="2000" sheetId="10" r:id="rId4"/>
    <sheet name="2009" sheetId="11" r:id="rId5"/>
    <sheet name="2020" sheetId="12" r:id="rId6"/>
    <sheet name="Error Matrix Final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2" l="1"/>
  <c r="H12" i="12"/>
  <c r="H13" i="12" s="1"/>
  <c r="G12" i="12"/>
  <c r="G13" i="12" s="1"/>
  <c r="F12" i="12"/>
  <c r="F13" i="12" s="1"/>
  <c r="E12" i="12"/>
  <c r="E13" i="12" s="1"/>
  <c r="D12" i="12"/>
  <c r="D13" i="12" s="1"/>
  <c r="I11" i="12"/>
  <c r="J11" i="12" s="1"/>
  <c r="I10" i="12"/>
  <c r="J10" i="12" s="1"/>
  <c r="I9" i="12"/>
  <c r="I8" i="12"/>
  <c r="J8" i="12" s="1"/>
  <c r="I7" i="12"/>
  <c r="J7" i="12" s="1"/>
  <c r="K14" i="11"/>
  <c r="H12" i="11"/>
  <c r="H13" i="11" s="1"/>
  <c r="G12" i="11"/>
  <c r="G13" i="11" s="1"/>
  <c r="F12" i="11"/>
  <c r="F13" i="11" s="1"/>
  <c r="E12" i="11"/>
  <c r="E13" i="11" s="1"/>
  <c r="D12" i="11"/>
  <c r="D13" i="11" s="1"/>
  <c r="I11" i="11"/>
  <c r="J11" i="11" s="1"/>
  <c r="I10" i="11"/>
  <c r="J10" i="11" s="1"/>
  <c r="I9" i="11"/>
  <c r="J9" i="11" s="1"/>
  <c r="I8" i="11"/>
  <c r="J8" i="11" s="1"/>
  <c r="I7" i="11"/>
  <c r="J7" i="11" s="1"/>
  <c r="K14" i="10"/>
  <c r="H12" i="10"/>
  <c r="H13" i="10" s="1"/>
  <c r="G12" i="10"/>
  <c r="G13" i="10" s="1"/>
  <c r="F12" i="10"/>
  <c r="F13" i="10" s="1"/>
  <c r="E12" i="10"/>
  <c r="E13" i="10" s="1"/>
  <c r="D12" i="10"/>
  <c r="D13" i="10" s="1"/>
  <c r="I11" i="10"/>
  <c r="J11" i="10" s="1"/>
  <c r="I10" i="10"/>
  <c r="J10" i="10" s="1"/>
  <c r="I9" i="10"/>
  <c r="J9" i="10" s="1"/>
  <c r="I8" i="10"/>
  <c r="J8" i="10" s="1"/>
  <c r="I7" i="10"/>
  <c r="J7" i="10" s="1"/>
  <c r="I10" i="9"/>
  <c r="J10" i="9" s="1"/>
  <c r="K14" i="9"/>
  <c r="H12" i="9"/>
  <c r="H13" i="9" s="1"/>
  <c r="G12" i="9"/>
  <c r="G13" i="9" s="1"/>
  <c r="F12" i="9"/>
  <c r="F13" i="9" s="1"/>
  <c r="E12" i="9"/>
  <c r="E13" i="9" s="1"/>
  <c r="D12" i="9"/>
  <c r="D13" i="9" s="1"/>
  <c r="I11" i="9"/>
  <c r="J11" i="9" s="1"/>
  <c r="I9" i="9"/>
  <c r="I8" i="9"/>
  <c r="J8" i="9" s="1"/>
  <c r="I7" i="9"/>
  <c r="J7" i="9" s="1"/>
  <c r="K14" i="8"/>
  <c r="H12" i="8"/>
  <c r="H13" i="8" s="1"/>
  <c r="G12" i="8"/>
  <c r="G13" i="8" s="1"/>
  <c r="F12" i="8"/>
  <c r="F13" i="8" s="1"/>
  <c r="E12" i="8"/>
  <c r="E13" i="8" s="1"/>
  <c r="D12" i="8"/>
  <c r="D13" i="8" s="1"/>
  <c r="I11" i="8"/>
  <c r="J11" i="8" s="1"/>
  <c r="I10" i="8"/>
  <c r="J10" i="8" s="1"/>
  <c r="I9" i="8"/>
  <c r="J9" i="8" s="1"/>
  <c r="I8" i="8"/>
  <c r="J8" i="8" s="1"/>
  <c r="I7" i="8"/>
  <c r="J7" i="8" s="1"/>
  <c r="K14" i="6"/>
  <c r="I11" i="6"/>
  <c r="J11" i="6" s="1"/>
  <c r="I7" i="6"/>
  <c r="J7" i="6" s="1"/>
  <c r="I8" i="6"/>
  <c r="J8" i="6" s="1"/>
  <c r="I9" i="6"/>
  <c r="J9" i="6" s="1"/>
  <c r="I10" i="6"/>
  <c r="H12" i="6"/>
  <c r="H13" i="6" s="1"/>
  <c r="G12" i="6"/>
  <c r="G13" i="6" s="1"/>
  <c r="F12" i="6"/>
  <c r="F13" i="6" s="1"/>
  <c r="E12" i="6"/>
  <c r="E13" i="6" s="1"/>
  <c r="D12" i="6"/>
  <c r="D13" i="6" s="1"/>
  <c r="I12" i="12" l="1"/>
  <c r="L14" i="12" s="1"/>
  <c r="J9" i="12"/>
  <c r="I12" i="11"/>
  <c r="L14" i="11" s="1"/>
  <c r="I12" i="10"/>
  <c r="L14" i="10" s="1"/>
  <c r="I12" i="9"/>
  <c r="L14" i="9" s="1"/>
  <c r="J9" i="9"/>
  <c r="I12" i="8"/>
  <c r="L14" i="8" s="1"/>
  <c r="J10" i="6"/>
  <c r="I12" i="6" l="1"/>
  <c r="L14" i="6" s="1"/>
</calcChain>
</file>

<file path=xl/sharedStrings.xml><?xml version="1.0" encoding="utf-8"?>
<sst xmlns="http://schemas.openxmlformats.org/spreadsheetml/2006/main" count="116" uniqueCount="25">
  <si>
    <t>Truth1</t>
  </si>
  <si>
    <t>Truth2</t>
  </si>
  <si>
    <t>Truth3</t>
  </si>
  <si>
    <t>Truth4</t>
  </si>
  <si>
    <t>Water</t>
  </si>
  <si>
    <t>Bare Land</t>
  </si>
  <si>
    <t>Mangrove</t>
  </si>
  <si>
    <t>Other Forests</t>
  </si>
  <si>
    <t>Predicted</t>
  </si>
  <si>
    <t>Observed</t>
  </si>
  <si>
    <t>Predictions</t>
  </si>
  <si>
    <t>Ground Truth</t>
  </si>
  <si>
    <t>Overall Accuracy</t>
  </si>
  <si>
    <t>Producer's Accuracy</t>
  </si>
  <si>
    <t>User's Accuracy</t>
  </si>
  <si>
    <t>Land Cover Categories</t>
  </si>
  <si>
    <t>Year</t>
  </si>
  <si>
    <t>Ground Data</t>
  </si>
  <si>
    <t>Classification results</t>
  </si>
  <si>
    <t>Accuracy</t>
  </si>
  <si>
    <t>Overall accuracy</t>
  </si>
  <si>
    <t>Kappa coefficients</t>
  </si>
  <si>
    <t>The overall accuracies and Kappa coeffcients for Chwaka Bay Mangroves</t>
  </si>
  <si>
    <t>Truth5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</si>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</sst>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164" fontId="0" fillId="0" borderId="0" xfId="0" applyNumberFormat="1" applyFont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161925</xdr:colOff>
      <xdr:row>6</xdr:row>
      <xdr:rowOff>66675</xdr:rowOff>
    </xdr:from>
    <xdr:to>
      <xdr:col>36</xdr:col>
      <xdr:colOff>247106</xdr:colOff>
      <xdr:row>17</xdr:row>
      <xdr:rowOff>66401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7F65D-D990-48BF-B2B3-F66AB365F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485900"/>
          <a:ext cx="4352381" cy="2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031A-BF82-4F82-826D-F1296D9880D5}">
  <dimension ref="B5:N14"/>
  <sheetViews>
    <sheetView workbookViewId="0">
      <selection activeCell="L14" sqref="L14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29</v>
      </c>
      <c r="E7">
        <v>4</v>
      </c>
      <c r="F7">
        <v>3</v>
      </c>
      <c r="G7">
        <v>1</v>
      </c>
      <c r="H7">
        <v>1</v>
      </c>
      <c r="I7">
        <f>SUM(D7:H7)</f>
        <v>38</v>
      </c>
      <c r="J7" s="2">
        <f>D7/I7</f>
        <v>0.76315789473684215</v>
      </c>
    </row>
    <row r="8" spans="2:14" x14ac:dyDescent="0.25">
      <c r="B8" s="7" t="s">
        <v>5</v>
      </c>
      <c r="C8" s="26"/>
      <c r="D8">
        <v>4</v>
      </c>
      <c r="E8">
        <v>29</v>
      </c>
      <c r="F8">
        <v>1</v>
      </c>
      <c r="G8">
        <v>5</v>
      </c>
      <c r="H8">
        <v>7</v>
      </c>
      <c r="I8">
        <f>SUM(D8:H8)</f>
        <v>46</v>
      </c>
      <c r="J8" s="2">
        <f>E8/I8</f>
        <v>0.63043478260869568</v>
      </c>
    </row>
    <row r="9" spans="2:14" x14ac:dyDescent="0.25">
      <c r="B9" s="7" t="s">
        <v>6</v>
      </c>
      <c r="C9" s="26"/>
      <c r="D9">
        <v>2</v>
      </c>
      <c r="E9">
        <v>1</v>
      </c>
      <c r="F9">
        <v>31</v>
      </c>
      <c r="G9">
        <v>2</v>
      </c>
      <c r="H9">
        <v>2</v>
      </c>
      <c r="I9">
        <f>SUM(D9:H9)</f>
        <v>38</v>
      </c>
      <c r="J9" s="2">
        <f>F9/I9</f>
        <v>0.81578947368421051</v>
      </c>
    </row>
    <row r="10" spans="2:14" x14ac:dyDescent="0.25">
      <c r="B10" s="7" t="s">
        <v>24</v>
      </c>
      <c r="C10" s="26"/>
      <c r="D10">
        <v>1</v>
      </c>
      <c r="E10">
        <v>2</v>
      </c>
      <c r="F10">
        <v>4</v>
      </c>
      <c r="G10">
        <v>25</v>
      </c>
      <c r="H10">
        <v>2</v>
      </c>
      <c r="I10">
        <f>H10+G10+F10+E10+D10</f>
        <v>34</v>
      </c>
      <c r="J10" s="2">
        <f>G10/I10</f>
        <v>0.73529411764705888</v>
      </c>
    </row>
    <row r="11" spans="2:14" x14ac:dyDescent="0.25">
      <c r="B11" s="7" t="s">
        <v>7</v>
      </c>
      <c r="C11" s="26"/>
      <c r="D11">
        <v>4</v>
      </c>
      <c r="E11">
        <v>4</v>
      </c>
      <c r="F11">
        <v>1</v>
      </c>
      <c r="G11">
        <v>7</v>
      </c>
      <c r="H11">
        <v>28</v>
      </c>
      <c r="I11">
        <f>SUM(D11:H11)</f>
        <v>44</v>
      </c>
      <c r="J11" s="2">
        <f>H11/I11</f>
        <v>0.63636363636363635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166</v>
      </c>
    </row>
    <row r="13" spans="2:14" x14ac:dyDescent="0.25">
      <c r="B13" s="27" t="s">
        <v>13</v>
      </c>
      <c r="C13" s="27"/>
      <c r="D13" s="2">
        <f>D7/D12</f>
        <v>0.72499999999999998</v>
      </c>
      <c r="E13" s="2">
        <f>E8/E12</f>
        <v>0.72499999999999998</v>
      </c>
      <c r="F13" s="2">
        <f>F9/F12</f>
        <v>0.77500000000000002</v>
      </c>
      <c r="G13" s="2">
        <f>G10/G12</f>
        <v>0.625</v>
      </c>
      <c r="H13" s="2">
        <f>H11/H12</f>
        <v>0.7</v>
      </c>
    </row>
    <row r="14" spans="2:14" x14ac:dyDescent="0.25">
      <c r="K14">
        <f>D7+E8+F9+G10+H11</f>
        <v>142</v>
      </c>
      <c r="L14" s="4">
        <f>K14/I12</f>
        <v>0.85542168674698793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709D-317A-46AD-AC52-94C3BAF68C51}">
  <dimension ref="B5:N14"/>
  <sheetViews>
    <sheetView workbookViewId="0">
      <selection activeCell="K14" sqref="K14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25</v>
      </c>
      <c r="E7">
        <v>3</v>
      </c>
      <c r="F7">
        <v>2</v>
      </c>
      <c r="G7">
        <v>2</v>
      </c>
      <c r="H7">
        <v>1</v>
      </c>
      <c r="I7">
        <f>SUM(D7:H7)</f>
        <v>33</v>
      </c>
      <c r="J7" s="2">
        <f>D7/I7</f>
        <v>0.75757575757575757</v>
      </c>
    </row>
    <row r="8" spans="2:14" x14ac:dyDescent="0.25">
      <c r="B8" s="7" t="s">
        <v>5</v>
      </c>
      <c r="C8" s="26"/>
      <c r="D8">
        <v>3</v>
      </c>
      <c r="E8">
        <v>26</v>
      </c>
      <c r="F8">
        <v>2</v>
      </c>
      <c r="G8">
        <v>3</v>
      </c>
      <c r="H8">
        <v>2</v>
      </c>
      <c r="I8">
        <f>SUM(D8:H8)</f>
        <v>36</v>
      </c>
      <c r="J8" s="2">
        <f>E8/I8</f>
        <v>0.72222222222222221</v>
      </c>
    </row>
    <row r="9" spans="2:14" x14ac:dyDescent="0.25">
      <c r="B9" s="7" t="s">
        <v>6</v>
      </c>
      <c r="C9" s="26"/>
      <c r="D9">
        <v>6</v>
      </c>
      <c r="E9">
        <v>3</v>
      </c>
      <c r="F9">
        <v>34</v>
      </c>
      <c r="G9">
        <v>2</v>
      </c>
      <c r="H9">
        <v>5</v>
      </c>
      <c r="I9">
        <f>SUM(D9:H9)</f>
        <v>50</v>
      </c>
      <c r="J9" s="2">
        <f>F9/I9</f>
        <v>0.68</v>
      </c>
    </row>
    <row r="10" spans="2:14" x14ac:dyDescent="0.25">
      <c r="B10" s="7" t="s">
        <v>24</v>
      </c>
      <c r="C10" s="26"/>
      <c r="D10">
        <v>3</v>
      </c>
      <c r="E10">
        <v>6</v>
      </c>
      <c r="F10">
        <v>2</v>
      </c>
      <c r="G10">
        <v>24</v>
      </c>
      <c r="H10">
        <v>0</v>
      </c>
      <c r="I10">
        <f>H10+G10+F10+E10+D10</f>
        <v>35</v>
      </c>
      <c r="J10" s="2">
        <f>G10/I10</f>
        <v>0.68571428571428572</v>
      </c>
    </row>
    <row r="11" spans="2:14" x14ac:dyDescent="0.25">
      <c r="B11" s="7" t="s">
        <v>7</v>
      </c>
      <c r="C11" s="26"/>
      <c r="D11">
        <v>3</v>
      </c>
      <c r="E11">
        <v>2</v>
      </c>
      <c r="F11">
        <v>0</v>
      </c>
      <c r="G11">
        <v>9</v>
      </c>
      <c r="H11">
        <v>32</v>
      </c>
      <c r="I11">
        <f>SUM(D11:H11)</f>
        <v>46</v>
      </c>
      <c r="J11" s="2">
        <f>H11/I11</f>
        <v>0.69565217391304346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165</v>
      </c>
    </row>
    <row r="13" spans="2:14" x14ac:dyDescent="0.25">
      <c r="B13" s="27" t="s">
        <v>13</v>
      </c>
      <c r="C13" s="27"/>
      <c r="D13" s="2">
        <f>D7/D12</f>
        <v>0.625</v>
      </c>
      <c r="E13" s="2">
        <f>E8/E12</f>
        <v>0.65</v>
      </c>
      <c r="F13" s="2">
        <f>F9/F12</f>
        <v>0.85</v>
      </c>
      <c r="G13" s="2">
        <f>G10/G12</f>
        <v>0.6</v>
      </c>
      <c r="H13" s="2">
        <f>H11/H12</f>
        <v>0.8</v>
      </c>
    </row>
    <row r="14" spans="2:14" x14ac:dyDescent="0.25">
      <c r="K14">
        <f>D7+E8+F9+G10+H11</f>
        <v>141</v>
      </c>
      <c r="L14" s="4">
        <f>K14/I12</f>
        <v>0.8545454545454545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C466-B709-464D-9E27-6CF28D0BE3E3}">
  <dimension ref="B5:N14"/>
  <sheetViews>
    <sheetView workbookViewId="0">
      <selection activeCell="F18" sqref="F18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28</v>
      </c>
      <c r="E7">
        <v>3</v>
      </c>
      <c r="F7">
        <v>3</v>
      </c>
      <c r="G7">
        <v>3</v>
      </c>
      <c r="H7">
        <v>2</v>
      </c>
      <c r="I7">
        <f>SUM(D7:H7)</f>
        <v>39</v>
      </c>
      <c r="J7" s="2">
        <f>D7/I7</f>
        <v>0.71794871794871795</v>
      </c>
    </row>
    <row r="8" spans="2:14" x14ac:dyDescent="0.25">
      <c r="B8" s="7" t="s">
        <v>5</v>
      </c>
      <c r="C8" s="26"/>
      <c r="D8">
        <v>1</v>
      </c>
      <c r="E8">
        <v>21</v>
      </c>
      <c r="F8">
        <v>3</v>
      </c>
      <c r="G8">
        <v>2</v>
      </c>
      <c r="H8">
        <v>1</v>
      </c>
      <c r="I8">
        <f>SUM(D8:H8)</f>
        <v>28</v>
      </c>
      <c r="J8" s="2">
        <f>E8/I8</f>
        <v>0.75</v>
      </c>
    </row>
    <row r="9" spans="2:14" x14ac:dyDescent="0.25">
      <c r="B9" s="7" t="s">
        <v>6</v>
      </c>
      <c r="C9" s="26"/>
      <c r="D9">
        <v>4</v>
      </c>
      <c r="E9">
        <v>2</v>
      </c>
      <c r="F9">
        <v>31</v>
      </c>
      <c r="G9">
        <v>3</v>
      </c>
      <c r="H9">
        <v>3</v>
      </c>
      <c r="I9">
        <f>SUM(D9:H9)</f>
        <v>43</v>
      </c>
      <c r="J9" s="2">
        <f>F9/I9</f>
        <v>0.72093023255813948</v>
      </c>
    </row>
    <row r="10" spans="2:14" x14ac:dyDescent="0.25">
      <c r="B10" s="7" t="s">
        <v>24</v>
      </c>
      <c r="C10" s="26"/>
      <c r="D10">
        <v>4</v>
      </c>
      <c r="E10">
        <v>8</v>
      </c>
      <c r="F10">
        <v>1</v>
      </c>
      <c r="G10">
        <v>25</v>
      </c>
      <c r="H10">
        <v>5</v>
      </c>
      <c r="I10">
        <f>H10+G10+F10+E10+D10</f>
        <v>43</v>
      </c>
      <c r="J10" s="2">
        <f>G10/I10</f>
        <v>0.58139534883720934</v>
      </c>
    </row>
    <row r="11" spans="2:14" x14ac:dyDescent="0.25">
      <c r="B11" s="7" t="s">
        <v>7</v>
      </c>
      <c r="C11" s="26"/>
      <c r="D11">
        <v>3</v>
      </c>
      <c r="E11">
        <v>6</v>
      </c>
      <c r="F11">
        <v>2</v>
      </c>
      <c r="G11">
        <v>7</v>
      </c>
      <c r="H11">
        <v>29</v>
      </c>
      <c r="I11">
        <f>SUM(D11:H11)</f>
        <v>47</v>
      </c>
      <c r="J11" s="2">
        <f>H11/I11</f>
        <v>0.61702127659574468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157</v>
      </c>
    </row>
    <row r="13" spans="2:14" x14ac:dyDescent="0.25">
      <c r="B13" s="27" t="s">
        <v>13</v>
      </c>
      <c r="C13" s="27"/>
      <c r="D13" s="2">
        <f>D7/D12</f>
        <v>0.7</v>
      </c>
      <c r="E13" s="2">
        <f>E8/E12</f>
        <v>0.52500000000000002</v>
      </c>
      <c r="F13" s="2">
        <f>F9/F12</f>
        <v>0.77500000000000002</v>
      </c>
      <c r="G13" s="2">
        <f>G10/G12</f>
        <v>0.625</v>
      </c>
      <c r="H13" s="2">
        <f>H11/H12</f>
        <v>0.72499999999999998</v>
      </c>
    </row>
    <row r="14" spans="2:14" x14ac:dyDescent="0.25">
      <c r="K14">
        <f>D7+E8+F9+G10+H11</f>
        <v>134</v>
      </c>
      <c r="L14" s="4">
        <f>K14/I12</f>
        <v>0.85350318471337583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39AF-6EA7-4DDC-9993-07CA7A7FBF75}">
  <dimension ref="B5:N14"/>
  <sheetViews>
    <sheetView workbookViewId="0">
      <selection activeCell="K14" sqref="K14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35</v>
      </c>
      <c r="E7">
        <v>2</v>
      </c>
      <c r="F7">
        <v>1</v>
      </c>
      <c r="G7">
        <v>2</v>
      </c>
      <c r="H7">
        <v>2</v>
      </c>
      <c r="I7">
        <f>SUM(D7:H7)</f>
        <v>42</v>
      </c>
      <c r="J7" s="2">
        <f>D7/I7</f>
        <v>0.83333333333333337</v>
      </c>
    </row>
    <row r="8" spans="2:14" x14ac:dyDescent="0.25">
      <c r="B8" s="7" t="s">
        <v>5</v>
      </c>
      <c r="C8" s="26"/>
      <c r="D8">
        <v>1</v>
      </c>
      <c r="E8">
        <v>29</v>
      </c>
      <c r="F8">
        <v>1</v>
      </c>
      <c r="G8">
        <v>3</v>
      </c>
      <c r="H8">
        <v>2</v>
      </c>
      <c r="I8">
        <f>SUM(D8:H8)</f>
        <v>36</v>
      </c>
      <c r="J8" s="2">
        <f>E8/I8</f>
        <v>0.80555555555555558</v>
      </c>
    </row>
    <row r="9" spans="2:14" x14ac:dyDescent="0.25">
      <c r="B9" s="7" t="s">
        <v>6</v>
      </c>
      <c r="C9" s="26"/>
      <c r="D9">
        <v>2</v>
      </c>
      <c r="E9">
        <v>2</v>
      </c>
      <c r="F9">
        <v>36</v>
      </c>
      <c r="G9">
        <v>1</v>
      </c>
      <c r="H9">
        <v>3</v>
      </c>
      <c r="I9">
        <f>SUM(D9:H9)</f>
        <v>44</v>
      </c>
      <c r="J9" s="2">
        <f>F9/I9</f>
        <v>0.81818181818181823</v>
      </c>
    </row>
    <row r="10" spans="2:14" x14ac:dyDescent="0.25">
      <c r="B10" s="7" t="s">
        <v>24</v>
      </c>
      <c r="C10" s="26"/>
      <c r="D10">
        <v>1</v>
      </c>
      <c r="E10">
        <v>4</v>
      </c>
      <c r="F10">
        <v>1</v>
      </c>
      <c r="G10">
        <v>25</v>
      </c>
      <c r="H10">
        <v>9</v>
      </c>
      <c r="I10">
        <f>H10+G10+F10+E10+D10</f>
        <v>40</v>
      </c>
      <c r="J10" s="2">
        <f>G10/I10</f>
        <v>0.625</v>
      </c>
    </row>
    <row r="11" spans="2:14" x14ac:dyDescent="0.25">
      <c r="B11" s="7" t="s">
        <v>7</v>
      </c>
      <c r="C11" s="26"/>
      <c r="D11">
        <v>1</v>
      </c>
      <c r="E11">
        <v>3</v>
      </c>
      <c r="F11">
        <v>1</v>
      </c>
      <c r="G11">
        <v>9</v>
      </c>
      <c r="H11">
        <v>24</v>
      </c>
      <c r="I11">
        <f>SUM(D11:H11)</f>
        <v>38</v>
      </c>
      <c r="J11" s="2">
        <f>H11/I11</f>
        <v>0.63157894736842102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160</v>
      </c>
    </row>
    <row r="13" spans="2:14" x14ac:dyDescent="0.25">
      <c r="B13" s="27" t="s">
        <v>13</v>
      </c>
      <c r="C13" s="27"/>
      <c r="D13" s="2">
        <f>D7/D12</f>
        <v>0.875</v>
      </c>
      <c r="E13" s="2">
        <f>E8/E12</f>
        <v>0.72499999999999998</v>
      </c>
      <c r="F13" s="2">
        <f>F9/F12</f>
        <v>0.9</v>
      </c>
      <c r="G13" s="2">
        <f>G10/G12</f>
        <v>0.625</v>
      </c>
      <c r="H13" s="2">
        <f>H11/H12</f>
        <v>0.6</v>
      </c>
    </row>
    <row r="14" spans="2:14" x14ac:dyDescent="0.25">
      <c r="K14">
        <f>D7+E8+F9+G10+H11</f>
        <v>149</v>
      </c>
      <c r="L14" s="4">
        <f>K14/I12</f>
        <v>0.93125000000000002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40AC-082C-4255-8F66-B4A8D273C4E6}">
  <dimension ref="B5:N14"/>
  <sheetViews>
    <sheetView workbookViewId="0">
      <selection activeCell="D7" sqref="D7:I7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31</v>
      </c>
      <c r="E7">
        <v>1</v>
      </c>
      <c r="F7">
        <v>5</v>
      </c>
      <c r="G7">
        <v>1</v>
      </c>
      <c r="H7">
        <v>2</v>
      </c>
      <c r="I7">
        <f>SUM(D7:H7)</f>
        <v>40</v>
      </c>
      <c r="J7" s="2">
        <f>D7/I7</f>
        <v>0.77500000000000002</v>
      </c>
    </row>
    <row r="8" spans="2:14" x14ac:dyDescent="0.25">
      <c r="B8" s="7" t="s">
        <v>5</v>
      </c>
      <c r="C8" s="26"/>
      <c r="D8">
        <v>0</v>
      </c>
      <c r="E8">
        <v>30</v>
      </c>
      <c r="F8">
        <v>1</v>
      </c>
      <c r="G8">
        <v>4</v>
      </c>
      <c r="H8">
        <v>0</v>
      </c>
      <c r="I8">
        <f>SUM(D8:H8)</f>
        <v>35</v>
      </c>
      <c r="J8" s="2">
        <f>E8/I8</f>
        <v>0.8571428571428571</v>
      </c>
    </row>
    <row r="9" spans="2:14" x14ac:dyDescent="0.25">
      <c r="B9" s="7" t="s">
        <v>6</v>
      </c>
      <c r="C9" s="26"/>
      <c r="D9">
        <v>4</v>
      </c>
      <c r="E9">
        <v>1</v>
      </c>
      <c r="F9">
        <v>30</v>
      </c>
      <c r="G9">
        <v>6</v>
      </c>
      <c r="H9">
        <v>2</v>
      </c>
      <c r="I9">
        <f>SUM(D9:H9)</f>
        <v>43</v>
      </c>
      <c r="J9" s="2">
        <f>F9/I9</f>
        <v>0.69767441860465118</v>
      </c>
    </row>
    <row r="10" spans="2:14" x14ac:dyDescent="0.25">
      <c r="B10" s="7" t="s">
        <v>24</v>
      </c>
      <c r="C10" s="26"/>
      <c r="D10">
        <v>2</v>
      </c>
      <c r="E10">
        <v>5</v>
      </c>
      <c r="F10">
        <v>2</v>
      </c>
      <c r="G10">
        <v>25</v>
      </c>
      <c r="H10">
        <v>11</v>
      </c>
      <c r="I10">
        <f>H10+G10+F10+E10+D10</f>
        <v>45</v>
      </c>
      <c r="J10" s="2">
        <f>G10/I10</f>
        <v>0.55555555555555558</v>
      </c>
    </row>
    <row r="11" spans="2:14" x14ac:dyDescent="0.25">
      <c r="B11" s="7" t="s">
        <v>7</v>
      </c>
      <c r="C11" s="26"/>
      <c r="D11">
        <v>3</v>
      </c>
      <c r="E11">
        <v>3</v>
      </c>
      <c r="F11">
        <v>2</v>
      </c>
      <c r="G11">
        <v>4</v>
      </c>
      <c r="H11">
        <v>25</v>
      </c>
      <c r="I11">
        <f>SUM(D11:H11)</f>
        <v>37</v>
      </c>
      <c r="J11" s="2">
        <f>H11/I11</f>
        <v>0.67567567567567566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155</v>
      </c>
    </row>
    <row r="13" spans="2:14" x14ac:dyDescent="0.25">
      <c r="B13" s="27" t="s">
        <v>13</v>
      </c>
      <c r="C13" s="27"/>
      <c r="D13" s="2">
        <f>D7/D12</f>
        <v>0.77500000000000002</v>
      </c>
      <c r="E13" s="2">
        <f>E8/E12</f>
        <v>0.75</v>
      </c>
      <c r="F13" s="2">
        <f>F9/F12</f>
        <v>0.75</v>
      </c>
      <c r="G13" s="2">
        <f>G10/G12</f>
        <v>0.625</v>
      </c>
      <c r="H13" s="2">
        <f>H11/H12</f>
        <v>0.625</v>
      </c>
    </row>
    <row r="14" spans="2:14" x14ac:dyDescent="0.25">
      <c r="K14">
        <f>D7+E8+F9+G10+H11</f>
        <v>141</v>
      </c>
      <c r="L14" s="4">
        <f>K14/I12</f>
        <v>0.9096774193548387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4476-6820-4357-A7C2-12BD9F36C327}">
  <dimension ref="B5:N14"/>
  <sheetViews>
    <sheetView workbookViewId="0">
      <selection activeCell="K14" sqref="K14"/>
    </sheetView>
  </sheetViews>
  <sheetFormatPr defaultRowHeight="15" x14ac:dyDescent="0.25"/>
  <cols>
    <col min="2" max="2" width="21" customWidth="1"/>
    <col min="3" max="3" width="3.42578125" customWidth="1"/>
    <col min="7" max="8" width="9.140625" customWidth="1"/>
    <col min="9" max="9" width="11.28515625" customWidth="1"/>
    <col min="10" max="10" width="15.140625" customWidth="1"/>
  </cols>
  <sheetData>
    <row r="5" spans="2:14" x14ac:dyDescent="0.25">
      <c r="D5" s="25" t="s">
        <v>9</v>
      </c>
      <c r="E5" s="25"/>
      <c r="F5" s="25"/>
      <c r="G5" s="25"/>
      <c r="H5" s="1"/>
    </row>
    <row r="6" spans="2:14" x14ac:dyDescent="0.25">
      <c r="B6" s="7" t="s">
        <v>15</v>
      </c>
      <c r="C6" s="26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23</v>
      </c>
      <c r="I6" s="7" t="s">
        <v>10</v>
      </c>
      <c r="J6" s="7" t="s">
        <v>14</v>
      </c>
    </row>
    <row r="7" spans="2:14" x14ac:dyDescent="0.25">
      <c r="B7" s="7" t="s">
        <v>4</v>
      </c>
      <c r="C7" s="26"/>
      <c r="D7">
        <v>33</v>
      </c>
      <c r="E7">
        <v>2</v>
      </c>
      <c r="F7">
        <v>1</v>
      </c>
      <c r="G7">
        <v>2</v>
      </c>
      <c r="H7">
        <v>2</v>
      </c>
      <c r="I7">
        <f>SUM(D7:H7)</f>
        <v>40</v>
      </c>
      <c r="J7" s="2">
        <f>D7/I7</f>
        <v>0.82499999999999996</v>
      </c>
    </row>
    <row r="8" spans="2:14" x14ac:dyDescent="0.25">
      <c r="B8" s="7" t="s">
        <v>5</v>
      </c>
      <c r="C8" s="26"/>
      <c r="D8">
        <v>3</v>
      </c>
      <c r="E8">
        <v>31</v>
      </c>
      <c r="F8">
        <v>0</v>
      </c>
      <c r="G8">
        <v>1</v>
      </c>
      <c r="H8">
        <v>4</v>
      </c>
      <c r="I8">
        <f>SUM(D8:H8)</f>
        <v>39</v>
      </c>
      <c r="J8" s="2">
        <f>E8/I8</f>
        <v>0.79487179487179482</v>
      </c>
    </row>
    <row r="9" spans="2:14" x14ac:dyDescent="0.25">
      <c r="B9" s="7" t="s">
        <v>6</v>
      </c>
      <c r="C9" s="26"/>
      <c r="D9">
        <v>1</v>
      </c>
      <c r="E9">
        <v>2</v>
      </c>
      <c r="F9">
        <v>36</v>
      </c>
      <c r="G9">
        <v>3</v>
      </c>
      <c r="H9">
        <v>2</v>
      </c>
      <c r="I9">
        <f>SUM(D9:H9)</f>
        <v>44</v>
      </c>
      <c r="J9" s="2">
        <f>F9/I9</f>
        <v>0.81818181818181823</v>
      </c>
    </row>
    <row r="10" spans="2:14" x14ac:dyDescent="0.25">
      <c r="B10" s="7" t="s">
        <v>24</v>
      </c>
      <c r="C10" s="26"/>
      <c r="D10">
        <v>1</v>
      </c>
      <c r="E10">
        <v>2</v>
      </c>
      <c r="F10">
        <v>2</v>
      </c>
      <c r="G10">
        <v>27</v>
      </c>
      <c r="H10">
        <v>3</v>
      </c>
      <c r="I10">
        <f>H10+G10+F10+E10+D10</f>
        <v>35</v>
      </c>
      <c r="J10" s="2">
        <f>G10/I10</f>
        <v>0.77142857142857146</v>
      </c>
    </row>
    <row r="11" spans="2:14" x14ac:dyDescent="0.25">
      <c r="B11" s="7" t="s">
        <v>7</v>
      </c>
      <c r="C11" s="26"/>
      <c r="D11">
        <v>2</v>
      </c>
      <c r="E11">
        <v>3</v>
      </c>
      <c r="F11">
        <v>1</v>
      </c>
      <c r="G11">
        <v>7</v>
      </c>
      <c r="H11">
        <v>29</v>
      </c>
      <c r="I11">
        <f>SUM(D11:H11)</f>
        <v>42</v>
      </c>
      <c r="J11" s="2">
        <f>H11/I11</f>
        <v>0.69047619047619047</v>
      </c>
    </row>
    <row r="12" spans="2:14" x14ac:dyDescent="0.25">
      <c r="B12" s="27" t="s">
        <v>11</v>
      </c>
      <c r="C12" s="27"/>
      <c r="D12">
        <f>SUM(D7:D11)</f>
        <v>40</v>
      </c>
      <c r="E12">
        <f>SUM(E7:E11)</f>
        <v>40</v>
      </c>
      <c r="F12">
        <f>SUM(F7:F11)</f>
        <v>40</v>
      </c>
      <c r="G12">
        <f>SUM(G7:G11)</f>
        <v>40</v>
      </c>
      <c r="H12">
        <f>SUM(H7:H11)</f>
        <v>40</v>
      </c>
      <c r="I12">
        <f>I11+I9+I8+I7</f>
        <v>165</v>
      </c>
    </row>
    <row r="13" spans="2:14" x14ac:dyDescent="0.25">
      <c r="B13" s="27" t="s">
        <v>13</v>
      </c>
      <c r="C13" s="27"/>
      <c r="D13" s="2">
        <f>D7/D12</f>
        <v>0.82499999999999996</v>
      </c>
      <c r="E13" s="2">
        <f>E8/E12</f>
        <v>0.77500000000000002</v>
      </c>
      <c r="F13" s="2">
        <f>F9/F12</f>
        <v>0.9</v>
      </c>
      <c r="G13" s="2">
        <f>G10/G12</f>
        <v>0.67500000000000004</v>
      </c>
      <c r="H13" s="2">
        <f>H11/H12</f>
        <v>0.72499999999999998</v>
      </c>
    </row>
    <row r="14" spans="2:14" x14ac:dyDescent="0.25">
      <c r="K14">
        <f>D7+E8+F9+G10+H11</f>
        <v>156</v>
      </c>
      <c r="L14" s="4">
        <f>K14/I12</f>
        <v>0.94545454545454544</v>
      </c>
      <c r="M14" s="3" t="s">
        <v>12</v>
      </c>
      <c r="N14" s="3"/>
    </row>
  </sheetData>
  <mergeCells count="4">
    <mergeCell ref="D5:G5"/>
    <mergeCell ref="C6:C11"/>
    <mergeCell ref="B12:C12"/>
    <mergeCell ref="B13:C13"/>
  </mergeCells>
  <pageMargins left="0.7" right="0.7" top="0.75" bottom="0.75" header="0.3" footer="0.3"/>
  <pageSetup orientation="portrait" verticalDpi="0" r:id="rId1"/>
  <ignoredErrors>
    <ignoredError sqref="I1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A360-21DE-436A-B431-47A385C0BFD4}">
  <dimension ref="C3:I11"/>
  <sheetViews>
    <sheetView tabSelected="1" workbookViewId="0">
      <selection activeCell="G6" sqref="G6:G11"/>
    </sheetView>
  </sheetViews>
  <sheetFormatPr defaultRowHeight="15" x14ac:dyDescent="0.25"/>
  <cols>
    <col min="3" max="3" width="11.5703125" customWidth="1"/>
    <col min="4" max="4" width="19.140625" customWidth="1"/>
    <col min="5" max="5" width="18.85546875" customWidth="1"/>
    <col min="6" max="6" width="4.5703125" customWidth="1"/>
    <col min="7" max="7" width="14.28515625" customWidth="1"/>
    <col min="8" max="8" width="13" customWidth="1"/>
  </cols>
  <sheetData>
    <row r="3" spans="3:9" x14ac:dyDescent="0.25">
      <c r="C3" s="29" t="s">
        <v>22</v>
      </c>
      <c r="D3" s="29"/>
      <c r="E3" s="29"/>
      <c r="F3" s="29"/>
      <c r="G3" s="29"/>
      <c r="H3" s="29"/>
    </row>
    <row r="4" spans="3:9" ht="21.75" customHeight="1" x14ac:dyDescent="0.25">
      <c r="C4" s="12" t="s">
        <v>16</v>
      </c>
      <c r="D4" s="28" t="s">
        <v>6</v>
      </c>
      <c r="E4" s="28"/>
      <c r="F4" s="12"/>
      <c r="G4" s="28" t="s">
        <v>19</v>
      </c>
      <c r="H4" s="28"/>
    </row>
    <row r="5" spans="3:9" ht="30" x14ac:dyDescent="0.25">
      <c r="C5" s="9"/>
      <c r="D5" s="9" t="s">
        <v>17</v>
      </c>
      <c r="E5" s="24" t="s">
        <v>18</v>
      </c>
      <c r="F5" s="11"/>
      <c r="G5" s="15" t="s">
        <v>20</v>
      </c>
      <c r="H5" s="15" t="s">
        <v>21</v>
      </c>
      <c r="I5" s="8"/>
    </row>
    <row r="6" spans="3:9" x14ac:dyDescent="0.25">
      <c r="C6" s="20">
        <v>1973</v>
      </c>
      <c r="D6" s="21">
        <v>160</v>
      </c>
      <c r="E6" s="22">
        <v>138</v>
      </c>
      <c r="F6" s="18"/>
      <c r="G6" s="23">
        <v>0.85499999999999998</v>
      </c>
      <c r="H6" s="19">
        <v>0.72</v>
      </c>
      <c r="I6" s="8"/>
    </row>
    <row r="7" spans="3:9" ht="16.5" customHeight="1" x14ac:dyDescent="0.25">
      <c r="C7" s="5">
        <v>1990</v>
      </c>
      <c r="D7" s="5">
        <v>160</v>
      </c>
      <c r="E7" s="7">
        <v>141</v>
      </c>
      <c r="G7" s="16">
        <v>0.85499999999999998</v>
      </c>
      <c r="H7" s="6">
        <v>0.76</v>
      </c>
    </row>
    <row r="8" spans="3:9" ht="16.5" customHeight="1" x14ac:dyDescent="0.25">
      <c r="C8" s="5">
        <v>1995</v>
      </c>
      <c r="D8" s="5">
        <v>160</v>
      </c>
      <c r="E8" s="7">
        <v>134</v>
      </c>
      <c r="G8" s="16">
        <v>0.85399999999999998</v>
      </c>
      <c r="H8" s="6">
        <v>0.79</v>
      </c>
    </row>
    <row r="9" spans="3:9" ht="16.5" customHeight="1" x14ac:dyDescent="0.25">
      <c r="C9" s="5">
        <v>2000</v>
      </c>
      <c r="D9" s="5">
        <v>160</v>
      </c>
      <c r="E9" s="7">
        <v>149</v>
      </c>
      <c r="G9" s="16">
        <v>0.93100000000000005</v>
      </c>
      <c r="H9" s="6">
        <v>0.81</v>
      </c>
    </row>
    <row r="10" spans="3:9" ht="16.5" customHeight="1" x14ac:dyDescent="0.25">
      <c r="C10" s="5">
        <v>2009</v>
      </c>
      <c r="D10" s="5">
        <v>160</v>
      </c>
      <c r="E10" s="7">
        <v>141</v>
      </c>
      <c r="G10" s="16">
        <v>0.91</v>
      </c>
      <c r="H10" s="7">
        <v>0.86</v>
      </c>
    </row>
    <row r="11" spans="3:9" ht="16.5" customHeight="1" x14ac:dyDescent="0.25">
      <c r="C11" s="13">
        <v>2020</v>
      </c>
      <c r="D11" s="13">
        <v>160</v>
      </c>
      <c r="E11" s="14">
        <v>156</v>
      </c>
      <c r="F11" s="10"/>
      <c r="G11" s="17">
        <v>0.94499999999999995</v>
      </c>
      <c r="H11" s="14">
        <v>0.89</v>
      </c>
    </row>
  </sheetData>
  <mergeCells count="3">
    <mergeCell ref="D4:E4"/>
    <mergeCell ref="G4:H4"/>
    <mergeCell ref="C3:H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1973</vt:lpstr>
      <vt:lpstr>1990</vt:lpstr>
      <vt:lpstr>1995</vt:lpstr>
      <vt:lpstr>2000</vt:lpstr>
      <vt:lpstr>2009</vt:lpstr>
      <vt:lpstr>2020</vt:lpstr>
      <vt:lpstr>Error Matrix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Khalfan</dc:creator>
  <cp:lastModifiedBy>Mohamed Khalfan</cp:lastModifiedBy>
  <dcterms:created xsi:type="dcterms:W3CDTF">2021-04-01T07:19:55Z</dcterms:created>
  <dcterms:modified xsi:type="dcterms:W3CDTF">2022-10-04T10:21:25Z</dcterms:modified>
</cp:coreProperties>
</file>