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S\GIS\PhD\My Data\Landsat Data\Five Classes\CROSSTAP 47 YEARS\"/>
    </mc:Choice>
  </mc:AlternateContent>
  <xr:revisionPtr revIDLastSave="0" documentId="13_ncr:1_{A96D18BB-E117-4E54-9500-D1D98726A294}" xr6:coauthVersionLast="46" xr6:coauthVersionMax="46" xr10:uidLastSave="{00000000-0000-0000-0000-000000000000}"/>
  <bookViews>
    <workbookView xWindow="-120" yWindow="-120" windowWidth="20730" windowHeight="11160" activeTab="7" xr2:uid="{00000000-000D-0000-FFFF-FFFF00000000}"/>
  </bookViews>
  <sheets>
    <sheet name="73-90" sheetId="7" r:id="rId1"/>
    <sheet name="90-95" sheetId="8" r:id="rId2"/>
    <sheet name="95-00" sheetId="9" r:id="rId3"/>
    <sheet name="00-09" sheetId="10" r:id="rId4"/>
    <sheet name="09-20" sheetId="12" r:id="rId5"/>
    <sheet name="73-20" sheetId="11" r:id="rId6"/>
    <sheet name="Table" sheetId="13" r:id="rId7"/>
    <sheet name="Figure" sheetId="1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E11" i="14"/>
  <c r="D11" i="14"/>
  <c r="B11" i="14"/>
  <c r="F10" i="14" l="1"/>
  <c r="E10" i="14"/>
  <c r="D10" i="14"/>
  <c r="C10" i="14"/>
  <c r="B10" i="14"/>
  <c r="G9" i="14"/>
  <c r="B13" i="14" s="1"/>
  <c r="F9" i="14"/>
  <c r="E9" i="14"/>
  <c r="D9" i="14"/>
  <c r="C9" i="14"/>
  <c r="B9" i="14"/>
  <c r="H18" i="13"/>
  <c r="G18" i="13"/>
  <c r="F18" i="13"/>
  <c r="E18" i="13"/>
  <c r="D18" i="13"/>
  <c r="I17" i="13"/>
  <c r="I16" i="13"/>
  <c r="I15" i="13"/>
  <c r="I14" i="13"/>
  <c r="I18" i="13" s="1"/>
  <c r="I13" i="13"/>
  <c r="P10" i="13"/>
  <c r="O10" i="13"/>
  <c r="N10" i="13"/>
  <c r="M10" i="13"/>
  <c r="L10" i="13"/>
  <c r="Q9" i="13"/>
  <c r="Q10" i="13" s="1"/>
  <c r="Q8" i="13"/>
  <c r="Q7" i="13"/>
  <c r="Q6" i="13"/>
  <c r="Q5" i="13"/>
  <c r="P26" i="13"/>
  <c r="O26" i="13"/>
  <c r="N26" i="13"/>
  <c r="M26" i="13"/>
  <c r="L26" i="13"/>
  <c r="H26" i="13"/>
  <c r="G26" i="13"/>
  <c r="F26" i="13"/>
  <c r="E26" i="13"/>
  <c r="D26" i="13"/>
  <c r="Q25" i="13"/>
  <c r="I25" i="13"/>
  <c r="Q24" i="13"/>
  <c r="I24" i="13"/>
  <c r="Q23" i="13"/>
  <c r="I23" i="13"/>
  <c r="Q22" i="13"/>
  <c r="I22" i="13"/>
  <c r="Q21" i="13"/>
  <c r="I21" i="13"/>
  <c r="P18" i="13"/>
  <c r="O18" i="13"/>
  <c r="N18" i="13"/>
  <c r="M18" i="13"/>
  <c r="L18" i="13"/>
  <c r="Q17" i="13"/>
  <c r="Q16" i="13"/>
  <c r="Q15" i="13"/>
  <c r="Q14" i="13"/>
  <c r="Q13" i="13"/>
  <c r="H10" i="13"/>
  <c r="G10" i="13"/>
  <c r="F10" i="13"/>
  <c r="E10" i="13"/>
  <c r="D10" i="13"/>
  <c r="I9" i="13"/>
  <c r="I8" i="13"/>
  <c r="I7" i="13"/>
  <c r="I6" i="13"/>
  <c r="I5" i="13"/>
  <c r="Q26" i="13" l="1"/>
  <c r="I26" i="13"/>
  <c r="Q18" i="13"/>
  <c r="I10" i="13"/>
  <c r="K8" i="12"/>
  <c r="J8" i="12"/>
  <c r="I8" i="12"/>
  <c r="H8" i="12"/>
  <c r="G8" i="12"/>
  <c r="L7" i="12"/>
  <c r="L6" i="12"/>
  <c r="L5" i="12"/>
  <c r="L4" i="12"/>
  <c r="L3" i="12"/>
  <c r="K8" i="11"/>
  <c r="J8" i="11"/>
  <c r="I8" i="11"/>
  <c r="H8" i="11"/>
  <c r="G8" i="11"/>
  <c r="L7" i="11"/>
  <c r="L6" i="11"/>
  <c r="L5" i="11"/>
  <c r="L4" i="11"/>
  <c r="L3" i="11"/>
  <c r="L8" i="10"/>
  <c r="K8" i="10"/>
  <c r="J8" i="10"/>
  <c r="I8" i="10"/>
  <c r="H8" i="10"/>
  <c r="M7" i="10"/>
  <c r="M6" i="10"/>
  <c r="M5" i="10"/>
  <c r="M4" i="10"/>
  <c r="M3" i="10"/>
  <c r="L7" i="9"/>
  <c r="L6" i="9"/>
  <c r="L5" i="9"/>
  <c r="L4" i="9"/>
  <c r="L3" i="9"/>
  <c r="K8" i="9"/>
  <c r="J8" i="9"/>
  <c r="I8" i="9"/>
  <c r="H8" i="9"/>
  <c r="G8" i="9"/>
  <c r="L7" i="8"/>
  <c r="L6" i="8"/>
  <c r="L5" i="8"/>
  <c r="L4" i="8"/>
  <c r="L3" i="8"/>
  <c r="K8" i="8"/>
  <c r="J8" i="8"/>
  <c r="I8" i="8"/>
  <c r="H8" i="8"/>
  <c r="G8" i="8"/>
  <c r="K8" i="7"/>
  <c r="J8" i="7"/>
  <c r="I8" i="7"/>
  <c r="H8" i="7"/>
  <c r="G8" i="7"/>
  <c r="L7" i="7"/>
  <c r="L6" i="7"/>
  <c r="L5" i="7"/>
  <c r="L4" i="7"/>
  <c r="L3" i="7"/>
  <c r="L8" i="11" l="1"/>
  <c r="L8" i="12"/>
  <c r="M8" i="10"/>
  <c r="L8" i="9"/>
  <c r="L8" i="8"/>
  <c r="L8" i="7"/>
</calcChain>
</file>

<file path=xl/sharedStrings.xml><?xml version="1.0" encoding="utf-8"?>
<sst xmlns="http://schemas.openxmlformats.org/spreadsheetml/2006/main" count="380" uniqueCount="78">
  <si>
    <t>Category</t>
  </si>
  <si>
    <t>Hectares</t>
  </si>
  <si>
    <t>Legend</t>
  </si>
  <si>
    <t>Water</t>
  </si>
  <si>
    <t>Bare Land</t>
  </si>
  <si>
    <t>Mangroves</t>
  </si>
  <si>
    <t>Agriculture</t>
  </si>
  <si>
    <t>Other Forests</t>
  </si>
  <si>
    <t>1 | 1</t>
  </si>
  <si>
    <t>2 | 1</t>
  </si>
  <si>
    <t>3 | 1</t>
  </si>
  <si>
    <t>4 | 1</t>
  </si>
  <si>
    <t>5 | 1</t>
  </si>
  <si>
    <t>1 | 2</t>
  </si>
  <si>
    <t>2 | 2</t>
  </si>
  <si>
    <t>3 | 2</t>
  </si>
  <si>
    <t>4 | 2</t>
  </si>
  <si>
    <t>5 | 2</t>
  </si>
  <si>
    <t>1 | 3</t>
  </si>
  <si>
    <t>2 | 3</t>
  </si>
  <si>
    <t>3 | 3</t>
  </si>
  <si>
    <t>4 | 3</t>
  </si>
  <si>
    <t>5 | 3</t>
  </si>
  <si>
    <t>1 | 4</t>
  </si>
  <si>
    <t>2 | 4</t>
  </si>
  <si>
    <t>3 | 4</t>
  </si>
  <si>
    <t>4 | 4</t>
  </si>
  <si>
    <t>5 | 4</t>
  </si>
  <si>
    <t>1 | 5</t>
  </si>
  <si>
    <t>2 | 5</t>
  </si>
  <si>
    <t>3 | 5</t>
  </si>
  <si>
    <t>4 | 5</t>
  </si>
  <si>
    <t>5 | 5</t>
  </si>
  <si>
    <t>Area on file: MLC MENAI 1990 LAND COVER</t>
  </si>
  <si>
    <t>Area on file: MLC MENAI 1995 LAND COVER</t>
  </si>
  <si>
    <t>Area on file: Menai 1990-1995</t>
  </si>
  <si>
    <t>Tot. 1990</t>
  </si>
  <si>
    <t>Tot. 1995</t>
  </si>
  <si>
    <t>Area on file: MLC MENAI 2000 LAND COVER</t>
  </si>
  <si>
    <t>Area on file: Menai 1995-2000</t>
  </si>
  <si>
    <t>Tot. 2000</t>
  </si>
  <si>
    <t>Area on file: MLC MENAI 2009 LAND COVER</t>
  </si>
  <si>
    <t>Area on file: Menai 2000-2009</t>
  </si>
  <si>
    <t>Tot. 2009</t>
  </si>
  <si>
    <t>Area on file: MLC MENAI 1973 LAND COVER NEW</t>
  </si>
  <si>
    <t>Tot. 1973</t>
  </si>
  <si>
    <t>Area on file: MLC MENAI 2020 LAND COVER</t>
  </si>
  <si>
    <t>Other Vegetations</t>
  </si>
  <si>
    <t>Tot. 2020</t>
  </si>
  <si>
    <t>Area on file: Menai 1973-1990NEW</t>
  </si>
  <si>
    <t>Area on file: Menai 2009-2020</t>
  </si>
  <si>
    <t>Area on file: Menai 1973-2020NEW</t>
  </si>
  <si>
    <t>Change between of 1973-1990 in hectares</t>
  </si>
  <si>
    <t>Change between 1990-1995 in hectares</t>
  </si>
  <si>
    <t>W</t>
  </si>
  <si>
    <t>Bl</t>
  </si>
  <si>
    <t>Mg</t>
  </si>
  <si>
    <t>Ag</t>
  </si>
  <si>
    <t>Of</t>
  </si>
  <si>
    <t>Total 1990</t>
  </si>
  <si>
    <t>Land Cover</t>
  </si>
  <si>
    <t>Total 1995</t>
  </si>
  <si>
    <t>Total 1973</t>
  </si>
  <si>
    <t>Change between 1995-2000 in hectares</t>
  </si>
  <si>
    <t>Change between 2000-2009 in hectares</t>
  </si>
  <si>
    <t>Total 2000</t>
  </si>
  <si>
    <t>Total 2009</t>
  </si>
  <si>
    <t>w</t>
  </si>
  <si>
    <t>Change between 2009-2020 in hectares</t>
  </si>
  <si>
    <t>Change between 1973-2020 in hectares</t>
  </si>
  <si>
    <t>Total 2020</t>
  </si>
  <si>
    <t>1973-1990</t>
  </si>
  <si>
    <t>1990-1995</t>
  </si>
  <si>
    <t>1995-2000</t>
  </si>
  <si>
    <t>2000-2009</t>
  </si>
  <si>
    <t>2009-2020</t>
  </si>
  <si>
    <t>1973-2020</t>
  </si>
  <si>
    <t>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</si>
</sst>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wrapText="1"/>
    </xf>
    <xf numFmtId="165" fontId="0" fillId="0" borderId="1" xfId="0" applyNumberFormat="1" applyBorder="1"/>
    <xf numFmtId="164" fontId="0" fillId="0" borderId="1" xfId="0" applyNumberFormat="1" applyBorder="1"/>
    <xf numFmtId="166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8-427C-BC8F-41563359BB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Figure!$B$8:$G$8</c:f>
              <c:strCache>
                <c:ptCount val="6"/>
                <c:pt idx="0">
                  <c:v>1973-1990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2000-2009</c:v>
                </c:pt>
                <c:pt idx="4">
                  <c:v>2009-2020</c:v>
                </c:pt>
                <c:pt idx="5">
                  <c:v>1973-2020</c:v>
                </c:pt>
              </c:strCache>
            </c:strRef>
          </c:cat>
          <c:val>
            <c:numRef>
              <c:f>Figure!$B$9:$G$9</c:f>
              <c:numCache>
                <c:formatCode>#,##0.0</c:formatCode>
                <c:ptCount val="6"/>
                <c:pt idx="0">
                  <c:v>57.375</c:v>
                </c:pt>
                <c:pt idx="1">
                  <c:v>75.375</c:v>
                </c:pt>
                <c:pt idx="2">
                  <c:v>202.92750000000001</c:v>
                </c:pt>
                <c:pt idx="3" formatCode="0.0">
                  <c:v>125.57249999999999</c:v>
                </c:pt>
                <c:pt idx="4">
                  <c:v>414.17999999999995</c:v>
                </c:pt>
                <c:pt idx="5">
                  <c:v>875.43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27C-BC8F-41563359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648320"/>
        <c:axId val="494648648"/>
      </c:barChart>
      <c:catAx>
        <c:axId val="494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8648"/>
        <c:crosses val="autoZero"/>
        <c:auto val="1"/>
        <c:lblAlgn val="ctr"/>
        <c:lblOffset val="100"/>
        <c:noMultiLvlLbl val="0"/>
      </c:catAx>
      <c:valAx>
        <c:axId val="4946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1981627296588"/>
          <c:y val="5.0925925925925923E-2"/>
          <c:w val="0.858557961504811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Figure!$B$2:$G$2</c:f>
              <c:numCache>
                <c:formatCode>General</c:formatCode>
                <c:ptCount val="6"/>
                <c:pt idx="0">
                  <c:v>1973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2009</c:v>
                </c:pt>
                <c:pt idx="5">
                  <c:v>2020</c:v>
                </c:pt>
              </c:numCache>
            </c:numRef>
          </c:cat>
          <c:val>
            <c:numRef>
              <c:f>Figure!$B$3:$G$3</c:f>
              <c:numCache>
                <c:formatCode>0.0</c:formatCode>
                <c:ptCount val="6"/>
                <c:pt idx="0">
                  <c:v>1694.61</c:v>
                </c:pt>
                <c:pt idx="1">
                  <c:v>1637.2349999999999</c:v>
                </c:pt>
                <c:pt idx="2">
                  <c:v>1561.86</c:v>
                </c:pt>
                <c:pt idx="3">
                  <c:v>1358.9324999999999</c:v>
                </c:pt>
                <c:pt idx="4">
                  <c:v>1233.3599999999999</c:v>
                </c:pt>
                <c:pt idx="5">
                  <c:v>819.18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B-4094-904B-ABE88E1A1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2667688"/>
        <c:axId val="392669984"/>
      </c:barChart>
      <c:catAx>
        <c:axId val="39266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9984"/>
        <c:crosses val="autoZero"/>
        <c:auto val="1"/>
        <c:lblAlgn val="ctr"/>
        <c:lblOffset val="100"/>
        <c:noMultiLvlLbl val="0"/>
      </c:catAx>
      <c:valAx>
        <c:axId val="392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768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ys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14287</xdr:rowOff>
    </xdr:from>
    <xdr:to>
      <xdr:col>20</xdr:col>
      <xdr:colOff>257175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B6C-1B44-4B15-B9DA-13EA5755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13</xdr:row>
      <xdr:rowOff>100012</xdr:rowOff>
    </xdr:from>
    <xdr:to>
      <xdr:col>11</xdr:col>
      <xdr:colOff>566737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C7522-ED2F-41FB-81D4-4939D406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7032-6986-4B7E-B721-F6800412247D}">
  <dimension ref="B1:N29"/>
  <sheetViews>
    <sheetView workbookViewId="0">
      <selection activeCell="M16" sqref="M16"/>
    </sheetView>
  </sheetViews>
  <sheetFormatPr defaultRowHeight="15" x14ac:dyDescent="0.25"/>
  <sheetData>
    <row r="1" spans="2:14" x14ac:dyDescent="0.25">
      <c r="B1" t="s">
        <v>49</v>
      </c>
    </row>
    <row r="2" spans="2:14" x14ac:dyDescent="0.25">
      <c r="G2">
        <v>1</v>
      </c>
      <c r="H2">
        <v>2</v>
      </c>
      <c r="I2">
        <v>3</v>
      </c>
      <c r="J2">
        <v>4</v>
      </c>
      <c r="K2">
        <v>5</v>
      </c>
      <c r="L2" t="s">
        <v>36</v>
      </c>
    </row>
    <row r="3" spans="2:14" x14ac:dyDescent="0.25">
      <c r="F3">
        <v>1</v>
      </c>
      <c r="G3" s="2">
        <v>950.89499999999998</v>
      </c>
      <c r="H3" s="2">
        <v>18.855</v>
      </c>
      <c r="I3" s="2">
        <v>34.155000000000001</v>
      </c>
      <c r="J3" s="2">
        <v>6.03</v>
      </c>
      <c r="K3" s="2">
        <v>6.2324999999999999</v>
      </c>
      <c r="L3" s="2">
        <f>SUM(G3:K3)</f>
        <v>1016.1674999999999</v>
      </c>
    </row>
    <row r="4" spans="2:14" x14ac:dyDescent="0.25">
      <c r="B4" t="s">
        <v>0</v>
      </c>
      <c r="C4" t="s">
        <v>1</v>
      </c>
      <c r="D4" t="s">
        <v>2</v>
      </c>
      <c r="F4">
        <v>2</v>
      </c>
      <c r="G4" s="2">
        <v>47.475000000000001</v>
      </c>
      <c r="H4" s="2">
        <v>271.1925</v>
      </c>
      <c r="I4" s="2">
        <v>164.3175</v>
      </c>
      <c r="J4" s="2">
        <v>109.125</v>
      </c>
      <c r="K4" s="2">
        <v>149.04</v>
      </c>
      <c r="L4" s="2">
        <f>SUM(G4:K4)</f>
        <v>741.15</v>
      </c>
    </row>
    <row r="5" spans="2:14" x14ac:dyDescent="0.25">
      <c r="B5">
        <v>1</v>
      </c>
      <c r="C5">
        <v>950.89499999999998</v>
      </c>
      <c r="D5" t="s">
        <v>8</v>
      </c>
      <c r="F5">
        <v>3</v>
      </c>
      <c r="G5" s="2">
        <v>95.715000000000003</v>
      </c>
      <c r="H5" s="2">
        <v>194.76</v>
      </c>
      <c r="I5" s="2">
        <v>825.50250000000005</v>
      </c>
      <c r="J5" s="2">
        <v>247.07249999999999</v>
      </c>
      <c r="K5" s="2">
        <v>274.185</v>
      </c>
      <c r="L5" s="2">
        <f>SUM(G5:K5)</f>
        <v>1637.2349999999999</v>
      </c>
    </row>
    <row r="6" spans="2:14" x14ac:dyDescent="0.25">
      <c r="B6">
        <v>2</v>
      </c>
      <c r="C6">
        <v>18.855</v>
      </c>
      <c r="D6" t="s">
        <v>9</v>
      </c>
      <c r="F6">
        <v>4</v>
      </c>
      <c r="G6" s="2">
        <v>36.697499999999998</v>
      </c>
      <c r="H6" s="2">
        <v>175.70249999999999</v>
      </c>
      <c r="I6" s="2">
        <v>404.28</v>
      </c>
      <c r="J6" s="2">
        <v>702.76499999999999</v>
      </c>
      <c r="K6" s="2">
        <v>429.21</v>
      </c>
      <c r="L6" s="2">
        <f>SUM(G6:K6)</f>
        <v>1748.655</v>
      </c>
    </row>
    <row r="7" spans="2:14" x14ac:dyDescent="0.25">
      <c r="B7">
        <v>3</v>
      </c>
      <c r="C7">
        <v>34.155000000000001</v>
      </c>
      <c r="D7" t="s">
        <v>10</v>
      </c>
      <c r="F7">
        <v>5</v>
      </c>
      <c r="G7" s="2">
        <v>8.4375</v>
      </c>
      <c r="H7" s="2">
        <v>105.48</v>
      </c>
      <c r="I7" s="2">
        <v>266.35500000000002</v>
      </c>
      <c r="J7" s="2">
        <v>268.17750000000001</v>
      </c>
      <c r="K7" s="2">
        <v>398.0025</v>
      </c>
      <c r="L7" s="2">
        <f>SUM(G7:K7)</f>
        <v>1046.4525000000001</v>
      </c>
    </row>
    <row r="8" spans="2:14" x14ac:dyDescent="0.25">
      <c r="B8">
        <v>4</v>
      </c>
      <c r="C8">
        <v>6.03</v>
      </c>
      <c r="D8" t="s">
        <v>11</v>
      </c>
      <c r="F8" t="s">
        <v>45</v>
      </c>
      <c r="G8" s="2">
        <f>SUM(G3:G7)</f>
        <v>1139.22</v>
      </c>
      <c r="H8" s="2">
        <f>SUM(H3:H7)</f>
        <v>765.99</v>
      </c>
      <c r="I8" s="2">
        <f>SUM(I3:I7)</f>
        <v>1694.6100000000001</v>
      </c>
      <c r="J8" s="2">
        <f>SUM(J3:J7)</f>
        <v>1333.1699999999998</v>
      </c>
      <c r="K8" s="2">
        <f>SUM(K3:K7)</f>
        <v>1256.67</v>
      </c>
      <c r="L8" s="2">
        <f>L7+L6+L5+L4+L3</f>
        <v>6189.6599999999989</v>
      </c>
    </row>
    <row r="9" spans="2:14" x14ac:dyDescent="0.25">
      <c r="B9">
        <v>5</v>
      </c>
      <c r="C9">
        <v>6.2324999999999999</v>
      </c>
      <c r="D9" t="s">
        <v>12</v>
      </c>
    </row>
    <row r="10" spans="2:14" x14ac:dyDescent="0.25">
      <c r="B10">
        <v>6</v>
      </c>
      <c r="C10">
        <v>47.475000000000001</v>
      </c>
      <c r="D10" t="s">
        <v>13</v>
      </c>
      <c r="F10" t="s">
        <v>44</v>
      </c>
      <c r="L10" t="s">
        <v>33</v>
      </c>
    </row>
    <row r="11" spans="2:14" x14ac:dyDescent="0.25">
      <c r="B11">
        <v>7</v>
      </c>
      <c r="C11">
        <v>271.1925</v>
      </c>
      <c r="D11" t="s">
        <v>14</v>
      </c>
    </row>
    <row r="12" spans="2:14" x14ac:dyDescent="0.25">
      <c r="B12">
        <v>8</v>
      </c>
      <c r="C12">
        <v>164.3175</v>
      </c>
      <c r="D12" t="s">
        <v>15</v>
      </c>
    </row>
    <row r="13" spans="2:14" x14ac:dyDescent="0.25">
      <c r="B13">
        <v>9</v>
      </c>
      <c r="C13">
        <v>109.125</v>
      </c>
      <c r="D13" t="s">
        <v>16</v>
      </c>
      <c r="F13" t="s">
        <v>0</v>
      </c>
      <c r="G13" t="s">
        <v>1</v>
      </c>
      <c r="H13" t="s">
        <v>2</v>
      </c>
      <c r="L13" t="s">
        <v>0</v>
      </c>
      <c r="M13" t="s">
        <v>1</v>
      </c>
      <c r="N13" t="s">
        <v>2</v>
      </c>
    </row>
    <row r="14" spans="2:14" x14ac:dyDescent="0.25">
      <c r="B14">
        <v>10</v>
      </c>
      <c r="C14">
        <v>149.04</v>
      </c>
      <c r="D14" t="s">
        <v>17</v>
      </c>
      <c r="F14">
        <v>1</v>
      </c>
      <c r="G14">
        <v>1139.22</v>
      </c>
      <c r="H14" t="s">
        <v>3</v>
      </c>
      <c r="L14">
        <v>1</v>
      </c>
      <c r="M14">
        <v>1016.1675</v>
      </c>
      <c r="N14" t="s">
        <v>3</v>
      </c>
    </row>
    <row r="15" spans="2:14" x14ac:dyDescent="0.25">
      <c r="B15">
        <v>11</v>
      </c>
      <c r="C15">
        <v>95.715000000000003</v>
      </c>
      <c r="D15" t="s">
        <v>18</v>
      </c>
      <c r="F15">
        <v>2</v>
      </c>
      <c r="G15">
        <v>765.99</v>
      </c>
      <c r="H15" t="s">
        <v>4</v>
      </c>
      <c r="L15">
        <v>2</v>
      </c>
      <c r="M15">
        <v>741.15</v>
      </c>
      <c r="N15" t="s">
        <v>4</v>
      </c>
    </row>
    <row r="16" spans="2:14" x14ac:dyDescent="0.25">
      <c r="B16">
        <v>12</v>
      </c>
      <c r="C16">
        <v>194.76</v>
      </c>
      <c r="D16" t="s">
        <v>19</v>
      </c>
      <c r="F16">
        <v>3</v>
      </c>
      <c r="G16">
        <v>1694.61</v>
      </c>
      <c r="H16" t="s">
        <v>5</v>
      </c>
      <c r="L16">
        <v>3</v>
      </c>
      <c r="M16">
        <v>1637.2349999999999</v>
      </c>
      <c r="N16" t="s">
        <v>5</v>
      </c>
    </row>
    <row r="17" spans="2:14" x14ac:dyDescent="0.25">
      <c r="B17">
        <v>13</v>
      </c>
      <c r="C17">
        <v>825.50250000000005</v>
      </c>
      <c r="D17" t="s">
        <v>20</v>
      </c>
      <c r="F17">
        <v>4</v>
      </c>
      <c r="G17">
        <v>1333.17</v>
      </c>
      <c r="H17" t="s">
        <v>6</v>
      </c>
      <c r="L17">
        <v>4</v>
      </c>
      <c r="M17">
        <v>1748.655</v>
      </c>
      <c r="N17" t="s">
        <v>6</v>
      </c>
    </row>
    <row r="18" spans="2:14" x14ac:dyDescent="0.25">
      <c r="B18">
        <v>14</v>
      </c>
      <c r="C18">
        <v>247.07249999999999</v>
      </c>
      <c r="D18" t="s">
        <v>21</v>
      </c>
      <c r="F18">
        <v>5</v>
      </c>
      <c r="G18">
        <v>1256.67</v>
      </c>
      <c r="H18" t="s">
        <v>7</v>
      </c>
      <c r="L18">
        <v>5</v>
      </c>
      <c r="M18">
        <v>1046.4525000000001</v>
      </c>
      <c r="N18" t="s">
        <v>7</v>
      </c>
    </row>
    <row r="19" spans="2:14" x14ac:dyDescent="0.25">
      <c r="B19">
        <v>15</v>
      </c>
      <c r="C19">
        <v>274.185</v>
      </c>
      <c r="D19" t="s">
        <v>22</v>
      </c>
    </row>
    <row r="20" spans="2:14" x14ac:dyDescent="0.25">
      <c r="B20">
        <v>16</v>
      </c>
      <c r="C20">
        <v>36.697499999999998</v>
      </c>
      <c r="D20" t="s">
        <v>23</v>
      </c>
    </row>
    <row r="21" spans="2:14" x14ac:dyDescent="0.25">
      <c r="B21">
        <v>17</v>
      </c>
      <c r="C21">
        <v>175.70249999999999</v>
      </c>
      <c r="D21" t="s">
        <v>24</v>
      </c>
    </row>
    <row r="22" spans="2:14" x14ac:dyDescent="0.25">
      <c r="B22">
        <v>18</v>
      </c>
      <c r="C22">
        <v>404.28</v>
      </c>
      <c r="D22" t="s">
        <v>25</v>
      </c>
    </row>
    <row r="23" spans="2:14" x14ac:dyDescent="0.25">
      <c r="B23">
        <v>19</v>
      </c>
      <c r="C23">
        <v>702.76499999999999</v>
      </c>
      <c r="D23" t="s">
        <v>26</v>
      </c>
    </row>
    <row r="24" spans="2:14" x14ac:dyDescent="0.25">
      <c r="B24">
        <v>20</v>
      </c>
      <c r="C24">
        <v>429.21</v>
      </c>
      <c r="D24" t="s">
        <v>27</v>
      </c>
    </row>
    <row r="25" spans="2:14" x14ac:dyDescent="0.25">
      <c r="B25">
        <v>21</v>
      </c>
      <c r="C25">
        <v>8.4375</v>
      </c>
      <c r="D25" t="s">
        <v>28</v>
      </c>
    </row>
    <row r="26" spans="2:14" x14ac:dyDescent="0.25">
      <c r="B26">
        <v>22</v>
      </c>
      <c r="C26">
        <v>105.48</v>
      </c>
      <c r="D26" t="s">
        <v>29</v>
      </c>
    </row>
    <row r="27" spans="2:14" x14ac:dyDescent="0.25">
      <c r="B27">
        <v>23</v>
      </c>
      <c r="C27">
        <v>266.35500000000002</v>
      </c>
      <c r="D27" t="s">
        <v>30</v>
      </c>
    </row>
    <row r="28" spans="2:14" x14ac:dyDescent="0.25">
      <c r="B28">
        <v>24</v>
      </c>
      <c r="C28">
        <v>268.17750000000001</v>
      </c>
      <c r="D28" t="s">
        <v>31</v>
      </c>
    </row>
    <row r="29" spans="2:14" x14ac:dyDescent="0.25">
      <c r="B29">
        <v>25</v>
      </c>
      <c r="C29">
        <v>398.0025</v>
      </c>
      <c r="D29" t="s">
        <v>32</v>
      </c>
    </row>
  </sheetData>
  <pageMargins left="0.7" right="0.7" top="0.75" bottom="0.75" header="0.3" footer="0.3"/>
  <ignoredErrors>
    <ignoredError sqref="L3:L7 G8:K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C7A1-F4ED-4EDB-9E8D-C72B18E80EBF}">
  <dimension ref="B1:N28"/>
  <sheetViews>
    <sheetView workbookViewId="0">
      <selection activeCell="G3" sqref="G3:L8"/>
    </sheetView>
  </sheetViews>
  <sheetFormatPr defaultRowHeight="15" x14ac:dyDescent="0.25"/>
  <sheetData>
    <row r="1" spans="2:14" x14ac:dyDescent="0.25">
      <c r="B1" t="s">
        <v>35</v>
      </c>
    </row>
    <row r="2" spans="2:14" x14ac:dyDescent="0.25">
      <c r="G2">
        <v>1</v>
      </c>
      <c r="H2">
        <v>2</v>
      </c>
      <c r="I2">
        <v>3</v>
      </c>
      <c r="J2">
        <v>4</v>
      </c>
      <c r="K2">
        <v>5</v>
      </c>
      <c r="L2" t="s">
        <v>37</v>
      </c>
    </row>
    <row r="3" spans="2:14" x14ac:dyDescent="0.25">
      <c r="F3">
        <v>1</v>
      </c>
      <c r="G3" s="2">
        <v>938.47500000000002</v>
      </c>
      <c r="H3" s="2">
        <v>35.167499999999997</v>
      </c>
      <c r="I3" s="2">
        <v>37.732500000000002</v>
      </c>
      <c r="J3" s="2">
        <v>24.637499999999999</v>
      </c>
      <c r="K3" s="2">
        <v>0</v>
      </c>
      <c r="L3" s="2">
        <f>SUM(G3:K3)</f>
        <v>1036.0125</v>
      </c>
    </row>
    <row r="4" spans="2:14" x14ac:dyDescent="0.25">
      <c r="B4" t="s">
        <v>0</v>
      </c>
      <c r="C4" t="s">
        <v>1</v>
      </c>
      <c r="D4" t="s">
        <v>2</v>
      </c>
      <c r="F4">
        <v>2</v>
      </c>
      <c r="G4" s="2">
        <v>44.527500000000003</v>
      </c>
      <c r="H4" s="2">
        <v>327.96</v>
      </c>
      <c r="I4" s="2">
        <v>184.27500000000001</v>
      </c>
      <c r="J4" s="2">
        <v>154.97999999999999</v>
      </c>
      <c r="K4" s="2">
        <v>33.615000000000002</v>
      </c>
      <c r="L4" s="2">
        <f>SUM(G4:K4)</f>
        <v>745.35749999999996</v>
      </c>
    </row>
    <row r="5" spans="2:14" x14ac:dyDescent="0.25">
      <c r="B5">
        <v>1</v>
      </c>
      <c r="C5">
        <v>938.47500000000002</v>
      </c>
      <c r="D5" t="s">
        <v>8</v>
      </c>
      <c r="F5">
        <v>3</v>
      </c>
      <c r="G5" s="2">
        <v>15.39</v>
      </c>
      <c r="H5" s="2">
        <v>135.1575</v>
      </c>
      <c r="I5" s="2">
        <v>801.29250000000002</v>
      </c>
      <c r="J5" s="2">
        <v>332.41500000000002</v>
      </c>
      <c r="K5" s="2">
        <v>277.60500000000002</v>
      </c>
      <c r="L5" s="2">
        <f>SUM(G5:K5)</f>
        <v>1561.8600000000001</v>
      </c>
    </row>
    <row r="6" spans="2:14" x14ac:dyDescent="0.25">
      <c r="B6">
        <v>2</v>
      </c>
      <c r="C6">
        <v>35.167499999999997</v>
      </c>
      <c r="D6" t="s">
        <v>9</v>
      </c>
      <c r="F6">
        <v>4</v>
      </c>
      <c r="G6" s="2">
        <v>12.15</v>
      </c>
      <c r="H6" s="2">
        <v>135.92250000000001</v>
      </c>
      <c r="I6" s="2">
        <v>321.1875</v>
      </c>
      <c r="J6" s="2">
        <v>582.36749999999995</v>
      </c>
      <c r="K6" s="2">
        <v>304.04250000000002</v>
      </c>
      <c r="L6" s="2">
        <f>SUM(G6:K6)</f>
        <v>1355.67</v>
      </c>
    </row>
    <row r="7" spans="2:14" x14ac:dyDescent="0.25">
      <c r="B7">
        <v>3</v>
      </c>
      <c r="C7">
        <v>37.732500000000002</v>
      </c>
      <c r="D7" t="s">
        <v>10</v>
      </c>
      <c r="F7">
        <v>5</v>
      </c>
      <c r="G7" s="2">
        <v>5.625</v>
      </c>
      <c r="H7" s="2">
        <v>106.9425</v>
      </c>
      <c r="I7" s="2">
        <v>292.7475</v>
      </c>
      <c r="J7" s="2">
        <v>654.255</v>
      </c>
      <c r="K7" s="2">
        <v>431.19</v>
      </c>
      <c r="L7" s="2">
        <f>SUM(G7:K7)</f>
        <v>1490.76</v>
      </c>
    </row>
    <row r="8" spans="2:14" x14ac:dyDescent="0.25">
      <c r="B8">
        <v>4</v>
      </c>
      <c r="C8">
        <v>24.637499999999999</v>
      </c>
      <c r="D8" t="s">
        <v>11</v>
      </c>
      <c r="F8" t="s">
        <v>36</v>
      </c>
      <c r="G8" s="2">
        <f>SUM(G3:G7)</f>
        <v>1016.1675</v>
      </c>
      <c r="H8" s="2">
        <f>SUM(H3:H7)</f>
        <v>741.15</v>
      </c>
      <c r="I8" s="2">
        <f>SUM(I3:I7)</f>
        <v>1637.2349999999999</v>
      </c>
      <c r="J8" s="2">
        <f>SUM(J3:J7)</f>
        <v>1748.6550000000002</v>
      </c>
      <c r="K8" s="2">
        <f>SUM(K3:K7)</f>
        <v>1046.4525000000001</v>
      </c>
      <c r="L8" s="2">
        <f>L7+L6+L5+L4+L3</f>
        <v>6189.6600000000008</v>
      </c>
    </row>
    <row r="9" spans="2:14" x14ac:dyDescent="0.25">
      <c r="B9">
        <v>5</v>
      </c>
      <c r="C9">
        <v>44.527500000000003</v>
      </c>
      <c r="D9" t="s">
        <v>13</v>
      </c>
    </row>
    <row r="10" spans="2:14" x14ac:dyDescent="0.25">
      <c r="B10">
        <v>6</v>
      </c>
      <c r="C10">
        <v>327.96</v>
      </c>
      <c r="D10" t="s">
        <v>14</v>
      </c>
    </row>
    <row r="11" spans="2:14" x14ac:dyDescent="0.25">
      <c r="B11">
        <v>7</v>
      </c>
      <c r="C11">
        <v>184.27500000000001</v>
      </c>
      <c r="D11" t="s">
        <v>15</v>
      </c>
      <c r="G11" t="s">
        <v>33</v>
      </c>
      <c r="L11" t="s">
        <v>34</v>
      </c>
    </row>
    <row r="12" spans="2:14" x14ac:dyDescent="0.25">
      <c r="B12">
        <v>8</v>
      </c>
      <c r="C12">
        <v>154.97999999999999</v>
      </c>
      <c r="D12" t="s">
        <v>16</v>
      </c>
    </row>
    <row r="13" spans="2:14" x14ac:dyDescent="0.25">
      <c r="B13">
        <v>9</v>
      </c>
      <c r="C13">
        <v>33.615000000000002</v>
      </c>
      <c r="D13" t="s">
        <v>17</v>
      </c>
    </row>
    <row r="14" spans="2:14" x14ac:dyDescent="0.25">
      <c r="B14">
        <v>10</v>
      </c>
      <c r="C14">
        <v>15.39</v>
      </c>
      <c r="D14" t="s">
        <v>18</v>
      </c>
      <c r="G14" t="s">
        <v>0</v>
      </c>
      <c r="H14" t="s">
        <v>1</v>
      </c>
      <c r="I14" t="s">
        <v>2</v>
      </c>
      <c r="L14" t="s">
        <v>0</v>
      </c>
      <c r="M14" t="s">
        <v>1</v>
      </c>
      <c r="N14" t="s">
        <v>2</v>
      </c>
    </row>
    <row r="15" spans="2:14" x14ac:dyDescent="0.25">
      <c r="B15">
        <v>11</v>
      </c>
      <c r="C15">
        <v>135.1575</v>
      </c>
      <c r="D15" t="s">
        <v>19</v>
      </c>
      <c r="G15">
        <v>1</v>
      </c>
      <c r="H15">
        <v>1016.1675</v>
      </c>
      <c r="I15" t="s">
        <v>3</v>
      </c>
      <c r="L15">
        <v>1</v>
      </c>
      <c r="M15">
        <v>1036.0125</v>
      </c>
      <c r="N15" t="s">
        <v>3</v>
      </c>
    </row>
    <row r="16" spans="2:14" x14ac:dyDescent="0.25">
      <c r="B16">
        <v>12</v>
      </c>
      <c r="C16">
        <v>801.29250000000002</v>
      </c>
      <c r="D16" t="s">
        <v>20</v>
      </c>
      <c r="G16">
        <v>2</v>
      </c>
      <c r="H16">
        <v>741.15</v>
      </c>
      <c r="I16" t="s">
        <v>4</v>
      </c>
      <c r="L16">
        <v>2</v>
      </c>
      <c r="M16">
        <v>745.35749999999996</v>
      </c>
      <c r="N16" t="s">
        <v>4</v>
      </c>
    </row>
    <row r="17" spans="2:14" x14ac:dyDescent="0.25">
      <c r="B17">
        <v>13</v>
      </c>
      <c r="C17">
        <v>332.41500000000002</v>
      </c>
      <c r="D17" t="s">
        <v>21</v>
      </c>
      <c r="G17">
        <v>3</v>
      </c>
      <c r="H17">
        <v>1637.2349999999999</v>
      </c>
      <c r="I17" t="s">
        <v>5</v>
      </c>
      <c r="L17">
        <v>3</v>
      </c>
      <c r="M17">
        <v>1561.86</v>
      </c>
      <c r="N17" t="s">
        <v>5</v>
      </c>
    </row>
    <row r="18" spans="2:14" x14ac:dyDescent="0.25">
      <c r="B18">
        <v>14</v>
      </c>
      <c r="C18">
        <v>277.60500000000002</v>
      </c>
      <c r="D18" t="s">
        <v>22</v>
      </c>
      <c r="G18">
        <v>4</v>
      </c>
      <c r="H18">
        <v>1748.655</v>
      </c>
      <c r="I18" t="s">
        <v>6</v>
      </c>
      <c r="L18">
        <v>4</v>
      </c>
      <c r="M18">
        <v>1355.67</v>
      </c>
      <c r="N18" t="s">
        <v>6</v>
      </c>
    </row>
    <row r="19" spans="2:14" x14ac:dyDescent="0.25">
      <c r="B19">
        <v>15</v>
      </c>
      <c r="C19">
        <v>12.15</v>
      </c>
      <c r="D19" t="s">
        <v>23</v>
      </c>
      <c r="G19">
        <v>5</v>
      </c>
      <c r="H19">
        <v>1046.4525000000001</v>
      </c>
      <c r="I19" t="s">
        <v>7</v>
      </c>
      <c r="L19">
        <v>5</v>
      </c>
      <c r="M19">
        <v>1490.76</v>
      </c>
      <c r="N19" t="s">
        <v>7</v>
      </c>
    </row>
    <row r="20" spans="2:14" x14ac:dyDescent="0.25">
      <c r="B20">
        <v>16</v>
      </c>
      <c r="C20">
        <v>135.92250000000001</v>
      </c>
      <c r="D20" t="s">
        <v>24</v>
      </c>
    </row>
    <row r="21" spans="2:14" x14ac:dyDescent="0.25">
      <c r="B21">
        <v>17</v>
      </c>
      <c r="C21">
        <v>321.1875</v>
      </c>
      <c r="D21" t="s">
        <v>25</v>
      </c>
    </row>
    <row r="22" spans="2:14" x14ac:dyDescent="0.25">
      <c r="B22">
        <v>18</v>
      </c>
      <c r="C22">
        <v>582.36749999999995</v>
      </c>
      <c r="D22" t="s">
        <v>26</v>
      </c>
    </row>
    <row r="23" spans="2:14" x14ac:dyDescent="0.25">
      <c r="B23">
        <v>19</v>
      </c>
      <c r="C23">
        <v>304.04250000000002</v>
      </c>
      <c r="D23" t="s">
        <v>27</v>
      </c>
    </row>
    <row r="24" spans="2:14" x14ac:dyDescent="0.25">
      <c r="B24">
        <v>20</v>
      </c>
      <c r="C24">
        <v>5.625</v>
      </c>
      <c r="D24" t="s">
        <v>28</v>
      </c>
    </row>
    <row r="25" spans="2:14" x14ac:dyDescent="0.25">
      <c r="B25">
        <v>21</v>
      </c>
      <c r="C25">
        <v>106.9425</v>
      </c>
      <c r="D25" t="s">
        <v>29</v>
      </c>
    </row>
    <row r="26" spans="2:14" x14ac:dyDescent="0.25">
      <c r="B26">
        <v>22</v>
      </c>
      <c r="C26">
        <v>292.7475</v>
      </c>
      <c r="D26" t="s">
        <v>30</v>
      </c>
    </row>
    <row r="27" spans="2:14" x14ac:dyDescent="0.25">
      <c r="B27">
        <v>23</v>
      </c>
      <c r="C27">
        <v>654.255</v>
      </c>
      <c r="D27" t="s">
        <v>31</v>
      </c>
    </row>
    <row r="28" spans="2:14" x14ac:dyDescent="0.25">
      <c r="B28">
        <v>24</v>
      </c>
      <c r="C28">
        <v>431.19</v>
      </c>
      <c r="D28" t="s">
        <v>32</v>
      </c>
    </row>
  </sheetData>
  <pageMargins left="0.7" right="0.7" top="0.75" bottom="0.75" header="0.3" footer="0.3"/>
  <ignoredErrors>
    <ignoredError sqref="G8:K8 L3:L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1A29-873E-4A15-9DBB-74C6D7771019}">
  <dimension ref="B1:N29"/>
  <sheetViews>
    <sheetView workbookViewId="0">
      <selection activeCell="M16" sqref="M16"/>
    </sheetView>
  </sheetViews>
  <sheetFormatPr defaultRowHeight="15" x14ac:dyDescent="0.25"/>
  <sheetData>
    <row r="1" spans="2:14" x14ac:dyDescent="0.25">
      <c r="B1" t="s">
        <v>39</v>
      </c>
    </row>
    <row r="2" spans="2:14" x14ac:dyDescent="0.25">
      <c r="G2">
        <v>1</v>
      </c>
      <c r="H2">
        <v>2</v>
      </c>
      <c r="I2">
        <v>3</v>
      </c>
      <c r="J2">
        <v>4</v>
      </c>
      <c r="K2">
        <v>5</v>
      </c>
      <c r="L2" t="s">
        <v>40</v>
      </c>
    </row>
    <row r="3" spans="2:14" x14ac:dyDescent="0.25">
      <c r="F3">
        <v>1</v>
      </c>
      <c r="G3" s="2">
        <v>774.20249999999999</v>
      </c>
      <c r="H3" s="2">
        <v>12.9825</v>
      </c>
      <c r="I3" s="2">
        <v>3.87</v>
      </c>
      <c r="J3" s="2">
        <v>6.7500000000000004E-2</v>
      </c>
      <c r="K3" s="2">
        <v>0.20250000000000001</v>
      </c>
      <c r="L3" s="2">
        <f>SUM(G3:K3)</f>
        <v>791.32499999999993</v>
      </c>
    </row>
    <row r="4" spans="2:14" x14ac:dyDescent="0.25">
      <c r="B4" t="s">
        <v>0</v>
      </c>
      <c r="C4" t="s">
        <v>1</v>
      </c>
      <c r="D4" t="s">
        <v>2</v>
      </c>
      <c r="F4">
        <v>2</v>
      </c>
      <c r="G4" s="2">
        <v>0.13500000000000001</v>
      </c>
      <c r="H4" s="2">
        <v>170.46</v>
      </c>
      <c r="I4" s="2">
        <v>179.70750000000001</v>
      </c>
      <c r="J4" s="2">
        <v>147.91499999999999</v>
      </c>
      <c r="K4" s="2">
        <v>140.08500000000001</v>
      </c>
      <c r="L4" s="2">
        <f>SUM(G4:K4)</f>
        <v>638.30250000000001</v>
      </c>
    </row>
    <row r="5" spans="2:14" x14ac:dyDescent="0.25">
      <c r="B5">
        <v>1</v>
      </c>
      <c r="C5">
        <v>774.20249999999999</v>
      </c>
      <c r="D5" t="s">
        <v>8</v>
      </c>
      <c r="F5">
        <v>3</v>
      </c>
      <c r="G5" s="2">
        <v>261.2475</v>
      </c>
      <c r="H5" s="2">
        <v>107.82</v>
      </c>
      <c r="I5" s="2">
        <v>658.03499999999997</v>
      </c>
      <c r="J5" s="2">
        <v>192.80250000000001</v>
      </c>
      <c r="K5" s="2">
        <v>139.0275</v>
      </c>
      <c r="L5" s="2">
        <f>SUM(G5:K5)</f>
        <v>1358.9324999999999</v>
      </c>
    </row>
    <row r="6" spans="2:14" x14ac:dyDescent="0.25">
      <c r="B6">
        <v>2</v>
      </c>
      <c r="C6">
        <v>12.9825</v>
      </c>
      <c r="D6" t="s">
        <v>9</v>
      </c>
      <c r="F6">
        <v>4</v>
      </c>
      <c r="G6" s="2">
        <v>0.27</v>
      </c>
      <c r="H6" s="2">
        <v>265.92750000000001</v>
      </c>
      <c r="I6" s="2">
        <v>169.92</v>
      </c>
      <c r="J6" s="2">
        <v>637.08749999999998</v>
      </c>
      <c r="K6" s="2">
        <v>688.07249999999999</v>
      </c>
      <c r="L6" s="2">
        <f>SUM(G6:K6)</f>
        <v>1761.2774999999999</v>
      </c>
    </row>
    <row r="7" spans="2:14" x14ac:dyDescent="0.25">
      <c r="B7">
        <v>3</v>
      </c>
      <c r="C7">
        <v>3.87</v>
      </c>
      <c r="D7" t="s">
        <v>10</v>
      </c>
      <c r="F7">
        <v>5</v>
      </c>
      <c r="G7" s="2">
        <v>0.1575</v>
      </c>
      <c r="H7" s="2">
        <v>188.16749999999999</v>
      </c>
      <c r="I7" s="2">
        <v>550.32749999999999</v>
      </c>
      <c r="J7" s="2">
        <v>377.79750000000001</v>
      </c>
      <c r="K7" s="2">
        <v>523.37249999999995</v>
      </c>
      <c r="L7" s="2">
        <f>SUM(G7:K7)</f>
        <v>1639.8224999999998</v>
      </c>
    </row>
    <row r="8" spans="2:14" x14ac:dyDescent="0.25">
      <c r="B8">
        <v>4</v>
      </c>
      <c r="C8">
        <v>6.7500000000000004E-2</v>
      </c>
      <c r="D8" t="s">
        <v>11</v>
      </c>
      <c r="F8" t="s">
        <v>37</v>
      </c>
      <c r="G8" s="2">
        <f>SUM(G3:G7)</f>
        <v>1036.0125</v>
      </c>
      <c r="H8" s="2">
        <f>SUM(H3:H7)</f>
        <v>745.35750000000007</v>
      </c>
      <c r="I8" s="2">
        <f>SUM(I3:I7)</f>
        <v>1561.86</v>
      </c>
      <c r="J8" s="2">
        <f>SUM(J3:J7)</f>
        <v>1355.67</v>
      </c>
      <c r="K8" s="2">
        <f>SUM(K3:K7)</f>
        <v>1490.76</v>
      </c>
      <c r="L8" s="2">
        <f>L7+L6+L5+L4+L3</f>
        <v>6189.6599999999989</v>
      </c>
    </row>
    <row r="9" spans="2:14" x14ac:dyDescent="0.25">
      <c r="B9">
        <v>5</v>
      </c>
      <c r="C9">
        <v>0.20250000000000001</v>
      </c>
      <c r="D9" t="s">
        <v>12</v>
      </c>
    </row>
    <row r="10" spans="2:14" x14ac:dyDescent="0.25">
      <c r="B10">
        <v>6</v>
      </c>
      <c r="C10">
        <v>0.13500000000000001</v>
      </c>
      <c r="D10" t="s">
        <v>13</v>
      </c>
      <c r="F10" t="s">
        <v>34</v>
      </c>
      <c r="L10" t="s">
        <v>38</v>
      </c>
    </row>
    <row r="11" spans="2:14" x14ac:dyDescent="0.25">
      <c r="B11">
        <v>7</v>
      </c>
      <c r="C11">
        <v>170.46</v>
      </c>
      <c r="D11" t="s">
        <v>14</v>
      </c>
    </row>
    <row r="12" spans="2:14" x14ac:dyDescent="0.25">
      <c r="B12">
        <v>8</v>
      </c>
      <c r="C12">
        <v>179.70750000000001</v>
      </c>
      <c r="D12" t="s">
        <v>15</v>
      </c>
    </row>
    <row r="13" spans="2:14" x14ac:dyDescent="0.25">
      <c r="B13">
        <v>9</v>
      </c>
      <c r="C13">
        <v>147.91499999999999</v>
      </c>
      <c r="D13" t="s">
        <v>16</v>
      </c>
      <c r="F13" t="s">
        <v>0</v>
      </c>
      <c r="G13" t="s">
        <v>1</v>
      </c>
      <c r="H13" t="s">
        <v>2</v>
      </c>
      <c r="L13" t="s">
        <v>0</v>
      </c>
      <c r="M13" t="s">
        <v>1</v>
      </c>
      <c r="N13" t="s">
        <v>2</v>
      </c>
    </row>
    <row r="14" spans="2:14" x14ac:dyDescent="0.25">
      <c r="B14">
        <v>10</v>
      </c>
      <c r="C14">
        <v>140.08500000000001</v>
      </c>
      <c r="D14" t="s">
        <v>17</v>
      </c>
      <c r="F14">
        <v>1</v>
      </c>
      <c r="G14">
        <v>1036.0125</v>
      </c>
      <c r="H14" t="s">
        <v>3</v>
      </c>
      <c r="L14">
        <v>1</v>
      </c>
      <c r="M14">
        <v>791.32500000000005</v>
      </c>
      <c r="N14" t="s">
        <v>3</v>
      </c>
    </row>
    <row r="15" spans="2:14" x14ac:dyDescent="0.25">
      <c r="B15">
        <v>11</v>
      </c>
      <c r="C15">
        <v>261.2475</v>
      </c>
      <c r="D15" t="s">
        <v>18</v>
      </c>
      <c r="F15">
        <v>2</v>
      </c>
      <c r="G15">
        <v>745.35749999999996</v>
      </c>
      <c r="H15" t="s">
        <v>4</v>
      </c>
      <c r="L15">
        <v>2</v>
      </c>
      <c r="M15">
        <v>638.30250000000001</v>
      </c>
      <c r="N15" t="s">
        <v>4</v>
      </c>
    </row>
    <row r="16" spans="2:14" x14ac:dyDescent="0.25">
      <c r="B16">
        <v>12</v>
      </c>
      <c r="C16">
        <v>107.82</v>
      </c>
      <c r="D16" t="s">
        <v>19</v>
      </c>
      <c r="F16">
        <v>3</v>
      </c>
      <c r="G16">
        <v>1561.86</v>
      </c>
      <c r="H16" t="s">
        <v>5</v>
      </c>
      <c r="L16">
        <v>3</v>
      </c>
      <c r="M16">
        <v>1358.9324999999999</v>
      </c>
      <c r="N16" t="s">
        <v>5</v>
      </c>
    </row>
    <row r="17" spans="2:14" x14ac:dyDescent="0.25">
      <c r="B17">
        <v>13</v>
      </c>
      <c r="C17">
        <v>658.03499999999997</v>
      </c>
      <c r="D17" t="s">
        <v>20</v>
      </c>
      <c r="F17">
        <v>4</v>
      </c>
      <c r="G17">
        <v>1355.67</v>
      </c>
      <c r="H17" t="s">
        <v>6</v>
      </c>
      <c r="L17">
        <v>4</v>
      </c>
      <c r="M17">
        <v>1761.2774999999999</v>
      </c>
      <c r="N17" t="s">
        <v>6</v>
      </c>
    </row>
    <row r="18" spans="2:14" x14ac:dyDescent="0.25">
      <c r="B18">
        <v>14</v>
      </c>
      <c r="C18">
        <v>192.80250000000001</v>
      </c>
      <c r="D18" t="s">
        <v>21</v>
      </c>
      <c r="F18">
        <v>5</v>
      </c>
      <c r="G18">
        <v>1490.76</v>
      </c>
      <c r="H18" t="s">
        <v>7</v>
      </c>
      <c r="L18">
        <v>5</v>
      </c>
      <c r="M18">
        <v>1639.8225</v>
      </c>
      <c r="N18" t="s">
        <v>7</v>
      </c>
    </row>
    <row r="19" spans="2:14" x14ac:dyDescent="0.25">
      <c r="B19">
        <v>15</v>
      </c>
      <c r="C19">
        <v>139.0275</v>
      </c>
      <c r="D19" t="s">
        <v>22</v>
      </c>
    </row>
    <row r="20" spans="2:14" x14ac:dyDescent="0.25">
      <c r="B20">
        <v>16</v>
      </c>
      <c r="C20">
        <v>0.27</v>
      </c>
      <c r="D20" t="s">
        <v>23</v>
      </c>
    </row>
    <row r="21" spans="2:14" x14ac:dyDescent="0.25">
      <c r="B21">
        <v>17</v>
      </c>
      <c r="C21">
        <v>265.92750000000001</v>
      </c>
      <c r="D21" t="s">
        <v>24</v>
      </c>
    </row>
    <row r="22" spans="2:14" x14ac:dyDescent="0.25">
      <c r="B22">
        <v>18</v>
      </c>
      <c r="C22">
        <v>169.92</v>
      </c>
      <c r="D22" t="s">
        <v>25</v>
      </c>
    </row>
    <row r="23" spans="2:14" x14ac:dyDescent="0.25">
      <c r="B23">
        <v>19</v>
      </c>
      <c r="C23">
        <v>637.08749999999998</v>
      </c>
      <c r="D23" t="s">
        <v>26</v>
      </c>
    </row>
    <row r="24" spans="2:14" x14ac:dyDescent="0.25">
      <c r="B24">
        <v>20</v>
      </c>
      <c r="C24">
        <v>688.07249999999999</v>
      </c>
      <c r="D24" t="s">
        <v>27</v>
      </c>
    </row>
    <row r="25" spans="2:14" x14ac:dyDescent="0.25">
      <c r="B25">
        <v>21</v>
      </c>
      <c r="C25">
        <v>0.1575</v>
      </c>
      <c r="D25" t="s">
        <v>28</v>
      </c>
    </row>
    <row r="26" spans="2:14" x14ac:dyDescent="0.25">
      <c r="B26">
        <v>22</v>
      </c>
      <c r="C26">
        <v>188.16749999999999</v>
      </c>
      <c r="D26" t="s">
        <v>29</v>
      </c>
    </row>
    <row r="27" spans="2:14" x14ac:dyDescent="0.25">
      <c r="B27">
        <v>23</v>
      </c>
      <c r="C27">
        <v>550.32749999999999</v>
      </c>
      <c r="D27" t="s">
        <v>30</v>
      </c>
    </row>
    <row r="28" spans="2:14" x14ac:dyDescent="0.25">
      <c r="B28">
        <v>24</v>
      </c>
      <c r="C28">
        <v>377.79750000000001</v>
      </c>
      <c r="D28" t="s">
        <v>31</v>
      </c>
    </row>
    <row r="29" spans="2:14" x14ac:dyDescent="0.25">
      <c r="B29">
        <v>25</v>
      </c>
      <c r="C29">
        <v>523.37249999999995</v>
      </c>
      <c r="D29" t="s">
        <v>32</v>
      </c>
    </row>
  </sheetData>
  <pageMargins left="0.7" right="0.7" top="0.75" bottom="0.75" header="0.3" footer="0.3"/>
  <ignoredErrors>
    <ignoredError sqref="G8:K8 L3:L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2172-C5AE-4229-9309-EF6951E76EE5}">
  <dimension ref="C1:O27"/>
  <sheetViews>
    <sheetView topLeftCell="B1" workbookViewId="0">
      <selection activeCell="H3" sqref="H3:L7"/>
    </sheetView>
  </sheetViews>
  <sheetFormatPr defaultRowHeight="15" x14ac:dyDescent="0.25"/>
  <sheetData>
    <row r="1" spans="3:15" x14ac:dyDescent="0.25">
      <c r="C1" t="s">
        <v>42</v>
      </c>
    </row>
    <row r="2" spans="3:15" x14ac:dyDescent="0.25">
      <c r="H2">
        <v>1</v>
      </c>
      <c r="I2">
        <v>2</v>
      </c>
      <c r="J2">
        <v>3</v>
      </c>
      <c r="K2">
        <v>4</v>
      </c>
      <c r="L2">
        <v>5</v>
      </c>
      <c r="M2" t="s">
        <v>43</v>
      </c>
    </row>
    <row r="3" spans="3:15" x14ac:dyDescent="0.25">
      <c r="G3">
        <v>1</v>
      </c>
      <c r="H3" s="2">
        <v>777.46500000000003</v>
      </c>
      <c r="I3" s="2">
        <v>2.2499999999999999E-2</v>
      </c>
      <c r="J3" s="2">
        <v>341.28</v>
      </c>
      <c r="K3" s="2">
        <v>0</v>
      </c>
      <c r="L3" s="2">
        <v>0</v>
      </c>
      <c r="M3" s="2">
        <f>SUM(H3:L3)</f>
        <v>1118.7674999999999</v>
      </c>
    </row>
    <row r="4" spans="3:15" x14ac:dyDescent="0.25">
      <c r="C4" t="s">
        <v>0</v>
      </c>
      <c r="D4" t="s">
        <v>1</v>
      </c>
      <c r="E4" t="s">
        <v>2</v>
      </c>
      <c r="G4">
        <v>2</v>
      </c>
      <c r="H4" s="2">
        <v>6.6825000000000001</v>
      </c>
      <c r="I4" s="2">
        <v>197.21250000000001</v>
      </c>
      <c r="J4" s="2">
        <v>146.8125</v>
      </c>
      <c r="K4" s="2">
        <v>189.69749999999999</v>
      </c>
      <c r="L4" s="2">
        <v>290.36250000000001</v>
      </c>
      <c r="M4" s="2">
        <f>SUM(H4:L4)</f>
        <v>830.76749999999993</v>
      </c>
    </row>
    <row r="5" spans="3:15" x14ac:dyDescent="0.25">
      <c r="C5">
        <v>1</v>
      </c>
      <c r="D5">
        <v>777.46500000000003</v>
      </c>
      <c r="E5" t="s">
        <v>8</v>
      </c>
      <c r="G5">
        <v>3</v>
      </c>
      <c r="H5" s="2">
        <v>6.7725</v>
      </c>
      <c r="I5" s="2">
        <v>113.8275</v>
      </c>
      <c r="J5" s="2">
        <v>667.89</v>
      </c>
      <c r="K5" s="2">
        <v>140.98500000000001</v>
      </c>
      <c r="L5" s="2">
        <v>303.88499999999999</v>
      </c>
      <c r="M5" s="2">
        <f>SUM(H5:L5)</f>
        <v>1233.3600000000001</v>
      </c>
    </row>
    <row r="6" spans="3:15" x14ac:dyDescent="0.25">
      <c r="C6">
        <v>2</v>
      </c>
      <c r="D6">
        <v>2.2499999999999999E-2</v>
      </c>
      <c r="E6" t="s">
        <v>9</v>
      </c>
      <c r="G6">
        <v>4</v>
      </c>
      <c r="H6" s="2">
        <v>0.20250000000000001</v>
      </c>
      <c r="I6" s="2">
        <v>238.32</v>
      </c>
      <c r="J6" s="2">
        <v>94.635000000000005</v>
      </c>
      <c r="K6" s="2">
        <v>1397.2950000000001</v>
      </c>
      <c r="L6" s="2">
        <v>676.41750000000002</v>
      </c>
      <c r="M6" s="2">
        <f>SUM(H6:L6)</f>
        <v>2406.87</v>
      </c>
    </row>
    <row r="7" spans="3:15" x14ac:dyDescent="0.25">
      <c r="C7">
        <v>3</v>
      </c>
      <c r="D7">
        <v>341.28</v>
      </c>
      <c r="E7" t="s">
        <v>10</v>
      </c>
      <c r="G7">
        <v>5</v>
      </c>
      <c r="H7" s="2">
        <v>0.20250000000000001</v>
      </c>
      <c r="I7" s="2">
        <v>88.92</v>
      </c>
      <c r="J7" s="2">
        <v>108.315</v>
      </c>
      <c r="K7" s="2">
        <v>33.299999999999997</v>
      </c>
      <c r="L7" s="2">
        <v>369.15750000000003</v>
      </c>
      <c r="M7" s="2">
        <f>SUM(H7:L7)</f>
        <v>599.89499999999998</v>
      </c>
    </row>
    <row r="8" spans="3:15" x14ac:dyDescent="0.25">
      <c r="C8">
        <v>4</v>
      </c>
      <c r="D8">
        <v>6.6825000000000001</v>
      </c>
      <c r="E8" t="s">
        <v>13</v>
      </c>
      <c r="G8" t="s">
        <v>40</v>
      </c>
      <c r="H8" s="2">
        <f>SUM(H3:H7)</f>
        <v>791.32500000000005</v>
      </c>
      <c r="I8" s="2">
        <f>SUM(I3:I7)</f>
        <v>638.3024999999999</v>
      </c>
      <c r="J8" s="2">
        <f>SUM(J3:J7)</f>
        <v>1358.9325000000001</v>
      </c>
      <c r="K8" s="2">
        <f>SUM(K3:K7)</f>
        <v>1761.2774999999999</v>
      </c>
      <c r="L8" s="2">
        <f>SUM(L3:L7)</f>
        <v>1639.8225</v>
      </c>
      <c r="M8" s="2">
        <f>M7+M6+M5+M4+M3</f>
        <v>6189.66</v>
      </c>
    </row>
    <row r="9" spans="3:15" x14ac:dyDescent="0.25">
      <c r="C9">
        <v>5</v>
      </c>
      <c r="D9">
        <v>197.21250000000001</v>
      </c>
      <c r="E9" t="s">
        <v>14</v>
      </c>
    </row>
    <row r="10" spans="3:15" x14ac:dyDescent="0.25">
      <c r="C10">
        <v>6</v>
      </c>
      <c r="D10">
        <v>146.8125</v>
      </c>
      <c r="E10" t="s">
        <v>15</v>
      </c>
      <c r="G10" t="s">
        <v>38</v>
      </c>
      <c r="M10" t="s">
        <v>41</v>
      </c>
    </row>
    <row r="11" spans="3:15" x14ac:dyDescent="0.25">
      <c r="C11">
        <v>7</v>
      </c>
      <c r="D11">
        <v>189.69749999999999</v>
      </c>
      <c r="E11" t="s">
        <v>16</v>
      </c>
    </row>
    <row r="12" spans="3:15" x14ac:dyDescent="0.25">
      <c r="C12">
        <v>8</v>
      </c>
      <c r="D12">
        <v>290.36250000000001</v>
      </c>
      <c r="E12" t="s">
        <v>17</v>
      </c>
    </row>
    <row r="13" spans="3:15" x14ac:dyDescent="0.25">
      <c r="C13">
        <v>9</v>
      </c>
      <c r="D13">
        <v>6.7725</v>
      </c>
      <c r="E13" t="s">
        <v>18</v>
      </c>
      <c r="G13" t="s">
        <v>0</v>
      </c>
      <c r="H13" t="s">
        <v>1</v>
      </c>
      <c r="I13" t="s">
        <v>2</v>
      </c>
      <c r="M13" t="s">
        <v>0</v>
      </c>
      <c r="N13" t="s">
        <v>1</v>
      </c>
      <c r="O13" t="s">
        <v>2</v>
      </c>
    </row>
    <row r="14" spans="3:15" x14ac:dyDescent="0.25">
      <c r="C14">
        <v>10</v>
      </c>
      <c r="D14">
        <v>113.8275</v>
      </c>
      <c r="E14" t="s">
        <v>19</v>
      </c>
      <c r="G14">
        <v>1</v>
      </c>
      <c r="H14">
        <v>791.32500000000005</v>
      </c>
      <c r="I14" t="s">
        <v>3</v>
      </c>
      <c r="M14">
        <v>1</v>
      </c>
      <c r="N14">
        <v>1118.7674999999999</v>
      </c>
      <c r="O14" t="s">
        <v>3</v>
      </c>
    </row>
    <row r="15" spans="3:15" x14ac:dyDescent="0.25">
      <c r="C15">
        <v>11</v>
      </c>
      <c r="D15">
        <v>667.89</v>
      </c>
      <c r="E15" t="s">
        <v>20</v>
      </c>
      <c r="G15">
        <v>2</v>
      </c>
      <c r="H15">
        <v>638.30250000000001</v>
      </c>
      <c r="I15" t="s">
        <v>4</v>
      </c>
      <c r="M15">
        <v>2</v>
      </c>
      <c r="N15">
        <v>830.76750000000004</v>
      </c>
      <c r="O15" t="s">
        <v>4</v>
      </c>
    </row>
    <row r="16" spans="3:15" x14ac:dyDescent="0.25">
      <c r="C16">
        <v>12</v>
      </c>
      <c r="D16">
        <v>140.98500000000001</v>
      </c>
      <c r="E16" t="s">
        <v>21</v>
      </c>
      <c r="G16">
        <v>3</v>
      </c>
      <c r="H16">
        <v>1358.9324999999999</v>
      </c>
      <c r="I16" t="s">
        <v>5</v>
      </c>
      <c r="M16">
        <v>3</v>
      </c>
      <c r="N16">
        <v>1233.3599999999999</v>
      </c>
      <c r="O16" t="s">
        <v>5</v>
      </c>
    </row>
    <row r="17" spans="3:15" x14ac:dyDescent="0.25">
      <c r="C17">
        <v>13</v>
      </c>
      <c r="D17">
        <v>303.88499999999999</v>
      </c>
      <c r="E17" t="s">
        <v>22</v>
      </c>
      <c r="G17">
        <v>4</v>
      </c>
      <c r="H17">
        <v>1761.2774999999999</v>
      </c>
      <c r="I17" t="s">
        <v>6</v>
      </c>
      <c r="M17">
        <v>4</v>
      </c>
      <c r="N17">
        <v>2406.87</v>
      </c>
      <c r="O17" t="s">
        <v>6</v>
      </c>
    </row>
    <row r="18" spans="3:15" x14ac:dyDescent="0.25">
      <c r="C18">
        <v>14</v>
      </c>
      <c r="D18">
        <v>0.20250000000000001</v>
      </c>
      <c r="E18" t="s">
        <v>23</v>
      </c>
      <c r="G18">
        <v>5</v>
      </c>
      <c r="H18">
        <v>1639.8225</v>
      </c>
      <c r="I18" t="s">
        <v>7</v>
      </c>
      <c r="M18">
        <v>5</v>
      </c>
      <c r="N18">
        <v>599.89499999999998</v>
      </c>
      <c r="O18" t="s">
        <v>7</v>
      </c>
    </row>
    <row r="19" spans="3:15" x14ac:dyDescent="0.25">
      <c r="C19">
        <v>15</v>
      </c>
      <c r="D19">
        <v>238.32</v>
      </c>
      <c r="E19" t="s">
        <v>24</v>
      </c>
    </row>
    <row r="20" spans="3:15" x14ac:dyDescent="0.25">
      <c r="C20">
        <v>16</v>
      </c>
      <c r="D20">
        <v>94.635000000000005</v>
      </c>
      <c r="E20" t="s">
        <v>25</v>
      </c>
    </row>
    <row r="21" spans="3:15" x14ac:dyDescent="0.25">
      <c r="C21">
        <v>17</v>
      </c>
      <c r="D21">
        <v>1397.2950000000001</v>
      </c>
      <c r="E21" t="s">
        <v>26</v>
      </c>
    </row>
    <row r="22" spans="3:15" x14ac:dyDescent="0.25">
      <c r="C22">
        <v>18</v>
      </c>
      <c r="D22">
        <v>676.41750000000002</v>
      </c>
      <c r="E22" t="s">
        <v>27</v>
      </c>
    </row>
    <row r="23" spans="3:15" x14ac:dyDescent="0.25">
      <c r="C23">
        <v>19</v>
      </c>
      <c r="D23">
        <v>0.20250000000000001</v>
      </c>
      <c r="E23" t="s">
        <v>28</v>
      </c>
    </row>
    <row r="24" spans="3:15" x14ac:dyDescent="0.25">
      <c r="C24">
        <v>20</v>
      </c>
      <c r="D24">
        <v>88.92</v>
      </c>
      <c r="E24" t="s">
        <v>29</v>
      </c>
    </row>
    <row r="25" spans="3:15" x14ac:dyDescent="0.25">
      <c r="C25">
        <v>21</v>
      </c>
      <c r="D25">
        <v>108.315</v>
      </c>
      <c r="E25" t="s">
        <v>30</v>
      </c>
    </row>
    <row r="26" spans="3:15" x14ac:dyDescent="0.25">
      <c r="C26">
        <v>22</v>
      </c>
      <c r="D26">
        <v>33.299999999999997</v>
      </c>
      <c r="E26" t="s">
        <v>31</v>
      </c>
    </row>
    <row r="27" spans="3:15" x14ac:dyDescent="0.25">
      <c r="C27">
        <v>23</v>
      </c>
      <c r="D27">
        <v>369.15750000000003</v>
      </c>
      <c r="E27" t="s">
        <v>32</v>
      </c>
    </row>
  </sheetData>
  <pageMargins left="0.7" right="0.7" top="0.75" bottom="0.75" header="0.3" footer="0.3"/>
  <ignoredErrors>
    <ignoredError sqref="H8:L8 M3:M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21EE-BAC0-4F11-8FB7-A58ABD2E4B5F}">
  <dimension ref="B1:N27"/>
  <sheetViews>
    <sheetView workbookViewId="0">
      <selection activeCell="M16" sqref="M16"/>
    </sheetView>
  </sheetViews>
  <sheetFormatPr defaultRowHeight="15" x14ac:dyDescent="0.25"/>
  <sheetData>
    <row r="1" spans="2:14" x14ac:dyDescent="0.25">
      <c r="B1" t="s">
        <v>50</v>
      </c>
    </row>
    <row r="2" spans="2:14" x14ac:dyDescent="0.25">
      <c r="G2">
        <v>1</v>
      </c>
      <c r="H2">
        <v>2</v>
      </c>
      <c r="I2">
        <v>3</v>
      </c>
      <c r="J2">
        <v>4</v>
      </c>
      <c r="K2">
        <v>5</v>
      </c>
      <c r="L2" t="s">
        <v>48</v>
      </c>
    </row>
    <row r="3" spans="2:14" x14ac:dyDescent="0.25">
      <c r="F3">
        <v>1</v>
      </c>
      <c r="G3" s="2">
        <v>1064.97</v>
      </c>
      <c r="H3" s="2">
        <v>35.594999999999999</v>
      </c>
      <c r="I3" s="2">
        <v>76.23</v>
      </c>
      <c r="J3" s="2">
        <v>30.42</v>
      </c>
      <c r="K3" s="2">
        <v>4.41</v>
      </c>
      <c r="L3" s="2">
        <f>SUM(G3:K3)</f>
        <v>1211.6250000000002</v>
      </c>
    </row>
    <row r="4" spans="2:14" x14ac:dyDescent="0.25">
      <c r="B4" t="s">
        <v>0</v>
      </c>
      <c r="C4" t="s">
        <v>1</v>
      </c>
      <c r="D4" t="s">
        <v>2</v>
      </c>
      <c r="F4">
        <v>2</v>
      </c>
      <c r="G4" s="2">
        <v>41.827500000000001</v>
      </c>
      <c r="H4" s="2">
        <v>274.05</v>
      </c>
      <c r="I4" s="2">
        <v>240.2775</v>
      </c>
      <c r="J4" s="2">
        <v>325.3725</v>
      </c>
      <c r="K4" s="2">
        <v>65.992500000000007</v>
      </c>
      <c r="L4" s="2">
        <f>SUM(G4:K4)</f>
        <v>947.52</v>
      </c>
    </row>
    <row r="5" spans="2:14" x14ac:dyDescent="0.25">
      <c r="B5">
        <v>1</v>
      </c>
      <c r="C5">
        <v>1064.97</v>
      </c>
      <c r="D5" t="s">
        <v>8</v>
      </c>
      <c r="F5">
        <v>3</v>
      </c>
      <c r="G5" s="2">
        <v>11.97</v>
      </c>
      <c r="H5" s="2">
        <v>92.272499999999994</v>
      </c>
      <c r="I5" s="2">
        <v>524.13750000000005</v>
      </c>
      <c r="J5" s="2">
        <v>128.655</v>
      </c>
      <c r="K5" s="2">
        <v>62.145000000000003</v>
      </c>
      <c r="L5" s="2">
        <f>SUM(G5:K5)</f>
        <v>819.18</v>
      </c>
    </row>
    <row r="6" spans="2:14" x14ac:dyDescent="0.25">
      <c r="B6">
        <v>2</v>
      </c>
      <c r="C6">
        <v>35.594999999999999</v>
      </c>
      <c r="D6" t="s">
        <v>9</v>
      </c>
      <c r="F6">
        <v>4</v>
      </c>
      <c r="G6" s="2">
        <v>0</v>
      </c>
      <c r="H6" s="2">
        <v>402.90750000000003</v>
      </c>
      <c r="I6" s="2">
        <v>349.26749999999998</v>
      </c>
      <c r="J6" s="2">
        <v>1785.06</v>
      </c>
      <c r="K6" s="2">
        <v>171.81</v>
      </c>
      <c r="L6" s="2">
        <f>SUM(G6:K6)</f>
        <v>2709.0449999999996</v>
      </c>
    </row>
    <row r="7" spans="2:14" x14ac:dyDescent="0.25">
      <c r="B7">
        <v>3</v>
      </c>
      <c r="C7">
        <v>76.23</v>
      </c>
      <c r="D7" t="s">
        <v>10</v>
      </c>
      <c r="F7">
        <v>5</v>
      </c>
      <c r="G7" s="2">
        <v>0</v>
      </c>
      <c r="H7" s="2">
        <v>25.942499999999999</v>
      </c>
      <c r="I7" s="2">
        <v>43.447499999999998</v>
      </c>
      <c r="J7" s="2">
        <v>137.36250000000001</v>
      </c>
      <c r="K7" s="2">
        <v>295.53750000000002</v>
      </c>
      <c r="L7" s="2">
        <f>SUM(G7:K7)</f>
        <v>502.29</v>
      </c>
    </row>
    <row r="8" spans="2:14" x14ac:dyDescent="0.25">
      <c r="B8">
        <v>4</v>
      </c>
      <c r="C8">
        <v>30.42</v>
      </c>
      <c r="D8" t="s">
        <v>11</v>
      </c>
      <c r="F8" t="s">
        <v>43</v>
      </c>
      <c r="G8" s="2">
        <f>SUM(G3:G7)</f>
        <v>1118.7675000000002</v>
      </c>
      <c r="H8" s="2">
        <f>SUM(H3:H7)</f>
        <v>830.76750000000004</v>
      </c>
      <c r="I8" s="2">
        <f>SUM(I3:I7)</f>
        <v>1233.3599999999999</v>
      </c>
      <c r="J8" s="2">
        <f>SUM(J3:J7)</f>
        <v>2406.87</v>
      </c>
      <c r="K8" s="2">
        <f>SUM(K3:K7)</f>
        <v>599.89499999999998</v>
      </c>
      <c r="L8" s="2">
        <f>L7+L6+L5+L4+L3</f>
        <v>6189.66</v>
      </c>
    </row>
    <row r="9" spans="2:14" x14ac:dyDescent="0.25">
      <c r="B9">
        <v>5</v>
      </c>
      <c r="C9">
        <v>4.41</v>
      </c>
      <c r="D9" t="s">
        <v>12</v>
      </c>
    </row>
    <row r="10" spans="2:14" x14ac:dyDescent="0.25">
      <c r="B10">
        <v>6</v>
      </c>
      <c r="C10">
        <v>41.827500000000001</v>
      </c>
      <c r="D10" t="s">
        <v>13</v>
      </c>
      <c r="F10" t="s">
        <v>41</v>
      </c>
      <c r="L10" t="s">
        <v>46</v>
      </c>
    </row>
    <row r="11" spans="2:14" x14ac:dyDescent="0.25">
      <c r="B11">
        <v>7</v>
      </c>
      <c r="C11">
        <v>274.05</v>
      </c>
      <c r="D11" t="s">
        <v>14</v>
      </c>
    </row>
    <row r="12" spans="2:14" x14ac:dyDescent="0.25">
      <c r="B12">
        <v>8</v>
      </c>
      <c r="C12">
        <v>240.2775</v>
      </c>
      <c r="D12" t="s">
        <v>15</v>
      </c>
    </row>
    <row r="13" spans="2:14" x14ac:dyDescent="0.25">
      <c r="B13">
        <v>9</v>
      </c>
      <c r="C13">
        <v>325.3725</v>
      </c>
      <c r="D13" t="s">
        <v>16</v>
      </c>
      <c r="F13" t="s">
        <v>0</v>
      </c>
      <c r="G13" t="s">
        <v>1</v>
      </c>
      <c r="H13" t="s">
        <v>2</v>
      </c>
      <c r="L13" t="s">
        <v>0</v>
      </c>
      <c r="M13" t="s">
        <v>1</v>
      </c>
      <c r="N13" t="s">
        <v>2</v>
      </c>
    </row>
    <row r="14" spans="2:14" x14ac:dyDescent="0.25">
      <c r="B14">
        <v>10</v>
      </c>
      <c r="C14">
        <v>65.992500000000007</v>
      </c>
      <c r="D14" t="s">
        <v>17</v>
      </c>
      <c r="F14">
        <v>1</v>
      </c>
      <c r="G14">
        <v>1118.7674999999999</v>
      </c>
      <c r="H14" t="s">
        <v>3</v>
      </c>
      <c r="L14">
        <v>1</v>
      </c>
      <c r="M14">
        <v>1211.625</v>
      </c>
      <c r="N14" t="s">
        <v>3</v>
      </c>
    </row>
    <row r="15" spans="2:14" x14ac:dyDescent="0.25">
      <c r="B15">
        <v>11</v>
      </c>
      <c r="C15">
        <v>11.97</v>
      </c>
      <c r="D15" t="s">
        <v>18</v>
      </c>
      <c r="F15">
        <v>2</v>
      </c>
      <c r="G15">
        <v>830.76750000000004</v>
      </c>
      <c r="H15" t="s">
        <v>4</v>
      </c>
      <c r="L15">
        <v>2</v>
      </c>
      <c r="M15">
        <v>947.52</v>
      </c>
      <c r="N15" t="s">
        <v>4</v>
      </c>
    </row>
    <row r="16" spans="2:14" x14ac:dyDescent="0.25">
      <c r="B16">
        <v>12</v>
      </c>
      <c r="C16">
        <v>92.272499999999994</v>
      </c>
      <c r="D16" t="s">
        <v>19</v>
      </c>
      <c r="F16">
        <v>3</v>
      </c>
      <c r="G16">
        <v>1233.3599999999999</v>
      </c>
      <c r="H16" t="s">
        <v>5</v>
      </c>
      <c r="L16">
        <v>3</v>
      </c>
      <c r="M16">
        <v>819.18</v>
      </c>
      <c r="N16" t="s">
        <v>5</v>
      </c>
    </row>
    <row r="17" spans="2:14" x14ac:dyDescent="0.25">
      <c r="B17">
        <v>13</v>
      </c>
      <c r="C17">
        <v>524.13750000000005</v>
      </c>
      <c r="D17" t="s">
        <v>20</v>
      </c>
      <c r="F17">
        <v>4</v>
      </c>
      <c r="G17">
        <v>2406.87</v>
      </c>
      <c r="H17" t="s">
        <v>6</v>
      </c>
      <c r="L17">
        <v>4</v>
      </c>
      <c r="M17">
        <v>2709.0450000000001</v>
      </c>
      <c r="N17" t="s">
        <v>6</v>
      </c>
    </row>
    <row r="18" spans="2:14" x14ac:dyDescent="0.25">
      <c r="B18">
        <v>14</v>
      </c>
      <c r="C18">
        <v>128.655</v>
      </c>
      <c r="D18" t="s">
        <v>21</v>
      </c>
      <c r="F18">
        <v>5</v>
      </c>
      <c r="G18">
        <v>599.89499999999998</v>
      </c>
      <c r="H18" t="s">
        <v>7</v>
      </c>
      <c r="L18">
        <v>5</v>
      </c>
      <c r="M18">
        <v>502.29</v>
      </c>
      <c r="N18" t="s">
        <v>47</v>
      </c>
    </row>
    <row r="19" spans="2:14" x14ac:dyDescent="0.25">
      <c r="B19">
        <v>15</v>
      </c>
      <c r="C19">
        <v>62.145000000000003</v>
      </c>
      <c r="D19" t="s">
        <v>22</v>
      </c>
    </row>
    <row r="20" spans="2:14" x14ac:dyDescent="0.25">
      <c r="B20">
        <v>16</v>
      </c>
      <c r="C20">
        <v>402.90750000000003</v>
      </c>
      <c r="D20" t="s">
        <v>24</v>
      </c>
    </row>
    <row r="21" spans="2:14" x14ac:dyDescent="0.25">
      <c r="B21">
        <v>17</v>
      </c>
      <c r="C21">
        <v>349.26749999999998</v>
      </c>
      <c r="D21" t="s">
        <v>25</v>
      </c>
    </row>
    <row r="22" spans="2:14" x14ac:dyDescent="0.25">
      <c r="B22">
        <v>18</v>
      </c>
      <c r="C22">
        <v>1785.06</v>
      </c>
      <c r="D22" t="s">
        <v>26</v>
      </c>
    </row>
    <row r="23" spans="2:14" x14ac:dyDescent="0.25">
      <c r="B23">
        <v>19</v>
      </c>
      <c r="C23">
        <v>171.81</v>
      </c>
      <c r="D23" t="s">
        <v>27</v>
      </c>
    </row>
    <row r="24" spans="2:14" x14ac:dyDescent="0.25">
      <c r="B24">
        <v>20</v>
      </c>
      <c r="C24">
        <v>25.942499999999999</v>
      </c>
      <c r="D24" t="s">
        <v>29</v>
      </c>
    </row>
    <row r="25" spans="2:14" x14ac:dyDescent="0.25">
      <c r="B25">
        <v>21</v>
      </c>
      <c r="C25">
        <v>43.447499999999998</v>
      </c>
      <c r="D25" t="s">
        <v>30</v>
      </c>
    </row>
    <row r="26" spans="2:14" x14ac:dyDescent="0.25">
      <c r="B26">
        <v>22</v>
      </c>
      <c r="C26">
        <v>137.36250000000001</v>
      </c>
      <c r="D26" t="s">
        <v>31</v>
      </c>
    </row>
    <row r="27" spans="2:14" x14ac:dyDescent="0.25">
      <c r="B27">
        <v>23</v>
      </c>
      <c r="C27">
        <v>295.53750000000002</v>
      </c>
      <c r="D27" t="s">
        <v>32</v>
      </c>
    </row>
  </sheetData>
  <pageMargins left="0.7" right="0.7" top="0.75" bottom="0.75" header="0.3" footer="0.3"/>
  <ignoredErrors>
    <ignoredError sqref="G8:K8 L3:L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CC9B-6A48-4969-B10A-01D85F945F2E}">
  <dimension ref="B1:N29"/>
  <sheetViews>
    <sheetView workbookViewId="0">
      <selection activeCell="G3" sqref="G3:K7"/>
    </sheetView>
  </sheetViews>
  <sheetFormatPr defaultRowHeight="15" x14ac:dyDescent="0.25"/>
  <cols>
    <col min="12" max="12" width="9.140625" customWidth="1"/>
  </cols>
  <sheetData>
    <row r="1" spans="2:14" x14ac:dyDescent="0.25">
      <c r="B1" t="s">
        <v>51</v>
      </c>
    </row>
    <row r="2" spans="2:14" x14ac:dyDescent="0.25">
      <c r="G2">
        <v>1</v>
      </c>
      <c r="H2">
        <v>2</v>
      </c>
      <c r="I2">
        <v>3</v>
      </c>
      <c r="J2">
        <v>4</v>
      </c>
      <c r="K2">
        <v>5</v>
      </c>
      <c r="L2" t="s">
        <v>48</v>
      </c>
    </row>
    <row r="3" spans="2:14" x14ac:dyDescent="0.25">
      <c r="F3">
        <v>1</v>
      </c>
      <c r="G3" s="2">
        <v>1038.5775000000001</v>
      </c>
      <c r="H3" s="2">
        <v>24.704999999999998</v>
      </c>
      <c r="I3" s="2">
        <v>125.3925</v>
      </c>
      <c r="J3" s="2">
        <v>11.0025</v>
      </c>
      <c r="K3" s="2">
        <v>11.9475</v>
      </c>
      <c r="L3" s="1">
        <f>SUM(G3:K3)</f>
        <v>1211.625</v>
      </c>
    </row>
    <row r="4" spans="2:14" x14ac:dyDescent="0.25">
      <c r="B4" t="s">
        <v>0</v>
      </c>
      <c r="C4" t="s">
        <v>1</v>
      </c>
      <c r="D4" t="s">
        <v>2</v>
      </c>
      <c r="F4">
        <v>2</v>
      </c>
      <c r="G4" s="2">
        <v>62.685000000000002</v>
      </c>
      <c r="H4" s="2">
        <v>157.995</v>
      </c>
      <c r="I4" s="2">
        <v>303.12</v>
      </c>
      <c r="J4" s="2">
        <v>188.4375</v>
      </c>
      <c r="K4" s="2">
        <v>235.2825</v>
      </c>
      <c r="L4" s="1">
        <f>SUM(G4:K4)</f>
        <v>947.52</v>
      </c>
    </row>
    <row r="5" spans="2:14" x14ac:dyDescent="0.25">
      <c r="B5">
        <v>1</v>
      </c>
      <c r="C5">
        <v>1038.5775000000001</v>
      </c>
      <c r="D5" t="s">
        <v>8</v>
      </c>
      <c r="F5">
        <v>3</v>
      </c>
      <c r="G5" s="2">
        <v>20.5425</v>
      </c>
      <c r="H5" s="2">
        <v>73.102500000000006</v>
      </c>
      <c r="I5" s="2">
        <v>559.35</v>
      </c>
      <c r="J5" s="2">
        <v>59.557499999999997</v>
      </c>
      <c r="K5" s="2">
        <v>106.6275</v>
      </c>
      <c r="L5" s="1">
        <f>SUM(G5:K5)</f>
        <v>819.18000000000006</v>
      </c>
    </row>
    <row r="6" spans="2:14" x14ac:dyDescent="0.25">
      <c r="B6">
        <v>2</v>
      </c>
      <c r="C6">
        <v>24.704999999999998</v>
      </c>
      <c r="D6" t="s">
        <v>9</v>
      </c>
      <c r="F6">
        <v>4</v>
      </c>
      <c r="G6" s="2">
        <v>13.14</v>
      </c>
      <c r="H6" s="2">
        <v>458.34750000000003</v>
      </c>
      <c r="I6" s="2">
        <v>551.3175</v>
      </c>
      <c r="J6" s="2">
        <v>975.78</v>
      </c>
      <c r="K6" s="2">
        <v>710.46</v>
      </c>
      <c r="L6" s="1">
        <f>SUM(G6:K6)</f>
        <v>2709.0450000000001</v>
      </c>
    </row>
    <row r="7" spans="2:14" x14ac:dyDescent="0.25">
      <c r="B7">
        <v>3</v>
      </c>
      <c r="C7">
        <v>125.3925</v>
      </c>
      <c r="D7" t="s">
        <v>10</v>
      </c>
      <c r="F7">
        <v>5</v>
      </c>
      <c r="G7" s="2">
        <v>4.2750000000000004</v>
      </c>
      <c r="H7" s="2">
        <v>51.84</v>
      </c>
      <c r="I7" s="2">
        <v>155.43</v>
      </c>
      <c r="J7" s="2">
        <v>98.392499999999998</v>
      </c>
      <c r="K7" s="2">
        <v>192.35249999999999</v>
      </c>
      <c r="L7" s="1">
        <f>SUM(G7:K7)</f>
        <v>502.28999999999996</v>
      </c>
    </row>
    <row r="8" spans="2:14" x14ac:dyDescent="0.25">
      <c r="B8">
        <v>4</v>
      </c>
      <c r="C8">
        <v>11.0025</v>
      </c>
      <c r="D8" t="s">
        <v>11</v>
      </c>
      <c r="F8" t="s">
        <v>45</v>
      </c>
      <c r="G8" s="1">
        <f>SUM(G3:G7)</f>
        <v>1139.2200000000003</v>
      </c>
      <c r="H8" s="1">
        <f>SUM(H3:H7)</f>
        <v>765.99000000000012</v>
      </c>
      <c r="I8" s="1">
        <f>SUM(I3:I7)</f>
        <v>1694.61</v>
      </c>
      <c r="J8" s="1">
        <f>SUM(J3:J7)</f>
        <v>1333.1699999999998</v>
      </c>
      <c r="K8" s="1">
        <f>SUM(K3:K7)</f>
        <v>1256.67</v>
      </c>
      <c r="L8" s="1">
        <f>L7+L6+L5+L4+L3</f>
        <v>6189.66</v>
      </c>
    </row>
    <row r="9" spans="2:14" x14ac:dyDescent="0.25">
      <c r="B9">
        <v>5</v>
      </c>
      <c r="C9">
        <v>11.9475</v>
      </c>
      <c r="D9" t="s">
        <v>12</v>
      </c>
    </row>
    <row r="10" spans="2:14" x14ac:dyDescent="0.25">
      <c r="B10">
        <v>6</v>
      </c>
      <c r="C10">
        <v>62.685000000000002</v>
      </c>
      <c r="D10" t="s">
        <v>13</v>
      </c>
      <c r="F10" t="s">
        <v>44</v>
      </c>
      <c r="L10" t="s">
        <v>46</v>
      </c>
    </row>
    <row r="11" spans="2:14" x14ac:dyDescent="0.25">
      <c r="B11">
        <v>7</v>
      </c>
      <c r="C11">
        <v>157.995</v>
      </c>
      <c r="D11" t="s">
        <v>14</v>
      </c>
    </row>
    <row r="12" spans="2:14" x14ac:dyDescent="0.25">
      <c r="B12">
        <v>8</v>
      </c>
      <c r="C12">
        <v>303.12</v>
      </c>
      <c r="D12" t="s">
        <v>15</v>
      </c>
    </row>
    <row r="13" spans="2:14" x14ac:dyDescent="0.25">
      <c r="B13">
        <v>9</v>
      </c>
      <c r="C13">
        <v>188.4375</v>
      </c>
      <c r="D13" t="s">
        <v>16</v>
      </c>
      <c r="F13" t="s">
        <v>0</v>
      </c>
      <c r="G13" t="s">
        <v>1</v>
      </c>
      <c r="H13" t="s">
        <v>2</v>
      </c>
      <c r="L13" t="s">
        <v>0</v>
      </c>
      <c r="M13" t="s">
        <v>1</v>
      </c>
      <c r="N13" t="s">
        <v>2</v>
      </c>
    </row>
    <row r="14" spans="2:14" x14ac:dyDescent="0.25">
      <c r="B14">
        <v>10</v>
      </c>
      <c r="C14">
        <v>235.2825</v>
      </c>
      <c r="D14" t="s">
        <v>17</v>
      </c>
      <c r="F14">
        <v>1</v>
      </c>
      <c r="G14">
        <v>1139.22</v>
      </c>
      <c r="H14" t="s">
        <v>3</v>
      </c>
      <c r="L14">
        <v>1</v>
      </c>
      <c r="M14">
        <v>1211.625</v>
      </c>
      <c r="N14" t="s">
        <v>3</v>
      </c>
    </row>
    <row r="15" spans="2:14" x14ac:dyDescent="0.25">
      <c r="B15">
        <v>11</v>
      </c>
      <c r="C15">
        <v>20.5425</v>
      </c>
      <c r="D15" t="s">
        <v>18</v>
      </c>
      <c r="F15">
        <v>2</v>
      </c>
      <c r="G15">
        <v>765.99</v>
      </c>
      <c r="H15" t="s">
        <v>4</v>
      </c>
      <c r="L15">
        <v>2</v>
      </c>
      <c r="M15">
        <v>947.52</v>
      </c>
      <c r="N15" t="s">
        <v>4</v>
      </c>
    </row>
    <row r="16" spans="2:14" x14ac:dyDescent="0.25">
      <c r="B16">
        <v>12</v>
      </c>
      <c r="C16">
        <v>73.102500000000006</v>
      </c>
      <c r="D16" t="s">
        <v>19</v>
      </c>
      <c r="F16">
        <v>3</v>
      </c>
      <c r="G16">
        <v>1694.61</v>
      </c>
      <c r="H16" t="s">
        <v>5</v>
      </c>
      <c r="L16">
        <v>3</v>
      </c>
      <c r="M16">
        <v>819.18</v>
      </c>
      <c r="N16" t="s">
        <v>5</v>
      </c>
    </row>
    <row r="17" spans="2:14" x14ac:dyDescent="0.25">
      <c r="B17">
        <v>13</v>
      </c>
      <c r="C17">
        <v>559.35</v>
      </c>
      <c r="D17" t="s">
        <v>20</v>
      </c>
      <c r="F17">
        <v>4</v>
      </c>
      <c r="G17">
        <v>1333.17</v>
      </c>
      <c r="H17" t="s">
        <v>6</v>
      </c>
      <c r="L17">
        <v>4</v>
      </c>
      <c r="M17">
        <v>2709.0450000000001</v>
      </c>
      <c r="N17" t="s">
        <v>6</v>
      </c>
    </row>
    <row r="18" spans="2:14" x14ac:dyDescent="0.25">
      <c r="B18">
        <v>14</v>
      </c>
      <c r="C18">
        <v>59.557499999999997</v>
      </c>
      <c r="D18" t="s">
        <v>21</v>
      </c>
      <c r="F18">
        <v>5</v>
      </c>
      <c r="G18">
        <v>1256.67</v>
      </c>
      <c r="H18" t="s">
        <v>7</v>
      </c>
      <c r="L18">
        <v>5</v>
      </c>
      <c r="M18">
        <v>502.29</v>
      </c>
      <c r="N18" t="s">
        <v>47</v>
      </c>
    </row>
    <row r="19" spans="2:14" x14ac:dyDescent="0.25">
      <c r="B19">
        <v>15</v>
      </c>
      <c r="C19">
        <v>106.6275</v>
      </c>
      <c r="D19" t="s">
        <v>22</v>
      </c>
    </row>
    <row r="20" spans="2:14" x14ac:dyDescent="0.25">
      <c r="B20">
        <v>16</v>
      </c>
      <c r="C20">
        <v>13.14</v>
      </c>
      <c r="D20" t="s">
        <v>23</v>
      </c>
    </row>
    <row r="21" spans="2:14" x14ac:dyDescent="0.25">
      <c r="B21">
        <v>17</v>
      </c>
      <c r="C21">
        <v>458.34750000000003</v>
      </c>
      <c r="D21" t="s">
        <v>24</v>
      </c>
    </row>
    <row r="22" spans="2:14" x14ac:dyDescent="0.25">
      <c r="B22">
        <v>18</v>
      </c>
      <c r="C22">
        <v>551.3175</v>
      </c>
      <c r="D22" t="s">
        <v>25</v>
      </c>
    </row>
    <row r="23" spans="2:14" x14ac:dyDescent="0.25">
      <c r="B23">
        <v>19</v>
      </c>
      <c r="C23">
        <v>975.78</v>
      </c>
      <c r="D23" t="s">
        <v>26</v>
      </c>
    </row>
    <row r="24" spans="2:14" x14ac:dyDescent="0.25">
      <c r="B24">
        <v>20</v>
      </c>
      <c r="C24">
        <v>710.46</v>
      </c>
      <c r="D24" t="s">
        <v>27</v>
      </c>
    </row>
    <row r="25" spans="2:14" x14ac:dyDescent="0.25">
      <c r="B25">
        <v>21</v>
      </c>
      <c r="C25">
        <v>4.2750000000000004</v>
      </c>
      <c r="D25" t="s">
        <v>28</v>
      </c>
    </row>
    <row r="26" spans="2:14" x14ac:dyDescent="0.25">
      <c r="B26">
        <v>22</v>
      </c>
      <c r="C26">
        <v>51.84</v>
      </c>
      <c r="D26" t="s">
        <v>29</v>
      </c>
    </row>
    <row r="27" spans="2:14" x14ac:dyDescent="0.25">
      <c r="B27">
        <v>23</v>
      </c>
      <c r="C27">
        <v>155.43</v>
      </c>
      <c r="D27" t="s">
        <v>30</v>
      </c>
    </row>
    <row r="28" spans="2:14" x14ac:dyDescent="0.25">
      <c r="B28">
        <v>24</v>
      </c>
      <c r="C28">
        <v>98.392499999999998</v>
      </c>
      <c r="D28" t="s">
        <v>31</v>
      </c>
    </row>
    <row r="29" spans="2:14" x14ac:dyDescent="0.25">
      <c r="B29">
        <v>25</v>
      </c>
      <c r="C29">
        <v>192.35249999999999</v>
      </c>
      <c r="D29" t="s">
        <v>32</v>
      </c>
    </row>
  </sheetData>
  <pageMargins left="0.7" right="0.7" top="0.75" bottom="0.75" header="0.3" footer="0.3"/>
  <pageSetup orientation="portrait" verticalDpi="0" r:id="rId1"/>
  <ignoredErrors>
    <ignoredError sqref="G8:K8 L3:L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E938-1A31-4089-A25F-F603EDF2D0AA}">
  <dimension ref="C3:Q26"/>
  <sheetViews>
    <sheetView topLeftCell="A19" workbookViewId="0">
      <selection activeCell="D15" sqref="D15"/>
    </sheetView>
  </sheetViews>
  <sheetFormatPr defaultRowHeight="15" x14ac:dyDescent="0.25"/>
  <sheetData>
    <row r="3" spans="3:17" x14ac:dyDescent="0.25">
      <c r="C3" s="8" t="s">
        <v>52</v>
      </c>
      <c r="D3" s="8"/>
      <c r="E3" s="8"/>
      <c r="F3" s="8"/>
      <c r="G3" s="8"/>
      <c r="H3" s="8"/>
      <c r="I3" s="8"/>
      <c r="J3" s="3"/>
      <c r="K3" s="8" t="s">
        <v>53</v>
      </c>
      <c r="L3" s="8"/>
      <c r="M3" s="8"/>
      <c r="N3" s="8"/>
      <c r="O3" s="8"/>
      <c r="P3" s="8"/>
      <c r="Q3" s="8"/>
    </row>
    <row r="4" spans="3:17" ht="30" x14ac:dyDescent="0.25">
      <c r="C4" s="4" t="s">
        <v>0</v>
      </c>
      <c r="D4" s="4" t="s">
        <v>54</v>
      </c>
      <c r="E4" s="4" t="s">
        <v>55</v>
      </c>
      <c r="F4" s="4" t="s">
        <v>56</v>
      </c>
      <c r="G4" s="4" t="s">
        <v>57</v>
      </c>
      <c r="H4" s="4" t="s">
        <v>58</v>
      </c>
      <c r="I4" s="4" t="s">
        <v>59</v>
      </c>
      <c r="J4" s="9"/>
      <c r="K4" s="4" t="s">
        <v>60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61</v>
      </c>
    </row>
    <row r="5" spans="3:17" x14ac:dyDescent="0.25">
      <c r="C5" s="4" t="s">
        <v>54</v>
      </c>
      <c r="D5" s="5">
        <v>950.89499999999998</v>
      </c>
      <c r="E5" s="5">
        <v>18.855</v>
      </c>
      <c r="F5" s="5">
        <v>34.155000000000001</v>
      </c>
      <c r="G5" s="5">
        <v>6.03</v>
      </c>
      <c r="H5" s="5">
        <v>6.2324999999999999</v>
      </c>
      <c r="I5" s="5">
        <f>SUM(D5:H5)</f>
        <v>1016.1674999999999</v>
      </c>
      <c r="J5" s="10"/>
      <c r="K5" s="4" t="s">
        <v>54</v>
      </c>
      <c r="L5" s="5">
        <v>938.47500000000002</v>
      </c>
      <c r="M5" s="5">
        <v>35.167499999999997</v>
      </c>
      <c r="N5" s="5">
        <v>37.732500000000002</v>
      </c>
      <c r="O5" s="5">
        <v>24.637499999999999</v>
      </c>
      <c r="P5" s="5">
        <v>0</v>
      </c>
      <c r="Q5" s="5">
        <f>SUM(L5:P5)</f>
        <v>1036.0125</v>
      </c>
    </row>
    <row r="6" spans="3:17" x14ac:dyDescent="0.25">
      <c r="C6" s="4" t="s">
        <v>55</v>
      </c>
      <c r="D6" s="5">
        <v>47.475000000000001</v>
      </c>
      <c r="E6" s="5">
        <v>271.1925</v>
      </c>
      <c r="F6" s="5">
        <v>164.3175</v>
      </c>
      <c r="G6" s="5">
        <v>109.125</v>
      </c>
      <c r="H6" s="5">
        <v>149.04</v>
      </c>
      <c r="I6" s="5">
        <f>SUM(D6:H6)</f>
        <v>741.15</v>
      </c>
      <c r="J6" s="10"/>
      <c r="K6" s="4" t="s">
        <v>55</v>
      </c>
      <c r="L6" s="5">
        <v>44.527500000000003</v>
      </c>
      <c r="M6" s="5">
        <v>327.96</v>
      </c>
      <c r="N6" s="5">
        <v>184.27500000000001</v>
      </c>
      <c r="O6" s="5">
        <v>154.97999999999999</v>
      </c>
      <c r="P6" s="5">
        <v>33.615000000000002</v>
      </c>
      <c r="Q6" s="5">
        <f>SUM(L6:P6)</f>
        <v>745.35749999999996</v>
      </c>
    </row>
    <row r="7" spans="3:17" x14ac:dyDescent="0.25">
      <c r="C7" s="4" t="s">
        <v>56</v>
      </c>
      <c r="D7" s="5">
        <v>95.715000000000003</v>
      </c>
      <c r="E7" s="5">
        <v>194.76</v>
      </c>
      <c r="F7" s="5">
        <v>825.50250000000005</v>
      </c>
      <c r="G7" s="5">
        <v>247.07249999999999</v>
      </c>
      <c r="H7" s="5">
        <v>274.185</v>
      </c>
      <c r="I7" s="5">
        <f>SUM(D7:H7)</f>
        <v>1637.2349999999999</v>
      </c>
      <c r="J7" s="10"/>
      <c r="K7" s="4" t="s">
        <v>56</v>
      </c>
      <c r="L7" s="5">
        <v>15.39</v>
      </c>
      <c r="M7" s="5">
        <v>135.1575</v>
      </c>
      <c r="N7" s="5">
        <v>801.29250000000002</v>
      </c>
      <c r="O7" s="5">
        <v>332.41500000000002</v>
      </c>
      <c r="P7" s="5">
        <v>277.60500000000002</v>
      </c>
      <c r="Q7" s="5">
        <f>SUM(L7:P7)</f>
        <v>1561.8600000000001</v>
      </c>
    </row>
    <row r="8" spans="3:17" x14ac:dyDescent="0.25">
      <c r="C8" s="4" t="s">
        <v>57</v>
      </c>
      <c r="D8" s="5">
        <v>36.697499999999998</v>
      </c>
      <c r="E8" s="5">
        <v>175.70249999999999</v>
      </c>
      <c r="F8" s="5">
        <v>404.28</v>
      </c>
      <c r="G8" s="5">
        <v>702.76499999999999</v>
      </c>
      <c r="H8" s="5">
        <v>429.21</v>
      </c>
      <c r="I8" s="5">
        <f>SUM(D8:H8)</f>
        <v>1748.655</v>
      </c>
      <c r="J8" s="10"/>
      <c r="K8" s="4" t="s">
        <v>57</v>
      </c>
      <c r="L8" s="5">
        <v>12.15</v>
      </c>
      <c r="M8" s="5">
        <v>135.92250000000001</v>
      </c>
      <c r="N8" s="5">
        <v>321.1875</v>
      </c>
      <c r="O8" s="5">
        <v>582.36749999999995</v>
      </c>
      <c r="P8" s="5">
        <v>304.04250000000002</v>
      </c>
      <c r="Q8" s="5">
        <f>SUM(L8:P8)</f>
        <v>1355.67</v>
      </c>
    </row>
    <row r="9" spans="3:17" x14ac:dyDescent="0.25">
      <c r="C9" s="4" t="s">
        <v>58</v>
      </c>
      <c r="D9" s="5">
        <v>8.4375</v>
      </c>
      <c r="E9" s="5">
        <v>105.48</v>
      </c>
      <c r="F9" s="5">
        <v>266.35500000000002</v>
      </c>
      <c r="G9" s="5">
        <v>268.17750000000001</v>
      </c>
      <c r="H9" s="5">
        <v>398.0025</v>
      </c>
      <c r="I9" s="5">
        <f>SUM(D9:H9)</f>
        <v>1046.4525000000001</v>
      </c>
      <c r="J9" s="10"/>
      <c r="K9" s="4" t="s">
        <v>58</v>
      </c>
      <c r="L9" s="5">
        <v>5.625</v>
      </c>
      <c r="M9" s="5">
        <v>106.9425</v>
      </c>
      <c r="N9" s="5">
        <v>292.7475</v>
      </c>
      <c r="O9" s="5">
        <v>654.255</v>
      </c>
      <c r="P9" s="5">
        <v>431.19</v>
      </c>
      <c r="Q9" s="5">
        <f>SUM(L9:P9)</f>
        <v>1490.76</v>
      </c>
    </row>
    <row r="10" spans="3:17" ht="30" x14ac:dyDescent="0.25">
      <c r="C10" s="4" t="s">
        <v>62</v>
      </c>
      <c r="D10" s="5">
        <f>SUM(D5:D9)</f>
        <v>1139.22</v>
      </c>
      <c r="E10" s="5">
        <f>SUM(E5:E9)</f>
        <v>765.99</v>
      </c>
      <c r="F10" s="5">
        <f>SUM(F5:F9)</f>
        <v>1694.6100000000001</v>
      </c>
      <c r="G10" s="5">
        <f>SUM(G5:G9)</f>
        <v>1333.1699999999998</v>
      </c>
      <c r="H10" s="5">
        <f>SUM(H5:H9)</f>
        <v>1256.67</v>
      </c>
      <c r="I10" s="5">
        <f>I5+I6+I7+I8+I9</f>
        <v>6189.66</v>
      </c>
      <c r="J10" s="10"/>
      <c r="K10" s="4" t="s">
        <v>59</v>
      </c>
      <c r="L10" s="5">
        <f>SUM(L5:L9)</f>
        <v>1016.1675</v>
      </c>
      <c r="M10" s="5">
        <f>SUM(M5:M9)</f>
        <v>741.15</v>
      </c>
      <c r="N10" s="5">
        <f>SUM(N5:N9)</f>
        <v>1637.2349999999999</v>
      </c>
      <c r="O10" s="5">
        <f>SUM(O5:O9)</f>
        <v>1748.6550000000002</v>
      </c>
      <c r="P10" s="5">
        <f>SUM(P5:P9)</f>
        <v>1046.4525000000001</v>
      </c>
      <c r="Q10" s="5">
        <f>Q9+Q8+Q7+Q6+Q5</f>
        <v>6189.6600000000008</v>
      </c>
    </row>
    <row r="11" spans="3:17" x14ac:dyDescent="0.25">
      <c r="C11" s="8" t="s">
        <v>63</v>
      </c>
      <c r="D11" s="8"/>
      <c r="E11" s="8"/>
      <c r="F11" s="8"/>
      <c r="G11" s="8"/>
      <c r="H11" s="8"/>
      <c r="I11" s="8"/>
      <c r="J11" s="10"/>
      <c r="K11" s="8" t="s">
        <v>64</v>
      </c>
      <c r="L11" s="8"/>
      <c r="M11" s="8"/>
      <c r="N11" s="8"/>
      <c r="O11" s="8"/>
      <c r="P11" s="8"/>
      <c r="Q11" s="8"/>
    </row>
    <row r="12" spans="3:17" ht="30" x14ac:dyDescent="0.25">
      <c r="C12" s="4" t="s">
        <v>0</v>
      </c>
      <c r="D12" s="4" t="s">
        <v>54</v>
      </c>
      <c r="E12" s="4" t="s">
        <v>55</v>
      </c>
      <c r="F12" s="4" t="s">
        <v>56</v>
      </c>
      <c r="G12" s="4" t="s">
        <v>57</v>
      </c>
      <c r="H12" s="4" t="s">
        <v>58</v>
      </c>
      <c r="I12" s="4" t="s">
        <v>65</v>
      </c>
      <c r="J12" s="10"/>
      <c r="K12" s="4" t="s">
        <v>0</v>
      </c>
      <c r="L12" s="4" t="s">
        <v>54</v>
      </c>
      <c r="M12" s="4" t="s">
        <v>55</v>
      </c>
      <c r="N12" s="4" t="s">
        <v>56</v>
      </c>
      <c r="O12" s="4" t="s">
        <v>57</v>
      </c>
      <c r="P12" s="4" t="s">
        <v>58</v>
      </c>
      <c r="Q12" s="4" t="s">
        <v>66</v>
      </c>
    </row>
    <row r="13" spans="3:17" x14ac:dyDescent="0.25">
      <c r="C13" s="4" t="s">
        <v>54</v>
      </c>
      <c r="D13" s="5">
        <v>774.20249999999999</v>
      </c>
      <c r="E13" s="5">
        <v>12.9825</v>
      </c>
      <c r="F13" s="5">
        <v>3.87</v>
      </c>
      <c r="G13" s="5">
        <v>6.7500000000000004E-2</v>
      </c>
      <c r="H13" s="5">
        <v>0.20250000000000001</v>
      </c>
      <c r="I13" s="5">
        <f>SUM(D13:H13)</f>
        <v>791.32499999999993</v>
      </c>
      <c r="J13" s="10"/>
      <c r="K13" s="4" t="s">
        <v>67</v>
      </c>
      <c r="L13" s="5">
        <v>777.46500000000003</v>
      </c>
      <c r="M13" s="5">
        <v>2.2499999999999999E-2</v>
      </c>
      <c r="N13" s="5">
        <v>341.28</v>
      </c>
      <c r="O13" s="5">
        <v>0</v>
      </c>
      <c r="P13" s="5">
        <v>0</v>
      </c>
      <c r="Q13" s="5">
        <f>SUM(L13:P13)</f>
        <v>1118.7674999999999</v>
      </c>
    </row>
    <row r="14" spans="3:17" x14ac:dyDescent="0.25">
      <c r="C14" s="4" t="s">
        <v>55</v>
      </c>
      <c r="D14" s="5">
        <v>0.13500000000000001</v>
      </c>
      <c r="E14" s="5">
        <v>170.46</v>
      </c>
      <c r="F14" s="5">
        <v>179.70750000000001</v>
      </c>
      <c r="G14" s="5">
        <v>147.91499999999999</v>
      </c>
      <c r="H14" s="5">
        <v>140.08500000000001</v>
      </c>
      <c r="I14" s="5">
        <f>SUM(D14:H14)</f>
        <v>638.30250000000001</v>
      </c>
      <c r="J14" s="10"/>
      <c r="K14" s="4" t="s">
        <v>55</v>
      </c>
      <c r="L14" s="5">
        <v>6.6825000000000001</v>
      </c>
      <c r="M14" s="5">
        <v>197.21250000000001</v>
      </c>
      <c r="N14" s="5">
        <v>146.8125</v>
      </c>
      <c r="O14" s="5">
        <v>189.69749999999999</v>
      </c>
      <c r="P14" s="5">
        <v>290.36250000000001</v>
      </c>
      <c r="Q14" s="5">
        <f>SUM(L14:P14)</f>
        <v>830.76749999999993</v>
      </c>
    </row>
    <row r="15" spans="3:17" x14ac:dyDescent="0.25">
      <c r="C15" s="4" t="s">
        <v>56</v>
      </c>
      <c r="D15" s="5">
        <v>261.2475</v>
      </c>
      <c r="E15" s="5">
        <v>107.82</v>
      </c>
      <c r="F15" s="5">
        <v>658.03499999999997</v>
      </c>
      <c r="G15" s="5">
        <v>192.80250000000001</v>
      </c>
      <c r="H15" s="5">
        <v>139.0275</v>
      </c>
      <c r="I15" s="5">
        <f>SUM(D15:H15)</f>
        <v>1358.9324999999999</v>
      </c>
      <c r="J15" s="10"/>
      <c r="K15" s="4" t="s">
        <v>56</v>
      </c>
      <c r="L15" s="5">
        <v>6.7725</v>
      </c>
      <c r="M15" s="5">
        <v>113.8275</v>
      </c>
      <c r="N15" s="5">
        <v>667.89</v>
      </c>
      <c r="O15" s="5">
        <v>140.98500000000001</v>
      </c>
      <c r="P15" s="5">
        <v>303.88499999999999</v>
      </c>
      <c r="Q15" s="5">
        <f>SUM(L15:P15)</f>
        <v>1233.3600000000001</v>
      </c>
    </row>
    <row r="16" spans="3:17" x14ac:dyDescent="0.25">
      <c r="C16" s="4" t="s">
        <v>57</v>
      </c>
      <c r="D16" s="5">
        <v>0.27</v>
      </c>
      <c r="E16" s="5">
        <v>265.92750000000001</v>
      </c>
      <c r="F16" s="5">
        <v>169.92</v>
      </c>
      <c r="G16" s="5">
        <v>637.08749999999998</v>
      </c>
      <c r="H16" s="5">
        <v>688.07249999999999</v>
      </c>
      <c r="I16" s="5">
        <f>SUM(D16:H16)</f>
        <v>1761.2774999999999</v>
      </c>
      <c r="J16" s="10"/>
      <c r="K16" s="4" t="s">
        <v>57</v>
      </c>
      <c r="L16" s="5">
        <v>0.20250000000000001</v>
      </c>
      <c r="M16" s="5">
        <v>238.32</v>
      </c>
      <c r="N16" s="5">
        <v>94.635000000000005</v>
      </c>
      <c r="O16" s="5">
        <v>1397.2950000000001</v>
      </c>
      <c r="P16" s="5">
        <v>676.41750000000002</v>
      </c>
      <c r="Q16" s="5">
        <f>SUM(L16:P16)</f>
        <v>2406.87</v>
      </c>
    </row>
    <row r="17" spans="3:17" x14ac:dyDescent="0.25">
      <c r="C17" s="4" t="s">
        <v>58</v>
      </c>
      <c r="D17" s="5">
        <v>0.1575</v>
      </c>
      <c r="E17" s="5">
        <v>188.16749999999999</v>
      </c>
      <c r="F17" s="5">
        <v>550.32749999999999</v>
      </c>
      <c r="G17" s="5">
        <v>377.79750000000001</v>
      </c>
      <c r="H17" s="5">
        <v>523.37249999999995</v>
      </c>
      <c r="I17" s="5">
        <f>SUM(D17:H17)</f>
        <v>1639.8224999999998</v>
      </c>
      <c r="J17" s="10"/>
      <c r="K17" s="4" t="s">
        <v>58</v>
      </c>
      <c r="L17" s="5">
        <v>0.20250000000000001</v>
      </c>
      <c r="M17" s="5">
        <v>88.92</v>
      </c>
      <c r="N17" s="5">
        <v>108.315</v>
      </c>
      <c r="O17" s="5">
        <v>33.299999999999997</v>
      </c>
      <c r="P17" s="5">
        <v>369.15750000000003</v>
      </c>
      <c r="Q17" s="5">
        <f>SUM(L17:P17)</f>
        <v>599.89499999999998</v>
      </c>
    </row>
    <row r="18" spans="3:17" ht="30" x14ac:dyDescent="0.25">
      <c r="C18" s="4" t="s">
        <v>61</v>
      </c>
      <c r="D18" s="5">
        <f>SUM(D13:D17)</f>
        <v>1036.0125</v>
      </c>
      <c r="E18" s="5">
        <f>SUM(E13:E17)</f>
        <v>745.35750000000007</v>
      </c>
      <c r="F18" s="5">
        <f>SUM(F13:F17)</f>
        <v>1561.86</v>
      </c>
      <c r="G18" s="5">
        <f>SUM(G13:G17)</f>
        <v>1355.67</v>
      </c>
      <c r="H18" s="5">
        <f>SUM(H13:H17)</f>
        <v>1490.76</v>
      </c>
      <c r="I18" s="5">
        <f>I17+I16+I15+I14+I13</f>
        <v>6189.6599999999989</v>
      </c>
      <c r="J18" s="10"/>
      <c r="K18" s="4" t="s">
        <v>65</v>
      </c>
      <c r="L18" s="5">
        <f>SUM(L13:L17)</f>
        <v>791.32500000000005</v>
      </c>
      <c r="M18" s="5">
        <f>SUM(M13:M17)</f>
        <v>638.3024999999999</v>
      </c>
      <c r="N18" s="5">
        <f>SUM(N13:N17)</f>
        <v>1358.9325000000001</v>
      </c>
      <c r="O18" s="5">
        <f>SUM(O13:O17)</f>
        <v>1761.2774999999999</v>
      </c>
      <c r="P18" s="5">
        <f>SUM(P13:P17)</f>
        <v>1639.8225</v>
      </c>
      <c r="Q18" s="5">
        <f>P18+O18+N18+M18+L18</f>
        <v>6189.66</v>
      </c>
    </row>
    <row r="19" spans="3:17" x14ac:dyDescent="0.25">
      <c r="C19" s="8" t="s">
        <v>68</v>
      </c>
      <c r="D19" s="8"/>
      <c r="E19" s="8"/>
      <c r="F19" s="8"/>
      <c r="G19" s="8"/>
      <c r="H19" s="8"/>
      <c r="I19" s="8"/>
      <c r="J19" s="10"/>
      <c r="K19" s="8" t="s">
        <v>69</v>
      </c>
      <c r="L19" s="8"/>
      <c r="M19" s="8"/>
      <c r="N19" s="8"/>
      <c r="O19" s="8"/>
      <c r="P19" s="8"/>
      <c r="Q19" s="8"/>
    </row>
    <row r="20" spans="3:17" ht="30" x14ac:dyDescent="0.25">
      <c r="C20" s="4" t="s">
        <v>0</v>
      </c>
      <c r="D20" s="4" t="s">
        <v>54</v>
      </c>
      <c r="E20" s="4" t="s">
        <v>55</v>
      </c>
      <c r="F20" s="4" t="s">
        <v>56</v>
      </c>
      <c r="G20" s="4" t="s">
        <v>57</v>
      </c>
      <c r="H20" s="4" t="s">
        <v>58</v>
      </c>
      <c r="I20" s="4" t="s">
        <v>70</v>
      </c>
      <c r="J20" s="10"/>
      <c r="K20" s="4" t="s">
        <v>0</v>
      </c>
      <c r="L20" s="4" t="s">
        <v>54</v>
      </c>
      <c r="M20" s="4" t="s">
        <v>55</v>
      </c>
      <c r="N20" s="4" t="s">
        <v>56</v>
      </c>
      <c r="O20" s="4" t="s">
        <v>57</v>
      </c>
      <c r="P20" s="4" t="s">
        <v>58</v>
      </c>
      <c r="Q20" s="4" t="s">
        <v>70</v>
      </c>
    </row>
    <row r="21" spans="3:17" x14ac:dyDescent="0.25">
      <c r="C21" s="4" t="s">
        <v>54</v>
      </c>
      <c r="D21" s="5">
        <v>1064.97</v>
      </c>
      <c r="E21" s="5">
        <v>35.594999999999999</v>
      </c>
      <c r="F21" s="5">
        <v>76.23</v>
      </c>
      <c r="G21" s="5">
        <v>30.42</v>
      </c>
      <c r="H21" s="5">
        <v>4.41</v>
      </c>
      <c r="I21" s="6">
        <f>SUM(D21:H21)</f>
        <v>1211.6250000000002</v>
      </c>
      <c r="J21" s="10"/>
      <c r="K21" s="4" t="s">
        <v>54</v>
      </c>
      <c r="L21" s="5">
        <v>1038.5775000000001</v>
      </c>
      <c r="M21" s="5">
        <v>24.704999999999998</v>
      </c>
      <c r="N21" s="5">
        <v>125.3925</v>
      </c>
      <c r="O21" s="5">
        <v>11.0025</v>
      </c>
      <c r="P21" s="5">
        <v>11.9475</v>
      </c>
      <c r="Q21" s="5">
        <f>SUM(L21:P21)</f>
        <v>1211.625</v>
      </c>
    </row>
    <row r="22" spans="3:17" x14ac:dyDescent="0.25">
      <c r="C22" s="4" t="s">
        <v>55</v>
      </c>
      <c r="D22" s="5">
        <v>41.827500000000001</v>
      </c>
      <c r="E22" s="5">
        <v>274.05</v>
      </c>
      <c r="F22" s="5">
        <v>240.2775</v>
      </c>
      <c r="G22" s="5">
        <v>325.3725</v>
      </c>
      <c r="H22" s="5">
        <v>65.992500000000007</v>
      </c>
      <c r="I22" s="6">
        <f>SUM(D22:H22)</f>
        <v>947.52</v>
      </c>
      <c r="J22" s="10"/>
      <c r="K22" s="4" t="s">
        <v>55</v>
      </c>
      <c r="L22" s="5">
        <v>62.685000000000002</v>
      </c>
      <c r="M22" s="5">
        <v>157.995</v>
      </c>
      <c r="N22" s="5">
        <v>303.12</v>
      </c>
      <c r="O22" s="5">
        <v>188.4375</v>
      </c>
      <c r="P22" s="5">
        <v>235.2825</v>
      </c>
      <c r="Q22" s="5">
        <f>SUM(L22:P22)</f>
        <v>947.52</v>
      </c>
    </row>
    <row r="23" spans="3:17" x14ac:dyDescent="0.25">
      <c r="C23" s="4" t="s">
        <v>56</v>
      </c>
      <c r="D23" s="5">
        <v>11.97</v>
      </c>
      <c r="E23" s="5">
        <v>92.272499999999994</v>
      </c>
      <c r="F23" s="5">
        <v>524.13750000000005</v>
      </c>
      <c r="G23" s="5">
        <v>128.655</v>
      </c>
      <c r="H23" s="5">
        <v>62.145000000000003</v>
      </c>
      <c r="I23" s="6">
        <f>SUM(D23:H23)</f>
        <v>819.18</v>
      </c>
      <c r="J23" s="10"/>
      <c r="K23" s="4" t="s">
        <v>56</v>
      </c>
      <c r="L23" s="5">
        <v>20.5425</v>
      </c>
      <c r="M23" s="5">
        <v>73.102500000000006</v>
      </c>
      <c r="N23" s="5">
        <v>559.35</v>
      </c>
      <c r="O23" s="5">
        <v>59.557499999999997</v>
      </c>
      <c r="P23" s="5">
        <v>106.6275</v>
      </c>
      <c r="Q23" s="5">
        <f>SUM(L23:P23)</f>
        <v>819.18000000000006</v>
      </c>
    </row>
    <row r="24" spans="3:17" x14ac:dyDescent="0.25">
      <c r="C24" s="4" t="s">
        <v>57</v>
      </c>
      <c r="D24" s="5">
        <v>0</v>
      </c>
      <c r="E24" s="5">
        <v>402.90750000000003</v>
      </c>
      <c r="F24" s="5">
        <v>349.26749999999998</v>
      </c>
      <c r="G24" s="5">
        <v>1785.06</v>
      </c>
      <c r="H24" s="5">
        <v>171.81</v>
      </c>
      <c r="I24" s="6">
        <f>SUM(E24:H24)</f>
        <v>2709.0449999999996</v>
      </c>
      <c r="J24" s="10"/>
      <c r="K24" s="4" t="s">
        <v>57</v>
      </c>
      <c r="L24" s="5">
        <v>13.14</v>
      </c>
      <c r="M24" s="5">
        <v>458.34750000000003</v>
      </c>
      <c r="N24" s="5">
        <v>551.3175</v>
      </c>
      <c r="O24" s="5">
        <v>975.78</v>
      </c>
      <c r="P24" s="5">
        <v>710.46</v>
      </c>
      <c r="Q24" s="5">
        <f>SUM(L24:P24)</f>
        <v>2709.0450000000001</v>
      </c>
    </row>
    <row r="25" spans="3:17" x14ac:dyDescent="0.25">
      <c r="C25" s="4" t="s">
        <v>58</v>
      </c>
      <c r="D25" s="5">
        <v>0</v>
      </c>
      <c r="E25" s="5">
        <v>25.942499999999999</v>
      </c>
      <c r="F25" s="5">
        <v>43.447499999999998</v>
      </c>
      <c r="G25" s="5">
        <v>137.36250000000001</v>
      </c>
      <c r="H25" s="5">
        <v>295.53750000000002</v>
      </c>
      <c r="I25" s="6">
        <f>SUM(D25:H25)</f>
        <v>502.29</v>
      </c>
      <c r="J25" s="10"/>
      <c r="K25" s="4" t="s">
        <v>58</v>
      </c>
      <c r="L25" s="5">
        <v>4.2750000000000004</v>
      </c>
      <c r="M25" s="5">
        <v>51.84</v>
      </c>
      <c r="N25" s="5">
        <v>155.43</v>
      </c>
      <c r="O25" s="5">
        <v>98.392499999999998</v>
      </c>
      <c r="P25" s="5">
        <v>192.35249999999999</v>
      </c>
      <c r="Q25" s="5">
        <f>SUM(L25:P25)</f>
        <v>502.28999999999996</v>
      </c>
    </row>
    <row r="26" spans="3:17" ht="30" x14ac:dyDescent="0.25">
      <c r="C26" s="4" t="s">
        <v>66</v>
      </c>
      <c r="D26" s="6">
        <f>SUM(D21:D25)</f>
        <v>1118.7675000000002</v>
      </c>
      <c r="E26" s="6">
        <f>SUM(E21:E25)</f>
        <v>830.76750000000004</v>
      </c>
      <c r="F26" s="6">
        <f>SUM(F21:F25)</f>
        <v>1233.3599999999999</v>
      </c>
      <c r="G26" s="6">
        <f>SUM(G21:G25)</f>
        <v>2406.87</v>
      </c>
      <c r="H26" s="6">
        <f>SUM(H21:H25)</f>
        <v>599.89499999999998</v>
      </c>
      <c r="I26" s="6">
        <f>I25+I24+I23+I22+I21</f>
        <v>6189.66</v>
      </c>
      <c r="J26" s="10"/>
      <c r="K26" s="4" t="s">
        <v>62</v>
      </c>
      <c r="L26" s="5">
        <f>SUM(L21:L25)</f>
        <v>1139.2200000000003</v>
      </c>
      <c r="M26" s="5">
        <f>SUM(M21:M25)</f>
        <v>765.99000000000012</v>
      </c>
      <c r="N26" s="5">
        <f>SUM(N21:N25)</f>
        <v>1694.61</v>
      </c>
      <c r="O26" s="5">
        <f>SUM(O21:O25)</f>
        <v>1333.1699999999998</v>
      </c>
      <c r="P26" s="5">
        <f>SUM(P21:P25)</f>
        <v>1256.67</v>
      </c>
      <c r="Q26" s="5">
        <f>Q25+Q24+Q23+Q22+Q21</f>
        <v>6189.66</v>
      </c>
    </row>
  </sheetData>
  <mergeCells count="7">
    <mergeCell ref="C3:I3"/>
    <mergeCell ref="K3:Q3"/>
    <mergeCell ref="J4:J26"/>
    <mergeCell ref="C11:I11"/>
    <mergeCell ref="K11:Q11"/>
    <mergeCell ref="C19:I19"/>
    <mergeCell ref="K19:Q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29C3-3057-4C80-929D-AACCBF310720}">
  <dimension ref="B2:G13"/>
  <sheetViews>
    <sheetView tabSelected="1" workbookViewId="0">
      <selection activeCell="G9" sqref="G9"/>
    </sheetView>
  </sheetViews>
  <sheetFormatPr defaultRowHeight="15" x14ac:dyDescent="0.25"/>
  <sheetData>
    <row r="2" spans="2:7" x14ac:dyDescent="0.25">
      <c r="B2">
        <v>1973</v>
      </c>
      <c r="C2">
        <v>1990</v>
      </c>
      <c r="D2">
        <v>1995</v>
      </c>
      <c r="E2">
        <v>2000</v>
      </c>
      <c r="F2">
        <v>2009</v>
      </c>
      <c r="G2">
        <v>2020</v>
      </c>
    </row>
    <row r="3" spans="2:7" x14ac:dyDescent="0.25">
      <c r="B3" s="2">
        <v>1694.61</v>
      </c>
      <c r="C3" s="2">
        <v>1637.2349999999999</v>
      </c>
      <c r="D3" s="2">
        <v>1561.86</v>
      </c>
      <c r="E3" s="2">
        <v>1358.9324999999999</v>
      </c>
      <c r="F3" s="2">
        <v>1233.3599999999999</v>
      </c>
      <c r="G3" s="2">
        <v>819.18</v>
      </c>
    </row>
    <row r="5" spans="2:7" x14ac:dyDescent="0.25">
      <c r="C5" s="1"/>
    </row>
    <row r="8" spans="2:7" x14ac:dyDescent="0.25"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</row>
    <row r="9" spans="2:7" x14ac:dyDescent="0.25">
      <c r="B9" s="1">
        <f>B3-C3</f>
        <v>57.375</v>
      </c>
      <c r="C9" s="1">
        <f>C3-D3</f>
        <v>75.375</v>
      </c>
      <c r="D9" s="1">
        <f>D3-E3</f>
        <v>202.92750000000001</v>
      </c>
      <c r="E9" s="2">
        <f>E3-F3</f>
        <v>125.57249999999999</v>
      </c>
      <c r="F9" s="1">
        <f>F3-G3</f>
        <v>414.17999999999995</v>
      </c>
      <c r="G9" s="1">
        <f>B3-G3</f>
        <v>875.43</v>
      </c>
    </row>
    <row r="10" spans="2:7" x14ac:dyDescent="0.25">
      <c r="B10" s="7">
        <f>B9/B3</f>
        <v>3.3857347708322272E-2</v>
      </c>
      <c r="C10" s="7">
        <f>C9/B3</f>
        <v>4.4479260714854751E-2</v>
      </c>
      <c r="D10" s="7">
        <f>D9/B3</f>
        <v>0.11974879175739551</v>
      </c>
      <c r="E10" s="7">
        <f>E9/B3</f>
        <v>7.4101120611822183E-2</v>
      </c>
      <c r="F10" s="7">
        <f>F9/B3</f>
        <v>0.24441021828031226</v>
      </c>
    </row>
    <row r="11" spans="2:7" x14ac:dyDescent="0.25">
      <c r="B11" s="2">
        <f>B9/17</f>
        <v>3.375</v>
      </c>
      <c r="C11" s="2"/>
      <c r="D11" s="2">
        <f>D9/5</f>
        <v>40.585500000000003</v>
      </c>
      <c r="E11" s="2">
        <f>E9/9</f>
        <v>13.952499999999999</v>
      </c>
      <c r="F11" s="2">
        <f>F9/11</f>
        <v>37.652727272727269</v>
      </c>
      <c r="G11" s="2"/>
    </row>
    <row r="12" spans="2:7" x14ac:dyDescent="0.25">
      <c r="B12" t="s">
        <v>77</v>
      </c>
    </row>
    <row r="13" spans="2:7" x14ac:dyDescent="0.25">
      <c r="B13" s="7">
        <f>G9/B3</f>
        <v>0.51659673907270698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73-90</vt:lpstr>
      <vt:lpstr>90-95</vt:lpstr>
      <vt:lpstr>95-00</vt:lpstr>
      <vt:lpstr>00-09</vt:lpstr>
      <vt:lpstr>09-20</vt:lpstr>
      <vt:lpstr>73-20</vt:lpstr>
      <vt:lpstr>Table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Khalfan</dc:creator>
  <cp:lastModifiedBy>Mohamed Khalfan</cp:lastModifiedBy>
  <dcterms:created xsi:type="dcterms:W3CDTF">2015-06-05T18:17:20Z</dcterms:created>
  <dcterms:modified xsi:type="dcterms:W3CDTF">2021-05-03T19:40:45Z</dcterms:modified>
</cp:coreProperties>
</file>