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7.xml" ContentType="application/vnd.openxmlformats-officedocument.spreadsheetml.table+xml"/>
  <Override PartName="/xl/queryTables/queryTable2.xml" ContentType="application/vnd.openxmlformats-officedocument.spreadsheetml.query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tables/table8.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9.xml" ContentType="application/vnd.openxmlformats-officedocument.spreadsheetml.table+xml"/>
  <Override PartName="/xl/queryTables/queryTable3.xml" ContentType="application/vnd.openxmlformats-officedocument.spreadsheetml.query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0.xml" ContentType="application/vnd.openxmlformats-officedocument.spreadsheetml.table+xml"/>
  <Override PartName="/xl/queryTables/queryTable4.xml" ContentType="application/vnd.openxmlformats-officedocument.spreadsheetml.queryTable+xml"/>
  <Override PartName="/xl/tables/table11.xml" ContentType="application/vnd.openxmlformats-officedocument.spreadsheetml.table+xml"/>
  <Override PartName="/xl/queryTables/queryTable5.xml" ContentType="application/vnd.openxmlformats-officedocument.spreadsheetml.queryTable+xml"/>
  <Override PartName="/xl/tables/table12.xml" ContentType="application/vnd.openxmlformats-officedocument.spreadsheetml.table+xml"/>
  <Override PartName="/xl/tables/table13.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drawings/drawing8.xml" ContentType="application/vnd.openxmlformats-officedocument.drawing+xml"/>
  <Override PartName="/xl/slicers/slicer3.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D:\Programs\Data Analytics\Excel\"/>
    </mc:Choice>
  </mc:AlternateContent>
  <xr:revisionPtr revIDLastSave="0" documentId="13_ncr:1_{9C61C694-A37F-4668-AD1B-B8960446D832}" xr6:coauthVersionLast="47" xr6:coauthVersionMax="47" xr10:uidLastSave="{00000000-0000-0000-0000-000000000000}"/>
  <bookViews>
    <workbookView xWindow="-110" yWindow="-110" windowWidth="19420" windowHeight="10300" firstSheet="13" activeTab="17" xr2:uid="{00000000-000D-0000-FFFF-FFFF00000000}"/>
  </bookViews>
  <sheets>
    <sheet name="Product_Dim" sheetId="2" r:id="rId1"/>
    <sheet name="Product_Dim Cleaned" sheetId="9" r:id="rId2"/>
    <sheet name="Product_Dim Lookup" sheetId="19" r:id="rId3"/>
    <sheet name="Pivot table Product Dim" sheetId="10" r:id="rId4"/>
    <sheet name="Customer_Dim " sheetId="5" r:id="rId5"/>
    <sheet name="Customer_Dim Cleaned" sheetId="6" r:id="rId6"/>
    <sheet name="Costumer Pivot" sheetId="12" r:id="rId7"/>
    <sheet name="Costumer Vlookup" sheetId="20" r:id="rId8"/>
    <sheet name="Store_Dim" sheetId="3" r:id="rId9"/>
    <sheet name="Store_Dim Cleaned" sheetId="13" r:id="rId10"/>
    <sheet name="Store_Pivot" sheetId="44" r:id="rId11"/>
    <sheet name="Sheet6" sheetId="18" state="hidden" r:id="rId12"/>
    <sheet name="Sales_Fact" sheetId="4" r:id="rId13"/>
    <sheet name="Sales_Fact Cleaned" sheetId="16" r:id="rId14"/>
    <sheet name="Total Summary" sheetId="17" r:id="rId15"/>
    <sheet name="Sheet4" sheetId="32" state="hidden" r:id="rId16"/>
    <sheet name="Sheet9" sheetId="28" state="hidden" r:id="rId17"/>
    <sheet name="dashboard" sheetId="21" r:id="rId18"/>
  </sheets>
  <definedNames>
    <definedName name="_xlnm._FilterDatabase" localSheetId="4" hidden="1">'Customer_Dim '!$A$1:$H$501</definedName>
    <definedName name="_xlnm._FilterDatabase" localSheetId="0" hidden="1">Product_Dim!$C$1:$C$101</definedName>
    <definedName name="_xlnm._FilterDatabase" localSheetId="12" hidden="1">Sales_Fact!$A$1:$J$2001</definedName>
    <definedName name="_xlcn.WorksheetConnection_Ecommerce_Sales_Dataset_updated.xlsxCustomer_Dim_UPDATED1" hidden="1">Customer_Dim_UPDATED[]</definedName>
    <definedName name="_xlcn.WorksheetConnection_Ecommerce_Sales_Dataset_updated.xlsxProduct_Dim1" hidden="1">Product_Dim[]</definedName>
    <definedName name="_xlcn.WorksheetConnection_Ecommerce_Sales_Dataset_updated.xlsxSales_Fact__21" hidden="1">Sales_Fact__2[]</definedName>
    <definedName name="_xlcn.WorksheetConnection_Ecommerce_Sales_Dataset_updated.xlsxStore_Dim1" hidden="1">Store_Dim[]</definedName>
    <definedName name="ExternalData_1" localSheetId="5" hidden="1">'Customer_Dim Cleaned'!$A$1:$K$501</definedName>
    <definedName name="ExternalData_1" localSheetId="1" hidden="1">'Product_Dim Cleaned'!$A$1:$G$101</definedName>
    <definedName name="ExternalData_1" localSheetId="13" hidden="1">'Sales_Fact Cleaned'!$A$1:$M$2001</definedName>
    <definedName name="ExternalData_1" localSheetId="11" hidden="1">Sheet6!$A$3:$J$100</definedName>
    <definedName name="ExternalData_1" localSheetId="9" hidden="1">'Store_Dim Cleaned'!$A$1:$E$21</definedName>
    <definedName name="Slicer_Brand">#N/A</definedName>
    <definedName name="Slicer_Brand1">#N/A</definedName>
    <definedName name="Slicer_Brand2">#N/A</definedName>
    <definedName name="Slicer_Category1">#N/A</definedName>
    <definedName name="Slicer_Column1">#N/A</definedName>
    <definedName name="Slicer_Column11">#N/A</definedName>
    <definedName name="Slicer_Product_Name">#N/A</definedName>
    <definedName name="Slicer_Region">#N/A</definedName>
    <definedName name="Slicer_State">#N/A</definedName>
    <definedName name="Slicer_Store_Name1">#N/A</definedName>
    <definedName name="Slicer_Total_Amount">#N/A</definedName>
  </definedNames>
  <calcPr calcId="191029"/>
  <pivotCaches>
    <pivotCache cacheId="450" r:id="rId19"/>
    <pivotCache cacheId="456" r:id="rId20"/>
    <pivotCache cacheId="1604" r:id="rId21"/>
    <pivotCache cacheId="1605" r:id="rId22"/>
    <pivotCache cacheId="1606" r:id="rId23"/>
    <pivotCache cacheId="1607" r:id="rId24"/>
    <pivotCache cacheId="1609" r:id="rId25"/>
    <pivotCache cacheId="1610" r:id="rId26"/>
    <pivotCache cacheId="1611" r:id="rId27"/>
    <pivotCache cacheId="1612" r:id="rId28"/>
    <pivotCache cacheId="1613" r:id="rId29"/>
    <pivotCache cacheId="1614" r:id="rId30"/>
    <pivotCache cacheId="1615" r:id="rId31"/>
    <pivotCache cacheId="1616" r:id="rId32"/>
    <pivotCache cacheId="1617" r:id="rId33"/>
    <pivotCache cacheId="1618" r:id="rId34"/>
    <pivotCache cacheId="1619" r:id="rId35"/>
    <pivotCache cacheId="1620" r:id="rId36"/>
    <pivotCache cacheId="1621" r:id="rId37"/>
    <pivotCache cacheId="1622" r:id="rId38"/>
    <pivotCache cacheId="1623" r:id="rId39"/>
    <pivotCache cacheId="1624" r:id="rId40"/>
    <pivotCache cacheId="1626" r:id="rId41"/>
    <pivotCache cacheId="1700" r:id="rId42"/>
    <pivotCache cacheId="1710" r:id="rId43"/>
    <pivotCache cacheId="1719" r:id="rId44"/>
    <pivotCache cacheId="1722" r:id="rId45"/>
    <pivotCache cacheId="1725" r:id="rId46"/>
  </pivotCaches>
  <extLst>
    <ext xmlns:x14="http://schemas.microsoft.com/office/spreadsheetml/2009/9/main" uri="{876F7934-8845-4945-9796-88D515C7AA90}">
      <x14:pivotCaches>
        <pivotCache cacheId="1396" r:id="rId47"/>
        <pivotCache cacheId="1397" r:id="rId48"/>
        <pivotCache cacheId="1398" r:id="rId49"/>
        <pivotCache cacheId="1443" r:id="rId50"/>
      </x14:pivotCaches>
    </ext>
    <ext xmlns:x14="http://schemas.microsoft.com/office/spreadsheetml/2009/9/main" uri="{BBE1A952-AA13-448e-AADC-164F8A28A991}">
      <x14:slicerCaches>
        <x14:slicerCache r:id="rId51"/>
        <x14:slicerCache r:id="rId52"/>
        <x14:slicerCache r:id="rId53"/>
        <x14:slicerCache r:id="rId54"/>
        <x14:slicerCache r:id="rId55"/>
        <x14:slicerCache r:id="rId56"/>
        <x14:slicerCache r:id="rId57"/>
        <x14:slicerCache r:id="rId58"/>
        <x14:slicerCache r:id="rId59"/>
        <x14:slicerCache r:id="rId60"/>
        <x14:slicerCache r:id="rId6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tore_Dim" name="Store_Dim" connection="WorksheetConnection_Ecommerce_Sales_Dataset_updated.xlsx!Store_Dim"/>
          <x15:modelTable id="Sales_Fact__2" name="Sales_Fact__2" connection="WorksheetConnection_Ecommerce_Sales_Dataset_updated.xlsx!Sales_Fact__2"/>
          <x15:modelTable id="Product_Dim" name="Product_Dim" connection="WorksheetConnection_Ecommerce_Sales_Dataset_updated.xlsx!Product_Dim"/>
          <x15:modelTable id="Customer_Dim_UPDATED" name="Customer_Dim_UPDATED" connection="WorksheetConnection_Ecommerce_Sales_Dataset_updated.xlsx!Customer_Dim_UPDATED"/>
        </x15:modelTables>
        <x15:modelRelationships>
          <x15:modelRelationship fromTable="Sales_Fact__2" fromColumn="Customer_ID" toTable="Customer_Dim_UPDATED" toColumn="Customer_ID"/>
          <x15:modelRelationship fromTable="Sales_Fact__2" fromColumn="Product_ID" toTable="Product_Dim" toColumn="Product_ID"/>
          <x15:modelRelationship fromTable="Sales_Fact__2" fromColumn="Store_ID" toTable="Store_Dim" toColumn="Store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1" i="20" l="1"/>
  <c r="H12" i="20"/>
  <c r="H13" i="20"/>
  <c r="H14" i="20"/>
  <c r="H15" i="20"/>
  <c r="H16" i="20"/>
  <c r="H17" i="20"/>
  <c r="H18" i="20"/>
  <c r="H19" i="20"/>
  <c r="H10" i="20"/>
  <c r="G53" i="9"/>
  <c r="G15" i="9"/>
  <c r="G5" i="9"/>
  <c r="H2" i="9"/>
  <c r="H3" i="9"/>
  <c r="H14" i="9"/>
  <c r="H25" i="9"/>
  <c r="H36" i="9"/>
  <c r="H47" i="9"/>
  <c r="H58" i="9"/>
  <c r="H69" i="9"/>
  <c r="H80" i="9"/>
  <c r="H91" i="9"/>
  <c r="H4" i="9"/>
  <c r="H6" i="9"/>
  <c r="H7" i="9"/>
  <c r="H8" i="9"/>
  <c r="H9" i="9"/>
  <c r="H10" i="9"/>
  <c r="H11" i="9"/>
  <c r="H12" i="9"/>
  <c r="H13" i="9"/>
  <c r="H16" i="9"/>
  <c r="H17" i="9"/>
  <c r="H18" i="9"/>
  <c r="H19" i="9"/>
  <c r="H20" i="9"/>
  <c r="H21" i="9"/>
  <c r="H22" i="9"/>
  <c r="H23" i="9"/>
  <c r="H24" i="9"/>
  <c r="H26" i="9"/>
  <c r="H27" i="9"/>
  <c r="H28" i="9"/>
  <c r="H29" i="9"/>
  <c r="H30" i="9"/>
  <c r="H31" i="9"/>
  <c r="H32" i="9"/>
  <c r="H33" i="9"/>
  <c r="H34" i="9"/>
  <c r="H35" i="9"/>
  <c r="H37" i="9"/>
  <c r="H38" i="9"/>
  <c r="H39" i="9"/>
  <c r="H40" i="9"/>
  <c r="H41" i="9"/>
  <c r="H42" i="9"/>
  <c r="H43" i="9"/>
  <c r="H44" i="9"/>
  <c r="H45" i="9"/>
  <c r="H46" i="9"/>
  <c r="H48" i="9"/>
  <c r="H49" i="9"/>
  <c r="H50" i="9"/>
  <c r="H51" i="9"/>
  <c r="H52" i="9"/>
  <c r="H53" i="9"/>
  <c r="H54" i="9"/>
  <c r="H55" i="9"/>
  <c r="H56" i="9"/>
  <c r="H57" i="9"/>
  <c r="H59" i="9"/>
  <c r="H60" i="9"/>
  <c r="H61" i="9"/>
  <c r="H62" i="9"/>
  <c r="H63" i="9"/>
  <c r="H64" i="9"/>
  <c r="H65" i="9"/>
  <c r="H66" i="9"/>
  <c r="H67" i="9"/>
  <c r="H68" i="9"/>
  <c r="H70" i="9"/>
  <c r="H71" i="9"/>
  <c r="H72" i="9"/>
  <c r="H73" i="9"/>
  <c r="H74" i="9"/>
  <c r="H75" i="9"/>
  <c r="H76" i="9"/>
  <c r="H77" i="9"/>
  <c r="H78" i="9"/>
  <c r="H79" i="9"/>
  <c r="H81" i="9"/>
  <c r="H82" i="9"/>
  <c r="H83" i="9"/>
  <c r="H84" i="9"/>
  <c r="H85" i="9"/>
  <c r="H86" i="9"/>
  <c r="H87" i="9"/>
  <c r="H88" i="9"/>
  <c r="H89" i="9"/>
  <c r="H90" i="9"/>
  <c r="H92" i="9"/>
  <c r="H93" i="9"/>
  <c r="H94" i="9"/>
  <c r="H95" i="9"/>
  <c r="H96" i="9"/>
  <c r="H97" i="9"/>
  <c r="H98" i="9"/>
  <c r="H99" i="9"/>
  <c r="H100" i="9"/>
  <c r="H101" i="9"/>
  <c r="B2" i="16"/>
  <c r="B3" i="16"/>
  <c r="B4" i="16"/>
  <c r="B5" i="16"/>
  <c r="B6" i="16"/>
  <c r="B7" i="16"/>
  <c r="B8" i="16"/>
  <c r="B9" i="16"/>
  <c r="B10" i="16"/>
  <c r="B11" i="16"/>
  <c r="B12" i="16"/>
  <c r="B13" i="16"/>
  <c r="B14" i="16"/>
  <c r="B15" i="16"/>
  <c r="B16" i="16"/>
  <c r="B17" i="16"/>
  <c r="B18" i="16"/>
  <c r="B19" i="16"/>
  <c r="B20" i="16"/>
  <c r="B21" i="16"/>
  <c r="B22" i="16"/>
  <c r="B23" i="16"/>
  <c r="B24" i="16"/>
  <c r="B25" i="16"/>
  <c r="B26" i="16"/>
  <c r="B27" i="16"/>
  <c r="B28" i="16"/>
  <c r="B29" i="16"/>
  <c r="B30" i="16"/>
  <c r="B31" i="16"/>
  <c r="B32" i="16"/>
  <c r="B33" i="16"/>
  <c r="B34" i="16"/>
  <c r="B35" i="16"/>
  <c r="B36" i="16"/>
  <c r="B37" i="16"/>
  <c r="B38" i="16"/>
  <c r="B39" i="16"/>
  <c r="B40" i="16"/>
  <c r="B41" i="16"/>
  <c r="B42" i="16"/>
  <c r="B43" i="16"/>
  <c r="B44" i="16"/>
  <c r="B45" i="16"/>
  <c r="B46" i="16"/>
  <c r="B47" i="16"/>
  <c r="B48" i="16"/>
  <c r="B49" i="16"/>
  <c r="B50" i="16"/>
  <c r="B51" i="16"/>
  <c r="B52" i="16"/>
  <c r="B53" i="16"/>
  <c r="B54" i="16"/>
  <c r="B55" i="16"/>
  <c r="B56" i="16"/>
  <c r="B57" i="16"/>
  <c r="B58" i="16"/>
  <c r="B59" i="16"/>
  <c r="B60" i="16"/>
  <c r="B61" i="16"/>
  <c r="B62" i="16"/>
  <c r="B63" i="16"/>
  <c r="B64" i="16"/>
  <c r="B65" i="16"/>
  <c r="B66" i="16"/>
  <c r="B67" i="16"/>
  <c r="B68" i="16"/>
  <c r="B69" i="16"/>
  <c r="B70" i="16"/>
  <c r="B71" i="16"/>
  <c r="B72" i="16"/>
  <c r="B73" i="16"/>
  <c r="B74" i="16"/>
  <c r="B75" i="16"/>
  <c r="B76" i="16"/>
  <c r="B77" i="16"/>
  <c r="B78" i="16"/>
  <c r="B79" i="16"/>
  <c r="B80" i="16"/>
  <c r="B81" i="16"/>
  <c r="B82" i="16"/>
  <c r="B83" i="16"/>
  <c r="B84" i="16"/>
  <c r="B85" i="16"/>
  <c r="B86" i="16"/>
  <c r="B87" i="16"/>
  <c r="B88" i="16"/>
  <c r="B89" i="16"/>
  <c r="B90" i="16"/>
  <c r="B91" i="16"/>
  <c r="B92" i="16"/>
  <c r="B93" i="16"/>
  <c r="B94" i="16"/>
  <c r="B95" i="16"/>
  <c r="B96" i="16"/>
  <c r="B97" i="16"/>
  <c r="B98" i="16"/>
  <c r="B99" i="16"/>
  <c r="B100" i="16"/>
  <c r="B101" i="16"/>
  <c r="B102" i="16"/>
  <c r="B103" i="16"/>
  <c r="B104" i="16"/>
  <c r="B105" i="16"/>
  <c r="B106" i="16"/>
  <c r="B107" i="16"/>
  <c r="B108" i="16"/>
  <c r="B109" i="16"/>
  <c r="B110" i="16"/>
  <c r="B111" i="16"/>
  <c r="B112" i="16"/>
  <c r="B113" i="16"/>
  <c r="B114" i="16"/>
  <c r="B115" i="16"/>
  <c r="B116" i="16"/>
  <c r="B117" i="16"/>
  <c r="B118" i="16"/>
  <c r="B119" i="16"/>
  <c r="B120" i="16"/>
  <c r="B121" i="16"/>
  <c r="B122" i="16"/>
  <c r="B123" i="16"/>
  <c r="B124" i="16"/>
  <c r="B125" i="16"/>
  <c r="B126" i="16"/>
  <c r="B127" i="16"/>
  <c r="B128" i="16"/>
  <c r="B129" i="16"/>
  <c r="B130" i="16"/>
  <c r="B131" i="16"/>
  <c r="B132" i="16"/>
  <c r="B133" i="16"/>
  <c r="B134" i="16"/>
  <c r="B135" i="16"/>
  <c r="B136" i="16"/>
  <c r="B137" i="16"/>
  <c r="B138" i="16"/>
  <c r="B139" i="16"/>
  <c r="B140" i="16"/>
  <c r="B141" i="16"/>
  <c r="B142" i="16"/>
  <c r="B143" i="16"/>
  <c r="B144" i="16"/>
  <c r="B145" i="16"/>
  <c r="B146" i="16"/>
  <c r="B147" i="16"/>
  <c r="B148" i="16"/>
  <c r="B149" i="16"/>
  <c r="B150" i="16"/>
  <c r="B151" i="16"/>
  <c r="B152" i="16"/>
  <c r="B153" i="16"/>
  <c r="B154" i="16"/>
  <c r="B155" i="16"/>
  <c r="B156" i="16"/>
  <c r="B157" i="16"/>
  <c r="B158" i="16"/>
  <c r="B159" i="16"/>
  <c r="B160" i="16"/>
  <c r="B161" i="16"/>
  <c r="B162" i="16"/>
  <c r="B163" i="16"/>
  <c r="B164" i="16"/>
  <c r="B165" i="16"/>
  <c r="B166" i="16"/>
  <c r="B167" i="16"/>
  <c r="B168" i="16"/>
  <c r="B169" i="16"/>
  <c r="B170" i="16"/>
  <c r="B171" i="16"/>
  <c r="B172" i="16"/>
  <c r="B173" i="16"/>
  <c r="B174" i="16"/>
  <c r="B175" i="16"/>
  <c r="B176" i="16"/>
  <c r="B177" i="16"/>
  <c r="B178" i="16"/>
  <c r="B179" i="16"/>
  <c r="B180" i="16"/>
  <c r="B181" i="16"/>
  <c r="B182" i="16"/>
  <c r="B183" i="16"/>
  <c r="B184" i="16"/>
  <c r="B185" i="16"/>
  <c r="B186" i="16"/>
  <c r="B187" i="16"/>
  <c r="B188" i="16"/>
  <c r="B189" i="16"/>
  <c r="B190" i="16"/>
  <c r="B191" i="16"/>
  <c r="B192" i="16"/>
  <c r="B193" i="16"/>
  <c r="B194" i="16"/>
  <c r="B195" i="16"/>
  <c r="B196" i="16"/>
  <c r="B197" i="16"/>
  <c r="B198" i="16"/>
  <c r="B199" i="16"/>
  <c r="B200" i="16"/>
  <c r="B201" i="16"/>
  <c r="B202" i="16"/>
  <c r="B203" i="16"/>
  <c r="B204" i="16"/>
  <c r="B205" i="16"/>
  <c r="B206" i="16"/>
  <c r="B207" i="16"/>
  <c r="B208" i="16"/>
  <c r="B209" i="16"/>
  <c r="B210" i="16"/>
  <c r="B211" i="16"/>
  <c r="B212" i="16"/>
  <c r="B213" i="16"/>
  <c r="B214" i="16"/>
  <c r="B215" i="16"/>
  <c r="B216" i="16"/>
  <c r="B217" i="16"/>
  <c r="B218" i="16"/>
  <c r="B219" i="16"/>
  <c r="B220" i="16"/>
  <c r="B221" i="16"/>
  <c r="B222" i="16"/>
  <c r="B223" i="16"/>
  <c r="B224" i="16"/>
  <c r="B225" i="16"/>
  <c r="B226" i="16"/>
  <c r="B227" i="16"/>
  <c r="B228" i="16"/>
  <c r="B229" i="16"/>
  <c r="B230" i="16"/>
  <c r="B231" i="16"/>
  <c r="B232" i="16"/>
  <c r="B233" i="16"/>
  <c r="B234" i="16"/>
  <c r="B235" i="16"/>
  <c r="B236" i="16"/>
  <c r="B237" i="16"/>
  <c r="B238" i="16"/>
  <c r="B239" i="16"/>
  <c r="B240" i="16"/>
  <c r="B241" i="16"/>
  <c r="B242" i="16"/>
  <c r="B243" i="16"/>
  <c r="B244" i="16"/>
  <c r="B245" i="16"/>
  <c r="B246" i="16"/>
  <c r="B247" i="16"/>
  <c r="B248" i="16"/>
  <c r="B249" i="16"/>
  <c r="B250" i="16"/>
  <c r="B251" i="16"/>
  <c r="B252" i="16"/>
  <c r="B253" i="16"/>
  <c r="B254" i="16"/>
  <c r="B255" i="16"/>
  <c r="B256" i="16"/>
  <c r="B257" i="16"/>
  <c r="B258" i="16"/>
  <c r="B259" i="16"/>
  <c r="B260" i="16"/>
  <c r="B261" i="16"/>
  <c r="B262" i="16"/>
  <c r="B263" i="16"/>
  <c r="B264" i="16"/>
  <c r="B265" i="16"/>
  <c r="B266" i="16"/>
  <c r="B267" i="16"/>
  <c r="B268" i="16"/>
  <c r="B269" i="16"/>
  <c r="B270" i="16"/>
  <c r="B271" i="16"/>
  <c r="B272" i="16"/>
  <c r="B273" i="16"/>
  <c r="B274" i="16"/>
  <c r="B275" i="16"/>
  <c r="B276" i="16"/>
  <c r="B277" i="16"/>
  <c r="B278" i="16"/>
  <c r="B279" i="16"/>
  <c r="B280" i="16"/>
  <c r="B281" i="16"/>
  <c r="B282" i="16"/>
  <c r="B283" i="16"/>
  <c r="B284" i="16"/>
  <c r="B285" i="16"/>
  <c r="B286" i="16"/>
  <c r="B287" i="16"/>
  <c r="B288" i="16"/>
  <c r="B289" i="16"/>
  <c r="B290" i="16"/>
  <c r="B291" i="16"/>
  <c r="B292" i="16"/>
  <c r="B293" i="16"/>
  <c r="B294" i="16"/>
  <c r="B295" i="16"/>
  <c r="B296" i="16"/>
  <c r="B297" i="16"/>
  <c r="B298" i="16"/>
  <c r="B299" i="16"/>
  <c r="B300" i="16"/>
  <c r="B301" i="16"/>
  <c r="B302" i="16"/>
  <c r="B303" i="16"/>
  <c r="B304" i="16"/>
  <c r="B305" i="16"/>
  <c r="B306" i="16"/>
  <c r="B307" i="16"/>
  <c r="B308" i="16"/>
  <c r="B309" i="16"/>
  <c r="B310" i="16"/>
  <c r="B311" i="16"/>
  <c r="B312" i="16"/>
  <c r="B313" i="16"/>
  <c r="B314" i="16"/>
  <c r="B315" i="16"/>
  <c r="B316" i="16"/>
  <c r="B317" i="16"/>
  <c r="B318" i="16"/>
  <c r="B319" i="16"/>
  <c r="B320" i="16"/>
  <c r="B321" i="16"/>
  <c r="B322" i="16"/>
  <c r="B323" i="16"/>
  <c r="B324" i="16"/>
  <c r="B325" i="16"/>
  <c r="B326" i="16"/>
  <c r="B327" i="16"/>
  <c r="B328" i="16"/>
  <c r="B329" i="16"/>
  <c r="B330" i="16"/>
  <c r="B331" i="16"/>
  <c r="B332" i="16"/>
  <c r="B333" i="16"/>
  <c r="B334" i="16"/>
  <c r="B335" i="16"/>
  <c r="B336" i="16"/>
  <c r="B337" i="16"/>
  <c r="B338" i="16"/>
  <c r="B339" i="16"/>
  <c r="B340" i="16"/>
  <c r="B341" i="16"/>
  <c r="B342" i="16"/>
  <c r="B343" i="16"/>
  <c r="B344" i="16"/>
  <c r="B345" i="16"/>
  <c r="B346" i="16"/>
  <c r="B347" i="16"/>
  <c r="B348" i="16"/>
  <c r="B349" i="16"/>
  <c r="B350" i="16"/>
  <c r="B351" i="16"/>
  <c r="B352" i="16"/>
  <c r="B353" i="16"/>
  <c r="B354" i="16"/>
  <c r="B355" i="16"/>
  <c r="B356" i="16"/>
  <c r="B357" i="16"/>
  <c r="B358" i="16"/>
  <c r="B359" i="16"/>
  <c r="B360" i="16"/>
  <c r="B361" i="16"/>
  <c r="B362" i="16"/>
  <c r="B363" i="16"/>
  <c r="B364" i="16"/>
  <c r="B365" i="16"/>
  <c r="B366" i="16"/>
  <c r="B367" i="16"/>
  <c r="B368" i="16"/>
  <c r="B369" i="16"/>
  <c r="B370" i="16"/>
  <c r="B371" i="16"/>
  <c r="B372" i="16"/>
  <c r="B373" i="16"/>
  <c r="B374" i="16"/>
  <c r="B375" i="16"/>
  <c r="B376" i="16"/>
  <c r="B377" i="16"/>
  <c r="B378" i="16"/>
  <c r="B379" i="16"/>
  <c r="B380" i="16"/>
  <c r="B381" i="16"/>
  <c r="B382" i="16"/>
  <c r="B383" i="16"/>
  <c r="B384" i="16"/>
  <c r="B385" i="16"/>
  <c r="B386" i="16"/>
  <c r="B387" i="16"/>
  <c r="B388" i="16"/>
  <c r="B389" i="16"/>
  <c r="B390" i="16"/>
  <c r="B391" i="16"/>
  <c r="B392" i="16"/>
  <c r="B393" i="16"/>
  <c r="B394" i="16"/>
  <c r="B395" i="16"/>
  <c r="B396" i="16"/>
  <c r="B397" i="16"/>
  <c r="B398" i="16"/>
  <c r="B399" i="16"/>
  <c r="B400" i="16"/>
  <c r="B401" i="16"/>
  <c r="B402" i="16"/>
  <c r="B403" i="16"/>
  <c r="B404" i="16"/>
  <c r="B405" i="16"/>
  <c r="B406" i="16"/>
  <c r="B407" i="16"/>
  <c r="B408" i="16"/>
  <c r="B409" i="16"/>
  <c r="B410" i="16"/>
  <c r="B411" i="16"/>
  <c r="B412" i="16"/>
  <c r="B413" i="16"/>
  <c r="B414" i="16"/>
  <c r="B415" i="16"/>
  <c r="B416" i="16"/>
  <c r="B417" i="16"/>
  <c r="B418" i="16"/>
  <c r="B419" i="16"/>
  <c r="B420" i="16"/>
  <c r="B421" i="16"/>
  <c r="B422" i="16"/>
  <c r="B423" i="16"/>
  <c r="B424" i="16"/>
  <c r="B425" i="16"/>
  <c r="B426" i="16"/>
  <c r="B427" i="16"/>
  <c r="B428" i="16"/>
  <c r="B429" i="16"/>
  <c r="B430" i="16"/>
  <c r="B431" i="16"/>
  <c r="B432" i="16"/>
  <c r="B433" i="16"/>
  <c r="B434" i="16"/>
  <c r="B435" i="16"/>
  <c r="B436" i="16"/>
  <c r="B437" i="16"/>
  <c r="B438" i="16"/>
  <c r="B439" i="16"/>
  <c r="B440" i="16"/>
  <c r="B441" i="16"/>
  <c r="B442" i="16"/>
  <c r="B443" i="16"/>
  <c r="B444" i="16"/>
  <c r="B445" i="16"/>
  <c r="B446" i="16"/>
  <c r="B447" i="16"/>
  <c r="B448" i="16"/>
  <c r="B449" i="16"/>
  <c r="B450" i="16"/>
  <c r="B451" i="16"/>
  <c r="B452" i="16"/>
  <c r="B453" i="16"/>
  <c r="B454" i="16"/>
  <c r="B455" i="16"/>
  <c r="B456" i="16"/>
  <c r="B457" i="16"/>
  <c r="B458" i="16"/>
  <c r="B459" i="16"/>
  <c r="B460" i="16"/>
  <c r="B461" i="16"/>
  <c r="B462" i="16"/>
  <c r="B463" i="16"/>
  <c r="B464" i="16"/>
  <c r="B465" i="16"/>
  <c r="B466" i="16"/>
  <c r="B467" i="16"/>
  <c r="B468" i="16"/>
  <c r="B469" i="16"/>
  <c r="B470" i="16"/>
  <c r="B471" i="16"/>
  <c r="B472" i="16"/>
  <c r="B473" i="16"/>
  <c r="B474" i="16"/>
  <c r="B475" i="16"/>
  <c r="B476" i="16"/>
  <c r="B477" i="16"/>
  <c r="B478" i="16"/>
  <c r="B479" i="16"/>
  <c r="B480" i="16"/>
  <c r="B481" i="16"/>
  <c r="B482" i="16"/>
  <c r="B483" i="16"/>
  <c r="B484" i="16"/>
  <c r="B485" i="16"/>
  <c r="B486" i="16"/>
  <c r="B487" i="16"/>
  <c r="B488" i="16"/>
  <c r="B489" i="16"/>
  <c r="B490" i="16"/>
  <c r="B491" i="16"/>
  <c r="B492" i="16"/>
  <c r="B493" i="16"/>
  <c r="B494" i="16"/>
  <c r="B495" i="16"/>
  <c r="B496" i="16"/>
  <c r="B497" i="16"/>
  <c r="B498" i="16"/>
  <c r="B499" i="16"/>
  <c r="B500" i="16"/>
  <c r="B501" i="16"/>
  <c r="B502" i="16"/>
  <c r="B503" i="16"/>
  <c r="B504" i="16"/>
  <c r="B505" i="16"/>
  <c r="B506" i="16"/>
  <c r="B507" i="16"/>
  <c r="B508" i="16"/>
  <c r="B509" i="16"/>
  <c r="B510" i="16"/>
  <c r="B511" i="16"/>
  <c r="B512" i="16"/>
  <c r="B513" i="16"/>
  <c r="B514" i="16"/>
  <c r="B515" i="16"/>
  <c r="B516" i="16"/>
  <c r="B517" i="16"/>
  <c r="B518" i="16"/>
  <c r="B519" i="16"/>
  <c r="B520" i="16"/>
  <c r="B521" i="16"/>
  <c r="B522" i="16"/>
  <c r="B523" i="16"/>
  <c r="B524" i="16"/>
  <c r="B525" i="16"/>
  <c r="B526" i="16"/>
  <c r="B527" i="16"/>
  <c r="B528" i="16"/>
  <c r="B529" i="16"/>
  <c r="B530" i="16"/>
  <c r="B531" i="16"/>
  <c r="B532" i="16"/>
  <c r="B533" i="16"/>
  <c r="B534" i="16"/>
  <c r="B535" i="16"/>
  <c r="B536" i="16"/>
  <c r="B537" i="16"/>
  <c r="B538" i="16"/>
  <c r="B539" i="16"/>
  <c r="B540" i="16"/>
  <c r="B541" i="16"/>
  <c r="B542" i="16"/>
  <c r="B543" i="16"/>
  <c r="B544" i="16"/>
  <c r="B545" i="16"/>
  <c r="B546" i="16"/>
  <c r="B547" i="16"/>
  <c r="B548" i="16"/>
  <c r="B549" i="16"/>
  <c r="B550" i="16"/>
  <c r="B551" i="16"/>
  <c r="B552" i="16"/>
  <c r="B553" i="16"/>
  <c r="B554" i="16"/>
  <c r="B555" i="16"/>
  <c r="B556" i="16"/>
  <c r="B557" i="16"/>
  <c r="B558" i="16"/>
  <c r="B559" i="16"/>
  <c r="B560" i="16"/>
  <c r="B561" i="16"/>
  <c r="B562" i="16"/>
  <c r="B563" i="16"/>
  <c r="B564" i="16"/>
  <c r="B565" i="16"/>
  <c r="B566" i="16"/>
  <c r="B567" i="16"/>
  <c r="B568" i="16"/>
  <c r="B569" i="16"/>
  <c r="B570" i="16"/>
  <c r="B571" i="16"/>
  <c r="B572" i="16"/>
  <c r="B573" i="16"/>
  <c r="B574" i="16"/>
  <c r="B575" i="16"/>
  <c r="B576" i="16"/>
  <c r="B577" i="16"/>
  <c r="B578" i="16"/>
  <c r="B579" i="16"/>
  <c r="B580" i="16"/>
  <c r="B581" i="16"/>
  <c r="B582" i="16"/>
  <c r="B583" i="16"/>
  <c r="B584" i="16"/>
  <c r="B585" i="16"/>
  <c r="B586" i="16"/>
  <c r="B587" i="16"/>
  <c r="B588" i="16"/>
  <c r="B589" i="16"/>
  <c r="B590" i="16"/>
  <c r="B591" i="16"/>
  <c r="B592" i="16"/>
  <c r="B593" i="16"/>
  <c r="B594" i="16"/>
  <c r="B595" i="16"/>
  <c r="B596" i="16"/>
  <c r="B597" i="16"/>
  <c r="B598" i="16"/>
  <c r="B599" i="16"/>
  <c r="B600" i="16"/>
  <c r="B601" i="16"/>
  <c r="B602" i="16"/>
  <c r="B603" i="16"/>
  <c r="B604" i="16"/>
  <c r="B605" i="16"/>
  <c r="B606" i="16"/>
  <c r="B607" i="16"/>
  <c r="B608" i="16"/>
  <c r="B609" i="16"/>
  <c r="B610" i="16"/>
  <c r="B611" i="16"/>
  <c r="B612" i="16"/>
  <c r="B613" i="16"/>
  <c r="B614" i="16"/>
  <c r="B615" i="16"/>
  <c r="B616" i="16"/>
  <c r="B617" i="16"/>
  <c r="B618" i="16"/>
  <c r="B619" i="16"/>
  <c r="B620" i="16"/>
  <c r="B621" i="16"/>
  <c r="B622" i="16"/>
  <c r="B623" i="16"/>
  <c r="B624" i="16"/>
  <c r="B625" i="16"/>
  <c r="B626" i="16"/>
  <c r="B627" i="16"/>
  <c r="B628" i="16"/>
  <c r="B629" i="16"/>
  <c r="B630" i="16"/>
  <c r="B631" i="16"/>
  <c r="B632" i="16"/>
  <c r="B633" i="16"/>
  <c r="B634" i="16"/>
  <c r="B635" i="16"/>
  <c r="B636" i="16"/>
  <c r="B637" i="16"/>
  <c r="B638" i="16"/>
  <c r="B639" i="16"/>
  <c r="B640" i="16"/>
  <c r="B641" i="16"/>
  <c r="B642" i="16"/>
  <c r="B643" i="16"/>
  <c r="B644" i="16"/>
  <c r="B645" i="16"/>
  <c r="B646" i="16"/>
  <c r="B647" i="16"/>
  <c r="B648" i="16"/>
  <c r="B649" i="16"/>
  <c r="B650" i="16"/>
  <c r="B651" i="16"/>
  <c r="B652" i="16"/>
  <c r="B653" i="16"/>
  <c r="B654" i="16"/>
  <c r="B655" i="16"/>
  <c r="B656" i="16"/>
  <c r="B657" i="16"/>
  <c r="B658" i="16"/>
  <c r="B659" i="16"/>
  <c r="B660" i="16"/>
  <c r="B661" i="16"/>
  <c r="B662" i="16"/>
  <c r="B663" i="16"/>
  <c r="B664" i="16"/>
  <c r="B665" i="16"/>
  <c r="B666" i="16"/>
  <c r="B667" i="16"/>
  <c r="B668" i="16"/>
  <c r="B669" i="16"/>
  <c r="B670" i="16"/>
  <c r="B671" i="16"/>
  <c r="B672" i="16"/>
  <c r="B673" i="16"/>
  <c r="B674" i="16"/>
  <c r="B675" i="16"/>
  <c r="B676" i="16"/>
  <c r="B677" i="16"/>
  <c r="B678" i="16"/>
  <c r="B679" i="16"/>
  <c r="B680" i="16"/>
  <c r="B681" i="16"/>
  <c r="B682" i="16"/>
  <c r="B683" i="16"/>
  <c r="B684" i="16"/>
  <c r="B685" i="16"/>
  <c r="B686" i="16"/>
  <c r="B687" i="16"/>
  <c r="B688" i="16"/>
  <c r="B689" i="16"/>
  <c r="B690" i="16"/>
  <c r="B691" i="16"/>
  <c r="B692" i="16"/>
  <c r="B693" i="16"/>
  <c r="B694" i="16"/>
  <c r="B695" i="16"/>
  <c r="B696" i="16"/>
  <c r="B697" i="16"/>
  <c r="B698" i="16"/>
  <c r="B699" i="16"/>
  <c r="B700" i="16"/>
  <c r="B701" i="16"/>
  <c r="B702" i="16"/>
  <c r="B703" i="16"/>
  <c r="B704" i="16"/>
  <c r="B705" i="16"/>
  <c r="B706" i="16"/>
  <c r="B707" i="16"/>
  <c r="B708" i="16"/>
  <c r="B709" i="16"/>
  <c r="B710" i="16"/>
  <c r="B711" i="16"/>
  <c r="B712" i="16"/>
  <c r="B713" i="16"/>
  <c r="B714" i="16"/>
  <c r="B715" i="16"/>
  <c r="B716" i="16"/>
  <c r="B717" i="16"/>
  <c r="B718" i="16"/>
  <c r="B719" i="16"/>
  <c r="B720" i="16"/>
  <c r="B721" i="16"/>
  <c r="B722" i="16"/>
  <c r="B723" i="16"/>
  <c r="B724" i="16"/>
  <c r="B725" i="16"/>
  <c r="B726" i="16"/>
  <c r="B727" i="16"/>
  <c r="B728" i="16"/>
  <c r="B729" i="16"/>
  <c r="B730" i="16"/>
  <c r="B731" i="16"/>
  <c r="B732" i="16"/>
  <c r="B733" i="16"/>
  <c r="B734" i="16"/>
  <c r="B735" i="16"/>
  <c r="B736" i="16"/>
  <c r="B737" i="16"/>
  <c r="B738" i="16"/>
  <c r="B739" i="16"/>
  <c r="B740" i="16"/>
  <c r="B741" i="16"/>
  <c r="B742" i="16"/>
  <c r="B743" i="16"/>
  <c r="B744" i="16"/>
  <c r="B745" i="16"/>
  <c r="B746" i="16"/>
  <c r="B747" i="16"/>
  <c r="B748" i="16"/>
  <c r="B749" i="16"/>
  <c r="B750" i="16"/>
  <c r="B751" i="16"/>
  <c r="B752" i="16"/>
  <c r="B753" i="16"/>
  <c r="B754" i="16"/>
  <c r="B755" i="16"/>
  <c r="B756" i="16"/>
  <c r="B757" i="16"/>
  <c r="B758" i="16"/>
  <c r="B759" i="16"/>
  <c r="B760" i="16"/>
  <c r="B761" i="16"/>
  <c r="B762" i="16"/>
  <c r="B763" i="16"/>
  <c r="B764" i="16"/>
  <c r="B765" i="16"/>
  <c r="B766" i="16"/>
  <c r="B767" i="16"/>
  <c r="B768" i="16"/>
  <c r="B769" i="16"/>
  <c r="B770" i="16"/>
  <c r="B771" i="16"/>
  <c r="B772" i="16"/>
  <c r="B773" i="16"/>
  <c r="B774" i="16"/>
  <c r="B775" i="16"/>
  <c r="B776" i="16"/>
  <c r="B777" i="16"/>
  <c r="B778" i="16"/>
  <c r="B779" i="16"/>
  <c r="B780" i="16"/>
  <c r="B781" i="16"/>
  <c r="B782" i="16"/>
  <c r="B783" i="16"/>
  <c r="B784" i="16"/>
  <c r="B785" i="16"/>
  <c r="B786" i="16"/>
  <c r="B787" i="16"/>
  <c r="B788" i="16"/>
  <c r="B789" i="16"/>
  <c r="B790" i="16"/>
  <c r="B791" i="16"/>
  <c r="B792" i="16"/>
  <c r="B793" i="16"/>
  <c r="B794" i="16"/>
  <c r="B795" i="16"/>
  <c r="B796" i="16"/>
  <c r="B797" i="16"/>
  <c r="B798" i="16"/>
  <c r="B799" i="16"/>
  <c r="B800" i="16"/>
  <c r="B801" i="16"/>
  <c r="B802" i="16"/>
  <c r="B803" i="16"/>
  <c r="B804" i="16"/>
  <c r="B805" i="16"/>
  <c r="B806" i="16"/>
  <c r="B807" i="16"/>
  <c r="B808" i="16"/>
  <c r="B809" i="16"/>
  <c r="B810" i="16"/>
  <c r="B811" i="16"/>
  <c r="B812" i="16"/>
  <c r="B813" i="16"/>
  <c r="B814" i="16"/>
  <c r="B815" i="16"/>
  <c r="B816" i="16"/>
  <c r="B817" i="16"/>
  <c r="B818" i="16"/>
  <c r="B819" i="16"/>
  <c r="B820" i="16"/>
  <c r="B821" i="16"/>
  <c r="B822" i="16"/>
  <c r="B823" i="16"/>
  <c r="B824" i="16"/>
  <c r="B825" i="16"/>
  <c r="B826" i="16"/>
  <c r="B827" i="16"/>
  <c r="B828" i="16"/>
  <c r="B829" i="16"/>
  <c r="B830" i="16"/>
  <c r="B831" i="16"/>
  <c r="B832" i="16"/>
  <c r="B833" i="16"/>
  <c r="B834" i="16"/>
  <c r="B835" i="16"/>
  <c r="B836" i="16"/>
  <c r="B837" i="16"/>
  <c r="B838" i="16"/>
  <c r="B839" i="16"/>
  <c r="B840" i="16"/>
  <c r="B841" i="16"/>
  <c r="B842" i="16"/>
  <c r="B843" i="16"/>
  <c r="B844" i="16"/>
  <c r="B845" i="16"/>
  <c r="B846" i="16"/>
  <c r="B847" i="16"/>
  <c r="B848" i="16"/>
  <c r="B849" i="16"/>
  <c r="B850" i="16"/>
  <c r="B851" i="16"/>
  <c r="B852" i="16"/>
  <c r="B853" i="16"/>
  <c r="B854" i="16"/>
  <c r="B855" i="16"/>
  <c r="B856" i="16"/>
  <c r="B857" i="16"/>
  <c r="B858" i="16"/>
  <c r="B859" i="16"/>
  <c r="B860" i="16"/>
  <c r="B861" i="16"/>
  <c r="B862" i="16"/>
  <c r="B863" i="16"/>
  <c r="B864" i="16"/>
  <c r="B865" i="16"/>
  <c r="B866" i="16"/>
  <c r="B867" i="16"/>
  <c r="B868" i="16"/>
  <c r="B869" i="16"/>
  <c r="B870" i="16"/>
  <c r="B871" i="16"/>
  <c r="B872" i="16"/>
  <c r="B873" i="16"/>
  <c r="B874" i="16"/>
  <c r="B875" i="16"/>
  <c r="B876" i="16"/>
  <c r="B877" i="16"/>
  <c r="B878" i="16"/>
  <c r="B879" i="16"/>
  <c r="B880" i="16"/>
  <c r="B881" i="16"/>
  <c r="B882" i="16"/>
  <c r="B883" i="16"/>
  <c r="B884" i="16"/>
  <c r="B885" i="16"/>
  <c r="B886" i="16"/>
  <c r="B887" i="16"/>
  <c r="B888" i="16"/>
  <c r="B889" i="16"/>
  <c r="B890" i="16"/>
  <c r="B891" i="16"/>
  <c r="B892" i="16"/>
  <c r="B893" i="16"/>
  <c r="B894" i="16"/>
  <c r="B895" i="16"/>
  <c r="B896" i="16"/>
  <c r="B897" i="16"/>
  <c r="B898" i="16"/>
  <c r="B899" i="16"/>
  <c r="B900" i="16"/>
  <c r="B901" i="16"/>
  <c r="B902" i="16"/>
  <c r="B903" i="16"/>
  <c r="B904" i="16"/>
  <c r="B905" i="16"/>
  <c r="B906" i="16"/>
  <c r="B907" i="16"/>
  <c r="B908" i="16"/>
  <c r="B909" i="16"/>
  <c r="B910" i="16"/>
  <c r="B911" i="16"/>
  <c r="B912" i="16"/>
  <c r="B913" i="16"/>
  <c r="B914" i="16"/>
  <c r="B915" i="16"/>
  <c r="B916" i="16"/>
  <c r="B917" i="16"/>
  <c r="B918" i="16"/>
  <c r="B919" i="16"/>
  <c r="B920" i="16"/>
  <c r="B921" i="16"/>
  <c r="B922" i="16"/>
  <c r="B923" i="16"/>
  <c r="B924" i="16"/>
  <c r="B925" i="16"/>
  <c r="B926" i="16"/>
  <c r="B927" i="16"/>
  <c r="B928" i="16"/>
  <c r="B929" i="16"/>
  <c r="B930" i="16"/>
  <c r="B931" i="16"/>
  <c r="B932" i="16"/>
  <c r="B933" i="16"/>
  <c r="B934" i="16"/>
  <c r="B935" i="16"/>
  <c r="B936" i="16"/>
  <c r="B937" i="16"/>
  <c r="B938" i="16"/>
  <c r="B939" i="16"/>
  <c r="B940" i="16"/>
  <c r="B941" i="16"/>
  <c r="B942" i="16"/>
  <c r="B943" i="16"/>
  <c r="B944" i="16"/>
  <c r="B945" i="16"/>
  <c r="B946" i="16"/>
  <c r="B947" i="16"/>
  <c r="B948" i="16"/>
  <c r="B949" i="16"/>
  <c r="B950" i="16"/>
  <c r="B951" i="16"/>
  <c r="B952" i="16"/>
  <c r="B953" i="16"/>
  <c r="B954" i="16"/>
  <c r="B955" i="16"/>
  <c r="B956" i="16"/>
  <c r="B957" i="16"/>
  <c r="B958" i="16"/>
  <c r="B959" i="16"/>
  <c r="B960" i="16"/>
  <c r="B961" i="16"/>
  <c r="B962" i="16"/>
  <c r="B963" i="16"/>
  <c r="B964" i="16"/>
  <c r="B965" i="16"/>
  <c r="B966" i="16"/>
  <c r="B967" i="16"/>
  <c r="B968" i="16"/>
  <c r="B969" i="16"/>
  <c r="B970" i="16"/>
  <c r="B971" i="16"/>
  <c r="B972" i="16"/>
  <c r="B973" i="16"/>
  <c r="B974" i="16"/>
  <c r="B975" i="16"/>
  <c r="B976" i="16"/>
  <c r="B977" i="16"/>
  <c r="B978" i="16"/>
  <c r="B979" i="16"/>
  <c r="B980" i="16"/>
  <c r="B981" i="16"/>
  <c r="B982" i="16"/>
  <c r="B983" i="16"/>
  <c r="B984" i="16"/>
  <c r="B985" i="16"/>
  <c r="B986" i="16"/>
  <c r="B987" i="16"/>
  <c r="B988" i="16"/>
  <c r="B989" i="16"/>
  <c r="B990" i="16"/>
  <c r="B991" i="16"/>
  <c r="B992" i="16"/>
  <c r="B993" i="16"/>
  <c r="B994" i="16"/>
  <c r="B995" i="16"/>
  <c r="B996" i="16"/>
  <c r="B997" i="16"/>
  <c r="B998" i="16"/>
  <c r="B999" i="16"/>
  <c r="B1000" i="16"/>
  <c r="B1001" i="16"/>
  <c r="B1002" i="16"/>
  <c r="B1003" i="16"/>
  <c r="B1004" i="16"/>
  <c r="B1005" i="16"/>
  <c r="B1006" i="16"/>
  <c r="B1007" i="16"/>
  <c r="B1008" i="16"/>
  <c r="B1009" i="16"/>
  <c r="B1010" i="16"/>
  <c r="B1011" i="16"/>
  <c r="B1012" i="16"/>
  <c r="B1013" i="16"/>
  <c r="B1014" i="16"/>
  <c r="B1015" i="16"/>
  <c r="B1016" i="16"/>
  <c r="B1017" i="16"/>
  <c r="B1018" i="16"/>
  <c r="B1019" i="16"/>
  <c r="B1020" i="16"/>
  <c r="B1021" i="16"/>
  <c r="B1022" i="16"/>
  <c r="B1023" i="16"/>
  <c r="B1024" i="16"/>
  <c r="B1025" i="16"/>
  <c r="B1026" i="16"/>
  <c r="B1027" i="16"/>
  <c r="B1028" i="16"/>
  <c r="B1029" i="16"/>
  <c r="B1030" i="16"/>
  <c r="B1031" i="16"/>
  <c r="B1032" i="16"/>
  <c r="B1033" i="16"/>
  <c r="B1034" i="16"/>
  <c r="B1035" i="16"/>
  <c r="B1036" i="16"/>
  <c r="B1037" i="16"/>
  <c r="B1038" i="16"/>
  <c r="B1039" i="16"/>
  <c r="B1040" i="16"/>
  <c r="B1041" i="16"/>
  <c r="B1042" i="16"/>
  <c r="B1043" i="16"/>
  <c r="B1044" i="16"/>
  <c r="B1045" i="16"/>
  <c r="B1046" i="16"/>
  <c r="B1047" i="16"/>
  <c r="B1048" i="16"/>
  <c r="B1049" i="16"/>
  <c r="B1050" i="16"/>
  <c r="B1051" i="16"/>
  <c r="B1052" i="16"/>
  <c r="B1053" i="16"/>
  <c r="B1054" i="16"/>
  <c r="B1055" i="16"/>
  <c r="B1056" i="16"/>
  <c r="B1057" i="16"/>
  <c r="B1058" i="16"/>
  <c r="B1059" i="16"/>
  <c r="B1060" i="16"/>
  <c r="B1061" i="16"/>
  <c r="B1062" i="16"/>
  <c r="B1063" i="16"/>
  <c r="B1064" i="16"/>
  <c r="B1065" i="16"/>
  <c r="B1066" i="16"/>
  <c r="B1067" i="16"/>
  <c r="B1068" i="16"/>
  <c r="B1069" i="16"/>
  <c r="B1070" i="16"/>
  <c r="B1071" i="16"/>
  <c r="B1072" i="16"/>
  <c r="B1073" i="16"/>
  <c r="B1074" i="16"/>
  <c r="B1075" i="16"/>
  <c r="B1076" i="16"/>
  <c r="B1077" i="16"/>
  <c r="B1078" i="16"/>
  <c r="B1079" i="16"/>
  <c r="B1080" i="16"/>
  <c r="B1081" i="16"/>
  <c r="B1082" i="16"/>
  <c r="B1083" i="16"/>
  <c r="B1084" i="16"/>
  <c r="B1085" i="16"/>
  <c r="B1086" i="16"/>
  <c r="B1087" i="16"/>
  <c r="B1088" i="16"/>
  <c r="B1089" i="16"/>
  <c r="B1090" i="16"/>
  <c r="B1091" i="16"/>
  <c r="B1092" i="16"/>
  <c r="B1093" i="16"/>
  <c r="B1094" i="16"/>
  <c r="B1095" i="16"/>
  <c r="B1096" i="16"/>
  <c r="B1097" i="16"/>
  <c r="B1098" i="16"/>
  <c r="B1099" i="16"/>
  <c r="B1100" i="16"/>
  <c r="B1101" i="16"/>
  <c r="B1102" i="16"/>
  <c r="B1103" i="16"/>
  <c r="B1104" i="16"/>
  <c r="B1105" i="16"/>
  <c r="B1106" i="16"/>
  <c r="B1107" i="16"/>
  <c r="B1108" i="16"/>
  <c r="B1109" i="16"/>
  <c r="B1110" i="16"/>
  <c r="B1111" i="16"/>
  <c r="B1112" i="16"/>
  <c r="B1113" i="16"/>
  <c r="B1114" i="16"/>
  <c r="B1115" i="16"/>
  <c r="B1116" i="16"/>
  <c r="B1117" i="16"/>
  <c r="B1118" i="16"/>
  <c r="B1119" i="16"/>
  <c r="B1120" i="16"/>
  <c r="B1121" i="16"/>
  <c r="B1122" i="16"/>
  <c r="B1123" i="16"/>
  <c r="B1124" i="16"/>
  <c r="B1125" i="16"/>
  <c r="B1126" i="16"/>
  <c r="B1127" i="16"/>
  <c r="B1128" i="16"/>
  <c r="B1129" i="16"/>
  <c r="B1130" i="16"/>
  <c r="B1131" i="16"/>
  <c r="B1132" i="16"/>
  <c r="B1133" i="16"/>
  <c r="B1134" i="16"/>
  <c r="B1135" i="16"/>
  <c r="B1136" i="16"/>
  <c r="B1137" i="16"/>
  <c r="B1138" i="16"/>
  <c r="B1139" i="16"/>
  <c r="B1140" i="16"/>
  <c r="B1141" i="16"/>
  <c r="B1142" i="16"/>
  <c r="B1143" i="16"/>
  <c r="B1144" i="16"/>
  <c r="B1145" i="16"/>
  <c r="B1146" i="16"/>
  <c r="B1147" i="16"/>
  <c r="B1148" i="16"/>
  <c r="B1149" i="16"/>
  <c r="B1150" i="16"/>
  <c r="B1151" i="16"/>
  <c r="B1152" i="16"/>
  <c r="B1153" i="16"/>
  <c r="B1154" i="16"/>
  <c r="B1155" i="16"/>
  <c r="B1156" i="16"/>
  <c r="B1157" i="16"/>
  <c r="B1158" i="16"/>
  <c r="B1159" i="16"/>
  <c r="B1160" i="16"/>
  <c r="B1161" i="16"/>
  <c r="B1162" i="16"/>
  <c r="B1163" i="16"/>
  <c r="B1164" i="16"/>
  <c r="B1165" i="16"/>
  <c r="B1166" i="16"/>
  <c r="B1167" i="16"/>
  <c r="B1168" i="16"/>
  <c r="B1169" i="16"/>
  <c r="B1170" i="16"/>
  <c r="B1171" i="16"/>
  <c r="B1172" i="16"/>
  <c r="B1173" i="16"/>
  <c r="B1174" i="16"/>
  <c r="B1175" i="16"/>
  <c r="B1176" i="16"/>
  <c r="B1177" i="16"/>
  <c r="B1178" i="16"/>
  <c r="B1179" i="16"/>
  <c r="B1180" i="16"/>
  <c r="B1181" i="16"/>
  <c r="B1182" i="16"/>
  <c r="B1183" i="16"/>
  <c r="B1184" i="16"/>
  <c r="B1185" i="16"/>
  <c r="B1186" i="16"/>
  <c r="B1187" i="16"/>
  <c r="B1188" i="16"/>
  <c r="B1189" i="16"/>
  <c r="B1190" i="16"/>
  <c r="B1191" i="16"/>
  <c r="B1192" i="16"/>
  <c r="B1193" i="16"/>
  <c r="B1194" i="16"/>
  <c r="B1195" i="16"/>
  <c r="B1196" i="16"/>
  <c r="B1197" i="16"/>
  <c r="B1198" i="16"/>
  <c r="B1199" i="16"/>
  <c r="B1200" i="16"/>
  <c r="B1201" i="16"/>
  <c r="B1202" i="16"/>
  <c r="B1203" i="16"/>
  <c r="B1204" i="16"/>
  <c r="B1205" i="16"/>
  <c r="B1206" i="16"/>
  <c r="B1207" i="16"/>
  <c r="B1208" i="16"/>
  <c r="B1209" i="16"/>
  <c r="B1210" i="16"/>
  <c r="B1211" i="16"/>
  <c r="B1212" i="16"/>
  <c r="B1213" i="16"/>
  <c r="B1214" i="16"/>
  <c r="B1215" i="16"/>
  <c r="B1216" i="16"/>
  <c r="B1217" i="16"/>
  <c r="B1218" i="16"/>
  <c r="B1219" i="16"/>
  <c r="B1220" i="16"/>
  <c r="B1221" i="16"/>
  <c r="B1222" i="16"/>
  <c r="B1223" i="16"/>
  <c r="B1224" i="16"/>
  <c r="B1225" i="16"/>
  <c r="B1226" i="16"/>
  <c r="B1227" i="16"/>
  <c r="B1228" i="16"/>
  <c r="B1229" i="16"/>
  <c r="B1230" i="16"/>
  <c r="B1231" i="16"/>
  <c r="B1232" i="16"/>
  <c r="B1233" i="16"/>
  <c r="B1234" i="16"/>
  <c r="B1235" i="16"/>
  <c r="B1236" i="16"/>
  <c r="B1237" i="16"/>
  <c r="B1238" i="16"/>
  <c r="B1239" i="16"/>
  <c r="B1240" i="16"/>
  <c r="B1241" i="16"/>
  <c r="B1242" i="16"/>
  <c r="B1243" i="16"/>
  <c r="B1244" i="16"/>
  <c r="B1245" i="16"/>
  <c r="B1246" i="16"/>
  <c r="B1247" i="16"/>
  <c r="B1248" i="16"/>
  <c r="B1249" i="16"/>
  <c r="B1250" i="16"/>
  <c r="B1251" i="16"/>
  <c r="B1252" i="16"/>
  <c r="B1253" i="16"/>
  <c r="B1254" i="16"/>
  <c r="B1255" i="16"/>
  <c r="B1256" i="16"/>
  <c r="B1257" i="16"/>
  <c r="B1258" i="16"/>
  <c r="B1259" i="16"/>
  <c r="B1260" i="16"/>
  <c r="B1261" i="16"/>
  <c r="B1262" i="16"/>
  <c r="B1263" i="16"/>
  <c r="B1264" i="16"/>
  <c r="B1265" i="16"/>
  <c r="B1266" i="16"/>
  <c r="B1267" i="16"/>
  <c r="B1268" i="16"/>
  <c r="B1269" i="16"/>
  <c r="B1270" i="16"/>
  <c r="B1271" i="16"/>
  <c r="B1272" i="16"/>
  <c r="B1273" i="16"/>
  <c r="B1274" i="16"/>
  <c r="B1275" i="16"/>
  <c r="B1276" i="16"/>
  <c r="B1277" i="16"/>
  <c r="B1278" i="16"/>
  <c r="B1279" i="16"/>
  <c r="B1280" i="16"/>
  <c r="B1281" i="16"/>
  <c r="B1282" i="16"/>
  <c r="B1283" i="16"/>
  <c r="B1284" i="16"/>
  <c r="B1285" i="16"/>
  <c r="B1286" i="16"/>
  <c r="B1287" i="16"/>
  <c r="B1288" i="16"/>
  <c r="B1289" i="16"/>
  <c r="B1290" i="16"/>
  <c r="B1291" i="16"/>
  <c r="B1292" i="16"/>
  <c r="B1293" i="16"/>
  <c r="B1294" i="16"/>
  <c r="B1295" i="16"/>
  <c r="B1296" i="16"/>
  <c r="B1297" i="16"/>
  <c r="B1298" i="16"/>
  <c r="B1299" i="16"/>
  <c r="B1300" i="16"/>
  <c r="B1301" i="16"/>
  <c r="B1302" i="16"/>
  <c r="B1303" i="16"/>
  <c r="B1304" i="16"/>
  <c r="B1305" i="16"/>
  <c r="B1306" i="16"/>
  <c r="B1307" i="16"/>
  <c r="B1308" i="16"/>
  <c r="B1309" i="16"/>
  <c r="B1310" i="16"/>
  <c r="B1311" i="16"/>
  <c r="B1312" i="16"/>
  <c r="B1313" i="16"/>
  <c r="B1314" i="16"/>
  <c r="B1315" i="16"/>
  <c r="B1316" i="16"/>
  <c r="B1317" i="16"/>
  <c r="B1318" i="16"/>
  <c r="B1319" i="16"/>
  <c r="B1320" i="16"/>
  <c r="B1321" i="16"/>
  <c r="B1322" i="16"/>
  <c r="B1323" i="16"/>
  <c r="B1324" i="16"/>
  <c r="B1325" i="16"/>
  <c r="B1326" i="16"/>
  <c r="B1327" i="16"/>
  <c r="B1328" i="16"/>
  <c r="B1329" i="16"/>
  <c r="B1330" i="16"/>
  <c r="B1331" i="16"/>
  <c r="B1332" i="16"/>
  <c r="B1333" i="16"/>
  <c r="B1334" i="16"/>
  <c r="B1335" i="16"/>
  <c r="B1336" i="16"/>
  <c r="B1337" i="16"/>
  <c r="B1338" i="16"/>
  <c r="B1339" i="16"/>
  <c r="B1340" i="16"/>
  <c r="B1341" i="16"/>
  <c r="B1342" i="16"/>
  <c r="B1343" i="16"/>
  <c r="B1344" i="16"/>
  <c r="B1345" i="16"/>
  <c r="B1346" i="16"/>
  <c r="B1347" i="16"/>
  <c r="B1348" i="16"/>
  <c r="B1349" i="16"/>
  <c r="B1350" i="16"/>
  <c r="B1351" i="16"/>
  <c r="B1352" i="16"/>
  <c r="B1353" i="16"/>
  <c r="B1354" i="16"/>
  <c r="B1355" i="16"/>
  <c r="B1356" i="16"/>
  <c r="B1357" i="16"/>
  <c r="B1358" i="16"/>
  <c r="B1359" i="16"/>
  <c r="B1360" i="16"/>
  <c r="B1361" i="16"/>
  <c r="B1362" i="16"/>
  <c r="B1363" i="16"/>
  <c r="B1364" i="16"/>
  <c r="B1365" i="16"/>
  <c r="B1366" i="16"/>
  <c r="B1367" i="16"/>
  <c r="B1368" i="16"/>
  <c r="B1369" i="16"/>
  <c r="B1370" i="16"/>
  <c r="B1371" i="16"/>
  <c r="B1372" i="16"/>
  <c r="B1373" i="16"/>
  <c r="B1374" i="16"/>
  <c r="B1375" i="16"/>
  <c r="B1376" i="16"/>
  <c r="B1377" i="16"/>
  <c r="B1378" i="16"/>
  <c r="B1379" i="16"/>
  <c r="B1380" i="16"/>
  <c r="B1381" i="16"/>
  <c r="B1382" i="16"/>
  <c r="B1383" i="16"/>
  <c r="B1384" i="16"/>
  <c r="B1385" i="16"/>
  <c r="B1386" i="16"/>
  <c r="B1387" i="16"/>
  <c r="B1388" i="16"/>
  <c r="B1389" i="16"/>
  <c r="B1390" i="16"/>
  <c r="B1391" i="16"/>
  <c r="B1392" i="16"/>
  <c r="B1393" i="16"/>
  <c r="B1394" i="16"/>
  <c r="B1395" i="16"/>
  <c r="B1396" i="16"/>
  <c r="B1397" i="16"/>
  <c r="B1398" i="16"/>
  <c r="B1399" i="16"/>
  <c r="B1400" i="16"/>
  <c r="B1401" i="16"/>
  <c r="B1402" i="16"/>
  <c r="B1403" i="16"/>
  <c r="B1404" i="16"/>
  <c r="B1405" i="16"/>
  <c r="B1406" i="16"/>
  <c r="B1407" i="16"/>
  <c r="B1408" i="16"/>
  <c r="B1409" i="16"/>
  <c r="B1410" i="16"/>
  <c r="B1411" i="16"/>
  <c r="B1412" i="16"/>
  <c r="B1413" i="16"/>
  <c r="B1414" i="16"/>
  <c r="B1415" i="16"/>
  <c r="B1416" i="16"/>
  <c r="B1417" i="16"/>
  <c r="B1418" i="16"/>
  <c r="B1419" i="16"/>
  <c r="B1420" i="16"/>
  <c r="B1421" i="16"/>
  <c r="B1422" i="16"/>
  <c r="B1423" i="16"/>
  <c r="B1424" i="16"/>
  <c r="B1425" i="16"/>
  <c r="B1426" i="16"/>
  <c r="B1427" i="16"/>
  <c r="B1428" i="16"/>
  <c r="B1429" i="16"/>
  <c r="B1430" i="16"/>
  <c r="B1431" i="16"/>
  <c r="B1432" i="16"/>
  <c r="B1433" i="16"/>
  <c r="B1434" i="16"/>
  <c r="B1435" i="16"/>
  <c r="B1436" i="16"/>
  <c r="B1437" i="16"/>
  <c r="B1438" i="16"/>
  <c r="B1439" i="16"/>
  <c r="B1440" i="16"/>
  <c r="B1441" i="16"/>
  <c r="B1442" i="16"/>
  <c r="B1443" i="16"/>
  <c r="B1444" i="16"/>
  <c r="B1445" i="16"/>
  <c r="B1446" i="16"/>
  <c r="B1447" i="16"/>
  <c r="B1448" i="16"/>
  <c r="B1449" i="16"/>
  <c r="B1450" i="16"/>
  <c r="B1451" i="16"/>
  <c r="B1452" i="16"/>
  <c r="B1453" i="16"/>
  <c r="B1454" i="16"/>
  <c r="B1455" i="16"/>
  <c r="B1456" i="16"/>
  <c r="B1457" i="16"/>
  <c r="B1458" i="16"/>
  <c r="B1459" i="16"/>
  <c r="B1460" i="16"/>
  <c r="B1461" i="16"/>
  <c r="B1462" i="16"/>
  <c r="B1463" i="16"/>
  <c r="B1464" i="16"/>
  <c r="B1465" i="16"/>
  <c r="B1466" i="16"/>
  <c r="B1467" i="16"/>
  <c r="B1468" i="16"/>
  <c r="B1469" i="16"/>
  <c r="B1470" i="16"/>
  <c r="B1471" i="16"/>
  <c r="B1472" i="16"/>
  <c r="B1473" i="16"/>
  <c r="B1474" i="16"/>
  <c r="B1475" i="16"/>
  <c r="B1476" i="16"/>
  <c r="B1477" i="16"/>
  <c r="B1478" i="16"/>
  <c r="B1479" i="16"/>
  <c r="B1480" i="16"/>
  <c r="B1481" i="16"/>
  <c r="B1482" i="16"/>
  <c r="B1483" i="16"/>
  <c r="B1484" i="16"/>
  <c r="B1485" i="16"/>
  <c r="B1486" i="16"/>
  <c r="B1487" i="16"/>
  <c r="B1488" i="16"/>
  <c r="B1489" i="16"/>
  <c r="B1490" i="16"/>
  <c r="B1491" i="16"/>
  <c r="B1492" i="16"/>
  <c r="B1493" i="16"/>
  <c r="B1494" i="16"/>
  <c r="B1495" i="16"/>
  <c r="B1496" i="16"/>
  <c r="B1497" i="16"/>
  <c r="B1498" i="16"/>
  <c r="B1499" i="16"/>
  <c r="B1500" i="16"/>
  <c r="B1501" i="16"/>
  <c r="B1502" i="16"/>
  <c r="B1503" i="16"/>
  <c r="B1504" i="16"/>
  <c r="B1505" i="16"/>
  <c r="B1506" i="16"/>
  <c r="B1507" i="16"/>
  <c r="B1508" i="16"/>
  <c r="B1509" i="16"/>
  <c r="B1510" i="16"/>
  <c r="B1511" i="16"/>
  <c r="B1512" i="16"/>
  <c r="B1513" i="16"/>
  <c r="B1514" i="16"/>
  <c r="B1515" i="16"/>
  <c r="B1516" i="16"/>
  <c r="B1517" i="16"/>
  <c r="B1518" i="16"/>
  <c r="B1519" i="16"/>
  <c r="B1520" i="16"/>
  <c r="B1521" i="16"/>
  <c r="B1522" i="16"/>
  <c r="B1523" i="16"/>
  <c r="B1524" i="16"/>
  <c r="B1525" i="16"/>
  <c r="B1526" i="16"/>
  <c r="B1527" i="16"/>
  <c r="B1528" i="16"/>
  <c r="B1529" i="16"/>
  <c r="B1530" i="16"/>
  <c r="B1531" i="16"/>
  <c r="B1532" i="16"/>
  <c r="B1533" i="16"/>
  <c r="B1534" i="16"/>
  <c r="B1535" i="16"/>
  <c r="B1536" i="16"/>
  <c r="B1537" i="16"/>
  <c r="B1538" i="16"/>
  <c r="B1539" i="16"/>
  <c r="B1540" i="16"/>
  <c r="B1541" i="16"/>
  <c r="B1542" i="16"/>
  <c r="B1543" i="16"/>
  <c r="B1544" i="16"/>
  <c r="B1545" i="16"/>
  <c r="B1546" i="16"/>
  <c r="B1547" i="16"/>
  <c r="B1548" i="16"/>
  <c r="B1549" i="16"/>
  <c r="B1550" i="16"/>
  <c r="B1551" i="16"/>
  <c r="B1552" i="16"/>
  <c r="B1553" i="16"/>
  <c r="B1554" i="16"/>
  <c r="B1555" i="16"/>
  <c r="B1556" i="16"/>
  <c r="B1557" i="16"/>
  <c r="B1558" i="16"/>
  <c r="B1559" i="16"/>
  <c r="B1560" i="16"/>
  <c r="B1561" i="16"/>
  <c r="B1562" i="16"/>
  <c r="B1563" i="16"/>
  <c r="B1564" i="16"/>
  <c r="B1565" i="16"/>
  <c r="B1566" i="16"/>
  <c r="B1567" i="16"/>
  <c r="B1568" i="16"/>
  <c r="B1569" i="16"/>
  <c r="B1570" i="16"/>
  <c r="B1571" i="16"/>
  <c r="B1572" i="16"/>
  <c r="B1573" i="16"/>
  <c r="B1574" i="16"/>
  <c r="B1575" i="16"/>
  <c r="B1576" i="16"/>
  <c r="B1577" i="16"/>
  <c r="B1578" i="16"/>
  <c r="B1579" i="16"/>
  <c r="B1580" i="16"/>
  <c r="B1581" i="16"/>
  <c r="B1582" i="16"/>
  <c r="B1583" i="16"/>
  <c r="B1584" i="16"/>
  <c r="B1585" i="16"/>
  <c r="B1586" i="16"/>
  <c r="B1587" i="16"/>
  <c r="B1588" i="16"/>
  <c r="B1589" i="16"/>
  <c r="B1590" i="16"/>
  <c r="B1591" i="16"/>
  <c r="B1592" i="16"/>
  <c r="B1593" i="16"/>
  <c r="B1594" i="16"/>
  <c r="B1595" i="16"/>
  <c r="B1596" i="16"/>
  <c r="B1597" i="16"/>
  <c r="B1598" i="16"/>
  <c r="B1599" i="16"/>
  <c r="B1600" i="16"/>
  <c r="B1601" i="16"/>
  <c r="B1602" i="16"/>
  <c r="B1603" i="16"/>
  <c r="B1604" i="16"/>
  <c r="B1605" i="16"/>
  <c r="B1606" i="16"/>
  <c r="B1607" i="16"/>
  <c r="B1608" i="16"/>
  <c r="B1609" i="16"/>
  <c r="B1610" i="16"/>
  <c r="B1611" i="16"/>
  <c r="B1612" i="16"/>
  <c r="B1613" i="16"/>
  <c r="B1614" i="16"/>
  <c r="B1615" i="16"/>
  <c r="B1616" i="16"/>
  <c r="B1617" i="16"/>
  <c r="B1618" i="16"/>
  <c r="B1619" i="16"/>
  <c r="B1620" i="16"/>
  <c r="B1621" i="16"/>
  <c r="B1622" i="16"/>
  <c r="B1623" i="16"/>
  <c r="B1624" i="16"/>
  <c r="B1625" i="16"/>
  <c r="B1626" i="16"/>
  <c r="B1627" i="16"/>
  <c r="B1628" i="16"/>
  <c r="B1629" i="16"/>
  <c r="B1630" i="16"/>
  <c r="B1631" i="16"/>
  <c r="B1632" i="16"/>
  <c r="B1633" i="16"/>
  <c r="B1634" i="16"/>
  <c r="B1635" i="16"/>
  <c r="B1636" i="16"/>
  <c r="B1637" i="16"/>
  <c r="B1638" i="16"/>
  <c r="B1639" i="16"/>
  <c r="B1640" i="16"/>
  <c r="B1641" i="16"/>
  <c r="B1642" i="16"/>
  <c r="B1643" i="16"/>
  <c r="B1644" i="16"/>
  <c r="B1645" i="16"/>
  <c r="B1646" i="16"/>
  <c r="B1647" i="16"/>
  <c r="B1648" i="16"/>
  <c r="B1649" i="16"/>
  <c r="B1650" i="16"/>
  <c r="B1651" i="16"/>
  <c r="B1652" i="16"/>
  <c r="B1653" i="16"/>
  <c r="B1654" i="16"/>
  <c r="B1655" i="16"/>
  <c r="B1656" i="16"/>
  <c r="B1657" i="16"/>
  <c r="B1658" i="16"/>
  <c r="B1659" i="16"/>
  <c r="B1660" i="16"/>
  <c r="B1661" i="16"/>
  <c r="B1662" i="16"/>
  <c r="B1663" i="16"/>
  <c r="B1664" i="16"/>
  <c r="B1665" i="16"/>
  <c r="B1666" i="16"/>
  <c r="B1667" i="16"/>
  <c r="B1668" i="16"/>
  <c r="B1669" i="16"/>
  <c r="B1670" i="16"/>
  <c r="B1671" i="16"/>
  <c r="B1672" i="16"/>
  <c r="B1673" i="16"/>
  <c r="B1674" i="16"/>
  <c r="B1675" i="16"/>
  <c r="B1676" i="16"/>
  <c r="B1677" i="16"/>
  <c r="B1678" i="16"/>
  <c r="B1679" i="16"/>
  <c r="B1680" i="16"/>
  <c r="B1681" i="16"/>
  <c r="B1682" i="16"/>
  <c r="B1683" i="16"/>
  <c r="B1684" i="16"/>
  <c r="B1685" i="16"/>
  <c r="B1686" i="16"/>
  <c r="B1687" i="16"/>
  <c r="B1688" i="16"/>
  <c r="B1689" i="16"/>
  <c r="B1690" i="16"/>
  <c r="B1691" i="16"/>
  <c r="B1692" i="16"/>
  <c r="B1693" i="16"/>
  <c r="B1694" i="16"/>
  <c r="B1695" i="16"/>
  <c r="B1696" i="16"/>
  <c r="B1697" i="16"/>
  <c r="B1698" i="16"/>
  <c r="B1699" i="16"/>
  <c r="B1700" i="16"/>
  <c r="B1701" i="16"/>
  <c r="B1702" i="16"/>
  <c r="B1703" i="16"/>
  <c r="B1704" i="16"/>
  <c r="B1705" i="16"/>
  <c r="B1706" i="16"/>
  <c r="B1707" i="16"/>
  <c r="B1708" i="16"/>
  <c r="B1709" i="16"/>
  <c r="B1710" i="16"/>
  <c r="B1711" i="16"/>
  <c r="B1712" i="16"/>
  <c r="B1713" i="16"/>
  <c r="B1714" i="16"/>
  <c r="B1715" i="16"/>
  <c r="B1716" i="16"/>
  <c r="B1717" i="16"/>
  <c r="B1718" i="16"/>
  <c r="B1719" i="16"/>
  <c r="B1720" i="16"/>
  <c r="B1721" i="16"/>
  <c r="B1722" i="16"/>
  <c r="B1723" i="16"/>
  <c r="B1724" i="16"/>
  <c r="B1725" i="16"/>
  <c r="B1726" i="16"/>
  <c r="B1727" i="16"/>
  <c r="B1728" i="16"/>
  <c r="B1729" i="16"/>
  <c r="B1730" i="16"/>
  <c r="B1731" i="16"/>
  <c r="B1732" i="16"/>
  <c r="B1733" i="16"/>
  <c r="B1734" i="16"/>
  <c r="B1735" i="16"/>
  <c r="B1736" i="16"/>
  <c r="B1737" i="16"/>
  <c r="B1738" i="16"/>
  <c r="B1739" i="16"/>
  <c r="B1740" i="16"/>
  <c r="B1741" i="16"/>
  <c r="B1742" i="16"/>
  <c r="B1743" i="16"/>
  <c r="B1744" i="16"/>
  <c r="B1745" i="16"/>
  <c r="B1746" i="16"/>
  <c r="B1747" i="16"/>
  <c r="B1748" i="16"/>
  <c r="B1749" i="16"/>
  <c r="B1750" i="16"/>
  <c r="B1751" i="16"/>
  <c r="B1752" i="16"/>
  <c r="B1753" i="16"/>
  <c r="B1754" i="16"/>
  <c r="B1755" i="16"/>
  <c r="B1756" i="16"/>
  <c r="B1757" i="16"/>
  <c r="B1758" i="16"/>
  <c r="B1759" i="16"/>
  <c r="B1760" i="16"/>
  <c r="B1761" i="16"/>
  <c r="B1762" i="16"/>
  <c r="B1763" i="16"/>
  <c r="B1764" i="16"/>
  <c r="B1765" i="16"/>
  <c r="B1766" i="16"/>
  <c r="B1767" i="16"/>
  <c r="B1768" i="16"/>
  <c r="B1769" i="16"/>
  <c r="B1770" i="16"/>
  <c r="B1771" i="16"/>
  <c r="B1772" i="16"/>
  <c r="B1773" i="16"/>
  <c r="B1774" i="16"/>
  <c r="B1775" i="16"/>
  <c r="B1776" i="16"/>
  <c r="B1777" i="16"/>
  <c r="B1778" i="16"/>
  <c r="B1779" i="16"/>
  <c r="B1780" i="16"/>
  <c r="B1781" i="16"/>
  <c r="B1782" i="16"/>
  <c r="B1783" i="16"/>
  <c r="B1784" i="16"/>
  <c r="B1785" i="16"/>
  <c r="B1786" i="16"/>
  <c r="B1787" i="16"/>
  <c r="B1788" i="16"/>
  <c r="B1789" i="16"/>
  <c r="B1790" i="16"/>
  <c r="B1791" i="16"/>
  <c r="B1792" i="16"/>
  <c r="B1793" i="16"/>
  <c r="B1794" i="16"/>
  <c r="B1795" i="16"/>
  <c r="B1796" i="16"/>
  <c r="B1797" i="16"/>
  <c r="B1798" i="16"/>
  <c r="B1799" i="16"/>
  <c r="B1800" i="16"/>
  <c r="B1801" i="16"/>
  <c r="B1802" i="16"/>
  <c r="B1803" i="16"/>
  <c r="B1804" i="16"/>
  <c r="B1805" i="16"/>
  <c r="B1806" i="16"/>
  <c r="B1807" i="16"/>
  <c r="B1808" i="16"/>
  <c r="B1809" i="16"/>
  <c r="B1810" i="16"/>
  <c r="B1811" i="16"/>
  <c r="B1812" i="16"/>
  <c r="B1813" i="16"/>
  <c r="B1814" i="16"/>
  <c r="B1815" i="16"/>
  <c r="B1816" i="16"/>
  <c r="B1817" i="16"/>
  <c r="B1818" i="16"/>
  <c r="B1819" i="16"/>
  <c r="B1820" i="16"/>
  <c r="B1821" i="16"/>
  <c r="B1822" i="16"/>
  <c r="B1823" i="16"/>
  <c r="B1824" i="16"/>
  <c r="B1825" i="16"/>
  <c r="B1826" i="16"/>
  <c r="B1827" i="16"/>
  <c r="B1828" i="16"/>
  <c r="B1829" i="16"/>
  <c r="B1830" i="16"/>
  <c r="B1831" i="16"/>
  <c r="B1832" i="16"/>
  <c r="B1833" i="16"/>
  <c r="B1834" i="16"/>
  <c r="B1835" i="16"/>
  <c r="B1836" i="16"/>
  <c r="B1837" i="16"/>
  <c r="B1838" i="16"/>
  <c r="B1839" i="16"/>
  <c r="B1840" i="16"/>
  <c r="B1841" i="16"/>
  <c r="B1842" i="16"/>
  <c r="B1843" i="16"/>
  <c r="B1844" i="16"/>
  <c r="B1845" i="16"/>
  <c r="B1846" i="16"/>
  <c r="B1847" i="16"/>
  <c r="B1848" i="16"/>
  <c r="B1849" i="16"/>
  <c r="B1850" i="16"/>
  <c r="B1851" i="16"/>
  <c r="B1852" i="16"/>
  <c r="B1853" i="16"/>
  <c r="B1854" i="16"/>
  <c r="B1855" i="16"/>
  <c r="B1856" i="16"/>
  <c r="B1857" i="16"/>
  <c r="B1858" i="16"/>
  <c r="B1859" i="16"/>
  <c r="B1860" i="16"/>
  <c r="B1861" i="16"/>
  <c r="B1862" i="16"/>
  <c r="B1863" i="16"/>
  <c r="B1864" i="16"/>
  <c r="B1865" i="16"/>
  <c r="B1866" i="16"/>
  <c r="B1867" i="16"/>
  <c r="B1868" i="16"/>
  <c r="B1869" i="16"/>
  <c r="B1870" i="16"/>
  <c r="B1871" i="16"/>
  <c r="B1872" i="16"/>
  <c r="B1873" i="16"/>
  <c r="B1874" i="16"/>
  <c r="B1875" i="16"/>
  <c r="B1876" i="16"/>
  <c r="B1877" i="16"/>
  <c r="B1878" i="16"/>
  <c r="B1879" i="16"/>
  <c r="B1880" i="16"/>
  <c r="B1881" i="16"/>
  <c r="B1882" i="16"/>
  <c r="B1883" i="16"/>
  <c r="B1884" i="16"/>
  <c r="B1885" i="16"/>
  <c r="B1886" i="16"/>
  <c r="B1887" i="16"/>
  <c r="B1888" i="16"/>
  <c r="B1889" i="16"/>
  <c r="B1890" i="16"/>
  <c r="B1891" i="16"/>
  <c r="B1892" i="16"/>
  <c r="B1893" i="16"/>
  <c r="B1894" i="16"/>
  <c r="B1895" i="16"/>
  <c r="B1896" i="16"/>
  <c r="B1897" i="16"/>
  <c r="B1898" i="16"/>
  <c r="B1899" i="16"/>
  <c r="B1900" i="16"/>
  <c r="B1901" i="16"/>
  <c r="B1902" i="16"/>
  <c r="B1903" i="16"/>
  <c r="B1904" i="16"/>
  <c r="B1905" i="16"/>
  <c r="B1906" i="16"/>
  <c r="B1907" i="16"/>
  <c r="B1908" i="16"/>
  <c r="B1909" i="16"/>
  <c r="B1910" i="16"/>
  <c r="B1911" i="16"/>
  <c r="B1912" i="16"/>
  <c r="B1913" i="16"/>
  <c r="B1914" i="16"/>
  <c r="B1915" i="16"/>
  <c r="B1916" i="16"/>
  <c r="B1917" i="16"/>
  <c r="B1918" i="16"/>
  <c r="B1919" i="16"/>
  <c r="B1920" i="16"/>
  <c r="B1921" i="16"/>
  <c r="B1922" i="16"/>
  <c r="B1923" i="16"/>
  <c r="B1924" i="16"/>
  <c r="B1925" i="16"/>
  <c r="B1926" i="16"/>
  <c r="B1927" i="16"/>
  <c r="B1928" i="16"/>
  <c r="B1929" i="16"/>
  <c r="B1930" i="16"/>
  <c r="B1931" i="16"/>
  <c r="B1932" i="16"/>
  <c r="B1933" i="16"/>
  <c r="B1934" i="16"/>
  <c r="B1935" i="16"/>
  <c r="B1936" i="16"/>
  <c r="B1937" i="16"/>
  <c r="B1938" i="16"/>
  <c r="B1939" i="16"/>
  <c r="B1940" i="16"/>
  <c r="B1941" i="16"/>
  <c r="B1942" i="16"/>
  <c r="B1943" i="16"/>
  <c r="B1944" i="16"/>
  <c r="B1945" i="16"/>
  <c r="B1946" i="16"/>
  <c r="B1947" i="16"/>
  <c r="B1948" i="16"/>
  <c r="B1949" i="16"/>
  <c r="B1950" i="16"/>
  <c r="B1951" i="16"/>
  <c r="B1952" i="16"/>
  <c r="B1953" i="16"/>
  <c r="B1954" i="16"/>
  <c r="B1955" i="16"/>
  <c r="B1956" i="16"/>
  <c r="B1957" i="16"/>
  <c r="B1958" i="16"/>
  <c r="B1959" i="16"/>
  <c r="B1960" i="16"/>
  <c r="B1961" i="16"/>
  <c r="B1962" i="16"/>
  <c r="B1963" i="16"/>
  <c r="B1964" i="16"/>
  <c r="B1965" i="16"/>
  <c r="B1966" i="16"/>
  <c r="B1967" i="16"/>
  <c r="B1968" i="16"/>
  <c r="B1969" i="16"/>
  <c r="B1970" i="16"/>
  <c r="B1971" i="16"/>
  <c r="B1972" i="16"/>
  <c r="B1973" i="16"/>
  <c r="B1974" i="16"/>
  <c r="B1975" i="16"/>
  <c r="B1976" i="16"/>
  <c r="B1977" i="16"/>
  <c r="B1978" i="16"/>
  <c r="B1979" i="16"/>
  <c r="B1980" i="16"/>
  <c r="B1981" i="16"/>
  <c r="B1982" i="16"/>
  <c r="B1983" i="16"/>
  <c r="B1984" i="16"/>
  <c r="B1985" i="16"/>
  <c r="B1986" i="16"/>
  <c r="B1987" i="16"/>
  <c r="B1988" i="16"/>
  <c r="B1989" i="16"/>
  <c r="B1990" i="16"/>
  <c r="B1991" i="16"/>
  <c r="B1992" i="16"/>
  <c r="B1993" i="16"/>
  <c r="B1994" i="16"/>
  <c r="B1995" i="16"/>
  <c r="B1996" i="16"/>
  <c r="B1997" i="16"/>
  <c r="B1998" i="16"/>
  <c r="B1999" i="16"/>
  <c r="B2000" i="16"/>
  <c r="B2001" i="16"/>
  <c r="H2" i="16"/>
  <c r="H3" i="16"/>
  <c r="H4" i="16"/>
  <c r="H5" i="16"/>
  <c r="H6" i="16"/>
  <c r="H7" i="16"/>
  <c r="H8" i="16"/>
  <c r="H9" i="16"/>
  <c r="H10" i="16"/>
  <c r="H11" i="16"/>
  <c r="H12" i="16"/>
  <c r="H13" i="16"/>
  <c r="H14" i="16"/>
  <c r="H15" i="16"/>
  <c r="H16" i="16"/>
  <c r="H17" i="16"/>
  <c r="H18" i="16"/>
  <c r="H19" i="16"/>
  <c r="H20" i="16"/>
  <c r="H21" i="16"/>
  <c r="H22" i="16"/>
  <c r="H23" i="16"/>
  <c r="H24" i="16"/>
  <c r="H25" i="16"/>
  <c r="H26" i="16"/>
  <c r="H27" i="16"/>
  <c r="H28" i="16"/>
  <c r="H29" i="16"/>
  <c r="H30" i="16"/>
  <c r="H31" i="16"/>
  <c r="H32" i="16"/>
  <c r="H33" i="16"/>
  <c r="H34" i="16"/>
  <c r="H35" i="16"/>
  <c r="H36" i="16"/>
  <c r="H37" i="16"/>
  <c r="H38" i="16"/>
  <c r="H39" i="16"/>
  <c r="H40" i="16"/>
  <c r="H41" i="16"/>
  <c r="H42" i="16"/>
  <c r="H43" i="16"/>
  <c r="H44" i="16"/>
  <c r="H45" i="16"/>
  <c r="H46" i="16"/>
  <c r="H47" i="16"/>
  <c r="H48" i="16"/>
  <c r="H49" i="16"/>
  <c r="H50" i="16"/>
  <c r="H51" i="16"/>
  <c r="H52" i="16"/>
  <c r="H53" i="16"/>
  <c r="H54" i="16"/>
  <c r="H55" i="16"/>
  <c r="H56" i="16"/>
  <c r="H57" i="16"/>
  <c r="H58" i="16"/>
  <c r="H59" i="16"/>
  <c r="H60" i="16"/>
  <c r="H61" i="16"/>
  <c r="H62" i="16"/>
  <c r="H63" i="16"/>
  <c r="H64" i="16"/>
  <c r="H65" i="16"/>
  <c r="H66" i="16"/>
  <c r="H67" i="16"/>
  <c r="H68" i="16"/>
  <c r="H69" i="16"/>
  <c r="H70" i="16"/>
  <c r="H71" i="16"/>
  <c r="H72" i="16"/>
  <c r="H73" i="16"/>
  <c r="H74" i="16"/>
  <c r="H75" i="16"/>
  <c r="H76" i="16"/>
  <c r="H77" i="16"/>
  <c r="H78" i="16"/>
  <c r="H79" i="16"/>
  <c r="H80" i="16"/>
  <c r="H81" i="16"/>
  <c r="H82" i="16"/>
  <c r="H83" i="16"/>
  <c r="H84" i="16"/>
  <c r="H85" i="16"/>
  <c r="H86" i="16"/>
  <c r="H87" i="16"/>
  <c r="H88" i="16"/>
  <c r="H89" i="16"/>
  <c r="H90" i="16"/>
  <c r="H91" i="16"/>
  <c r="H92" i="16"/>
  <c r="H93" i="16"/>
  <c r="H94" i="16"/>
  <c r="H95" i="16"/>
  <c r="H96" i="16"/>
  <c r="H97" i="16"/>
  <c r="H98" i="16"/>
  <c r="H99" i="16"/>
  <c r="H100" i="16"/>
  <c r="H101" i="16"/>
  <c r="H102" i="16"/>
  <c r="H103" i="16"/>
  <c r="H104" i="16"/>
  <c r="H105" i="16"/>
  <c r="H106" i="16"/>
  <c r="H107" i="16"/>
  <c r="H108" i="16"/>
  <c r="H109" i="16"/>
  <c r="H110" i="16"/>
  <c r="H111" i="16"/>
  <c r="H112" i="16"/>
  <c r="H113" i="16"/>
  <c r="H114" i="16"/>
  <c r="H115" i="16"/>
  <c r="H116" i="16"/>
  <c r="H117" i="16"/>
  <c r="H118" i="16"/>
  <c r="H119" i="16"/>
  <c r="H120" i="16"/>
  <c r="H121" i="16"/>
  <c r="H122" i="16"/>
  <c r="H123" i="16"/>
  <c r="H124" i="16"/>
  <c r="H125" i="16"/>
  <c r="H126" i="16"/>
  <c r="H127" i="16"/>
  <c r="H128" i="16"/>
  <c r="H129" i="16"/>
  <c r="H130" i="16"/>
  <c r="H131" i="16"/>
  <c r="H132" i="16"/>
  <c r="H133" i="16"/>
  <c r="H134" i="16"/>
  <c r="H135" i="16"/>
  <c r="H136" i="16"/>
  <c r="H137" i="16"/>
  <c r="H138" i="16"/>
  <c r="H139" i="16"/>
  <c r="H140" i="16"/>
  <c r="H141" i="16"/>
  <c r="H142" i="16"/>
  <c r="H143" i="16"/>
  <c r="H144" i="16"/>
  <c r="H145" i="16"/>
  <c r="H146" i="16"/>
  <c r="H147" i="16"/>
  <c r="H148" i="16"/>
  <c r="H149" i="16"/>
  <c r="H150" i="16"/>
  <c r="H151" i="16"/>
  <c r="H152" i="16"/>
  <c r="H153" i="16"/>
  <c r="H154" i="16"/>
  <c r="H155" i="16"/>
  <c r="H156" i="16"/>
  <c r="H157" i="16"/>
  <c r="H158" i="16"/>
  <c r="H159" i="16"/>
  <c r="H160" i="16"/>
  <c r="H161" i="16"/>
  <c r="H162" i="16"/>
  <c r="H163" i="16"/>
  <c r="H164" i="16"/>
  <c r="H165" i="16"/>
  <c r="H166" i="16"/>
  <c r="H167" i="16"/>
  <c r="H168" i="16"/>
  <c r="H169" i="16"/>
  <c r="H170" i="16"/>
  <c r="H171" i="16"/>
  <c r="H172" i="16"/>
  <c r="H173" i="16"/>
  <c r="H174" i="16"/>
  <c r="H175" i="16"/>
  <c r="H176" i="16"/>
  <c r="H177" i="16"/>
  <c r="H178" i="16"/>
  <c r="H179" i="16"/>
  <c r="H180" i="16"/>
  <c r="H181" i="16"/>
  <c r="H182" i="16"/>
  <c r="H183" i="16"/>
  <c r="H184" i="16"/>
  <c r="H185" i="16"/>
  <c r="H186" i="16"/>
  <c r="H187" i="16"/>
  <c r="H188" i="16"/>
  <c r="H189" i="16"/>
  <c r="H190" i="16"/>
  <c r="H191" i="16"/>
  <c r="H192" i="16"/>
  <c r="H193" i="16"/>
  <c r="H194" i="16"/>
  <c r="H195" i="16"/>
  <c r="H196" i="16"/>
  <c r="H197" i="16"/>
  <c r="H198" i="16"/>
  <c r="H199" i="16"/>
  <c r="H200" i="16"/>
  <c r="H201" i="16"/>
  <c r="H202" i="16"/>
  <c r="H203" i="16"/>
  <c r="H204" i="16"/>
  <c r="H205" i="16"/>
  <c r="H206" i="16"/>
  <c r="H207" i="16"/>
  <c r="H208" i="16"/>
  <c r="H209" i="16"/>
  <c r="H210" i="16"/>
  <c r="H211" i="16"/>
  <c r="H212" i="16"/>
  <c r="H213" i="16"/>
  <c r="H214" i="16"/>
  <c r="H215" i="16"/>
  <c r="H216" i="16"/>
  <c r="H217" i="16"/>
  <c r="H218" i="16"/>
  <c r="H219" i="16"/>
  <c r="H220" i="16"/>
  <c r="H221" i="16"/>
  <c r="H222" i="16"/>
  <c r="H223" i="16"/>
  <c r="H224" i="16"/>
  <c r="H225" i="16"/>
  <c r="H226" i="16"/>
  <c r="H227" i="16"/>
  <c r="H228" i="16"/>
  <c r="H229" i="16"/>
  <c r="H230" i="16"/>
  <c r="H231" i="16"/>
  <c r="H232" i="16"/>
  <c r="H233" i="16"/>
  <c r="H234" i="16"/>
  <c r="H235" i="16"/>
  <c r="H236" i="16"/>
  <c r="H237" i="16"/>
  <c r="H238" i="16"/>
  <c r="H239" i="16"/>
  <c r="H240" i="16"/>
  <c r="H241" i="16"/>
  <c r="H242" i="16"/>
  <c r="H243" i="16"/>
  <c r="H244" i="16"/>
  <c r="H245" i="16"/>
  <c r="H246" i="16"/>
  <c r="H247" i="16"/>
  <c r="H248" i="16"/>
  <c r="H249" i="16"/>
  <c r="H250" i="16"/>
  <c r="H251" i="16"/>
  <c r="H252" i="16"/>
  <c r="H253" i="16"/>
  <c r="H254" i="16"/>
  <c r="H255" i="16"/>
  <c r="H256" i="16"/>
  <c r="H257" i="16"/>
  <c r="H258" i="16"/>
  <c r="H259" i="16"/>
  <c r="H260" i="16"/>
  <c r="H261" i="16"/>
  <c r="H262" i="16"/>
  <c r="H263" i="16"/>
  <c r="H264" i="16"/>
  <c r="H265" i="16"/>
  <c r="H266" i="16"/>
  <c r="H267" i="16"/>
  <c r="H268" i="16"/>
  <c r="H269" i="16"/>
  <c r="H270" i="16"/>
  <c r="H271" i="16"/>
  <c r="H272" i="16"/>
  <c r="H273" i="16"/>
  <c r="H274" i="16"/>
  <c r="H275" i="16"/>
  <c r="H276" i="16"/>
  <c r="H277" i="16"/>
  <c r="H278" i="16"/>
  <c r="H279" i="16"/>
  <c r="H280" i="16"/>
  <c r="H281" i="16"/>
  <c r="H282" i="16"/>
  <c r="H283" i="16"/>
  <c r="H284" i="16"/>
  <c r="H285" i="16"/>
  <c r="H286" i="16"/>
  <c r="H287" i="16"/>
  <c r="H288" i="16"/>
  <c r="H289" i="16"/>
  <c r="H290" i="16"/>
  <c r="H291" i="16"/>
  <c r="H292" i="16"/>
  <c r="H293" i="16"/>
  <c r="H294" i="16"/>
  <c r="H295" i="16"/>
  <c r="H296" i="16"/>
  <c r="H297" i="16"/>
  <c r="H298" i="16"/>
  <c r="H299" i="16"/>
  <c r="H300" i="16"/>
  <c r="H301" i="16"/>
  <c r="H302" i="16"/>
  <c r="H303" i="16"/>
  <c r="H304" i="16"/>
  <c r="H305" i="16"/>
  <c r="H306" i="16"/>
  <c r="H307" i="16"/>
  <c r="H308" i="16"/>
  <c r="H309" i="16"/>
  <c r="H310" i="16"/>
  <c r="H311" i="16"/>
  <c r="H312" i="16"/>
  <c r="H313" i="16"/>
  <c r="H314" i="16"/>
  <c r="H315" i="16"/>
  <c r="H316" i="16"/>
  <c r="H317" i="16"/>
  <c r="H318" i="16"/>
  <c r="H319" i="16"/>
  <c r="H320" i="16"/>
  <c r="H321" i="16"/>
  <c r="H322" i="16"/>
  <c r="H323" i="16"/>
  <c r="H324" i="16"/>
  <c r="H325" i="16"/>
  <c r="H326" i="16"/>
  <c r="H327" i="16"/>
  <c r="H328" i="16"/>
  <c r="H329" i="16"/>
  <c r="H330" i="16"/>
  <c r="H331" i="16"/>
  <c r="H332" i="16"/>
  <c r="H333" i="16"/>
  <c r="H334" i="16"/>
  <c r="H335" i="16"/>
  <c r="H336" i="16"/>
  <c r="H337" i="16"/>
  <c r="H338" i="16"/>
  <c r="H339" i="16"/>
  <c r="H340" i="16"/>
  <c r="H341" i="16"/>
  <c r="H342" i="16"/>
  <c r="H343" i="16"/>
  <c r="H344" i="16"/>
  <c r="H345" i="16"/>
  <c r="H346" i="16"/>
  <c r="H347" i="16"/>
  <c r="H348" i="16"/>
  <c r="H349" i="16"/>
  <c r="H350" i="16"/>
  <c r="H351" i="16"/>
  <c r="H352" i="16"/>
  <c r="H353" i="16"/>
  <c r="H354" i="16"/>
  <c r="H355" i="16"/>
  <c r="H356" i="16"/>
  <c r="H357" i="16"/>
  <c r="H358" i="16"/>
  <c r="H359" i="16"/>
  <c r="H360" i="16"/>
  <c r="H361" i="16"/>
  <c r="H362" i="16"/>
  <c r="H363" i="16"/>
  <c r="H364" i="16"/>
  <c r="H365" i="16"/>
  <c r="H366" i="16"/>
  <c r="H367" i="16"/>
  <c r="H368" i="16"/>
  <c r="H369" i="16"/>
  <c r="H370" i="16"/>
  <c r="H371" i="16"/>
  <c r="H372" i="16"/>
  <c r="H373" i="16"/>
  <c r="H374" i="16"/>
  <c r="H375" i="16"/>
  <c r="H376" i="16"/>
  <c r="H377" i="16"/>
  <c r="H378" i="16"/>
  <c r="H379" i="16"/>
  <c r="H380" i="16"/>
  <c r="H381" i="16"/>
  <c r="H382" i="16"/>
  <c r="H383" i="16"/>
  <c r="H384" i="16"/>
  <c r="H385" i="16"/>
  <c r="H386" i="16"/>
  <c r="H387" i="16"/>
  <c r="H388" i="16"/>
  <c r="H389" i="16"/>
  <c r="H390" i="16"/>
  <c r="H391" i="16"/>
  <c r="H392" i="16"/>
  <c r="H393" i="16"/>
  <c r="H394" i="16"/>
  <c r="H395" i="16"/>
  <c r="H396" i="16"/>
  <c r="H397" i="16"/>
  <c r="H398" i="16"/>
  <c r="H399" i="16"/>
  <c r="H400" i="16"/>
  <c r="H401" i="16"/>
  <c r="H402" i="16"/>
  <c r="H403" i="16"/>
  <c r="H404" i="16"/>
  <c r="H405" i="16"/>
  <c r="H406" i="16"/>
  <c r="H407" i="16"/>
  <c r="H408" i="16"/>
  <c r="H409" i="16"/>
  <c r="H410" i="16"/>
  <c r="H411" i="16"/>
  <c r="H412" i="16"/>
  <c r="H413" i="16"/>
  <c r="H414" i="16"/>
  <c r="H415" i="16"/>
  <c r="H416" i="16"/>
  <c r="H417" i="16"/>
  <c r="H418" i="16"/>
  <c r="H419" i="16"/>
  <c r="H420" i="16"/>
  <c r="H421" i="16"/>
  <c r="H422" i="16"/>
  <c r="H423" i="16"/>
  <c r="H424" i="16"/>
  <c r="H425" i="16"/>
  <c r="H426" i="16"/>
  <c r="H427" i="16"/>
  <c r="H428" i="16"/>
  <c r="H429" i="16"/>
  <c r="H430" i="16"/>
  <c r="H431" i="16"/>
  <c r="H432" i="16"/>
  <c r="H433" i="16"/>
  <c r="H434" i="16"/>
  <c r="H435" i="16"/>
  <c r="H436" i="16"/>
  <c r="H437" i="16"/>
  <c r="H438" i="16"/>
  <c r="H439" i="16"/>
  <c r="H440" i="16"/>
  <c r="H441" i="16"/>
  <c r="H442" i="16"/>
  <c r="H443" i="16"/>
  <c r="H444" i="16"/>
  <c r="H445" i="16"/>
  <c r="H446" i="16"/>
  <c r="H447" i="16"/>
  <c r="H448" i="16"/>
  <c r="H449" i="16"/>
  <c r="H450" i="16"/>
  <c r="H451" i="16"/>
  <c r="H452" i="16"/>
  <c r="H453" i="16"/>
  <c r="H454" i="16"/>
  <c r="H455" i="16"/>
  <c r="H456" i="16"/>
  <c r="H457" i="16"/>
  <c r="H458" i="16"/>
  <c r="H459" i="16"/>
  <c r="H460" i="16"/>
  <c r="H461" i="16"/>
  <c r="H462" i="16"/>
  <c r="H463" i="16"/>
  <c r="H464" i="16"/>
  <c r="H465" i="16"/>
  <c r="H466" i="16"/>
  <c r="H467" i="16"/>
  <c r="H468" i="16"/>
  <c r="H469" i="16"/>
  <c r="H470" i="16"/>
  <c r="H471" i="16"/>
  <c r="H472" i="16"/>
  <c r="H473" i="16"/>
  <c r="H474" i="16"/>
  <c r="H475" i="16"/>
  <c r="H476" i="16"/>
  <c r="H477" i="16"/>
  <c r="H478" i="16"/>
  <c r="H479" i="16"/>
  <c r="H480" i="16"/>
  <c r="H481" i="16"/>
  <c r="H482" i="16"/>
  <c r="H483" i="16"/>
  <c r="H484" i="16"/>
  <c r="H485" i="16"/>
  <c r="H486" i="16"/>
  <c r="H487" i="16"/>
  <c r="H488" i="16"/>
  <c r="H489" i="16"/>
  <c r="H490" i="16"/>
  <c r="H491" i="16"/>
  <c r="H492" i="16"/>
  <c r="H493" i="16"/>
  <c r="H494" i="16"/>
  <c r="H495" i="16"/>
  <c r="H496" i="16"/>
  <c r="H497" i="16"/>
  <c r="H498" i="16"/>
  <c r="H499" i="16"/>
  <c r="H500" i="16"/>
  <c r="H501" i="16"/>
  <c r="H502" i="16"/>
  <c r="H503" i="16"/>
  <c r="H504" i="16"/>
  <c r="H505" i="16"/>
  <c r="H506" i="16"/>
  <c r="H507" i="16"/>
  <c r="H508" i="16"/>
  <c r="H509" i="16"/>
  <c r="H510" i="16"/>
  <c r="H511" i="16"/>
  <c r="H512" i="16"/>
  <c r="H513" i="16"/>
  <c r="H514" i="16"/>
  <c r="H515" i="16"/>
  <c r="H516" i="16"/>
  <c r="H517" i="16"/>
  <c r="H518" i="16"/>
  <c r="H519" i="16"/>
  <c r="H520" i="16"/>
  <c r="H521" i="16"/>
  <c r="H522" i="16"/>
  <c r="H523" i="16"/>
  <c r="H524" i="16"/>
  <c r="H525" i="16"/>
  <c r="H526" i="16"/>
  <c r="H527" i="16"/>
  <c r="H528" i="16"/>
  <c r="H529" i="16"/>
  <c r="H530" i="16"/>
  <c r="H531" i="16"/>
  <c r="H532" i="16"/>
  <c r="H533" i="16"/>
  <c r="H534" i="16"/>
  <c r="H535" i="16"/>
  <c r="H536" i="16"/>
  <c r="H537" i="16"/>
  <c r="H538" i="16"/>
  <c r="H539" i="16"/>
  <c r="H540" i="16"/>
  <c r="H541" i="16"/>
  <c r="H542" i="16"/>
  <c r="H543" i="16"/>
  <c r="H544" i="16"/>
  <c r="H545" i="16"/>
  <c r="H546" i="16"/>
  <c r="H547" i="16"/>
  <c r="H548" i="16"/>
  <c r="H549" i="16"/>
  <c r="H550" i="16"/>
  <c r="H551" i="16"/>
  <c r="H552" i="16"/>
  <c r="H553" i="16"/>
  <c r="H554" i="16"/>
  <c r="H555" i="16"/>
  <c r="H556" i="16"/>
  <c r="H557" i="16"/>
  <c r="H558" i="16"/>
  <c r="H559" i="16"/>
  <c r="H560" i="16"/>
  <c r="H561" i="16"/>
  <c r="H562" i="16"/>
  <c r="H563" i="16"/>
  <c r="H564" i="16"/>
  <c r="H565" i="16"/>
  <c r="H566" i="16"/>
  <c r="H567" i="16"/>
  <c r="H568" i="16"/>
  <c r="H569" i="16"/>
  <c r="H570" i="16"/>
  <c r="H571" i="16"/>
  <c r="H572" i="16"/>
  <c r="H573" i="16"/>
  <c r="H574" i="16"/>
  <c r="H575" i="16"/>
  <c r="H576" i="16"/>
  <c r="H577" i="16"/>
  <c r="H578" i="16"/>
  <c r="H579" i="16"/>
  <c r="H580" i="16"/>
  <c r="H581" i="16"/>
  <c r="H582" i="16"/>
  <c r="H583" i="16"/>
  <c r="H584" i="16"/>
  <c r="H585" i="16"/>
  <c r="H586" i="16"/>
  <c r="H587" i="16"/>
  <c r="H588" i="16"/>
  <c r="H589" i="16"/>
  <c r="H590" i="16"/>
  <c r="H591" i="16"/>
  <c r="H592" i="16"/>
  <c r="H593" i="16"/>
  <c r="H594" i="16"/>
  <c r="H595" i="16"/>
  <c r="H596" i="16"/>
  <c r="H597" i="16"/>
  <c r="H598" i="16"/>
  <c r="H599" i="16"/>
  <c r="H600" i="16"/>
  <c r="H601" i="16"/>
  <c r="H602" i="16"/>
  <c r="H603" i="16"/>
  <c r="H604" i="16"/>
  <c r="H605" i="16"/>
  <c r="H606" i="16"/>
  <c r="H607" i="16"/>
  <c r="H608" i="16"/>
  <c r="H609" i="16"/>
  <c r="H610" i="16"/>
  <c r="H611" i="16"/>
  <c r="H612" i="16"/>
  <c r="H613" i="16"/>
  <c r="H614" i="16"/>
  <c r="H615" i="16"/>
  <c r="H616" i="16"/>
  <c r="H617" i="16"/>
  <c r="H618" i="16"/>
  <c r="H619" i="16"/>
  <c r="H620" i="16"/>
  <c r="H621" i="16"/>
  <c r="H622" i="16"/>
  <c r="H623" i="16"/>
  <c r="H624" i="16"/>
  <c r="H625" i="16"/>
  <c r="H626" i="16"/>
  <c r="H627" i="16"/>
  <c r="H628" i="16"/>
  <c r="H629" i="16"/>
  <c r="H630" i="16"/>
  <c r="H631" i="16"/>
  <c r="H632" i="16"/>
  <c r="H633" i="16"/>
  <c r="H634" i="16"/>
  <c r="H635" i="16"/>
  <c r="H636" i="16"/>
  <c r="H637" i="16"/>
  <c r="H638" i="16"/>
  <c r="H639" i="16"/>
  <c r="H640" i="16"/>
  <c r="H641" i="16"/>
  <c r="H642" i="16"/>
  <c r="H643" i="16"/>
  <c r="H644" i="16"/>
  <c r="H645" i="16"/>
  <c r="H646" i="16"/>
  <c r="H647" i="16"/>
  <c r="H648" i="16"/>
  <c r="H649" i="16"/>
  <c r="H650" i="16"/>
  <c r="H651" i="16"/>
  <c r="H652" i="16"/>
  <c r="H653" i="16"/>
  <c r="H654" i="16"/>
  <c r="H655" i="16"/>
  <c r="H656" i="16"/>
  <c r="H657" i="16"/>
  <c r="H658" i="16"/>
  <c r="H659" i="16"/>
  <c r="H660" i="16"/>
  <c r="H661" i="16"/>
  <c r="H662" i="16"/>
  <c r="H663" i="16"/>
  <c r="H664" i="16"/>
  <c r="H665" i="16"/>
  <c r="H666" i="16"/>
  <c r="H667" i="16"/>
  <c r="H668" i="16"/>
  <c r="H669" i="16"/>
  <c r="H670" i="16"/>
  <c r="H671" i="16"/>
  <c r="H672" i="16"/>
  <c r="H673" i="16"/>
  <c r="H674" i="16"/>
  <c r="H675" i="16"/>
  <c r="H676" i="16"/>
  <c r="H677" i="16"/>
  <c r="H678" i="16"/>
  <c r="H679" i="16"/>
  <c r="H680" i="16"/>
  <c r="H681" i="16"/>
  <c r="H682" i="16"/>
  <c r="H683" i="16"/>
  <c r="H684" i="16"/>
  <c r="H685" i="16"/>
  <c r="H686" i="16"/>
  <c r="H687" i="16"/>
  <c r="H688" i="16"/>
  <c r="H689" i="16"/>
  <c r="H690" i="16"/>
  <c r="H691" i="16"/>
  <c r="H692" i="16"/>
  <c r="H693" i="16"/>
  <c r="H694" i="16"/>
  <c r="H695" i="16"/>
  <c r="H696" i="16"/>
  <c r="H697" i="16"/>
  <c r="H698" i="16"/>
  <c r="H699" i="16"/>
  <c r="H700" i="16"/>
  <c r="H701" i="16"/>
  <c r="H702" i="16"/>
  <c r="H703" i="16"/>
  <c r="H704" i="16"/>
  <c r="H705" i="16"/>
  <c r="H706" i="16"/>
  <c r="H707" i="16"/>
  <c r="H708" i="16"/>
  <c r="H709" i="16"/>
  <c r="H710" i="16"/>
  <c r="H711" i="16"/>
  <c r="H712" i="16"/>
  <c r="H713" i="16"/>
  <c r="H714" i="16"/>
  <c r="H715" i="16"/>
  <c r="H716" i="16"/>
  <c r="H717" i="16"/>
  <c r="H718" i="16"/>
  <c r="H719" i="16"/>
  <c r="H720" i="16"/>
  <c r="H721" i="16"/>
  <c r="H722" i="16"/>
  <c r="H723" i="16"/>
  <c r="H724" i="16"/>
  <c r="H725" i="16"/>
  <c r="H726" i="16"/>
  <c r="H727" i="16"/>
  <c r="H728" i="16"/>
  <c r="H729" i="16"/>
  <c r="H730" i="16"/>
  <c r="H731" i="16"/>
  <c r="H732" i="16"/>
  <c r="H733" i="16"/>
  <c r="H734" i="16"/>
  <c r="H735" i="16"/>
  <c r="H736" i="16"/>
  <c r="H737" i="16"/>
  <c r="H738" i="16"/>
  <c r="H739" i="16"/>
  <c r="H740" i="16"/>
  <c r="H741" i="16"/>
  <c r="H742" i="16"/>
  <c r="H743" i="16"/>
  <c r="H744" i="16"/>
  <c r="H745" i="16"/>
  <c r="H746" i="16"/>
  <c r="H747" i="16"/>
  <c r="H748" i="16"/>
  <c r="H749" i="16"/>
  <c r="H750" i="16"/>
  <c r="H751" i="16"/>
  <c r="H752" i="16"/>
  <c r="H753" i="16"/>
  <c r="H754" i="16"/>
  <c r="H755" i="16"/>
  <c r="H756" i="16"/>
  <c r="H757" i="16"/>
  <c r="H758" i="16"/>
  <c r="H759" i="16"/>
  <c r="H760" i="16"/>
  <c r="H761" i="16"/>
  <c r="H762" i="16"/>
  <c r="H763" i="16"/>
  <c r="H764" i="16"/>
  <c r="H765" i="16"/>
  <c r="H766" i="16"/>
  <c r="H767" i="16"/>
  <c r="H768" i="16"/>
  <c r="H769" i="16"/>
  <c r="H770" i="16"/>
  <c r="H771" i="16"/>
  <c r="H772" i="16"/>
  <c r="H773" i="16"/>
  <c r="H774" i="16"/>
  <c r="H775" i="16"/>
  <c r="H776" i="16"/>
  <c r="H777" i="16"/>
  <c r="H778" i="16"/>
  <c r="H779" i="16"/>
  <c r="H780" i="16"/>
  <c r="H781" i="16"/>
  <c r="H782" i="16"/>
  <c r="H783" i="16"/>
  <c r="H784" i="16"/>
  <c r="H785" i="16"/>
  <c r="H786" i="16"/>
  <c r="H787" i="16"/>
  <c r="H788" i="16"/>
  <c r="H789" i="16"/>
  <c r="H790" i="16"/>
  <c r="H791" i="16"/>
  <c r="H792" i="16"/>
  <c r="H793" i="16"/>
  <c r="H794" i="16"/>
  <c r="H795" i="16"/>
  <c r="H796" i="16"/>
  <c r="H797" i="16"/>
  <c r="H798" i="16"/>
  <c r="H799" i="16"/>
  <c r="H800" i="16"/>
  <c r="H801" i="16"/>
  <c r="H802" i="16"/>
  <c r="H803" i="16"/>
  <c r="H804" i="16"/>
  <c r="H805" i="16"/>
  <c r="H806" i="16"/>
  <c r="H807" i="16"/>
  <c r="H808" i="16"/>
  <c r="H809" i="16"/>
  <c r="H810" i="16"/>
  <c r="H811" i="16"/>
  <c r="H812" i="16"/>
  <c r="H813" i="16"/>
  <c r="H814" i="16"/>
  <c r="H815" i="16"/>
  <c r="H816" i="16"/>
  <c r="H817" i="16"/>
  <c r="H818" i="16"/>
  <c r="H819" i="16"/>
  <c r="H820" i="16"/>
  <c r="H821" i="16"/>
  <c r="H822" i="16"/>
  <c r="H823" i="16"/>
  <c r="H824" i="16"/>
  <c r="H825" i="16"/>
  <c r="H826" i="16"/>
  <c r="H827" i="16"/>
  <c r="H828" i="16"/>
  <c r="H829" i="16"/>
  <c r="H830" i="16"/>
  <c r="H831" i="16"/>
  <c r="H832" i="16"/>
  <c r="H833" i="16"/>
  <c r="H834" i="16"/>
  <c r="H835" i="16"/>
  <c r="H836" i="16"/>
  <c r="H837" i="16"/>
  <c r="H838" i="16"/>
  <c r="H839" i="16"/>
  <c r="H840" i="16"/>
  <c r="H841" i="16"/>
  <c r="H842" i="16"/>
  <c r="H843" i="16"/>
  <c r="H844" i="16"/>
  <c r="H845" i="16"/>
  <c r="H846" i="16"/>
  <c r="H847" i="16"/>
  <c r="H848" i="16"/>
  <c r="H849" i="16"/>
  <c r="H850" i="16"/>
  <c r="H851" i="16"/>
  <c r="H852" i="16"/>
  <c r="H853" i="16"/>
  <c r="H854" i="16"/>
  <c r="H855" i="16"/>
  <c r="H856" i="16"/>
  <c r="H857" i="16"/>
  <c r="H858" i="16"/>
  <c r="H859" i="16"/>
  <c r="H860" i="16"/>
  <c r="H861" i="16"/>
  <c r="H862" i="16"/>
  <c r="H863" i="16"/>
  <c r="H864" i="16"/>
  <c r="H865" i="16"/>
  <c r="H866" i="16"/>
  <c r="H867" i="16"/>
  <c r="H868" i="16"/>
  <c r="H869" i="16"/>
  <c r="H870" i="16"/>
  <c r="H871" i="16"/>
  <c r="H872" i="16"/>
  <c r="H873" i="16"/>
  <c r="H874" i="16"/>
  <c r="H875" i="16"/>
  <c r="H876" i="16"/>
  <c r="H877" i="16"/>
  <c r="H878" i="16"/>
  <c r="H879" i="16"/>
  <c r="H880" i="16"/>
  <c r="H881" i="16"/>
  <c r="H882" i="16"/>
  <c r="H883" i="16"/>
  <c r="H884" i="16"/>
  <c r="H885" i="16"/>
  <c r="H886" i="16"/>
  <c r="H887" i="16"/>
  <c r="H888" i="16"/>
  <c r="H889" i="16"/>
  <c r="H890" i="16"/>
  <c r="H891" i="16"/>
  <c r="H892" i="16"/>
  <c r="H893" i="16"/>
  <c r="H894" i="16"/>
  <c r="H895" i="16"/>
  <c r="H896" i="16"/>
  <c r="H897" i="16"/>
  <c r="H898" i="16"/>
  <c r="H899" i="16"/>
  <c r="H900" i="16"/>
  <c r="H901" i="16"/>
  <c r="H902" i="16"/>
  <c r="H903" i="16"/>
  <c r="H904" i="16"/>
  <c r="H905" i="16"/>
  <c r="H906" i="16"/>
  <c r="H907" i="16"/>
  <c r="H908" i="16"/>
  <c r="H909" i="16"/>
  <c r="H910" i="16"/>
  <c r="H911" i="16"/>
  <c r="H912" i="16"/>
  <c r="H913" i="16"/>
  <c r="H914" i="16"/>
  <c r="H915" i="16"/>
  <c r="H916" i="16"/>
  <c r="H917" i="16"/>
  <c r="H918" i="16"/>
  <c r="H919" i="16"/>
  <c r="H920" i="16"/>
  <c r="H921" i="16"/>
  <c r="H922" i="16"/>
  <c r="H923" i="16"/>
  <c r="H924" i="16"/>
  <c r="H925" i="16"/>
  <c r="H926" i="16"/>
  <c r="H927" i="16"/>
  <c r="H928" i="16"/>
  <c r="H929" i="16"/>
  <c r="H930" i="16"/>
  <c r="H931" i="16"/>
  <c r="H932" i="16"/>
  <c r="H933" i="16"/>
  <c r="H934" i="16"/>
  <c r="H935" i="16"/>
  <c r="H936" i="16"/>
  <c r="H937" i="16"/>
  <c r="H938" i="16"/>
  <c r="H939" i="16"/>
  <c r="H940" i="16"/>
  <c r="H941" i="16"/>
  <c r="H942" i="16"/>
  <c r="H943" i="16"/>
  <c r="H944" i="16"/>
  <c r="H945" i="16"/>
  <c r="H946" i="16"/>
  <c r="H947" i="16"/>
  <c r="H948" i="16"/>
  <c r="H949" i="16"/>
  <c r="H950" i="16"/>
  <c r="H951" i="16"/>
  <c r="H952" i="16"/>
  <c r="H953" i="16"/>
  <c r="H954" i="16"/>
  <c r="H955" i="16"/>
  <c r="H956" i="16"/>
  <c r="H957" i="16"/>
  <c r="H958" i="16"/>
  <c r="H959" i="16"/>
  <c r="H960" i="16"/>
  <c r="H961" i="16"/>
  <c r="H962" i="16"/>
  <c r="H963" i="16"/>
  <c r="H964" i="16"/>
  <c r="H965" i="16"/>
  <c r="H966" i="16"/>
  <c r="H967" i="16"/>
  <c r="H968" i="16"/>
  <c r="H969" i="16"/>
  <c r="H970" i="16"/>
  <c r="H971" i="16"/>
  <c r="H972" i="16"/>
  <c r="H973" i="16"/>
  <c r="H974" i="16"/>
  <c r="H975" i="16"/>
  <c r="H976" i="16"/>
  <c r="H977" i="16"/>
  <c r="H978" i="16"/>
  <c r="H979" i="16"/>
  <c r="H980" i="16"/>
  <c r="H981" i="16"/>
  <c r="H982" i="16"/>
  <c r="H983" i="16"/>
  <c r="H984" i="16"/>
  <c r="H985" i="16"/>
  <c r="H986" i="16"/>
  <c r="H987" i="16"/>
  <c r="H988" i="16"/>
  <c r="H989" i="16"/>
  <c r="H990" i="16"/>
  <c r="H991" i="16"/>
  <c r="H992" i="16"/>
  <c r="H993" i="16"/>
  <c r="H994" i="16"/>
  <c r="H995" i="16"/>
  <c r="H996" i="16"/>
  <c r="H997" i="16"/>
  <c r="H998" i="16"/>
  <c r="H999" i="16"/>
  <c r="H1000" i="16"/>
  <c r="H1001" i="16"/>
  <c r="H1002" i="16"/>
  <c r="H1003" i="16"/>
  <c r="H1004" i="16"/>
  <c r="H1005" i="16"/>
  <c r="H1006" i="16"/>
  <c r="H1007" i="16"/>
  <c r="H1008" i="16"/>
  <c r="H1009" i="16"/>
  <c r="H1010" i="16"/>
  <c r="H1011" i="16"/>
  <c r="H1012" i="16"/>
  <c r="H1013" i="16"/>
  <c r="H1014" i="16"/>
  <c r="H1015" i="16"/>
  <c r="H1016" i="16"/>
  <c r="H1017" i="16"/>
  <c r="H1018" i="16"/>
  <c r="H1019" i="16"/>
  <c r="H1020" i="16"/>
  <c r="H1021" i="16"/>
  <c r="H1022" i="16"/>
  <c r="H1023" i="16"/>
  <c r="H1024" i="16"/>
  <c r="H1025" i="16"/>
  <c r="H1026" i="16"/>
  <c r="H1027" i="16"/>
  <c r="H1028" i="16"/>
  <c r="H1029" i="16"/>
  <c r="H1030" i="16"/>
  <c r="H1031" i="16"/>
  <c r="H1032" i="16"/>
  <c r="H1033" i="16"/>
  <c r="H1034" i="16"/>
  <c r="H1035" i="16"/>
  <c r="H1036" i="16"/>
  <c r="H1037" i="16"/>
  <c r="H1038" i="16"/>
  <c r="H1039" i="16"/>
  <c r="H1040" i="16"/>
  <c r="H1041" i="16"/>
  <c r="H1042" i="16"/>
  <c r="H1043" i="16"/>
  <c r="H1044" i="16"/>
  <c r="H1045" i="16"/>
  <c r="H1046" i="16"/>
  <c r="H1047" i="16"/>
  <c r="H1048" i="16"/>
  <c r="H1049" i="16"/>
  <c r="H1050" i="16"/>
  <c r="H1051" i="16"/>
  <c r="H1052" i="16"/>
  <c r="H1053" i="16"/>
  <c r="H1054" i="16"/>
  <c r="H1055" i="16"/>
  <c r="H1056" i="16"/>
  <c r="H1057" i="16"/>
  <c r="H1058" i="16"/>
  <c r="H1059" i="16"/>
  <c r="H1060" i="16"/>
  <c r="H1061" i="16"/>
  <c r="H1062" i="16"/>
  <c r="H1063" i="16"/>
  <c r="H1064" i="16"/>
  <c r="H1065" i="16"/>
  <c r="H1066" i="16"/>
  <c r="H1067" i="16"/>
  <c r="H1068" i="16"/>
  <c r="H1069" i="16"/>
  <c r="H1070" i="16"/>
  <c r="H1071" i="16"/>
  <c r="H1072" i="16"/>
  <c r="H1073" i="16"/>
  <c r="H1074" i="16"/>
  <c r="H1075" i="16"/>
  <c r="H1076" i="16"/>
  <c r="H1077" i="16"/>
  <c r="H1078" i="16"/>
  <c r="H1079" i="16"/>
  <c r="H1080" i="16"/>
  <c r="H1081" i="16"/>
  <c r="H1082" i="16"/>
  <c r="H1083" i="16"/>
  <c r="H1084" i="16"/>
  <c r="H1085" i="16"/>
  <c r="H1086" i="16"/>
  <c r="H1087" i="16"/>
  <c r="H1088" i="16"/>
  <c r="H1089" i="16"/>
  <c r="H1090" i="16"/>
  <c r="H1091" i="16"/>
  <c r="H1092" i="16"/>
  <c r="H1093" i="16"/>
  <c r="H1094" i="16"/>
  <c r="H1095" i="16"/>
  <c r="H1096" i="16"/>
  <c r="H1097" i="16"/>
  <c r="H1098" i="16"/>
  <c r="H1099" i="16"/>
  <c r="H1100" i="16"/>
  <c r="H1101" i="16"/>
  <c r="H1102" i="16"/>
  <c r="H1103" i="16"/>
  <c r="H1104" i="16"/>
  <c r="H1105" i="16"/>
  <c r="H1106" i="16"/>
  <c r="H1107" i="16"/>
  <c r="H1108" i="16"/>
  <c r="H1109" i="16"/>
  <c r="H1110" i="16"/>
  <c r="H1111" i="16"/>
  <c r="H1112" i="16"/>
  <c r="H1113" i="16"/>
  <c r="H1114" i="16"/>
  <c r="H1115" i="16"/>
  <c r="H1116" i="16"/>
  <c r="H1117" i="16"/>
  <c r="H1118" i="16"/>
  <c r="H1119" i="16"/>
  <c r="H1120" i="16"/>
  <c r="H1121" i="16"/>
  <c r="H1122" i="16"/>
  <c r="H1123" i="16"/>
  <c r="H1124" i="16"/>
  <c r="H1125" i="16"/>
  <c r="H1126" i="16"/>
  <c r="H1127" i="16"/>
  <c r="H1128" i="16"/>
  <c r="H1129" i="16"/>
  <c r="H1130" i="16"/>
  <c r="H1131" i="16"/>
  <c r="H1132" i="16"/>
  <c r="H1133" i="16"/>
  <c r="H1134" i="16"/>
  <c r="H1135" i="16"/>
  <c r="H1136" i="16"/>
  <c r="H1137" i="16"/>
  <c r="H1138" i="16"/>
  <c r="H1139" i="16"/>
  <c r="H1140" i="16"/>
  <c r="H1141" i="16"/>
  <c r="H1142" i="16"/>
  <c r="H1143" i="16"/>
  <c r="H1144" i="16"/>
  <c r="H1145" i="16"/>
  <c r="H1146" i="16"/>
  <c r="H1147" i="16"/>
  <c r="H1148" i="16"/>
  <c r="H1149" i="16"/>
  <c r="H1150" i="16"/>
  <c r="H1151" i="16"/>
  <c r="H1152" i="16"/>
  <c r="H1153" i="16"/>
  <c r="H1154" i="16"/>
  <c r="H1155" i="16"/>
  <c r="H1156" i="16"/>
  <c r="H1157" i="16"/>
  <c r="H1158" i="16"/>
  <c r="H1159" i="16"/>
  <c r="H1160" i="16"/>
  <c r="H1161" i="16"/>
  <c r="H1162" i="16"/>
  <c r="H1163" i="16"/>
  <c r="H1164" i="16"/>
  <c r="H1165" i="16"/>
  <c r="H1166" i="16"/>
  <c r="H1167" i="16"/>
  <c r="H1168" i="16"/>
  <c r="H1169" i="16"/>
  <c r="H1170" i="16"/>
  <c r="H1171" i="16"/>
  <c r="H1172" i="16"/>
  <c r="H1173" i="16"/>
  <c r="H1174" i="16"/>
  <c r="H1175" i="16"/>
  <c r="H1176" i="16"/>
  <c r="H1177" i="16"/>
  <c r="H1178" i="16"/>
  <c r="H1179" i="16"/>
  <c r="H1180" i="16"/>
  <c r="H1181" i="16"/>
  <c r="H1182" i="16"/>
  <c r="H1183" i="16"/>
  <c r="H1184" i="16"/>
  <c r="H1185" i="16"/>
  <c r="H1186" i="16"/>
  <c r="H1187" i="16"/>
  <c r="H1188" i="16"/>
  <c r="H1189" i="16"/>
  <c r="H1190" i="16"/>
  <c r="H1191" i="16"/>
  <c r="H1192" i="16"/>
  <c r="H1193" i="16"/>
  <c r="H1194" i="16"/>
  <c r="H1195" i="16"/>
  <c r="H1196" i="16"/>
  <c r="H1197" i="16"/>
  <c r="H1198" i="16"/>
  <c r="H1199" i="16"/>
  <c r="H1200" i="16"/>
  <c r="H1201" i="16"/>
  <c r="H1202" i="16"/>
  <c r="H1203" i="16"/>
  <c r="H1204" i="16"/>
  <c r="H1205" i="16"/>
  <c r="H1206" i="16"/>
  <c r="H1207" i="16"/>
  <c r="H1208" i="16"/>
  <c r="H1209" i="16"/>
  <c r="H1210" i="16"/>
  <c r="H1211" i="16"/>
  <c r="H1212" i="16"/>
  <c r="H1213" i="16"/>
  <c r="H1214" i="16"/>
  <c r="H1215" i="16"/>
  <c r="H1216" i="16"/>
  <c r="H1217" i="16"/>
  <c r="H1218" i="16"/>
  <c r="H1219" i="16"/>
  <c r="H1220" i="16"/>
  <c r="H1221" i="16"/>
  <c r="H1222" i="16"/>
  <c r="H1223" i="16"/>
  <c r="H1224" i="16"/>
  <c r="H1225" i="16"/>
  <c r="H1226" i="16"/>
  <c r="H1227" i="16"/>
  <c r="H1228" i="16"/>
  <c r="H1229" i="16"/>
  <c r="H1230" i="16"/>
  <c r="H1231" i="16"/>
  <c r="H1232" i="16"/>
  <c r="H1233" i="16"/>
  <c r="H1234" i="16"/>
  <c r="H1235" i="16"/>
  <c r="H1236" i="16"/>
  <c r="H1237" i="16"/>
  <c r="H1238" i="16"/>
  <c r="H1239" i="16"/>
  <c r="H1240" i="16"/>
  <c r="H1241" i="16"/>
  <c r="H1242" i="16"/>
  <c r="H1243" i="16"/>
  <c r="H1244" i="16"/>
  <c r="H1245" i="16"/>
  <c r="H1246" i="16"/>
  <c r="H1247" i="16"/>
  <c r="H1248" i="16"/>
  <c r="H1249" i="16"/>
  <c r="H1250" i="16"/>
  <c r="H1251" i="16"/>
  <c r="H1252" i="16"/>
  <c r="H1253" i="16"/>
  <c r="H1254" i="16"/>
  <c r="H1255" i="16"/>
  <c r="H1256" i="16"/>
  <c r="H1257" i="16"/>
  <c r="H1258" i="16"/>
  <c r="H1259" i="16"/>
  <c r="H1260" i="16"/>
  <c r="H1261" i="16"/>
  <c r="H1262" i="16"/>
  <c r="H1263" i="16"/>
  <c r="H1264" i="16"/>
  <c r="H1265" i="16"/>
  <c r="H1266" i="16"/>
  <c r="H1267" i="16"/>
  <c r="H1268" i="16"/>
  <c r="H1269" i="16"/>
  <c r="H1270" i="16"/>
  <c r="H1271" i="16"/>
  <c r="H1272" i="16"/>
  <c r="H1273" i="16"/>
  <c r="H1274" i="16"/>
  <c r="H1275" i="16"/>
  <c r="H1276" i="16"/>
  <c r="H1277" i="16"/>
  <c r="H1278" i="16"/>
  <c r="H1279" i="16"/>
  <c r="H1280" i="16"/>
  <c r="H1281" i="16"/>
  <c r="H1282" i="16"/>
  <c r="H1283" i="16"/>
  <c r="H1284" i="16"/>
  <c r="H1285" i="16"/>
  <c r="H1286" i="16"/>
  <c r="H1287" i="16"/>
  <c r="H1288" i="16"/>
  <c r="H1289" i="16"/>
  <c r="H1290" i="16"/>
  <c r="H1291" i="16"/>
  <c r="H1292" i="16"/>
  <c r="H1293" i="16"/>
  <c r="H1294" i="16"/>
  <c r="H1295" i="16"/>
  <c r="H1296" i="16"/>
  <c r="H1297" i="16"/>
  <c r="H1298" i="16"/>
  <c r="H1299" i="16"/>
  <c r="H1300" i="16"/>
  <c r="H1301" i="16"/>
  <c r="H1302" i="16"/>
  <c r="H1303" i="16"/>
  <c r="H1304" i="16"/>
  <c r="H1305" i="16"/>
  <c r="H1306" i="16"/>
  <c r="H1307" i="16"/>
  <c r="H1308" i="16"/>
  <c r="H1309" i="16"/>
  <c r="H1310" i="16"/>
  <c r="H1311" i="16"/>
  <c r="H1312" i="16"/>
  <c r="H1313" i="16"/>
  <c r="H1314" i="16"/>
  <c r="H1315" i="16"/>
  <c r="H1316" i="16"/>
  <c r="H1317" i="16"/>
  <c r="H1318" i="16"/>
  <c r="H1319" i="16"/>
  <c r="H1320" i="16"/>
  <c r="H1321" i="16"/>
  <c r="H1322" i="16"/>
  <c r="H1323" i="16"/>
  <c r="H1324" i="16"/>
  <c r="H1325" i="16"/>
  <c r="H1326" i="16"/>
  <c r="H1327" i="16"/>
  <c r="H1328" i="16"/>
  <c r="H1329" i="16"/>
  <c r="H1330" i="16"/>
  <c r="H1331" i="16"/>
  <c r="H1332" i="16"/>
  <c r="H1333" i="16"/>
  <c r="H1334" i="16"/>
  <c r="H1335" i="16"/>
  <c r="H1336" i="16"/>
  <c r="H1337" i="16"/>
  <c r="H1338" i="16"/>
  <c r="H1339" i="16"/>
  <c r="H1340" i="16"/>
  <c r="H1341" i="16"/>
  <c r="H1342" i="16"/>
  <c r="H1343" i="16"/>
  <c r="H1344" i="16"/>
  <c r="H1345" i="16"/>
  <c r="H1346" i="16"/>
  <c r="H1347" i="16"/>
  <c r="H1348" i="16"/>
  <c r="H1349" i="16"/>
  <c r="H1350" i="16"/>
  <c r="H1351" i="16"/>
  <c r="H1352" i="16"/>
  <c r="H1353" i="16"/>
  <c r="H1354" i="16"/>
  <c r="H1355" i="16"/>
  <c r="H1356" i="16"/>
  <c r="H1357" i="16"/>
  <c r="H1358" i="16"/>
  <c r="H1359" i="16"/>
  <c r="H1360" i="16"/>
  <c r="H1361" i="16"/>
  <c r="H1362" i="16"/>
  <c r="H1363" i="16"/>
  <c r="H1364" i="16"/>
  <c r="H1365" i="16"/>
  <c r="H1366" i="16"/>
  <c r="H1367" i="16"/>
  <c r="H1368" i="16"/>
  <c r="H1369" i="16"/>
  <c r="H1370" i="16"/>
  <c r="H1371" i="16"/>
  <c r="H1372" i="16"/>
  <c r="H1373" i="16"/>
  <c r="H1374" i="16"/>
  <c r="H1375" i="16"/>
  <c r="H1376" i="16"/>
  <c r="H1377" i="16"/>
  <c r="H1378" i="16"/>
  <c r="H1379" i="16"/>
  <c r="H1380" i="16"/>
  <c r="H1381" i="16"/>
  <c r="H1382" i="16"/>
  <c r="H1383" i="16"/>
  <c r="H1384" i="16"/>
  <c r="H1385" i="16"/>
  <c r="H1386" i="16"/>
  <c r="H1387" i="16"/>
  <c r="H1388" i="16"/>
  <c r="H1389" i="16"/>
  <c r="H1390" i="16"/>
  <c r="H1391" i="16"/>
  <c r="H1392" i="16"/>
  <c r="H1393" i="16"/>
  <c r="H1394" i="16"/>
  <c r="H1395" i="16"/>
  <c r="H1396" i="16"/>
  <c r="H1397" i="16"/>
  <c r="H1398" i="16"/>
  <c r="H1399" i="16"/>
  <c r="H1400" i="16"/>
  <c r="H1401" i="16"/>
  <c r="H1402" i="16"/>
  <c r="H1403" i="16"/>
  <c r="H1404" i="16"/>
  <c r="H1405" i="16"/>
  <c r="H1406" i="16"/>
  <c r="H1407" i="16"/>
  <c r="H1408" i="16"/>
  <c r="H1409" i="16"/>
  <c r="H1410" i="16"/>
  <c r="H1411" i="16"/>
  <c r="H1412" i="16"/>
  <c r="H1413" i="16"/>
  <c r="H1414" i="16"/>
  <c r="H1415" i="16"/>
  <c r="H1416" i="16"/>
  <c r="H1417" i="16"/>
  <c r="H1418" i="16"/>
  <c r="H1419" i="16"/>
  <c r="H1420" i="16"/>
  <c r="H1421" i="16"/>
  <c r="H1422" i="16"/>
  <c r="H1423" i="16"/>
  <c r="H1424" i="16"/>
  <c r="H1425" i="16"/>
  <c r="H1426" i="16"/>
  <c r="H1427" i="16"/>
  <c r="H1428" i="16"/>
  <c r="H1429" i="16"/>
  <c r="H1430" i="16"/>
  <c r="H1431" i="16"/>
  <c r="H1432" i="16"/>
  <c r="H1433" i="16"/>
  <c r="H1434" i="16"/>
  <c r="H1435" i="16"/>
  <c r="H1436" i="16"/>
  <c r="H1437" i="16"/>
  <c r="H1438" i="16"/>
  <c r="H1439" i="16"/>
  <c r="H1440" i="16"/>
  <c r="H1441" i="16"/>
  <c r="H1442" i="16"/>
  <c r="H1443" i="16"/>
  <c r="H1444" i="16"/>
  <c r="H1445" i="16"/>
  <c r="H1446" i="16"/>
  <c r="H1447" i="16"/>
  <c r="H1448" i="16"/>
  <c r="H1449" i="16"/>
  <c r="H1450" i="16"/>
  <c r="H1451" i="16"/>
  <c r="H1452" i="16"/>
  <c r="H1453" i="16"/>
  <c r="H1454" i="16"/>
  <c r="H1455" i="16"/>
  <c r="H1456" i="16"/>
  <c r="H1457" i="16"/>
  <c r="H1458" i="16"/>
  <c r="H1459" i="16"/>
  <c r="H1460" i="16"/>
  <c r="H1461" i="16"/>
  <c r="H1462" i="16"/>
  <c r="H1463" i="16"/>
  <c r="H1464" i="16"/>
  <c r="H1465" i="16"/>
  <c r="H1466" i="16"/>
  <c r="H1467" i="16"/>
  <c r="H1468" i="16"/>
  <c r="H1469" i="16"/>
  <c r="H1470" i="16"/>
  <c r="H1471" i="16"/>
  <c r="H1472" i="16"/>
  <c r="H1473" i="16"/>
  <c r="H1474" i="16"/>
  <c r="H1475" i="16"/>
  <c r="H1476" i="16"/>
  <c r="H1477" i="16"/>
  <c r="H1478" i="16"/>
  <c r="H1479" i="16"/>
  <c r="H1480" i="16"/>
  <c r="H1481" i="16"/>
  <c r="H1482" i="16"/>
  <c r="H1483" i="16"/>
  <c r="H1484" i="16"/>
  <c r="H1485" i="16"/>
  <c r="H1486" i="16"/>
  <c r="H1487" i="16"/>
  <c r="H1488" i="16"/>
  <c r="H1489" i="16"/>
  <c r="H1490" i="16"/>
  <c r="H1491" i="16"/>
  <c r="H1492" i="16"/>
  <c r="H1493" i="16"/>
  <c r="H1494" i="16"/>
  <c r="H1495" i="16"/>
  <c r="H1496" i="16"/>
  <c r="H1497" i="16"/>
  <c r="H1498" i="16"/>
  <c r="H1499" i="16"/>
  <c r="H1500" i="16"/>
  <c r="H1501" i="16"/>
  <c r="H1502" i="16"/>
  <c r="H1503" i="16"/>
  <c r="H1504" i="16"/>
  <c r="H1505" i="16"/>
  <c r="H1506" i="16"/>
  <c r="H1507" i="16"/>
  <c r="H1508" i="16"/>
  <c r="H1509" i="16"/>
  <c r="H1510" i="16"/>
  <c r="H1511" i="16"/>
  <c r="H1512" i="16"/>
  <c r="H1513" i="16"/>
  <c r="H1514" i="16"/>
  <c r="H1515" i="16"/>
  <c r="H1516" i="16"/>
  <c r="H1517" i="16"/>
  <c r="H1518" i="16"/>
  <c r="H1519" i="16"/>
  <c r="H1520" i="16"/>
  <c r="H1521" i="16"/>
  <c r="H1522" i="16"/>
  <c r="H1523" i="16"/>
  <c r="H1524" i="16"/>
  <c r="H1525" i="16"/>
  <c r="H1526" i="16"/>
  <c r="H1527" i="16"/>
  <c r="H1528" i="16"/>
  <c r="H1529" i="16"/>
  <c r="H1530" i="16"/>
  <c r="H1531" i="16"/>
  <c r="H1532" i="16"/>
  <c r="H1533" i="16"/>
  <c r="H1534" i="16"/>
  <c r="H1535" i="16"/>
  <c r="H1536" i="16"/>
  <c r="H1537" i="16"/>
  <c r="H1538" i="16"/>
  <c r="H1539" i="16"/>
  <c r="H1540" i="16"/>
  <c r="H1541" i="16"/>
  <c r="H1542" i="16"/>
  <c r="H1543" i="16"/>
  <c r="H1544" i="16"/>
  <c r="H1545" i="16"/>
  <c r="H1546" i="16"/>
  <c r="H1547" i="16"/>
  <c r="H1548" i="16"/>
  <c r="H1549" i="16"/>
  <c r="H1550" i="16"/>
  <c r="H1551" i="16"/>
  <c r="H1552" i="16"/>
  <c r="H1553" i="16"/>
  <c r="H1554" i="16"/>
  <c r="H1555" i="16"/>
  <c r="H1556" i="16"/>
  <c r="H1557" i="16"/>
  <c r="H1558" i="16"/>
  <c r="H1559" i="16"/>
  <c r="H1560" i="16"/>
  <c r="H1561" i="16"/>
  <c r="H1562" i="16"/>
  <c r="H1563" i="16"/>
  <c r="H1564" i="16"/>
  <c r="H1565" i="16"/>
  <c r="H1566" i="16"/>
  <c r="H1567" i="16"/>
  <c r="H1568" i="16"/>
  <c r="H1569" i="16"/>
  <c r="H1570" i="16"/>
  <c r="H1571" i="16"/>
  <c r="H1572" i="16"/>
  <c r="H1573" i="16"/>
  <c r="H1574" i="16"/>
  <c r="H1575" i="16"/>
  <c r="H1576" i="16"/>
  <c r="H1577" i="16"/>
  <c r="H1578" i="16"/>
  <c r="H1579" i="16"/>
  <c r="H1580" i="16"/>
  <c r="H1581" i="16"/>
  <c r="H1582" i="16"/>
  <c r="H1583" i="16"/>
  <c r="H1584" i="16"/>
  <c r="H1585" i="16"/>
  <c r="H1586" i="16"/>
  <c r="H1587" i="16"/>
  <c r="H1588" i="16"/>
  <c r="H1589" i="16"/>
  <c r="H1590" i="16"/>
  <c r="H1591" i="16"/>
  <c r="H1592" i="16"/>
  <c r="H1593" i="16"/>
  <c r="H1594" i="16"/>
  <c r="H1595" i="16"/>
  <c r="H1596" i="16"/>
  <c r="H1597" i="16"/>
  <c r="H1598" i="16"/>
  <c r="H1599" i="16"/>
  <c r="H1600" i="16"/>
  <c r="H1601" i="16"/>
  <c r="H1602" i="16"/>
  <c r="H1603" i="16"/>
  <c r="H1604" i="16"/>
  <c r="H1605" i="16"/>
  <c r="H1606" i="16"/>
  <c r="H1607" i="16"/>
  <c r="H1608" i="16"/>
  <c r="H1609" i="16"/>
  <c r="H1610" i="16"/>
  <c r="H1611" i="16"/>
  <c r="H1612" i="16"/>
  <c r="H1613" i="16"/>
  <c r="H1614" i="16"/>
  <c r="H1615" i="16"/>
  <c r="H1616" i="16"/>
  <c r="H1617" i="16"/>
  <c r="H1618" i="16"/>
  <c r="H1619" i="16"/>
  <c r="H1620" i="16"/>
  <c r="H1621" i="16"/>
  <c r="H1622" i="16"/>
  <c r="H1623" i="16"/>
  <c r="H1624" i="16"/>
  <c r="H1625" i="16"/>
  <c r="H1626" i="16"/>
  <c r="H1627" i="16"/>
  <c r="H1628" i="16"/>
  <c r="H1629" i="16"/>
  <c r="H1630" i="16"/>
  <c r="H1631" i="16"/>
  <c r="H1632" i="16"/>
  <c r="H1633" i="16"/>
  <c r="H1634" i="16"/>
  <c r="H1635" i="16"/>
  <c r="H1636" i="16"/>
  <c r="H1637" i="16"/>
  <c r="H1638" i="16"/>
  <c r="H1639" i="16"/>
  <c r="H1640" i="16"/>
  <c r="H1641" i="16"/>
  <c r="H1642" i="16"/>
  <c r="H1643" i="16"/>
  <c r="H1644" i="16"/>
  <c r="H1645" i="16"/>
  <c r="H1646" i="16"/>
  <c r="H1647" i="16"/>
  <c r="H1648" i="16"/>
  <c r="H1649" i="16"/>
  <c r="H1650" i="16"/>
  <c r="H1651" i="16"/>
  <c r="H1652" i="16"/>
  <c r="H1653" i="16"/>
  <c r="H1654" i="16"/>
  <c r="H1655" i="16"/>
  <c r="H1656" i="16"/>
  <c r="H1657" i="16"/>
  <c r="H1658" i="16"/>
  <c r="H1659" i="16"/>
  <c r="H1660" i="16"/>
  <c r="H1661" i="16"/>
  <c r="H1662" i="16"/>
  <c r="H1663" i="16"/>
  <c r="H1664" i="16"/>
  <c r="H1665" i="16"/>
  <c r="H1666" i="16"/>
  <c r="H1667" i="16"/>
  <c r="H1668" i="16"/>
  <c r="H1669" i="16"/>
  <c r="H1670" i="16"/>
  <c r="H1671" i="16"/>
  <c r="H1672" i="16"/>
  <c r="H1673" i="16"/>
  <c r="H1674" i="16"/>
  <c r="H1675" i="16"/>
  <c r="H1676" i="16"/>
  <c r="H1677" i="16"/>
  <c r="H1678" i="16"/>
  <c r="H1679" i="16"/>
  <c r="H1680" i="16"/>
  <c r="H1681" i="16"/>
  <c r="H1682" i="16"/>
  <c r="H1683" i="16"/>
  <c r="H1684" i="16"/>
  <c r="H1685" i="16"/>
  <c r="H1686" i="16"/>
  <c r="H1687" i="16"/>
  <c r="H1688" i="16"/>
  <c r="H1689" i="16"/>
  <c r="H1690" i="16"/>
  <c r="H1691" i="16"/>
  <c r="H1692" i="16"/>
  <c r="H1693" i="16"/>
  <c r="H1694" i="16"/>
  <c r="H1695" i="16"/>
  <c r="H1696" i="16"/>
  <c r="H1697" i="16"/>
  <c r="H1698" i="16"/>
  <c r="H1699" i="16"/>
  <c r="H1700" i="16"/>
  <c r="H1701" i="16"/>
  <c r="H1702" i="16"/>
  <c r="H1703" i="16"/>
  <c r="H1704" i="16"/>
  <c r="H1705" i="16"/>
  <c r="H1706" i="16"/>
  <c r="H1707" i="16"/>
  <c r="H1708" i="16"/>
  <c r="H1709" i="16"/>
  <c r="H1710" i="16"/>
  <c r="H1711" i="16"/>
  <c r="H1712" i="16"/>
  <c r="H1713" i="16"/>
  <c r="H1714" i="16"/>
  <c r="H1715" i="16"/>
  <c r="H1716" i="16"/>
  <c r="H1717" i="16"/>
  <c r="H1718" i="16"/>
  <c r="H1719" i="16"/>
  <c r="H1720" i="16"/>
  <c r="H1721" i="16"/>
  <c r="H1722" i="16"/>
  <c r="H1723" i="16"/>
  <c r="H1724" i="16"/>
  <c r="H1725" i="16"/>
  <c r="H1726" i="16"/>
  <c r="H1727" i="16"/>
  <c r="H1728" i="16"/>
  <c r="H1729" i="16"/>
  <c r="H1730" i="16"/>
  <c r="H1731" i="16"/>
  <c r="H1732" i="16"/>
  <c r="H1733" i="16"/>
  <c r="H1734" i="16"/>
  <c r="H1735" i="16"/>
  <c r="H1736" i="16"/>
  <c r="H1737" i="16"/>
  <c r="H1738" i="16"/>
  <c r="H1739" i="16"/>
  <c r="H1740" i="16"/>
  <c r="H1741" i="16"/>
  <c r="H1742" i="16"/>
  <c r="H1743" i="16"/>
  <c r="H1744" i="16"/>
  <c r="H1745" i="16"/>
  <c r="H1746" i="16"/>
  <c r="H1747" i="16"/>
  <c r="H1748" i="16"/>
  <c r="H1749" i="16"/>
  <c r="H1750" i="16"/>
  <c r="H1751" i="16"/>
  <c r="H1752" i="16"/>
  <c r="H1753" i="16"/>
  <c r="H1754" i="16"/>
  <c r="H1755" i="16"/>
  <c r="H1756" i="16"/>
  <c r="H1757" i="16"/>
  <c r="H1758" i="16"/>
  <c r="H1759" i="16"/>
  <c r="H1760" i="16"/>
  <c r="H1761" i="16"/>
  <c r="H1762" i="16"/>
  <c r="H1763" i="16"/>
  <c r="H1764" i="16"/>
  <c r="H1765" i="16"/>
  <c r="H1766" i="16"/>
  <c r="H1767" i="16"/>
  <c r="H1768" i="16"/>
  <c r="H1769" i="16"/>
  <c r="H1770" i="16"/>
  <c r="H1771" i="16"/>
  <c r="H1772" i="16"/>
  <c r="H1773" i="16"/>
  <c r="H1774" i="16"/>
  <c r="H1775" i="16"/>
  <c r="H1776" i="16"/>
  <c r="H1777" i="16"/>
  <c r="H1778" i="16"/>
  <c r="H1779" i="16"/>
  <c r="H1780" i="16"/>
  <c r="H1781" i="16"/>
  <c r="H1782" i="16"/>
  <c r="H1783" i="16"/>
  <c r="H1784" i="16"/>
  <c r="H1785" i="16"/>
  <c r="H1786" i="16"/>
  <c r="H1787" i="16"/>
  <c r="H1788" i="16"/>
  <c r="H1789" i="16"/>
  <c r="H1790" i="16"/>
  <c r="H1791" i="16"/>
  <c r="H1792" i="16"/>
  <c r="H1793" i="16"/>
  <c r="H1794" i="16"/>
  <c r="H1795" i="16"/>
  <c r="H1796" i="16"/>
  <c r="H1797" i="16"/>
  <c r="H1798" i="16"/>
  <c r="H1799" i="16"/>
  <c r="H1800" i="16"/>
  <c r="H1801" i="16"/>
  <c r="H1802" i="16"/>
  <c r="H1803" i="16"/>
  <c r="H1804" i="16"/>
  <c r="H1805" i="16"/>
  <c r="H1806" i="16"/>
  <c r="H1807" i="16"/>
  <c r="H1808" i="16"/>
  <c r="H1809" i="16"/>
  <c r="H1810" i="16"/>
  <c r="H1811" i="16"/>
  <c r="H1812" i="16"/>
  <c r="H1813" i="16"/>
  <c r="H1814" i="16"/>
  <c r="H1815" i="16"/>
  <c r="H1816" i="16"/>
  <c r="H1817" i="16"/>
  <c r="H1818" i="16"/>
  <c r="H1819" i="16"/>
  <c r="H1820" i="16"/>
  <c r="H1821" i="16"/>
  <c r="H1822" i="16"/>
  <c r="H1823" i="16"/>
  <c r="H1824" i="16"/>
  <c r="H1825" i="16"/>
  <c r="H1826" i="16"/>
  <c r="H1827" i="16"/>
  <c r="H1828" i="16"/>
  <c r="H1829" i="16"/>
  <c r="H1830" i="16"/>
  <c r="H1831" i="16"/>
  <c r="H1832" i="16"/>
  <c r="H1833" i="16"/>
  <c r="H1834" i="16"/>
  <c r="H1835" i="16"/>
  <c r="H1836" i="16"/>
  <c r="H1837" i="16"/>
  <c r="H1838" i="16"/>
  <c r="H1839" i="16"/>
  <c r="H1840" i="16"/>
  <c r="H1841" i="16"/>
  <c r="H1842" i="16"/>
  <c r="H1843" i="16"/>
  <c r="H1844" i="16"/>
  <c r="H1845" i="16"/>
  <c r="H1846" i="16"/>
  <c r="H1847" i="16"/>
  <c r="H1848" i="16"/>
  <c r="H1849" i="16"/>
  <c r="H1850" i="16"/>
  <c r="H1851" i="16"/>
  <c r="H1852" i="16"/>
  <c r="H1853" i="16"/>
  <c r="H1854" i="16"/>
  <c r="H1855" i="16"/>
  <c r="H1856" i="16"/>
  <c r="H1857" i="16"/>
  <c r="H1858" i="16"/>
  <c r="H1859" i="16"/>
  <c r="H1860" i="16"/>
  <c r="H1861" i="16"/>
  <c r="H1862" i="16"/>
  <c r="H1863" i="16"/>
  <c r="H1864" i="16"/>
  <c r="H1865" i="16"/>
  <c r="H1866" i="16"/>
  <c r="H1867" i="16"/>
  <c r="H1868" i="16"/>
  <c r="H1869" i="16"/>
  <c r="H1870" i="16"/>
  <c r="H1871" i="16"/>
  <c r="H1872" i="16"/>
  <c r="H1873" i="16"/>
  <c r="H1874" i="16"/>
  <c r="H1875" i="16"/>
  <c r="H1876" i="16"/>
  <c r="H1877" i="16"/>
  <c r="H1878" i="16"/>
  <c r="H1879" i="16"/>
  <c r="H1880" i="16"/>
  <c r="H1881" i="16"/>
  <c r="H1882" i="16"/>
  <c r="H1883" i="16"/>
  <c r="H1884" i="16"/>
  <c r="H1885" i="16"/>
  <c r="H1886" i="16"/>
  <c r="H1887" i="16"/>
  <c r="H1888" i="16"/>
  <c r="H1889" i="16"/>
  <c r="H1890" i="16"/>
  <c r="H1891" i="16"/>
  <c r="H1892" i="16"/>
  <c r="H1893" i="16"/>
  <c r="H1894" i="16"/>
  <c r="H1895" i="16"/>
  <c r="H1896" i="16"/>
  <c r="H1897" i="16"/>
  <c r="H1898" i="16"/>
  <c r="H1899" i="16"/>
  <c r="H1900" i="16"/>
  <c r="H1901" i="16"/>
  <c r="H1902" i="16"/>
  <c r="H1903" i="16"/>
  <c r="H1904" i="16"/>
  <c r="H1905" i="16"/>
  <c r="H1906" i="16"/>
  <c r="H1907" i="16"/>
  <c r="H1908" i="16"/>
  <c r="H1909" i="16"/>
  <c r="H1910" i="16"/>
  <c r="H1911" i="16"/>
  <c r="H1912" i="16"/>
  <c r="H1913" i="16"/>
  <c r="H1914" i="16"/>
  <c r="H1915" i="16"/>
  <c r="H1916" i="16"/>
  <c r="H1917" i="16"/>
  <c r="H1918" i="16"/>
  <c r="H1919" i="16"/>
  <c r="H1920" i="16"/>
  <c r="H1921" i="16"/>
  <c r="H1922" i="16"/>
  <c r="H1923" i="16"/>
  <c r="H1924" i="16"/>
  <c r="H1925" i="16"/>
  <c r="H1926" i="16"/>
  <c r="H1927" i="16"/>
  <c r="H1928" i="16"/>
  <c r="H1929" i="16"/>
  <c r="H1930" i="16"/>
  <c r="H1931" i="16"/>
  <c r="H1932" i="16"/>
  <c r="H1933" i="16"/>
  <c r="H1934" i="16"/>
  <c r="H1935" i="16"/>
  <c r="H1936" i="16"/>
  <c r="H1937" i="16"/>
  <c r="H1938" i="16"/>
  <c r="H1939" i="16"/>
  <c r="H1940" i="16"/>
  <c r="H1941" i="16"/>
  <c r="H1942" i="16"/>
  <c r="H1943" i="16"/>
  <c r="H1944" i="16"/>
  <c r="H1945" i="16"/>
  <c r="H1946" i="16"/>
  <c r="H1947" i="16"/>
  <c r="H1948" i="16"/>
  <c r="H1949" i="16"/>
  <c r="H1950" i="16"/>
  <c r="H1951" i="16"/>
  <c r="H1952" i="16"/>
  <c r="H1953" i="16"/>
  <c r="H1954" i="16"/>
  <c r="H1955" i="16"/>
  <c r="H1956" i="16"/>
  <c r="H1957" i="16"/>
  <c r="H1958" i="16"/>
  <c r="H1959" i="16"/>
  <c r="H1960" i="16"/>
  <c r="H1961" i="16"/>
  <c r="H1962" i="16"/>
  <c r="H1963" i="16"/>
  <c r="H1964" i="16"/>
  <c r="H1965" i="16"/>
  <c r="H1966" i="16"/>
  <c r="H1967" i="16"/>
  <c r="H1968" i="16"/>
  <c r="H1969" i="16"/>
  <c r="H1970" i="16"/>
  <c r="H1971" i="16"/>
  <c r="H1972" i="16"/>
  <c r="H1973" i="16"/>
  <c r="H1974" i="16"/>
  <c r="H1975" i="16"/>
  <c r="H1976" i="16"/>
  <c r="H1977" i="16"/>
  <c r="H1978" i="16"/>
  <c r="H1979" i="16"/>
  <c r="H1980" i="16"/>
  <c r="H1981" i="16"/>
  <c r="H1982" i="16"/>
  <c r="H1983" i="16"/>
  <c r="H1984" i="16"/>
  <c r="H1985" i="16"/>
  <c r="H1986" i="16"/>
  <c r="H1987" i="16"/>
  <c r="H1988" i="16"/>
  <c r="H1989" i="16"/>
  <c r="H1990" i="16"/>
  <c r="H1991" i="16"/>
  <c r="H1992" i="16"/>
  <c r="H1993" i="16"/>
  <c r="H1994" i="16"/>
  <c r="H1995" i="16"/>
  <c r="H1996" i="16"/>
  <c r="H1997" i="16"/>
  <c r="H1998" i="16"/>
  <c r="H1999" i="16"/>
  <c r="H2000" i="16"/>
  <c r="H2001" i="16"/>
  <c r="J2" i="16"/>
  <c r="J3" i="16"/>
  <c r="J4" i="16"/>
  <c r="J5" i="16"/>
  <c r="J6" i="16"/>
  <c r="J7" i="16"/>
  <c r="J8" i="16"/>
  <c r="J9" i="16"/>
  <c r="J10" i="16"/>
  <c r="J11" i="16"/>
  <c r="J12" i="16"/>
  <c r="J13" i="16"/>
  <c r="J14" i="16"/>
  <c r="J15" i="16"/>
  <c r="J16" i="16"/>
  <c r="J17" i="16"/>
  <c r="J18" i="16"/>
  <c r="J19" i="16"/>
  <c r="J20" i="16"/>
  <c r="J21" i="16"/>
  <c r="J22" i="16"/>
  <c r="J23" i="16"/>
  <c r="J24" i="16"/>
  <c r="J25" i="16"/>
  <c r="J26" i="16"/>
  <c r="J27" i="16"/>
  <c r="J28" i="16"/>
  <c r="J29" i="16"/>
  <c r="J30" i="16"/>
  <c r="J31" i="16"/>
  <c r="J32" i="16"/>
  <c r="J33" i="16"/>
  <c r="J34" i="16"/>
  <c r="J35" i="16"/>
  <c r="J36" i="16"/>
  <c r="J37" i="16"/>
  <c r="J38" i="16"/>
  <c r="J39" i="16"/>
  <c r="J40" i="16"/>
  <c r="J41" i="16"/>
  <c r="J42" i="16"/>
  <c r="J43" i="16"/>
  <c r="J44" i="16"/>
  <c r="J45" i="16"/>
  <c r="J46" i="16"/>
  <c r="J47" i="16"/>
  <c r="J48" i="16"/>
  <c r="J49" i="16"/>
  <c r="J50" i="16"/>
  <c r="J51" i="16"/>
  <c r="J52" i="16"/>
  <c r="J53" i="16"/>
  <c r="J54" i="16"/>
  <c r="J55" i="16"/>
  <c r="J56" i="16"/>
  <c r="J57" i="16"/>
  <c r="J58" i="16"/>
  <c r="J59" i="16"/>
  <c r="J60" i="16"/>
  <c r="J61" i="16"/>
  <c r="J62" i="16"/>
  <c r="J63" i="16"/>
  <c r="J64" i="16"/>
  <c r="J65" i="16"/>
  <c r="J66" i="16"/>
  <c r="J67" i="16"/>
  <c r="J68" i="16"/>
  <c r="J69" i="16"/>
  <c r="J70" i="16"/>
  <c r="J71" i="16"/>
  <c r="J72" i="16"/>
  <c r="J73" i="16"/>
  <c r="J74" i="16"/>
  <c r="J75" i="16"/>
  <c r="J76" i="16"/>
  <c r="J77" i="16"/>
  <c r="J78" i="16"/>
  <c r="J79" i="16"/>
  <c r="J80" i="16"/>
  <c r="J81" i="16"/>
  <c r="J82" i="16"/>
  <c r="J83" i="16"/>
  <c r="J84" i="16"/>
  <c r="J85" i="16"/>
  <c r="J86" i="16"/>
  <c r="J87" i="16"/>
  <c r="J88" i="16"/>
  <c r="J89" i="16"/>
  <c r="J90" i="16"/>
  <c r="J91" i="16"/>
  <c r="J92" i="16"/>
  <c r="J93" i="16"/>
  <c r="J94" i="16"/>
  <c r="J95" i="16"/>
  <c r="J96" i="16"/>
  <c r="J97" i="16"/>
  <c r="J98" i="16"/>
  <c r="J99" i="16"/>
  <c r="J100" i="16"/>
  <c r="J101" i="16"/>
  <c r="J102" i="16"/>
  <c r="J103" i="16"/>
  <c r="J104" i="16"/>
  <c r="J105" i="16"/>
  <c r="J106" i="16"/>
  <c r="J107" i="16"/>
  <c r="J108" i="16"/>
  <c r="J109" i="16"/>
  <c r="J110" i="16"/>
  <c r="J111" i="16"/>
  <c r="J112" i="16"/>
  <c r="J113" i="16"/>
  <c r="J114" i="16"/>
  <c r="J115" i="16"/>
  <c r="J116" i="16"/>
  <c r="J117" i="16"/>
  <c r="J118" i="16"/>
  <c r="J119" i="16"/>
  <c r="J120" i="16"/>
  <c r="J121" i="16"/>
  <c r="J122" i="16"/>
  <c r="J123" i="16"/>
  <c r="J124" i="16"/>
  <c r="J125" i="16"/>
  <c r="J126" i="16"/>
  <c r="J127" i="16"/>
  <c r="J128" i="16"/>
  <c r="J129" i="16"/>
  <c r="J130" i="16"/>
  <c r="J131" i="16"/>
  <c r="J132" i="16"/>
  <c r="J133" i="16"/>
  <c r="J134" i="16"/>
  <c r="J135" i="16"/>
  <c r="J136" i="16"/>
  <c r="J137" i="16"/>
  <c r="J138" i="16"/>
  <c r="J139" i="16"/>
  <c r="J140" i="16"/>
  <c r="J141" i="16"/>
  <c r="J142" i="16"/>
  <c r="J143" i="16"/>
  <c r="J144" i="16"/>
  <c r="J145" i="16"/>
  <c r="J146" i="16"/>
  <c r="J147" i="16"/>
  <c r="J148" i="16"/>
  <c r="J149" i="16"/>
  <c r="J150" i="16"/>
  <c r="J151" i="16"/>
  <c r="J152" i="16"/>
  <c r="J153" i="16"/>
  <c r="J154" i="16"/>
  <c r="J155" i="16"/>
  <c r="J156" i="16"/>
  <c r="J157" i="16"/>
  <c r="J158" i="16"/>
  <c r="J159" i="16"/>
  <c r="J160" i="16"/>
  <c r="J161" i="16"/>
  <c r="J162" i="16"/>
  <c r="J163" i="16"/>
  <c r="J164" i="16"/>
  <c r="J165" i="16"/>
  <c r="J166" i="16"/>
  <c r="J167" i="16"/>
  <c r="J168" i="16"/>
  <c r="J169" i="16"/>
  <c r="J170" i="16"/>
  <c r="J171" i="16"/>
  <c r="J172" i="16"/>
  <c r="J173" i="16"/>
  <c r="J174" i="16"/>
  <c r="J175" i="16"/>
  <c r="J176" i="16"/>
  <c r="J177" i="16"/>
  <c r="J178" i="16"/>
  <c r="J179" i="16"/>
  <c r="J180" i="16"/>
  <c r="J181" i="16"/>
  <c r="J182" i="16"/>
  <c r="J183" i="16"/>
  <c r="J184" i="16"/>
  <c r="J185" i="16"/>
  <c r="J186" i="16"/>
  <c r="J187" i="16"/>
  <c r="J188" i="16"/>
  <c r="J189" i="16"/>
  <c r="J190" i="16"/>
  <c r="J191" i="16"/>
  <c r="J192" i="16"/>
  <c r="J193" i="16"/>
  <c r="J194" i="16"/>
  <c r="J195" i="16"/>
  <c r="J196" i="16"/>
  <c r="J197" i="16"/>
  <c r="J198" i="16"/>
  <c r="J199" i="16"/>
  <c r="J200" i="16"/>
  <c r="J201" i="16"/>
  <c r="J202" i="16"/>
  <c r="J203" i="16"/>
  <c r="J204" i="16"/>
  <c r="J205" i="16"/>
  <c r="J206" i="16"/>
  <c r="J207" i="16"/>
  <c r="J208" i="16"/>
  <c r="J209" i="16"/>
  <c r="J210" i="16"/>
  <c r="J211" i="16"/>
  <c r="J212" i="16"/>
  <c r="J213" i="16"/>
  <c r="J214" i="16"/>
  <c r="J215" i="16"/>
  <c r="J216" i="16"/>
  <c r="J217" i="16"/>
  <c r="J218" i="16"/>
  <c r="J219" i="16"/>
  <c r="J220" i="16"/>
  <c r="J221" i="16"/>
  <c r="J222" i="16"/>
  <c r="J223" i="16"/>
  <c r="J224" i="16"/>
  <c r="J225" i="16"/>
  <c r="J226" i="16"/>
  <c r="J227" i="16"/>
  <c r="J228" i="16"/>
  <c r="J229" i="16"/>
  <c r="J230" i="16"/>
  <c r="J231" i="16"/>
  <c r="J232" i="16"/>
  <c r="J233" i="16"/>
  <c r="J234" i="16"/>
  <c r="J235" i="16"/>
  <c r="J236" i="16"/>
  <c r="J237" i="16"/>
  <c r="J238" i="16"/>
  <c r="J239" i="16"/>
  <c r="J240" i="16"/>
  <c r="J241" i="16"/>
  <c r="J242" i="16"/>
  <c r="J243" i="16"/>
  <c r="J244" i="16"/>
  <c r="J245" i="16"/>
  <c r="J246" i="16"/>
  <c r="J247" i="16"/>
  <c r="J248" i="16"/>
  <c r="J249" i="16"/>
  <c r="J250" i="16"/>
  <c r="J251" i="16"/>
  <c r="J252" i="16"/>
  <c r="J253" i="16"/>
  <c r="J254" i="16"/>
  <c r="J255" i="16"/>
  <c r="J256" i="16"/>
  <c r="J257" i="16"/>
  <c r="J258" i="16"/>
  <c r="J259" i="16"/>
  <c r="J260" i="16"/>
  <c r="J261" i="16"/>
  <c r="J262" i="16"/>
  <c r="J263" i="16"/>
  <c r="J264" i="16"/>
  <c r="J265" i="16"/>
  <c r="J266" i="16"/>
  <c r="J267" i="16"/>
  <c r="J268" i="16"/>
  <c r="J269" i="16"/>
  <c r="J270" i="16"/>
  <c r="J271" i="16"/>
  <c r="J272" i="16"/>
  <c r="J273" i="16"/>
  <c r="J274" i="16"/>
  <c r="J275" i="16"/>
  <c r="J276" i="16"/>
  <c r="J277" i="16"/>
  <c r="J278" i="16"/>
  <c r="J279" i="16"/>
  <c r="J280" i="16"/>
  <c r="J281" i="16"/>
  <c r="J282" i="16"/>
  <c r="J283" i="16"/>
  <c r="J284" i="16"/>
  <c r="J285" i="16"/>
  <c r="J286" i="16"/>
  <c r="J287" i="16"/>
  <c r="J288" i="16"/>
  <c r="J289" i="16"/>
  <c r="J290" i="16"/>
  <c r="J291" i="16"/>
  <c r="J292" i="16"/>
  <c r="J293" i="16"/>
  <c r="J294" i="16"/>
  <c r="J295" i="16"/>
  <c r="J296" i="16"/>
  <c r="J297" i="16"/>
  <c r="J298" i="16"/>
  <c r="J299" i="16"/>
  <c r="J300" i="16"/>
  <c r="J301" i="16"/>
  <c r="J302" i="16"/>
  <c r="J303" i="16"/>
  <c r="J304" i="16"/>
  <c r="J305" i="16"/>
  <c r="J306" i="16"/>
  <c r="J307" i="16"/>
  <c r="J308" i="16"/>
  <c r="J309" i="16"/>
  <c r="J310" i="16"/>
  <c r="J311" i="16"/>
  <c r="J312" i="16"/>
  <c r="J313" i="16"/>
  <c r="J314" i="16"/>
  <c r="J315" i="16"/>
  <c r="J316" i="16"/>
  <c r="J317" i="16"/>
  <c r="J318" i="16"/>
  <c r="J319" i="16"/>
  <c r="J320" i="16"/>
  <c r="J321" i="16"/>
  <c r="J322" i="16"/>
  <c r="J323" i="16"/>
  <c r="J324" i="16"/>
  <c r="J325" i="16"/>
  <c r="J326" i="16"/>
  <c r="J327" i="16"/>
  <c r="J328" i="16"/>
  <c r="J329" i="16"/>
  <c r="J330" i="16"/>
  <c r="J331" i="16"/>
  <c r="J332" i="16"/>
  <c r="J333" i="16"/>
  <c r="J334" i="16"/>
  <c r="J335" i="16"/>
  <c r="J336" i="16"/>
  <c r="J337" i="16"/>
  <c r="J338" i="16"/>
  <c r="J339" i="16"/>
  <c r="J340" i="16"/>
  <c r="J341" i="16"/>
  <c r="J342" i="16"/>
  <c r="J343" i="16"/>
  <c r="J344" i="16"/>
  <c r="J345" i="16"/>
  <c r="J346" i="16"/>
  <c r="J347" i="16"/>
  <c r="J348" i="16"/>
  <c r="J349" i="16"/>
  <c r="J350" i="16"/>
  <c r="J351" i="16"/>
  <c r="J352" i="16"/>
  <c r="J353" i="16"/>
  <c r="J354" i="16"/>
  <c r="J355" i="16"/>
  <c r="J356" i="16"/>
  <c r="J357" i="16"/>
  <c r="J358" i="16"/>
  <c r="J359" i="16"/>
  <c r="J360" i="16"/>
  <c r="J361" i="16"/>
  <c r="J362" i="16"/>
  <c r="J363" i="16"/>
  <c r="J364" i="16"/>
  <c r="J365" i="16"/>
  <c r="J366" i="16"/>
  <c r="J367" i="16"/>
  <c r="J368" i="16"/>
  <c r="J369" i="16"/>
  <c r="J370" i="16"/>
  <c r="J371" i="16"/>
  <c r="J372" i="16"/>
  <c r="J373" i="16"/>
  <c r="J374" i="16"/>
  <c r="J375" i="16"/>
  <c r="J376" i="16"/>
  <c r="J377" i="16"/>
  <c r="J378" i="16"/>
  <c r="J379" i="16"/>
  <c r="J380" i="16"/>
  <c r="J381" i="16"/>
  <c r="J382" i="16"/>
  <c r="J383" i="16"/>
  <c r="J384" i="16"/>
  <c r="J385" i="16"/>
  <c r="J386" i="16"/>
  <c r="J387" i="16"/>
  <c r="J388" i="16"/>
  <c r="J389" i="16"/>
  <c r="J390" i="16"/>
  <c r="J391" i="16"/>
  <c r="J392" i="16"/>
  <c r="J393" i="16"/>
  <c r="J394" i="16"/>
  <c r="J395" i="16"/>
  <c r="J396" i="16"/>
  <c r="J397" i="16"/>
  <c r="J398" i="16"/>
  <c r="J399" i="16"/>
  <c r="J400" i="16"/>
  <c r="J401" i="16"/>
  <c r="J402" i="16"/>
  <c r="J403" i="16"/>
  <c r="J404" i="16"/>
  <c r="J405" i="16"/>
  <c r="J406" i="16"/>
  <c r="J407" i="16"/>
  <c r="J408" i="16"/>
  <c r="J409" i="16"/>
  <c r="J410" i="16"/>
  <c r="J411" i="16"/>
  <c r="J412" i="16"/>
  <c r="J413" i="16"/>
  <c r="J414" i="16"/>
  <c r="J415" i="16"/>
  <c r="J416" i="16"/>
  <c r="J417" i="16"/>
  <c r="J418" i="16"/>
  <c r="J419" i="16"/>
  <c r="J420" i="16"/>
  <c r="J421" i="16"/>
  <c r="J422" i="16"/>
  <c r="J423" i="16"/>
  <c r="J424" i="16"/>
  <c r="J425" i="16"/>
  <c r="J426" i="16"/>
  <c r="J427" i="16"/>
  <c r="J428" i="16"/>
  <c r="J429" i="16"/>
  <c r="J430" i="16"/>
  <c r="J431" i="16"/>
  <c r="J432" i="16"/>
  <c r="J433" i="16"/>
  <c r="J434" i="16"/>
  <c r="J435" i="16"/>
  <c r="J436" i="16"/>
  <c r="J437" i="16"/>
  <c r="J438" i="16"/>
  <c r="J439" i="16"/>
  <c r="J440" i="16"/>
  <c r="J441" i="16"/>
  <c r="J442" i="16"/>
  <c r="J443" i="16"/>
  <c r="J444" i="16"/>
  <c r="J445" i="16"/>
  <c r="J446" i="16"/>
  <c r="J447" i="16"/>
  <c r="J448" i="16"/>
  <c r="J449" i="16"/>
  <c r="J450" i="16"/>
  <c r="J451" i="16"/>
  <c r="J452" i="16"/>
  <c r="J453" i="16"/>
  <c r="J454" i="16"/>
  <c r="J455" i="16"/>
  <c r="J456" i="16"/>
  <c r="J457" i="16"/>
  <c r="J458" i="16"/>
  <c r="J459" i="16"/>
  <c r="J460" i="16"/>
  <c r="J461" i="16"/>
  <c r="J462" i="16"/>
  <c r="J463" i="16"/>
  <c r="J464" i="16"/>
  <c r="J465" i="16"/>
  <c r="J466" i="16"/>
  <c r="J467" i="16"/>
  <c r="J468" i="16"/>
  <c r="J469" i="16"/>
  <c r="J470" i="16"/>
  <c r="J471" i="16"/>
  <c r="J472" i="16"/>
  <c r="J473" i="16"/>
  <c r="J474" i="16"/>
  <c r="J475" i="16"/>
  <c r="J476" i="16"/>
  <c r="J477" i="16"/>
  <c r="J478" i="16"/>
  <c r="J479" i="16"/>
  <c r="J480" i="16"/>
  <c r="J481" i="16"/>
  <c r="J482" i="16"/>
  <c r="J483" i="16"/>
  <c r="J484" i="16"/>
  <c r="J485" i="16"/>
  <c r="J486" i="16"/>
  <c r="J487" i="16"/>
  <c r="J488" i="16"/>
  <c r="J489" i="16"/>
  <c r="J490" i="16"/>
  <c r="J491" i="16"/>
  <c r="J492" i="16"/>
  <c r="J493" i="16"/>
  <c r="J494" i="16"/>
  <c r="J495" i="16"/>
  <c r="J496" i="16"/>
  <c r="J497" i="16"/>
  <c r="J498" i="16"/>
  <c r="J499" i="16"/>
  <c r="J500" i="16"/>
  <c r="J501" i="16"/>
  <c r="J502" i="16"/>
  <c r="J503" i="16"/>
  <c r="J504" i="16"/>
  <c r="J505" i="16"/>
  <c r="J506" i="16"/>
  <c r="J507" i="16"/>
  <c r="J508" i="16"/>
  <c r="J509" i="16"/>
  <c r="J510" i="16"/>
  <c r="J511" i="16"/>
  <c r="J512" i="16"/>
  <c r="J513" i="16"/>
  <c r="J514" i="16"/>
  <c r="J515" i="16"/>
  <c r="J516" i="16"/>
  <c r="J517" i="16"/>
  <c r="J518" i="16"/>
  <c r="J519" i="16"/>
  <c r="J520" i="16"/>
  <c r="J521" i="16"/>
  <c r="J522" i="16"/>
  <c r="J523" i="16"/>
  <c r="J524" i="16"/>
  <c r="J525" i="16"/>
  <c r="J526" i="16"/>
  <c r="J527" i="16"/>
  <c r="J528" i="16"/>
  <c r="J529" i="16"/>
  <c r="J530" i="16"/>
  <c r="J531" i="16"/>
  <c r="J532" i="16"/>
  <c r="J533" i="16"/>
  <c r="J534" i="16"/>
  <c r="J535" i="16"/>
  <c r="J536" i="16"/>
  <c r="J537" i="16"/>
  <c r="J538" i="16"/>
  <c r="J539" i="16"/>
  <c r="J540" i="16"/>
  <c r="J541" i="16"/>
  <c r="J542" i="16"/>
  <c r="J543" i="16"/>
  <c r="J544" i="16"/>
  <c r="J545" i="16"/>
  <c r="J546" i="16"/>
  <c r="J547" i="16"/>
  <c r="J548" i="16"/>
  <c r="J549" i="16"/>
  <c r="J550" i="16"/>
  <c r="J551" i="16"/>
  <c r="J552" i="16"/>
  <c r="J553" i="16"/>
  <c r="J554" i="16"/>
  <c r="J555" i="16"/>
  <c r="J556" i="16"/>
  <c r="J557" i="16"/>
  <c r="J558" i="16"/>
  <c r="J559" i="16"/>
  <c r="J560" i="16"/>
  <c r="J561" i="16"/>
  <c r="J562" i="16"/>
  <c r="J563" i="16"/>
  <c r="J564" i="16"/>
  <c r="J565" i="16"/>
  <c r="J566" i="16"/>
  <c r="J567" i="16"/>
  <c r="J568" i="16"/>
  <c r="J569" i="16"/>
  <c r="J570" i="16"/>
  <c r="J571" i="16"/>
  <c r="J572" i="16"/>
  <c r="J573" i="16"/>
  <c r="J574" i="16"/>
  <c r="J575" i="16"/>
  <c r="J576" i="16"/>
  <c r="J577" i="16"/>
  <c r="J578" i="16"/>
  <c r="J579" i="16"/>
  <c r="J580" i="16"/>
  <c r="J581" i="16"/>
  <c r="J582" i="16"/>
  <c r="J583" i="16"/>
  <c r="J584" i="16"/>
  <c r="J585" i="16"/>
  <c r="J586" i="16"/>
  <c r="J587" i="16"/>
  <c r="J588" i="16"/>
  <c r="J589" i="16"/>
  <c r="J590" i="16"/>
  <c r="J591" i="16"/>
  <c r="J592" i="16"/>
  <c r="J593" i="16"/>
  <c r="J594" i="16"/>
  <c r="J595" i="16"/>
  <c r="J596" i="16"/>
  <c r="J597" i="16"/>
  <c r="J598" i="16"/>
  <c r="J599" i="16"/>
  <c r="J600" i="16"/>
  <c r="J601" i="16"/>
  <c r="J602" i="16"/>
  <c r="J603" i="16"/>
  <c r="J604" i="16"/>
  <c r="J605" i="16"/>
  <c r="J606" i="16"/>
  <c r="J607" i="16"/>
  <c r="J608" i="16"/>
  <c r="J609" i="16"/>
  <c r="J610" i="16"/>
  <c r="J611" i="16"/>
  <c r="J612" i="16"/>
  <c r="J613" i="16"/>
  <c r="J614" i="16"/>
  <c r="J615" i="16"/>
  <c r="J616" i="16"/>
  <c r="J617" i="16"/>
  <c r="J618" i="16"/>
  <c r="J619" i="16"/>
  <c r="J620" i="16"/>
  <c r="J621" i="16"/>
  <c r="J622" i="16"/>
  <c r="J623" i="16"/>
  <c r="J624" i="16"/>
  <c r="J625" i="16"/>
  <c r="J626" i="16"/>
  <c r="J627" i="16"/>
  <c r="J628" i="16"/>
  <c r="J629" i="16"/>
  <c r="J630" i="16"/>
  <c r="J631" i="16"/>
  <c r="J632" i="16"/>
  <c r="J633" i="16"/>
  <c r="J634" i="16"/>
  <c r="J635" i="16"/>
  <c r="J636" i="16"/>
  <c r="J637" i="16"/>
  <c r="J638" i="16"/>
  <c r="J639" i="16"/>
  <c r="J640" i="16"/>
  <c r="J641" i="16"/>
  <c r="J642" i="16"/>
  <c r="J643" i="16"/>
  <c r="J644" i="16"/>
  <c r="J645" i="16"/>
  <c r="J646" i="16"/>
  <c r="J647" i="16"/>
  <c r="J648" i="16"/>
  <c r="J649" i="16"/>
  <c r="J650" i="16"/>
  <c r="J651" i="16"/>
  <c r="J652" i="16"/>
  <c r="J653" i="16"/>
  <c r="J654" i="16"/>
  <c r="J655" i="16"/>
  <c r="J656" i="16"/>
  <c r="J657" i="16"/>
  <c r="J658" i="16"/>
  <c r="J659" i="16"/>
  <c r="J660" i="16"/>
  <c r="J661" i="16"/>
  <c r="J662" i="16"/>
  <c r="J663" i="16"/>
  <c r="J664" i="16"/>
  <c r="J665" i="16"/>
  <c r="J666" i="16"/>
  <c r="J667" i="16"/>
  <c r="J668" i="16"/>
  <c r="J669" i="16"/>
  <c r="J670" i="16"/>
  <c r="J671" i="16"/>
  <c r="J672" i="16"/>
  <c r="J673" i="16"/>
  <c r="J674" i="16"/>
  <c r="J675" i="16"/>
  <c r="J676" i="16"/>
  <c r="J677" i="16"/>
  <c r="J678" i="16"/>
  <c r="J679" i="16"/>
  <c r="J680" i="16"/>
  <c r="J681" i="16"/>
  <c r="J682" i="16"/>
  <c r="J683" i="16"/>
  <c r="J684" i="16"/>
  <c r="J685" i="16"/>
  <c r="J686" i="16"/>
  <c r="J687" i="16"/>
  <c r="J688" i="16"/>
  <c r="J689" i="16"/>
  <c r="J690" i="16"/>
  <c r="J691" i="16"/>
  <c r="J692" i="16"/>
  <c r="J693" i="16"/>
  <c r="J694" i="16"/>
  <c r="J695" i="16"/>
  <c r="J696" i="16"/>
  <c r="J697" i="16"/>
  <c r="J698" i="16"/>
  <c r="J699" i="16"/>
  <c r="J700" i="16"/>
  <c r="J701" i="16"/>
  <c r="J702" i="16"/>
  <c r="J703" i="16"/>
  <c r="J704" i="16"/>
  <c r="J705" i="16"/>
  <c r="J706" i="16"/>
  <c r="J707" i="16"/>
  <c r="J708" i="16"/>
  <c r="J709" i="16"/>
  <c r="J710" i="16"/>
  <c r="J711" i="16"/>
  <c r="J712" i="16"/>
  <c r="J713" i="16"/>
  <c r="J714" i="16"/>
  <c r="J715" i="16"/>
  <c r="J716" i="16"/>
  <c r="J717" i="16"/>
  <c r="J718" i="16"/>
  <c r="J719" i="16"/>
  <c r="J720" i="16"/>
  <c r="J721" i="16"/>
  <c r="J722" i="16"/>
  <c r="J723" i="16"/>
  <c r="J724" i="16"/>
  <c r="J725" i="16"/>
  <c r="J726" i="16"/>
  <c r="J727" i="16"/>
  <c r="J728" i="16"/>
  <c r="J729" i="16"/>
  <c r="J730" i="16"/>
  <c r="J731" i="16"/>
  <c r="J732" i="16"/>
  <c r="J733" i="16"/>
  <c r="J734" i="16"/>
  <c r="J735" i="16"/>
  <c r="J736" i="16"/>
  <c r="J737" i="16"/>
  <c r="J738" i="16"/>
  <c r="J739" i="16"/>
  <c r="J740" i="16"/>
  <c r="J741" i="16"/>
  <c r="J742" i="16"/>
  <c r="J743" i="16"/>
  <c r="J744" i="16"/>
  <c r="J745" i="16"/>
  <c r="J746" i="16"/>
  <c r="J747" i="16"/>
  <c r="J748" i="16"/>
  <c r="J749" i="16"/>
  <c r="J750" i="16"/>
  <c r="J751" i="16"/>
  <c r="J752" i="16"/>
  <c r="J753" i="16"/>
  <c r="J754" i="16"/>
  <c r="J755" i="16"/>
  <c r="J756" i="16"/>
  <c r="J757" i="16"/>
  <c r="J758" i="16"/>
  <c r="J759" i="16"/>
  <c r="J760" i="16"/>
  <c r="J761" i="16"/>
  <c r="J762" i="16"/>
  <c r="J763" i="16"/>
  <c r="J764" i="16"/>
  <c r="J765" i="16"/>
  <c r="J766" i="16"/>
  <c r="J767" i="16"/>
  <c r="J768" i="16"/>
  <c r="J769" i="16"/>
  <c r="J770" i="16"/>
  <c r="J771" i="16"/>
  <c r="J772" i="16"/>
  <c r="J773" i="16"/>
  <c r="J774" i="16"/>
  <c r="J775" i="16"/>
  <c r="J776" i="16"/>
  <c r="J777" i="16"/>
  <c r="J778" i="16"/>
  <c r="J779" i="16"/>
  <c r="J780" i="16"/>
  <c r="J781" i="16"/>
  <c r="J782" i="16"/>
  <c r="J783" i="16"/>
  <c r="J784" i="16"/>
  <c r="J785" i="16"/>
  <c r="J786" i="16"/>
  <c r="J787" i="16"/>
  <c r="J788" i="16"/>
  <c r="J789" i="16"/>
  <c r="J790" i="16"/>
  <c r="J791" i="16"/>
  <c r="J792" i="16"/>
  <c r="J793" i="16"/>
  <c r="J794" i="16"/>
  <c r="J795" i="16"/>
  <c r="J796" i="16"/>
  <c r="J797" i="16"/>
  <c r="J798" i="16"/>
  <c r="J799" i="16"/>
  <c r="J800" i="16"/>
  <c r="J801" i="16"/>
  <c r="J802" i="16"/>
  <c r="J803" i="16"/>
  <c r="J804" i="16"/>
  <c r="J805" i="16"/>
  <c r="J806" i="16"/>
  <c r="J807" i="16"/>
  <c r="J808" i="16"/>
  <c r="J809" i="16"/>
  <c r="J810" i="16"/>
  <c r="J811" i="16"/>
  <c r="J812" i="16"/>
  <c r="J813" i="16"/>
  <c r="J814" i="16"/>
  <c r="J815" i="16"/>
  <c r="J816" i="16"/>
  <c r="J817" i="16"/>
  <c r="J818" i="16"/>
  <c r="J819" i="16"/>
  <c r="J820" i="16"/>
  <c r="J821" i="16"/>
  <c r="J822" i="16"/>
  <c r="J823" i="16"/>
  <c r="J824" i="16"/>
  <c r="J825" i="16"/>
  <c r="J826" i="16"/>
  <c r="J827" i="16"/>
  <c r="J828" i="16"/>
  <c r="J829" i="16"/>
  <c r="J830" i="16"/>
  <c r="J831" i="16"/>
  <c r="J832" i="16"/>
  <c r="J833" i="16"/>
  <c r="J834" i="16"/>
  <c r="J835" i="16"/>
  <c r="J836" i="16"/>
  <c r="J837" i="16"/>
  <c r="J838" i="16"/>
  <c r="J839" i="16"/>
  <c r="J840" i="16"/>
  <c r="J841" i="16"/>
  <c r="J842" i="16"/>
  <c r="J843" i="16"/>
  <c r="J844" i="16"/>
  <c r="J845" i="16"/>
  <c r="J846" i="16"/>
  <c r="J847" i="16"/>
  <c r="J848" i="16"/>
  <c r="J849" i="16"/>
  <c r="J850" i="16"/>
  <c r="J851" i="16"/>
  <c r="J852" i="16"/>
  <c r="J853" i="16"/>
  <c r="J854" i="16"/>
  <c r="J855" i="16"/>
  <c r="J856" i="16"/>
  <c r="J857" i="16"/>
  <c r="J858" i="16"/>
  <c r="J859" i="16"/>
  <c r="J860" i="16"/>
  <c r="J861" i="16"/>
  <c r="J862" i="16"/>
  <c r="J863" i="16"/>
  <c r="J864" i="16"/>
  <c r="J865" i="16"/>
  <c r="J866" i="16"/>
  <c r="J867" i="16"/>
  <c r="J868" i="16"/>
  <c r="J869" i="16"/>
  <c r="J870" i="16"/>
  <c r="J871" i="16"/>
  <c r="J872" i="16"/>
  <c r="J873" i="16"/>
  <c r="J874" i="16"/>
  <c r="J875" i="16"/>
  <c r="J876" i="16"/>
  <c r="J877" i="16"/>
  <c r="J878" i="16"/>
  <c r="J879" i="16"/>
  <c r="J880" i="16"/>
  <c r="J881" i="16"/>
  <c r="J882" i="16"/>
  <c r="J883" i="16"/>
  <c r="J884" i="16"/>
  <c r="J885" i="16"/>
  <c r="J886" i="16"/>
  <c r="J887" i="16"/>
  <c r="J888" i="16"/>
  <c r="J889" i="16"/>
  <c r="J890" i="16"/>
  <c r="J891" i="16"/>
  <c r="J892" i="16"/>
  <c r="J893" i="16"/>
  <c r="J894" i="16"/>
  <c r="J895" i="16"/>
  <c r="J896" i="16"/>
  <c r="J897" i="16"/>
  <c r="J898" i="16"/>
  <c r="J899" i="16"/>
  <c r="J900" i="16"/>
  <c r="J901" i="16"/>
  <c r="J902" i="16"/>
  <c r="J903" i="16"/>
  <c r="J904" i="16"/>
  <c r="J905" i="16"/>
  <c r="J906" i="16"/>
  <c r="J907" i="16"/>
  <c r="J908" i="16"/>
  <c r="J909" i="16"/>
  <c r="J910" i="16"/>
  <c r="J911" i="16"/>
  <c r="J912" i="16"/>
  <c r="J913" i="16"/>
  <c r="J914" i="16"/>
  <c r="J915" i="16"/>
  <c r="J916" i="16"/>
  <c r="J917" i="16"/>
  <c r="J918" i="16"/>
  <c r="J919" i="16"/>
  <c r="J920" i="16"/>
  <c r="J921" i="16"/>
  <c r="J922" i="16"/>
  <c r="J923" i="16"/>
  <c r="J924" i="16"/>
  <c r="J925" i="16"/>
  <c r="J926" i="16"/>
  <c r="J927" i="16"/>
  <c r="J928" i="16"/>
  <c r="J929" i="16"/>
  <c r="J930" i="16"/>
  <c r="J931" i="16"/>
  <c r="J932" i="16"/>
  <c r="J933" i="16"/>
  <c r="J934" i="16"/>
  <c r="J935" i="16"/>
  <c r="J936" i="16"/>
  <c r="J937" i="16"/>
  <c r="J938" i="16"/>
  <c r="J939" i="16"/>
  <c r="J940" i="16"/>
  <c r="J941" i="16"/>
  <c r="J942" i="16"/>
  <c r="J943" i="16"/>
  <c r="J944" i="16"/>
  <c r="J945" i="16"/>
  <c r="J946" i="16"/>
  <c r="J947" i="16"/>
  <c r="J948" i="16"/>
  <c r="J949" i="16"/>
  <c r="J950" i="16"/>
  <c r="J951" i="16"/>
  <c r="J952" i="16"/>
  <c r="J953" i="16"/>
  <c r="J954" i="16"/>
  <c r="J955" i="16"/>
  <c r="J956" i="16"/>
  <c r="J957" i="16"/>
  <c r="J958" i="16"/>
  <c r="J959" i="16"/>
  <c r="J960" i="16"/>
  <c r="J961" i="16"/>
  <c r="J962" i="16"/>
  <c r="J963" i="16"/>
  <c r="J964" i="16"/>
  <c r="J965" i="16"/>
  <c r="J966" i="16"/>
  <c r="J967" i="16"/>
  <c r="J968" i="16"/>
  <c r="J969" i="16"/>
  <c r="J970" i="16"/>
  <c r="J971" i="16"/>
  <c r="J972" i="16"/>
  <c r="J973" i="16"/>
  <c r="J974" i="16"/>
  <c r="J975" i="16"/>
  <c r="J976" i="16"/>
  <c r="J977" i="16"/>
  <c r="J978" i="16"/>
  <c r="J979" i="16"/>
  <c r="J980" i="16"/>
  <c r="J981" i="16"/>
  <c r="J982" i="16"/>
  <c r="J983" i="16"/>
  <c r="J984" i="16"/>
  <c r="J985" i="16"/>
  <c r="J986" i="16"/>
  <c r="J987" i="16"/>
  <c r="J988" i="16"/>
  <c r="J989" i="16"/>
  <c r="J990" i="16"/>
  <c r="J991" i="16"/>
  <c r="J992" i="16"/>
  <c r="J993" i="16"/>
  <c r="J994" i="16"/>
  <c r="J995" i="16"/>
  <c r="J996" i="16"/>
  <c r="J997" i="16"/>
  <c r="J998" i="16"/>
  <c r="J999" i="16"/>
  <c r="J1000" i="16"/>
  <c r="J1001" i="16"/>
  <c r="J1002" i="16"/>
  <c r="J1003" i="16"/>
  <c r="J1004" i="16"/>
  <c r="J1005" i="16"/>
  <c r="J1006" i="16"/>
  <c r="J1007" i="16"/>
  <c r="J1008" i="16"/>
  <c r="J1009" i="16"/>
  <c r="J1010" i="16"/>
  <c r="J1011" i="16"/>
  <c r="J1012" i="16"/>
  <c r="J1013" i="16"/>
  <c r="J1014" i="16"/>
  <c r="J1015" i="16"/>
  <c r="J1016" i="16"/>
  <c r="J1017" i="16"/>
  <c r="J1018" i="16"/>
  <c r="J1019" i="16"/>
  <c r="J1020" i="16"/>
  <c r="J1021" i="16"/>
  <c r="J1022" i="16"/>
  <c r="J1023" i="16"/>
  <c r="J1024" i="16"/>
  <c r="J1025" i="16"/>
  <c r="J1026" i="16"/>
  <c r="J1027" i="16"/>
  <c r="J1028" i="16"/>
  <c r="J1029" i="16"/>
  <c r="J1030" i="16"/>
  <c r="J1031" i="16"/>
  <c r="J1032" i="16"/>
  <c r="J1033" i="16"/>
  <c r="J1034" i="16"/>
  <c r="J1035" i="16"/>
  <c r="J1036" i="16"/>
  <c r="J1037" i="16"/>
  <c r="J1038" i="16"/>
  <c r="J1039" i="16"/>
  <c r="J1040" i="16"/>
  <c r="J1041" i="16"/>
  <c r="J1042" i="16"/>
  <c r="J1043" i="16"/>
  <c r="J1044" i="16"/>
  <c r="J1045" i="16"/>
  <c r="J1046" i="16"/>
  <c r="J1047" i="16"/>
  <c r="J1048" i="16"/>
  <c r="J1049" i="16"/>
  <c r="J1050" i="16"/>
  <c r="J1051" i="16"/>
  <c r="J1052" i="16"/>
  <c r="J1053" i="16"/>
  <c r="J1054" i="16"/>
  <c r="J1055" i="16"/>
  <c r="J1056" i="16"/>
  <c r="J1057" i="16"/>
  <c r="J1058" i="16"/>
  <c r="J1059" i="16"/>
  <c r="J1060" i="16"/>
  <c r="J1061" i="16"/>
  <c r="J1062" i="16"/>
  <c r="J1063" i="16"/>
  <c r="J1064" i="16"/>
  <c r="J1065" i="16"/>
  <c r="J1066" i="16"/>
  <c r="J1067" i="16"/>
  <c r="J1068" i="16"/>
  <c r="J1069" i="16"/>
  <c r="J1070" i="16"/>
  <c r="J1071" i="16"/>
  <c r="J1072" i="16"/>
  <c r="J1073" i="16"/>
  <c r="J1074" i="16"/>
  <c r="J1075" i="16"/>
  <c r="J1076" i="16"/>
  <c r="J1077" i="16"/>
  <c r="J1078" i="16"/>
  <c r="J1079" i="16"/>
  <c r="J1080" i="16"/>
  <c r="J1081" i="16"/>
  <c r="J1082" i="16"/>
  <c r="J1083" i="16"/>
  <c r="J1084" i="16"/>
  <c r="J1085" i="16"/>
  <c r="J1086" i="16"/>
  <c r="J1087" i="16"/>
  <c r="J1088" i="16"/>
  <c r="J1089" i="16"/>
  <c r="J1090" i="16"/>
  <c r="J1091" i="16"/>
  <c r="J1092" i="16"/>
  <c r="J1093" i="16"/>
  <c r="J1094" i="16"/>
  <c r="J1095" i="16"/>
  <c r="J1096" i="16"/>
  <c r="J1097" i="16"/>
  <c r="J1098" i="16"/>
  <c r="J1099" i="16"/>
  <c r="J1100" i="16"/>
  <c r="J1101" i="16"/>
  <c r="J1102" i="16"/>
  <c r="J1103" i="16"/>
  <c r="J1104" i="16"/>
  <c r="J1105" i="16"/>
  <c r="J1106" i="16"/>
  <c r="J1107" i="16"/>
  <c r="J1108" i="16"/>
  <c r="J1109" i="16"/>
  <c r="J1110" i="16"/>
  <c r="J1111" i="16"/>
  <c r="J1112" i="16"/>
  <c r="J1113" i="16"/>
  <c r="J1114" i="16"/>
  <c r="J1115" i="16"/>
  <c r="J1116" i="16"/>
  <c r="J1117" i="16"/>
  <c r="J1118" i="16"/>
  <c r="J1119" i="16"/>
  <c r="J1120" i="16"/>
  <c r="J1121" i="16"/>
  <c r="J1122" i="16"/>
  <c r="J1123" i="16"/>
  <c r="J1124" i="16"/>
  <c r="J1125" i="16"/>
  <c r="J1126" i="16"/>
  <c r="J1127" i="16"/>
  <c r="J1128" i="16"/>
  <c r="J1129" i="16"/>
  <c r="J1130" i="16"/>
  <c r="J1131" i="16"/>
  <c r="J1132" i="16"/>
  <c r="J1133" i="16"/>
  <c r="J1134" i="16"/>
  <c r="J1135" i="16"/>
  <c r="J1136" i="16"/>
  <c r="J1137" i="16"/>
  <c r="J1138" i="16"/>
  <c r="J1139" i="16"/>
  <c r="J1140" i="16"/>
  <c r="J1141" i="16"/>
  <c r="J1142" i="16"/>
  <c r="J1143" i="16"/>
  <c r="J1144" i="16"/>
  <c r="J1145" i="16"/>
  <c r="J1146" i="16"/>
  <c r="J1147" i="16"/>
  <c r="J1148" i="16"/>
  <c r="J1149" i="16"/>
  <c r="J1150" i="16"/>
  <c r="J1151" i="16"/>
  <c r="J1152" i="16"/>
  <c r="J1153" i="16"/>
  <c r="J1154" i="16"/>
  <c r="J1155" i="16"/>
  <c r="J1156" i="16"/>
  <c r="J1157" i="16"/>
  <c r="J1158" i="16"/>
  <c r="J1159" i="16"/>
  <c r="J1160" i="16"/>
  <c r="J1161" i="16"/>
  <c r="J1162" i="16"/>
  <c r="J1163" i="16"/>
  <c r="J1164" i="16"/>
  <c r="J1165" i="16"/>
  <c r="J1166" i="16"/>
  <c r="J1167" i="16"/>
  <c r="J1168" i="16"/>
  <c r="J1169" i="16"/>
  <c r="J1170" i="16"/>
  <c r="J1171" i="16"/>
  <c r="J1172" i="16"/>
  <c r="J1173" i="16"/>
  <c r="J1174" i="16"/>
  <c r="J1175" i="16"/>
  <c r="J1176" i="16"/>
  <c r="J1177" i="16"/>
  <c r="J1178" i="16"/>
  <c r="J1179" i="16"/>
  <c r="J1180" i="16"/>
  <c r="J1181" i="16"/>
  <c r="J1182" i="16"/>
  <c r="J1183" i="16"/>
  <c r="J1184" i="16"/>
  <c r="J1185" i="16"/>
  <c r="J1186" i="16"/>
  <c r="J1187" i="16"/>
  <c r="J1188" i="16"/>
  <c r="J1189" i="16"/>
  <c r="J1190" i="16"/>
  <c r="J1191" i="16"/>
  <c r="J1192" i="16"/>
  <c r="J1193" i="16"/>
  <c r="J1194" i="16"/>
  <c r="J1195" i="16"/>
  <c r="J1196" i="16"/>
  <c r="J1197" i="16"/>
  <c r="J1198" i="16"/>
  <c r="J1199" i="16"/>
  <c r="J1200" i="16"/>
  <c r="J1201" i="16"/>
  <c r="J1202" i="16"/>
  <c r="J1203" i="16"/>
  <c r="J1204" i="16"/>
  <c r="J1205" i="16"/>
  <c r="J1206" i="16"/>
  <c r="J1207" i="16"/>
  <c r="J1208" i="16"/>
  <c r="J1209" i="16"/>
  <c r="J1210" i="16"/>
  <c r="J1211" i="16"/>
  <c r="J1212" i="16"/>
  <c r="J1213" i="16"/>
  <c r="J1214" i="16"/>
  <c r="J1215" i="16"/>
  <c r="J1216" i="16"/>
  <c r="J1217" i="16"/>
  <c r="J1218" i="16"/>
  <c r="J1219" i="16"/>
  <c r="J1220" i="16"/>
  <c r="J1221" i="16"/>
  <c r="J1222" i="16"/>
  <c r="J1223" i="16"/>
  <c r="J1224" i="16"/>
  <c r="J1225" i="16"/>
  <c r="J1226" i="16"/>
  <c r="J1227" i="16"/>
  <c r="J1228" i="16"/>
  <c r="J1229" i="16"/>
  <c r="J1230" i="16"/>
  <c r="J1231" i="16"/>
  <c r="J1232" i="16"/>
  <c r="J1233" i="16"/>
  <c r="J1234" i="16"/>
  <c r="J1235" i="16"/>
  <c r="J1236" i="16"/>
  <c r="J1237" i="16"/>
  <c r="J1238" i="16"/>
  <c r="J1239" i="16"/>
  <c r="J1240" i="16"/>
  <c r="J1241" i="16"/>
  <c r="J1242" i="16"/>
  <c r="J1243" i="16"/>
  <c r="J1244" i="16"/>
  <c r="J1245" i="16"/>
  <c r="J1246" i="16"/>
  <c r="J1247" i="16"/>
  <c r="J1248" i="16"/>
  <c r="J1249" i="16"/>
  <c r="J1250" i="16"/>
  <c r="J1251" i="16"/>
  <c r="J1252" i="16"/>
  <c r="J1253" i="16"/>
  <c r="J1254" i="16"/>
  <c r="J1255" i="16"/>
  <c r="J1256" i="16"/>
  <c r="J1257" i="16"/>
  <c r="J1258" i="16"/>
  <c r="J1259" i="16"/>
  <c r="J1260" i="16"/>
  <c r="J1261" i="16"/>
  <c r="J1262" i="16"/>
  <c r="J1263" i="16"/>
  <c r="J1264" i="16"/>
  <c r="J1265" i="16"/>
  <c r="J1266" i="16"/>
  <c r="J1267" i="16"/>
  <c r="J1268" i="16"/>
  <c r="J1269" i="16"/>
  <c r="J1270" i="16"/>
  <c r="J1271" i="16"/>
  <c r="J1272" i="16"/>
  <c r="J1273" i="16"/>
  <c r="J1274" i="16"/>
  <c r="J1275" i="16"/>
  <c r="J1276" i="16"/>
  <c r="J1277" i="16"/>
  <c r="J1278" i="16"/>
  <c r="J1279" i="16"/>
  <c r="J1280" i="16"/>
  <c r="J1281" i="16"/>
  <c r="J1282" i="16"/>
  <c r="J1283" i="16"/>
  <c r="J1284" i="16"/>
  <c r="J1285" i="16"/>
  <c r="J1286" i="16"/>
  <c r="J1287" i="16"/>
  <c r="J1288" i="16"/>
  <c r="J1289" i="16"/>
  <c r="J1290" i="16"/>
  <c r="J1291" i="16"/>
  <c r="J1292" i="16"/>
  <c r="J1293" i="16"/>
  <c r="J1294" i="16"/>
  <c r="J1295" i="16"/>
  <c r="J1296" i="16"/>
  <c r="J1297" i="16"/>
  <c r="J1298" i="16"/>
  <c r="J1299" i="16"/>
  <c r="J1300" i="16"/>
  <c r="J1301" i="16"/>
  <c r="J1302" i="16"/>
  <c r="J1303" i="16"/>
  <c r="J1304" i="16"/>
  <c r="J1305" i="16"/>
  <c r="J1306" i="16"/>
  <c r="J1307" i="16"/>
  <c r="J1308" i="16"/>
  <c r="J1309" i="16"/>
  <c r="J1310" i="16"/>
  <c r="J1311" i="16"/>
  <c r="J1312" i="16"/>
  <c r="J1313" i="16"/>
  <c r="J1314" i="16"/>
  <c r="J1315" i="16"/>
  <c r="J1316" i="16"/>
  <c r="J1317" i="16"/>
  <c r="J1318" i="16"/>
  <c r="J1319" i="16"/>
  <c r="J1320" i="16"/>
  <c r="J1321" i="16"/>
  <c r="J1322" i="16"/>
  <c r="J1323" i="16"/>
  <c r="J1324" i="16"/>
  <c r="J1325" i="16"/>
  <c r="J1326" i="16"/>
  <c r="J1327" i="16"/>
  <c r="J1328" i="16"/>
  <c r="J1329" i="16"/>
  <c r="J1330" i="16"/>
  <c r="J1331" i="16"/>
  <c r="J1332" i="16"/>
  <c r="J1333" i="16"/>
  <c r="J1334" i="16"/>
  <c r="J1335" i="16"/>
  <c r="J1336" i="16"/>
  <c r="J1337" i="16"/>
  <c r="J1338" i="16"/>
  <c r="J1339" i="16"/>
  <c r="J1340" i="16"/>
  <c r="J1341" i="16"/>
  <c r="J1342" i="16"/>
  <c r="J1343" i="16"/>
  <c r="J1344" i="16"/>
  <c r="J1345" i="16"/>
  <c r="J1346" i="16"/>
  <c r="J1347" i="16"/>
  <c r="J1348" i="16"/>
  <c r="J1349" i="16"/>
  <c r="J1350" i="16"/>
  <c r="J1351" i="16"/>
  <c r="J1352" i="16"/>
  <c r="J1353" i="16"/>
  <c r="J1354" i="16"/>
  <c r="J1355" i="16"/>
  <c r="J1356" i="16"/>
  <c r="J1357" i="16"/>
  <c r="J1358" i="16"/>
  <c r="J1359" i="16"/>
  <c r="J1360" i="16"/>
  <c r="J1361" i="16"/>
  <c r="J1362" i="16"/>
  <c r="J1363" i="16"/>
  <c r="J1364" i="16"/>
  <c r="J1365" i="16"/>
  <c r="J1366" i="16"/>
  <c r="J1367" i="16"/>
  <c r="J1368" i="16"/>
  <c r="J1369" i="16"/>
  <c r="J1370" i="16"/>
  <c r="J1371" i="16"/>
  <c r="J1372" i="16"/>
  <c r="J1373" i="16"/>
  <c r="J1374" i="16"/>
  <c r="J1375" i="16"/>
  <c r="J1376" i="16"/>
  <c r="J1377" i="16"/>
  <c r="J1378" i="16"/>
  <c r="J1379" i="16"/>
  <c r="J1380" i="16"/>
  <c r="J1381" i="16"/>
  <c r="J1382" i="16"/>
  <c r="J1383" i="16"/>
  <c r="J1384" i="16"/>
  <c r="J1385" i="16"/>
  <c r="J1386" i="16"/>
  <c r="J1387" i="16"/>
  <c r="J1388" i="16"/>
  <c r="J1389" i="16"/>
  <c r="J1390" i="16"/>
  <c r="J1391" i="16"/>
  <c r="J1392" i="16"/>
  <c r="J1393" i="16"/>
  <c r="J1394" i="16"/>
  <c r="J1395" i="16"/>
  <c r="J1396" i="16"/>
  <c r="J1397" i="16"/>
  <c r="J1398" i="16"/>
  <c r="J1399" i="16"/>
  <c r="J1400" i="16"/>
  <c r="J1401" i="16"/>
  <c r="J1402" i="16"/>
  <c r="J1403" i="16"/>
  <c r="J1404" i="16"/>
  <c r="J1405" i="16"/>
  <c r="J1406" i="16"/>
  <c r="J1407" i="16"/>
  <c r="J1408" i="16"/>
  <c r="J1409" i="16"/>
  <c r="J1410" i="16"/>
  <c r="J1411" i="16"/>
  <c r="J1412" i="16"/>
  <c r="J1413" i="16"/>
  <c r="J1414" i="16"/>
  <c r="J1415" i="16"/>
  <c r="J1416" i="16"/>
  <c r="J1417" i="16"/>
  <c r="J1418" i="16"/>
  <c r="J1419" i="16"/>
  <c r="J1420" i="16"/>
  <c r="J1421" i="16"/>
  <c r="J1422" i="16"/>
  <c r="J1423" i="16"/>
  <c r="J1424" i="16"/>
  <c r="J1425" i="16"/>
  <c r="J1426" i="16"/>
  <c r="J1427" i="16"/>
  <c r="J1428" i="16"/>
  <c r="J1429" i="16"/>
  <c r="J1430" i="16"/>
  <c r="J1431" i="16"/>
  <c r="J1432" i="16"/>
  <c r="J1433" i="16"/>
  <c r="J1434" i="16"/>
  <c r="J1435" i="16"/>
  <c r="J1436" i="16"/>
  <c r="J1437" i="16"/>
  <c r="J1438" i="16"/>
  <c r="J1439" i="16"/>
  <c r="J1440" i="16"/>
  <c r="J1441" i="16"/>
  <c r="J1442" i="16"/>
  <c r="J1443" i="16"/>
  <c r="J1444" i="16"/>
  <c r="J1445" i="16"/>
  <c r="J1446" i="16"/>
  <c r="J1447" i="16"/>
  <c r="J1448" i="16"/>
  <c r="J1449" i="16"/>
  <c r="J1450" i="16"/>
  <c r="J1451" i="16"/>
  <c r="J1452" i="16"/>
  <c r="J1453" i="16"/>
  <c r="J1454" i="16"/>
  <c r="J1455" i="16"/>
  <c r="J1456" i="16"/>
  <c r="J1457" i="16"/>
  <c r="J1458" i="16"/>
  <c r="J1459" i="16"/>
  <c r="J1460" i="16"/>
  <c r="J1461" i="16"/>
  <c r="J1462" i="16"/>
  <c r="J1463" i="16"/>
  <c r="J1464" i="16"/>
  <c r="J1465" i="16"/>
  <c r="J1466" i="16"/>
  <c r="J1467" i="16"/>
  <c r="J1468" i="16"/>
  <c r="J1469" i="16"/>
  <c r="J1470" i="16"/>
  <c r="J1471" i="16"/>
  <c r="J1472" i="16"/>
  <c r="J1473" i="16"/>
  <c r="J1474" i="16"/>
  <c r="J1475" i="16"/>
  <c r="J1476" i="16"/>
  <c r="J1477" i="16"/>
  <c r="J1478" i="16"/>
  <c r="J1479" i="16"/>
  <c r="J1480" i="16"/>
  <c r="J1481" i="16"/>
  <c r="J1482" i="16"/>
  <c r="J1483" i="16"/>
  <c r="J1484" i="16"/>
  <c r="J1485" i="16"/>
  <c r="J1486" i="16"/>
  <c r="J1487" i="16"/>
  <c r="J1488" i="16"/>
  <c r="J1489" i="16"/>
  <c r="J1490" i="16"/>
  <c r="J1491" i="16"/>
  <c r="J1492" i="16"/>
  <c r="J1493" i="16"/>
  <c r="J1494" i="16"/>
  <c r="J1495" i="16"/>
  <c r="J1496" i="16"/>
  <c r="J1497" i="16"/>
  <c r="J1498" i="16"/>
  <c r="J1499" i="16"/>
  <c r="J1500" i="16"/>
  <c r="J1501" i="16"/>
  <c r="J1502" i="16"/>
  <c r="J1503" i="16"/>
  <c r="J1504" i="16"/>
  <c r="J1505" i="16"/>
  <c r="J1506" i="16"/>
  <c r="J1507" i="16"/>
  <c r="J1508" i="16"/>
  <c r="J1509" i="16"/>
  <c r="J1510" i="16"/>
  <c r="J1511" i="16"/>
  <c r="J1512" i="16"/>
  <c r="J1513" i="16"/>
  <c r="J1514" i="16"/>
  <c r="J1515" i="16"/>
  <c r="J1516" i="16"/>
  <c r="J1517" i="16"/>
  <c r="J1518" i="16"/>
  <c r="J1519" i="16"/>
  <c r="J1520" i="16"/>
  <c r="J1521" i="16"/>
  <c r="J1522" i="16"/>
  <c r="J1523" i="16"/>
  <c r="J1524" i="16"/>
  <c r="J1525" i="16"/>
  <c r="J1526" i="16"/>
  <c r="J1527" i="16"/>
  <c r="J1528" i="16"/>
  <c r="J1529" i="16"/>
  <c r="J1530" i="16"/>
  <c r="J1531" i="16"/>
  <c r="J1532" i="16"/>
  <c r="J1533" i="16"/>
  <c r="J1534" i="16"/>
  <c r="J1535" i="16"/>
  <c r="J1536" i="16"/>
  <c r="J1537" i="16"/>
  <c r="J1538" i="16"/>
  <c r="J1539" i="16"/>
  <c r="J1540" i="16"/>
  <c r="J1541" i="16"/>
  <c r="J1542" i="16"/>
  <c r="J1543" i="16"/>
  <c r="J1544" i="16"/>
  <c r="J1545" i="16"/>
  <c r="J1546" i="16"/>
  <c r="J1547" i="16"/>
  <c r="J1548" i="16"/>
  <c r="J1549" i="16"/>
  <c r="J1550" i="16"/>
  <c r="J1551" i="16"/>
  <c r="J1552" i="16"/>
  <c r="J1553" i="16"/>
  <c r="J1554" i="16"/>
  <c r="J1555" i="16"/>
  <c r="J1556" i="16"/>
  <c r="J1557" i="16"/>
  <c r="J1558" i="16"/>
  <c r="J1559" i="16"/>
  <c r="J1560" i="16"/>
  <c r="J1561" i="16"/>
  <c r="J1562" i="16"/>
  <c r="J1563" i="16"/>
  <c r="J1564" i="16"/>
  <c r="J1565" i="16"/>
  <c r="J1566" i="16"/>
  <c r="J1567" i="16"/>
  <c r="J1568" i="16"/>
  <c r="J1569" i="16"/>
  <c r="J1570" i="16"/>
  <c r="J1571" i="16"/>
  <c r="J1572" i="16"/>
  <c r="J1573" i="16"/>
  <c r="J1574" i="16"/>
  <c r="J1575" i="16"/>
  <c r="J1576" i="16"/>
  <c r="J1577" i="16"/>
  <c r="J1578" i="16"/>
  <c r="J1579" i="16"/>
  <c r="J1580" i="16"/>
  <c r="J1581" i="16"/>
  <c r="J1582" i="16"/>
  <c r="J1583" i="16"/>
  <c r="J1584" i="16"/>
  <c r="J1585" i="16"/>
  <c r="J1586" i="16"/>
  <c r="J1587" i="16"/>
  <c r="J1588" i="16"/>
  <c r="J1589" i="16"/>
  <c r="J1590" i="16"/>
  <c r="J1591" i="16"/>
  <c r="J1592" i="16"/>
  <c r="J1593" i="16"/>
  <c r="J1594" i="16"/>
  <c r="J1595" i="16"/>
  <c r="J1596" i="16"/>
  <c r="J1597" i="16"/>
  <c r="J1598" i="16"/>
  <c r="J1599" i="16"/>
  <c r="J1600" i="16"/>
  <c r="J1601" i="16"/>
  <c r="J1602" i="16"/>
  <c r="J1603" i="16"/>
  <c r="J1604" i="16"/>
  <c r="J1605" i="16"/>
  <c r="J1606" i="16"/>
  <c r="J1607" i="16"/>
  <c r="J1608" i="16"/>
  <c r="J1609" i="16"/>
  <c r="J1610" i="16"/>
  <c r="J1611" i="16"/>
  <c r="J1612" i="16"/>
  <c r="J1613" i="16"/>
  <c r="J1614" i="16"/>
  <c r="J1615" i="16"/>
  <c r="J1616" i="16"/>
  <c r="J1617" i="16"/>
  <c r="J1618" i="16"/>
  <c r="J1619" i="16"/>
  <c r="J1620" i="16"/>
  <c r="J1621" i="16"/>
  <c r="J1622" i="16"/>
  <c r="J1623" i="16"/>
  <c r="J1624" i="16"/>
  <c r="J1625" i="16"/>
  <c r="J1626" i="16"/>
  <c r="J1627" i="16"/>
  <c r="J1628" i="16"/>
  <c r="J1629" i="16"/>
  <c r="J1630" i="16"/>
  <c r="J1631" i="16"/>
  <c r="J1632" i="16"/>
  <c r="J1633" i="16"/>
  <c r="J1634" i="16"/>
  <c r="J1635" i="16"/>
  <c r="J1636" i="16"/>
  <c r="J1637" i="16"/>
  <c r="J1638" i="16"/>
  <c r="J1639" i="16"/>
  <c r="J1640" i="16"/>
  <c r="J1641" i="16"/>
  <c r="J1642" i="16"/>
  <c r="J1643" i="16"/>
  <c r="J1644" i="16"/>
  <c r="J1645" i="16"/>
  <c r="J1646" i="16"/>
  <c r="J1647" i="16"/>
  <c r="J1648" i="16"/>
  <c r="J1649" i="16"/>
  <c r="J1650" i="16"/>
  <c r="J1651" i="16"/>
  <c r="J1652" i="16"/>
  <c r="J1653" i="16"/>
  <c r="J1654" i="16"/>
  <c r="J1655" i="16"/>
  <c r="J1656" i="16"/>
  <c r="J1657" i="16"/>
  <c r="J1658" i="16"/>
  <c r="J1659" i="16"/>
  <c r="J1660" i="16"/>
  <c r="J1661" i="16"/>
  <c r="J1662" i="16"/>
  <c r="J1663" i="16"/>
  <c r="J1664" i="16"/>
  <c r="J1665" i="16"/>
  <c r="J1666" i="16"/>
  <c r="J1667" i="16"/>
  <c r="J1668" i="16"/>
  <c r="J1669" i="16"/>
  <c r="J1670" i="16"/>
  <c r="J1671" i="16"/>
  <c r="J1672" i="16"/>
  <c r="J1673" i="16"/>
  <c r="J1674" i="16"/>
  <c r="J1675" i="16"/>
  <c r="J1676" i="16"/>
  <c r="J1677" i="16"/>
  <c r="J1678" i="16"/>
  <c r="J1679" i="16"/>
  <c r="J1680" i="16"/>
  <c r="J1681" i="16"/>
  <c r="J1682" i="16"/>
  <c r="J1683" i="16"/>
  <c r="J1684" i="16"/>
  <c r="J1685" i="16"/>
  <c r="J1686" i="16"/>
  <c r="J1687" i="16"/>
  <c r="J1688" i="16"/>
  <c r="J1689" i="16"/>
  <c r="J1690" i="16"/>
  <c r="J1691" i="16"/>
  <c r="J1692" i="16"/>
  <c r="J1693" i="16"/>
  <c r="J1694" i="16"/>
  <c r="J1695" i="16"/>
  <c r="J1696" i="16"/>
  <c r="J1697" i="16"/>
  <c r="J1698" i="16"/>
  <c r="J1699" i="16"/>
  <c r="J1700" i="16"/>
  <c r="J1701" i="16"/>
  <c r="J1702" i="16"/>
  <c r="J1703" i="16"/>
  <c r="J1704" i="16"/>
  <c r="J1705" i="16"/>
  <c r="J1706" i="16"/>
  <c r="J1707" i="16"/>
  <c r="J1708" i="16"/>
  <c r="J1709" i="16"/>
  <c r="J1710" i="16"/>
  <c r="J1711" i="16"/>
  <c r="J1712" i="16"/>
  <c r="J1713" i="16"/>
  <c r="J1714" i="16"/>
  <c r="J1715" i="16"/>
  <c r="J1716" i="16"/>
  <c r="J1717" i="16"/>
  <c r="J1718" i="16"/>
  <c r="J1719" i="16"/>
  <c r="J1720" i="16"/>
  <c r="J1721" i="16"/>
  <c r="J1722" i="16"/>
  <c r="J1723" i="16"/>
  <c r="J1724" i="16"/>
  <c r="J1725" i="16"/>
  <c r="J1726" i="16"/>
  <c r="J1727" i="16"/>
  <c r="J1728" i="16"/>
  <c r="J1729" i="16"/>
  <c r="J1730" i="16"/>
  <c r="J1731" i="16"/>
  <c r="J1732" i="16"/>
  <c r="J1733" i="16"/>
  <c r="J1734" i="16"/>
  <c r="J1735" i="16"/>
  <c r="J1736" i="16"/>
  <c r="J1737" i="16"/>
  <c r="J1738" i="16"/>
  <c r="J1739" i="16"/>
  <c r="J1740" i="16"/>
  <c r="J1741" i="16"/>
  <c r="J1742" i="16"/>
  <c r="J1743" i="16"/>
  <c r="J1744" i="16"/>
  <c r="J1745" i="16"/>
  <c r="J1746" i="16"/>
  <c r="J1747" i="16"/>
  <c r="J1748" i="16"/>
  <c r="J1749" i="16"/>
  <c r="J1750" i="16"/>
  <c r="J1751" i="16"/>
  <c r="J1752" i="16"/>
  <c r="J1753" i="16"/>
  <c r="J1754" i="16"/>
  <c r="J1755" i="16"/>
  <c r="J1756" i="16"/>
  <c r="J1757" i="16"/>
  <c r="J1758" i="16"/>
  <c r="J1759" i="16"/>
  <c r="J1760" i="16"/>
  <c r="J1761" i="16"/>
  <c r="J1762" i="16"/>
  <c r="J1763" i="16"/>
  <c r="J1764" i="16"/>
  <c r="J1765" i="16"/>
  <c r="J1766" i="16"/>
  <c r="J1767" i="16"/>
  <c r="J1768" i="16"/>
  <c r="J1769" i="16"/>
  <c r="J1770" i="16"/>
  <c r="J1771" i="16"/>
  <c r="J1772" i="16"/>
  <c r="J1773" i="16"/>
  <c r="J1774" i="16"/>
  <c r="J1775" i="16"/>
  <c r="J1776" i="16"/>
  <c r="J1777" i="16"/>
  <c r="J1778" i="16"/>
  <c r="J1779" i="16"/>
  <c r="J1780" i="16"/>
  <c r="J1781" i="16"/>
  <c r="J1782" i="16"/>
  <c r="J1783" i="16"/>
  <c r="J1784" i="16"/>
  <c r="J1785" i="16"/>
  <c r="J1786" i="16"/>
  <c r="J1787" i="16"/>
  <c r="J1788" i="16"/>
  <c r="J1789" i="16"/>
  <c r="J1790" i="16"/>
  <c r="J1791" i="16"/>
  <c r="J1792" i="16"/>
  <c r="J1793" i="16"/>
  <c r="J1794" i="16"/>
  <c r="J1795" i="16"/>
  <c r="J1796" i="16"/>
  <c r="J1797" i="16"/>
  <c r="J1798" i="16"/>
  <c r="J1799" i="16"/>
  <c r="J1800" i="16"/>
  <c r="J1801" i="16"/>
  <c r="J1802" i="16"/>
  <c r="J1803" i="16"/>
  <c r="J1804" i="16"/>
  <c r="J1805" i="16"/>
  <c r="J1806" i="16"/>
  <c r="J1807" i="16"/>
  <c r="J1808" i="16"/>
  <c r="J1809" i="16"/>
  <c r="J1810" i="16"/>
  <c r="J1811" i="16"/>
  <c r="J1812" i="16"/>
  <c r="J1813" i="16"/>
  <c r="J1814" i="16"/>
  <c r="J1815" i="16"/>
  <c r="J1816" i="16"/>
  <c r="J1817" i="16"/>
  <c r="J1818" i="16"/>
  <c r="J1819" i="16"/>
  <c r="J1820" i="16"/>
  <c r="J1821" i="16"/>
  <c r="J1822" i="16"/>
  <c r="J1823" i="16"/>
  <c r="J1824" i="16"/>
  <c r="J1825" i="16"/>
  <c r="J1826" i="16"/>
  <c r="J1827" i="16"/>
  <c r="J1828" i="16"/>
  <c r="J1829" i="16"/>
  <c r="J1830" i="16"/>
  <c r="J1831" i="16"/>
  <c r="J1832" i="16"/>
  <c r="J1833" i="16"/>
  <c r="J1834" i="16"/>
  <c r="J1835" i="16"/>
  <c r="J1836" i="16"/>
  <c r="J1837" i="16"/>
  <c r="J1838" i="16"/>
  <c r="J1839" i="16"/>
  <c r="J1840" i="16"/>
  <c r="J1841" i="16"/>
  <c r="J1842" i="16"/>
  <c r="J1843" i="16"/>
  <c r="J1844" i="16"/>
  <c r="J1845" i="16"/>
  <c r="J1846" i="16"/>
  <c r="J1847" i="16"/>
  <c r="J1848" i="16"/>
  <c r="J1849" i="16"/>
  <c r="J1850" i="16"/>
  <c r="J1851" i="16"/>
  <c r="J1852" i="16"/>
  <c r="J1853" i="16"/>
  <c r="J1854" i="16"/>
  <c r="J1855" i="16"/>
  <c r="J1856" i="16"/>
  <c r="J1857" i="16"/>
  <c r="J1858" i="16"/>
  <c r="J1859" i="16"/>
  <c r="J1860" i="16"/>
  <c r="J1861" i="16"/>
  <c r="J1862" i="16"/>
  <c r="J1863" i="16"/>
  <c r="J1864" i="16"/>
  <c r="J1865" i="16"/>
  <c r="J1866" i="16"/>
  <c r="J1867" i="16"/>
  <c r="J1868" i="16"/>
  <c r="J1869" i="16"/>
  <c r="J1870" i="16"/>
  <c r="J1871" i="16"/>
  <c r="J1872" i="16"/>
  <c r="J1873" i="16"/>
  <c r="J1874" i="16"/>
  <c r="J1875" i="16"/>
  <c r="J1876" i="16"/>
  <c r="J1877" i="16"/>
  <c r="J1878" i="16"/>
  <c r="J1879" i="16"/>
  <c r="J1880" i="16"/>
  <c r="J1881" i="16"/>
  <c r="J1882" i="16"/>
  <c r="J1883" i="16"/>
  <c r="J1884" i="16"/>
  <c r="J1885" i="16"/>
  <c r="J1886" i="16"/>
  <c r="J1887" i="16"/>
  <c r="J1888" i="16"/>
  <c r="J1889" i="16"/>
  <c r="J1890" i="16"/>
  <c r="J1891" i="16"/>
  <c r="J1892" i="16"/>
  <c r="J1893" i="16"/>
  <c r="J1894" i="16"/>
  <c r="J1895" i="16"/>
  <c r="J1896" i="16"/>
  <c r="J1897" i="16"/>
  <c r="J1898" i="16"/>
  <c r="J1899" i="16"/>
  <c r="J1900" i="16"/>
  <c r="J1901" i="16"/>
  <c r="J1902" i="16"/>
  <c r="J1903" i="16"/>
  <c r="J1904" i="16"/>
  <c r="J1905" i="16"/>
  <c r="J1906" i="16"/>
  <c r="J1907" i="16"/>
  <c r="J1908" i="16"/>
  <c r="J1909" i="16"/>
  <c r="J1910" i="16"/>
  <c r="J1911" i="16"/>
  <c r="J1912" i="16"/>
  <c r="J1913" i="16"/>
  <c r="J1914" i="16"/>
  <c r="J1915" i="16"/>
  <c r="J1916" i="16"/>
  <c r="J1917" i="16"/>
  <c r="J1918" i="16"/>
  <c r="J1919" i="16"/>
  <c r="J1920" i="16"/>
  <c r="J1921" i="16"/>
  <c r="J1922" i="16"/>
  <c r="J1923" i="16"/>
  <c r="J1924" i="16"/>
  <c r="J1925" i="16"/>
  <c r="J1926" i="16"/>
  <c r="J1927" i="16"/>
  <c r="J1928" i="16"/>
  <c r="J1929" i="16"/>
  <c r="J1930" i="16"/>
  <c r="J1931" i="16"/>
  <c r="J1932" i="16"/>
  <c r="J1933" i="16"/>
  <c r="J1934" i="16"/>
  <c r="J1935" i="16"/>
  <c r="J1936" i="16"/>
  <c r="J1937" i="16"/>
  <c r="J1938" i="16"/>
  <c r="J1939" i="16"/>
  <c r="J1940" i="16"/>
  <c r="J1941" i="16"/>
  <c r="J1942" i="16"/>
  <c r="J1943" i="16"/>
  <c r="J1944" i="16"/>
  <c r="J1945" i="16"/>
  <c r="J1946" i="16"/>
  <c r="J1947" i="16"/>
  <c r="J1948" i="16"/>
  <c r="J1949" i="16"/>
  <c r="J1950" i="16"/>
  <c r="J1951" i="16"/>
  <c r="J1952" i="16"/>
  <c r="J1953" i="16"/>
  <c r="J1954" i="16"/>
  <c r="J1955" i="16"/>
  <c r="J1956" i="16"/>
  <c r="J1957" i="16"/>
  <c r="J1958" i="16"/>
  <c r="J1959" i="16"/>
  <c r="J1960" i="16"/>
  <c r="J1961" i="16"/>
  <c r="J1962" i="16"/>
  <c r="J1963" i="16"/>
  <c r="J1964" i="16"/>
  <c r="J1965" i="16"/>
  <c r="J1966" i="16"/>
  <c r="J1967" i="16"/>
  <c r="J1968" i="16"/>
  <c r="J1969" i="16"/>
  <c r="J1970" i="16"/>
  <c r="J1971" i="16"/>
  <c r="J1972" i="16"/>
  <c r="J1973" i="16"/>
  <c r="J1974" i="16"/>
  <c r="J1975" i="16"/>
  <c r="J1976" i="16"/>
  <c r="J1977" i="16"/>
  <c r="J1978" i="16"/>
  <c r="J1979" i="16"/>
  <c r="J1980" i="16"/>
  <c r="J1981" i="16"/>
  <c r="J1982" i="16"/>
  <c r="J1983" i="16"/>
  <c r="J1984" i="16"/>
  <c r="J1985" i="16"/>
  <c r="J1986" i="16"/>
  <c r="J1987" i="16"/>
  <c r="J1988" i="16"/>
  <c r="J1989" i="16"/>
  <c r="J1990" i="16"/>
  <c r="J1991" i="16"/>
  <c r="J1992" i="16"/>
  <c r="J1993" i="16"/>
  <c r="J1994" i="16"/>
  <c r="J1995" i="16"/>
  <c r="J1996" i="16"/>
  <c r="J1997" i="16"/>
  <c r="J1998" i="16"/>
  <c r="J1999" i="16"/>
  <c r="J2000" i="16"/>
  <c r="J2001" i="16"/>
  <c r="P11" i="16" l="1"/>
  <c r="P10" i="16"/>
  <c r="P9" i="16"/>
  <c r="P8" i="16"/>
  <c r="P7" i="16"/>
  <c r="P6" i="16"/>
  <c r="Q413" i="16"/>
  <c r="Q412" i="16"/>
  <c r="Q411" i="16"/>
  <c r="Q410" i="16"/>
  <c r="Q409" i="16"/>
  <c r="Q408" i="16"/>
  <c r="D2" i="6"/>
  <c r="D3"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398" i="6"/>
  <c r="D399" i="6"/>
  <c r="D400" i="6"/>
  <c r="D401" i="6"/>
  <c r="D402" i="6"/>
  <c r="D403" i="6"/>
  <c r="D404" i="6"/>
  <c r="D405" i="6"/>
  <c r="D406" i="6"/>
  <c r="D407" i="6"/>
  <c r="D408" i="6"/>
  <c r="D409" i="6"/>
  <c r="D410" i="6"/>
  <c r="D411" i="6"/>
  <c r="D412" i="6"/>
  <c r="D413" i="6"/>
  <c r="D414" i="6"/>
  <c r="D415" i="6"/>
  <c r="D416" i="6"/>
  <c r="D417" i="6"/>
  <c r="D418" i="6"/>
  <c r="D419" i="6"/>
  <c r="D420" i="6"/>
  <c r="D421" i="6"/>
  <c r="D422" i="6"/>
  <c r="D423" i="6"/>
  <c r="D424" i="6"/>
  <c r="D425" i="6"/>
  <c r="D426" i="6"/>
  <c r="D427" i="6"/>
  <c r="D428" i="6"/>
  <c r="D429" i="6"/>
  <c r="D430" i="6"/>
  <c r="D431" i="6"/>
  <c r="D432" i="6"/>
  <c r="D433" i="6"/>
  <c r="D434" i="6"/>
  <c r="D435" i="6"/>
  <c r="D436" i="6"/>
  <c r="D437" i="6"/>
  <c r="D438" i="6"/>
  <c r="D439" i="6"/>
  <c r="D440" i="6"/>
  <c r="D441" i="6"/>
  <c r="D442" i="6"/>
  <c r="D443" i="6"/>
  <c r="D444" i="6"/>
  <c r="D445" i="6"/>
  <c r="D446" i="6"/>
  <c r="D447" i="6"/>
  <c r="D448" i="6"/>
  <c r="D449" i="6"/>
  <c r="D450" i="6"/>
  <c r="D451" i="6"/>
  <c r="D452" i="6"/>
  <c r="D453" i="6"/>
  <c r="D454" i="6"/>
  <c r="D455" i="6"/>
  <c r="D456" i="6"/>
  <c r="D457" i="6"/>
  <c r="D458" i="6"/>
  <c r="D459" i="6"/>
  <c r="D460" i="6"/>
  <c r="D461" i="6"/>
  <c r="D462" i="6"/>
  <c r="D463" i="6"/>
  <c r="D464" i="6"/>
  <c r="D465" i="6"/>
  <c r="D466" i="6"/>
  <c r="D467" i="6"/>
  <c r="D468" i="6"/>
  <c r="D469" i="6"/>
  <c r="D470" i="6"/>
  <c r="D471" i="6"/>
  <c r="D472" i="6"/>
  <c r="D473" i="6"/>
  <c r="D474" i="6"/>
  <c r="D475" i="6"/>
  <c r="D476" i="6"/>
  <c r="D477" i="6"/>
  <c r="D478" i="6"/>
  <c r="D479" i="6"/>
  <c r="D480" i="6"/>
  <c r="D481" i="6"/>
  <c r="D482" i="6"/>
  <c r="D483" i="6"/>
  <c r="D484" i="6"/>
  <c r="D485" i="6"/>
  <c r="D486" i="6"/>
  <c r="D487" i="6"/>
  <c r="D488" i="6"/>
  <c r="D489" i="6"/>
  <c r="D490" i="6"/>
  <c r="D491" i="6"/>
  <c r="D493" i="6"/>
  <c r="D494" i="6"/>
  <c r="D495" i="6"/>
  <c r="D496" i="6"/>
  <c r="D497" i="6"/>
  <c r="D498" i="6"/>
  <c r="D499" i="6"/>
  <c r="D500" i="6"/>
  <c r="D501" i="6"/>
  <c r="P1984" i="16" a="1"/>
  <c r="P1984" i="16" s="1"/>
  <c r="P1983" i="16" a="1"/>
  <c r="P1983" i="16" s="1"/>
  <c r="L9" i="9"/>
  <c r="L6" i="9"/>
  <c r="L5" i="9"/>
  <c r="L4" i="9"/>
  <c r="P10" i="10"/>
  <c r="P7" i="10"/>
  <c r="P6" i="10"/>
  <c r="P5" i="10"/>
  <c r="P1557" i="16" l="1"/>
  <c r="J7" i="19"/>
  <c r="G12" i="19" l="1"/>
  <c r="F85" i="2"/>
  <c r="F49" i="2"/>
  <c r="F29" i="2"/>
  <c r="F25" i="2"/>
  <c r="F20" i="2"/>
  <c r="F4" i="2"/>
  <c r="N7" i="6"/>
  <c r="N8" i="6"/>
  <c r="G20" i="19" l="1"/>
  <c r="H20" i="19" s="1"/>
  <c r="G21" i="19"/>
  <c r="H21" i="19" s="1"/>
  <c r="G22" i="19"/>
  <c r="H22" i="19" s="1"/>
  <c r="G23" i="19"/>
  <c r="H23" i="19" s="1"/>
  <c r="G24" i="19"/>
  <c r="H24" i="19" s="1"/>
  <c r="G25" i="19"/>
  <c r="H25" i="19" s="1"/>
  <c r="G26" i="19"/>
  <c r="H26" i="19" s="1"/>
  <c r="G27" i="19"/>
  <c r="H27" i="19" s="1"/>
  <c r="G28" i="19"/>
  <c r="H28" i="19" s="1"/>
  <c r="G19" i="19"/>
  <c r="H19" i="19" s="1"/>
  <c r="H29" i="19" l="1"/>
  <c r="M8" i="4"/>
  <c r="H5" i="9" l="1"/>
  <c r="H15" i="9"/>
  <c r="L8" i="9" s="1"/>
  <c r="P8" i="10"/>
  <c r="L7" i="9"/>
  <c r="P9" i="10"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114E6B3-1616-4B8B-B4AE-E9D4C63A9535}" keepAlive="1" name="ModelConnection_ExternalData_1" description="Data Model" type="5" refreshedVersion="8" minRefreshableVersion="5" saveData="1">
    <dbPr connection="Data Model Connection" command="DRILLTHROUGH MAXROWS 1000 SELECT FROM [Model] WHERE (([Measures].[Count of Product_ID],[Sales_Fact__2].[Store_ID].&amp;[STORE10])) RETURN [$Sales_Fact__2].[Sales_ID],[$Sales_Fact__2].[Order_Date],[$Sales_Fact__2].[Customer_ID],[$Sales_Fact__2].[Product_ID],[$Sales_Fact__2].[Store_ID],[$Sales_Fact__2].[Quantity],[$Sales_Fact__2].[Unit_Price],[$Sales_Fact__2].[Discount],[$Sales_Fact__2].[Payment_Type],[$Sales_Fact__2].[Total_Amount]" commandType="4"/>
    <extLst>
      <ext xmlns:x15="http://schemas.microsoft.com/office/spreadsheetml/2010/11/main" uri="{DE250136-89BD-433C-8126-D09CA5730AF9}">
        <x15:connection id="" model="1"/>
      </ext>
    </extLst>
  </connection>
  <connection id="2" xr16:uid="{E7247E0C-F291-4C39-8B65-E246266B0833}" keepAlive="1" name="Query - Customer_Dim UPDATED" description="Connection to the 'Customer_Dim UPDATED' query in the workbook." type="5" refreshedVersion="8" background="1" saveData="1">
    <dbPr connection="Provider=Microsoft.Mashup.OleDb.1;Data Source=$Workbook$;Location=&quot;Customer_Dim UPDATED&quot;;Extended Properties=&quot;&quot;" command="SELECT * FROM [Customer_Dim UPDATED]"/>
  </connection>
  <connection id="3" xr16:uid="{07FDC89E-0977-41AF-9515-955CF8588878}" keepAlive="1" name="Query - Product_Dim" description="Connection to the 'Product_Dim' query in the workbook." type="5" refreshedVersion="8" background="1" saveData="1">
    <dbPr connection="Provider=Microsoft.Mashup.OleDb.1;Data Source=$Workbook$;Location=Product_Dim;Extended Properties=&quot;&quot;" command="SELECT * FROM [Product_Dim]"/>
  </connection>
  <connection id="4" xr16:uid="{8BD2CE08-BE65-458B-BF73-F0DDD72847ED}" keepAlive="1" name="Query - Product_Dim (2)" description="Connection to the 'Product_Dim (2)' query in the workbook." type="5" refreshedVersion="8" background="1" saveData="1">
    <dbPr connection="Provider=Microsoft.Mashup.OleDb.1;Data Source=$Workbook$;Location=&quot;Product_Dim (2)&quot;;Extended Properties=&quot;&quot;" command="SELECT * FROM [Product_Dim (2)]"/>
  </connection>
  <connection id="5" xr16:uid="{1F844EC9-B486-48BB-9415-37729BA2BE8F}" keepAlive="1" name="Query - Sales_Fact" description="Connection to the 'Sales_Fact' query in the workbook." type="5" refreshedVersion="0" background="1">
    <dbPr connection="Provider=Microsoft.Mashup.OleDb.1;Data Source=$Workbook$;Location=Sales_Fact;Extended Properties=&quot;&quot;" command="SELECT * FROM [Sales_Fact]"/>
  </connection>
  <connection id="6" xr16:uid="{3EF227BB-AA17-4AFC-9E81-784F0FFC0892}" keepAlive="1" name="Query - Sales_Fact (2)" description="Connection to the 'Sales_Fact (2)' query in the workbook." type="5" refreshedVersion="8" background="1" saveData="1">
    <dbPr connection="Provider=Microsoft.Mashup.OleDb.1;Data Source=$Workbook$;Location=&quot;Sales_Fact (2)&quot;;Extended Properties=&quot;&quot;" command="SELECT * FROM [Sales_Fact (2)]"/>
  </connection>
  <connection id="7" xr16:uid="{D0069F4D-8B52-427B-839D-FF9F9F91415E}" keepAlive="1" name="Query - Store_Dim" description="Connection to the 'Store_Dim' query in the workbook." type="5" refreshedVersion="8" background="1" saveData="1">
    <dbPr connection="Provider=Microsoft.Mashup.OleDb.1;Data Source=$Workbook$;Location=Store_Dim;Extended Properties=&quot;&quot;" command="SELECT * FROM [Store_Dim]"/>
  </connection>
  <connection id="8" xr16:uid="{ED738099-49E9-4C70-8CF7-C11BA27544B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B759430A-E64B-4D84-B275-B3D9DAF55EBE}" name="WorksheetConnection_Ecommerce_Sales_Dataset_updated.xlsx!Customer_Dim_UPDATED" type="102" refreshedVersion="8" minRefreshableVersion="5">
    <extLst>
      <ext xmlns:x15="http://schemas.microsoft.com/office/spreadsheetml/2010/11/main" uri="{DE250136-89BD-433C-8126-D09CA5730AF9}">
        <x15:connection id="Customer_Dim_UPDATED" autoDelete="1">
          <x15:rangePr sourceName="_xlcn.WorksheetConnection_Ecommerce_Sales_Dataset_updated.xlsxCustomer_Dim_UPDATED1"/>
        </x15:connection>
      </ext>
    </extLst>
  </connection>
  <connection id="10" xr16:uid="{E3CE504A-C2CE-4324-9A0B-E4C2A2F2302E}" name="WorksheetConnection_Ecommerce_Sales_Dataset_updated.xlsx!Product_Dim" type="102" refreshedVersion="8" minRefreshableVersion="5">
    <extLst>
      <ext xmlns:x15="http://schemas.microsoft.com/office/spreadsheetml/2010/11/main" uri="{DE250136-89BD-433C-8126-D09CA5730AF9}">
        <x15:connection id="Product_Dim">
          <x15:rangePr sourceName="_xlcn.WorksheetConnection_Ecommerce_Sales_Dataset_updated.xlsxProduct_Dim1"/>
        </x15:connection>
      </ext>
    </extLst>
  </connection>
  <connection id="11" xr16:uid="{88DC6B14-E9A7-48DC-BC19-DF7FBA793FF9}" name="WorksheetConnection_Ecommerce_Sales_Dataset_updated.xlsx!Sales_Fact__2" type="102" refreshedVersion="8" minRefreshableVersion="5">
    <extLst>
      <ext xmlns:x15="http://schemas.microsoft.com/office/spreadsheetml/2010/11/main" uri="{DE250136-89BD-433C-8126-D09CA5730AF9}">
        <x15:connection id="Sales_Fact__2">
          <x15:rangePr sourceName="_xlcn.WorksheetConnection_Ecommerce_Sales_Dataset_updated.xlsxSales_Fact__21"/>
        </x15:connection>
      </ext>
    </extLst>
  </connection>
  <connection id="12" xr16:uid="{C0935CB7-9D53-4F0E-8923-EB9FA94630E6}" name="WorksheetConnection_Ecommerce_Sales_Dataset_updated.xlsx!Store_Dim" type="102" refreshedVersion="8" minRefreshableVersion="5">
    <extLst>
      <ext xmlns:x15="http://schemas.microsoft.com/office/spreadsheetml/2010/11/main" uri="{DE250136-89BD-433C-8126-D09CA5730AF9}">
        <x15:connection id="Store_Dim" autoDelete="1">
          <x15:rangePr sourceName="_xlcn.WorksheetConnection_Ecommerce_Sales_Dataset_updated.xlsxStore_Dim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MDX" minSupportedVersion="120000" copy="1" pasteAll="1" pasteValues="1" merge="1" splitFirst="1" rowColShift="1" clearFormats="1" clearComments="1" assign="1" coerce="1"/>
  </metadataTypes>
  <metadataStrings count="2">
    <s v="ThisWorkbookDataModel"/>
    <s v="{[Sales_Fact__2].[Order_Date].[All]}"/>
  </metadataStrings>
  <mdxMetadata count="1">
    <mdx n="0" f="s">
      <ms ns="1" c="0"/>
    </mdx>
  </mdxMetadata>
  <futureMetadata name="XLDAPR" count="1">
    <bk>
      <extLst>
        <ext uri="{bdbb8cdc-fa1e-496e-a857-3c3f30c029c3}">
          <xda:dynamicArrayProperties fDynamic="1" fCollapsed="0"/>
        </ext>
      </extLst>
    </bk>
  </futureMetadata>
  <cellMetadata count="1">
    <bk>
      <rc t="1" v="0"/>
    </bk>
  </cellMetadata>
  <valueMetadata count="1">
    <bk>
      <rc t="2" v="0"/>
    </bk>
  </valueMetadata>
</metadata>
</file>

<file path=xl/sharedStrings.xml><?xml version="1.0" encoding="utf-8"?>
<sst xmlns="http://schemas.openxmlformats.org/spreadsheetml/2006/main" count="30253" uniqueCount="4620">
  <si>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</si>
  <si>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</si>
  <si>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</si>
  <si>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</si>
  <si>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</si>
  <si>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</si>
  <si>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</si>
  <si>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</si>
  <si>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</si>
  <si>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</si>
  <si>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</si>
  <si>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</si>
  <si>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</si>
  <si>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</si>
  <si>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</si>
  <si>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</si>
  <si>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</si>
  <si>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</si>
  <si>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</si>
  <si>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</si>
  <si>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</si>
  <si>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</si>
  <si>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</si>
  <si>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</si>
  <si>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</si>
  <si>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</si>
  <si>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</si>
  <si>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</si>
  <si>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</si>
  <si>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</si>
  <si>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</si>
  <si>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</si>
  <si>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</si>
  <si>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</si>
  <si>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</si>
  <si>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</si>
  <si>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</si>
  <si>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</si>
  <si>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</si>
  <si>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</si>
  <si>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</si>
  <si>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</si>
  <si>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</si>
  <si>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</si>
  <si>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</si>
  <si>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</si>
  <si>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</si>
  <si>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</si>
  <si>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</si>
  <si>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</si>
  <si>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</si>
  <si>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</si>
  <si>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</si>
  <si>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</si>
  <si>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</si>
  <si>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</si>
  <si>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</si>
  <si>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</si>
  <si>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</si>
  <si>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</si>
  <si>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</si>
  <si>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</si>
  <si>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</si>
  <si>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</si>
  <si>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</si>
  <si>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</si>
  <si>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</si>
  <si>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</si>
  <si>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</si>
  <si>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</si>
  <si>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</si>
  <si>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</si>
  <si>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</si>
  <si>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</si>
  <si>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</si>
  <si>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</si>
  <si>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</si>
  <si>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</si>
  <si>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</si>
  <si>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</si>
  <si>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</si>
  <si>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</si>
  <si>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</si>
  <si>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</si>
  <si>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</si>
  <si>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</si>
  <si>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</si>
  <si>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</si>
  <si>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</si>
  <si>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</si>
  <si>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</si>
  <si>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</si>
  <si>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</si>
  <si>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</si>
  <si>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</si>
  <si>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</si>
  <si>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</si>
  <si>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</si>
  <si>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</si>
  <si>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</si>
  <si>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</si>
  <si>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</si>
  <si>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</si>
  <si>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</si>
  <si>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</si>
  <si>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</si>
  <si>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</si>
  <si>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</si>
  <si>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</si>
  <si>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</si>
  <si>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</si>
  <si>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</si>
  <si>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</si>
  <si>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</si>
  <si>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</si>
  <si>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</si>
  <si>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</si>
  <si>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</si>
  <si>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</si>
  <si>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</si>
  <si>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</si>
  <si>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</si>
  <si>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</si>
  <si>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</si>
  <si>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</si>
  <si>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</si>
  <si>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</si>
  <si>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</si>
  <si>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</si>
  <si>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</si>
  <si>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</si>
  <si>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</si>
  <si>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</si>
  <si>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</si>
  <si>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</si>
  <si>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</si>
  <si>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</si>
  <si>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</si>
  <si>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</si>
  <si>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</si>
  <si>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</si>
  <si>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</si>
  <si>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</si>
  <si>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</si>
  <si>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</si>
  <si>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</si>
  <si>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</si>
  <si>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</si>
  <si>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</si>
  <si>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</si>
  <si>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</si>
  <si>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</si>
  <si>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</si>
  <si>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</si>
  <si>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</si>
  <si>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</si>
  <si>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</si>
  <si>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</si>
  <si>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</si>
  <si>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</si>
  <si>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</si>
  <si>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</si>
  <si>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</si>
  <si>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</si>
  <si>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</si>
  <si>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</si>
  <si>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</si>
  <si>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</si>
  <si>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</si>
  <si>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</si>
  <si>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</si>
  <si>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</si>
  <si>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</si>
  <si>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</si>
  <si>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</si>
  <si>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</si>
  <si>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</si>
  <si>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</si>
  <si>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</si>
  <si>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</si>
  <si>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</si>
  <si>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</si>
  <si>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</si>
  <si>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</si>
  <si>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</si>
  <si>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</si>
  <si>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</si>
  <si>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</si>
  <si>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</si>
  <si>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</si>
  <si>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</si>
  <si>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</si>
  <si>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</si>
  <si>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</si>
  <si>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</si>
  <si>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</si>
  <si>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</si>
  <si>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</si>
  <si>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</si>
  <si>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</si>
  <si>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</si>
  <si>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</si>
  <si>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</si>
  <si>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</si>
  <si>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</si>
  <si>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</si>
  <si>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</si>
  <si>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</si>
  <si>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</si>
  <si>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</si>
  <si>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</si>
  <si>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</si>
  <si>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</si>
  <si>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</si>
  <si>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</si>
  <si>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</si>
  <si>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</si>
  <si>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</si>
  <si>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</si>
  <si>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</si>
  <si>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</si>
  <si>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</si>
  <si>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</si>
  <si>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</si>
  <si>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</si>
  <si>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</si>
  <si>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</si>
  <si>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</si>
  <si>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</si>
  <si>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</si>
  <si>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</si>
  <si>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</si>
  <si>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</si>
  <si>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</si>
  <si>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</si>
  <si>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</si>
  <si>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</si>
  <si>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</si>
  <si>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</si>
  <si>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</si>
  <si>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</si>
  <si>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</si>
  <si>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</si>
  <si>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</si>
  <si>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</si>
  <si>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</si>
  <si>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</si>
  <si>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</si>
  <si>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</si>
  <si>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</si>
  <si>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</si>
  <si>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</si>
  <si>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</si>
  <si>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</si>
  <si>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</si>
  <si>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</si>
  <si>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</si>
  <si>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</si>
  <si>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</si>
  <si>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</si>
  <si>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</si>
  <si>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</si>
  <si>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</si>
  <si>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</si>
  <si>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</si>
  <si>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</si>
  <si>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</si>
  <si>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</si>
  <si>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</si>
  <si>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</si>
  <si>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</si>
  <si>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</si>
  <si>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</si>
  <si>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</si>
  <si>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</si>
  <si>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</si>
  <si>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</si>
  <si>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</si>
  <si>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</si>
  <si>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</si>
  <si>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</si>
  <si>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</si>
  <si>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</si>
  <si>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</si>
  <si>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</si>
  <si>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</si>
  <si>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</si>
  <si>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</si>
  <si>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</si>
  <si>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</si>
  <si>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</si>
  <si>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</si>
  <si>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</si>
  <si>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</si>
  <si>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</si>
  <si>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</si>
  <si>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</si>
  <si>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</si>
  <si>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</si>
  <si>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</si>
  <si>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</si>
  <si>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</si>
  <si>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</si>
  <si>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</si>
  <si>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</si>
  <si>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</si>
  <si>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</si>
  <si>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</si>
  <si>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</si>
  <si>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</si>
  <si>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</si>
  <si>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</si>
  <si>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</si>
  <si>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</si>
  <si>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</si>
  <si>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</si>
  <si>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</si>
  <si>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</si>
  <si>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</si>
  <si>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</si>
  <si>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</si>
  <si>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</si>
  <si>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</si>
  <si>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</si>
  <si>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</si>
  <si>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</si>
  <si>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</si>
  <si>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</si>
  <si>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</si>
  <si>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</si>
  <si>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</si>
  <si>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</si>
  <si>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</si>
  <si>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</si>
  <si>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</si>
  <si>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</si>
  <si>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</si>
  <si>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</si>
  <si>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</si>
  <si>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</si>
  <si>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</si>
  <si>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</si>
  <si>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</si>
  <si>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</si>
  <si>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</si>
  <si>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</si>
  <si>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</si>
  <si>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</si>
  <si>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</si>
  <si>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</si>
  <si>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</si>
  <si>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</si>
  <si>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</si>
  <si>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</si>
  <si>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</si>
  <si>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</si>
  <si>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</si>
  <si>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</si>
  <si>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</si>
  <si>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</si>
  <si>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</si>
  <si>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</si>
  <si>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</si>
  <si>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</si>
  <si>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</si>
  <si>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</si>
  <si>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</si>
  <si>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</si>
  <si>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</si>
  <si>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</si>
  <si>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</si>
  <si>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</si>
  <si>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</si>
  <si>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</si>
  <si>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</si>
  <si>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</si>
  <si>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</si>
  <si>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</si>
  <si>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</si>
  <si>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</si>
  <si>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</si>
  <si>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</si>
  <si>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</si>
  <si>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</si>
  <si>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</si>
  <si>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</si>
  <si>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</si>
  <si>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</si>
  <si>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</si>
  <si>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</si>
  <si>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</si>
  <si>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</si>
  <si>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</si>
  <si>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</si>
  <si>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</si>
  <si>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</si>
  <si>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</si>
  <si>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</si>
  <si>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</si>
  <si>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</si>
  <si>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</si>
  <si>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</si>
  <si>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</si>
  <si>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</si>
  <si>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</si>
  <si>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</si>
  <si>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</si>
  <si>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</si>
  <si>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</si>
  <si>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</si>
  <si>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</si>
  <si>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</si>
  <si>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</si>
  <si>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</si>
  <si>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</si>
  <si>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</si>
  <si>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</si>
  <si>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</si>
  <si>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</si>
  <si>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</si>
  <si>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</si>
  <si>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</si>
  <si>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</si>
  <si>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</si>
  <si>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</si>
  <si>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</si>
  <si>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</si>
  <si>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</si>
  <si>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</si>
  <si>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</si>
  <si>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</si>
  <si>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</si>
  <si>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</si>
  <si>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</si>
  <si>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</si>
  <si>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</si>
  <si>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</si>
  <si>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</si>
  <si>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</si>
  <si>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</si>
  <si>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</si>
  <si>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</si>
  <si>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</si>
  <si>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</si>
  <si>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</si>
  <si>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</si>
  <si>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</si>
  <si>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</si>
  <si>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</si>
  <si>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</si>
  <si>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</si>
  <si>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</si>
  <si>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</si>
  <si>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</si>
  <si>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</si>
  <si>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</si>
  <si>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</si>
  <si>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</si>
  <si>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</si>
  <si>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</si>
  <si>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</si>
  <si>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</si>
  <si>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</si>
  <si>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</si>
  <si>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</si>
  <si>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</si>
  <si>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</si>
  <si>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</si>
  <si>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</si>
  <si>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</si>
  <si>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</si>
  <si>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</si>
  <si>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</si>
  <si>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</si>
  <si>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</si>
  <si>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</si>
  <si>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</si>
  <si>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</si>
  <si>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</si>
  <si>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</si>
  <si>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</si>
  <si>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</si>
  <si>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</si>
  <si>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</si>
  <si>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</si>
  <si>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</si>
  <si>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</si>
  <si>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</si>
  <si>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</si>
  <si>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</si>
  <si>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</si>
  <si>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</si>
  <si>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</si>
  <si>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</si>
  <si>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</si>
  <si>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</si>
  <si>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</si>
  <si>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</si>
  <si>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</si>
  <si>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</si>
  <si>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</si>
  <si>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</si>
  <si>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</si>
  <si>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</si>
  <si>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</si>
  <si>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</si>
  <si>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</si>
  <si>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</si>
  <si>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</si>
  <si>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</si>
  <si>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</si>
  <si>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</si>
  <si>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</si>
  <si>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</si>
  <si>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</si>
  <si>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</si>
  <si>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</si>
  <si>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</si>
  <si>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</si>
  <si>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</si>
  <si>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</si>
  <si>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</si>
  <si>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</si>
  <si>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</si>
  <si>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</si>
  <si>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</si>
  <si>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</si>
  <si>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</si>
  <si>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</si>
  <si>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</si>
  <si>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</si>
  <si>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</si>
  <si>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</si>
  <si>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</si>
  <si>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</si>
  <si>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</si>
  <si>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</si>
  <si>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</si>
  <si>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</si>
  <si>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</si>
  <si>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</si>
  <si>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</si>
  <si>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</si>
  <si>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</si>
  <si>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</si>
  <si>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</si>
  <si>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</si>
  <si>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</si>
  <si>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</si>
  <si>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</si>
  <si>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</si>
  <si>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</si>
  <si>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</si>
  <si>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</si>
  <si>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</si>
  <si>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</si>
  <si>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</si>
  <si>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</si>
  <si>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</si>
  <si>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</si>
  <si>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</si>
  <si>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</si>
  <si>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</si>
  <si>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</si>
  <si>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</si>
  <si>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</si>
  <si>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</si>
  <si>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</si>
  <si>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</si>
  <si>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</si>
  <si>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</si>
  <si>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</si>
  <si>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</si>
  <si>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</si>
  <si>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</si>
  <si>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</si>
  <si>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</si>
  <si>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</si>
  <si>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</si>
  <si>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</si>
  <si>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</si>
  <si>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</si>
  <si>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</si>
  <si>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</si>
  <si>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</si>
  <si>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</si>
  <si>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</si>
  <si>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</si>
  <si>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</si>
  <si>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</si>
  <si>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</si>
  <si>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</si>
  <si>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</si>
  <si>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</si>
  <si>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</si>
  <si>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</si>
  <si>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</si>
  <si>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</si>
  <si>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</si>
  <si>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</si>
  <si>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</si>
  <si>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</si>
  <si>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</si>
  <si>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</si>
  <si>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</si>
  <si>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</si>
  <si>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</si>
  <si>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</si>
  <si>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</si>
  <si>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</si>
  <si>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</si>
  <si>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</si>
  <si>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</si>
  <si>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</si>
  <si>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</si>
  <si>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</si>
  <si>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</si>
  <si>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</si>
  <si>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</si>
  <si>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</si>
  <si>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</si>
  <si>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</si>
  <si>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</si>
  <si>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</si>
  <si>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</si>
  <si>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</si>
  <si>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</si>
  <si>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</si>
  <si>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</si>
  <si>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</si>
  <si>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</si>
  <si>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</si>
  <si>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</si>
  <si>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</si>
  <si>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</si>
  <si>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</si>
  <si>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</si>
  <si>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</si>
  <si>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</si>
  <si>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</si>
  <si>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</si>
  <si>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</si>
  <si>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</si>
  <si>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</si>
  <si>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</si>
  <si>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</si>
  <si>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</si>
  <si>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</si>
  <si>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</si>
  <si>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</si>
  <si>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</si>
  <si>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</si>
  <si>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</si>
  <si>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</si>
  <si>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</si>
  <si>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</si>
  <si>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</si>
  <si>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</si>
  <si>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</si>
  <si>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</si>
  <si>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</si>
  <si>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</si>
  <si>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</si>
  <si>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</si>
  <si>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</si>
  <si>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</si>
  <si>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</si>
  <si>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</si>
  <si>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</si>
  <si>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</si>
  <si>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</si>
  <si>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</si>
  <si>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</si>
  <si>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</si>
  <si>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</si>
  <si>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</si>
  <si>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</si>
  <si>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</si>
  <si>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</si>
  <si>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</si>
  <si>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</si>
  <si>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</si>
  <si>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</si>
  <si>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</si>
  <si>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</si>
  <si>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</si>
  <si>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</si>
  <si>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</si>
  <si>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</si>
  <si>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</si>
  <si>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</si>
  <si>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</si>
  <si>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</si>
  <si>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</si>
  <si>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</si>
  <si>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</si>
  <si>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</si>
  <si>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</si>
  <si>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</si>
  <si>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</si>
  <si>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</si>
  <si>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</si>
  <si>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</si>
  <si>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</si>
  <si>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</si>
  <si>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</si>
  <si>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</si>
  <si>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</si>
  <si>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</si>
  <si>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</si>
  <si>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</si>
  <si>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</si>
  <si>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</si>
  <si>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</si>
  <si>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</si>
  <si>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</si>
  <si>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</si>
  <si>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</si>
  <si>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</si>
  <si>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</si>
  <si>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</si>
  <si>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</si>
  <si>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</si>
  <si>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</si>
  <si>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</si>
  <si>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</si>
  <si>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</si>
  <si>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</si>
  <si>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</si>
  <si>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</si>
  <si>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</si>
  <si>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</si>
  <si>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</si>
  <si>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</si>
  <si>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</si>
  <si>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</si>
  <si>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</si>
  <si>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</si>
  <si>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</si>
  <si>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</si>
  <si>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</si>
  <si>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</si>
  <si>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</si>
  <si>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</si>
  <si>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</si>
  <si>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</si>
  <si>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</si>
  <si>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</si>
  <si>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</si>
  <si>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</si>
  <si>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</si>
  <si>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</si>
  <si>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</si>
  <si>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</si>
  <si>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</si>
  <si>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</si>
  <si>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</si>
  <si>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</si>
  <si>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</si>
  <si>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</si>
  <si>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</si>
  <si>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</si>
  <si>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</si>
  <si>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</si>
  <si>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</si>
  <si>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</si>
  <si>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</si>
  <si>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</si>
  <si>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</si>
  <si>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</si>
  <si>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</si>
  <si>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</si>
  <si>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</si>
  <si>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</si>
  <si>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</si>
  <si>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</si>
  <si>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</si>
  <si>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</si>
  <si>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</si>
  <si>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</si>
  <si>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</si>
  <si>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</si>
  <si>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</si>
  <si>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</si>
  <si>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</si>
  <si>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</si>
  <si>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</si>
  <si>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</si>
  <si>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</si>
  <si>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</si>
  <si>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</si>
  <si>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</si>
  <si>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</si>
  <si>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</si>
  <si>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</si>
  <si>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</si>
  <si>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</si>
  <si>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</si>
  <si>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</si>
  <si>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</si>
  <si>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</si>
  <si>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</si>
  <si>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</si>
  <si>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</si>
  <si>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</si>
  <si>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</si>
  <si>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</si>
  <si>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</si>
  <si>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</si>
  <si>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</si>
  <si>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</si>
  <si>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</si>
  <si>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</si>
  <si>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</si>
  <si>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</si>
  <si>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</si>
  <si>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</si>
  <si>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</si>
  <si>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</si>
  <si>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</si>
  <si>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</si>
  <si>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</si>
  <si>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</si>
  <si>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</si>
  <si>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</si>
  <si>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</si>
  <si>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</si>
  <si>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</si>
  <si>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</si>
  <si>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</si>
  <si>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</si>
  <si>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</si>
  <si>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</si>
  <si>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</si>
  <si>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</si>
  <si>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</si>
  <si>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</si>
  <si>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</si>
  <si>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</si>
  <si>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</si>
  <si>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</si>
  <si>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</si>
  <si>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</si>
  <si>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</si>
  <si>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</si>
  <si>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</si>
  <si>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</si>
  <si>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</si>
  <si>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</si>
  <si>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</si>
  <si>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</si>
  <si>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</si>
  <si>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</si>
  <si>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</si>
  <si>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</si>
  <si>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</si>
  <si>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</si>
  <si>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</si>
  <si>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</si>
  <si>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</si>
  <si>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</si>
  <si>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</si>
  <si>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</si>
  <si>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</si>
  <si>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</si>
  <si>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</si>
  <si>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</si>
  <si>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</si>
  <si>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</si>
  <si>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</si>
  <si>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</si>
  <si>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</si>
  <si>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</si>
  <si>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</si>
  <si>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</si>
  <si>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</si>
  <si>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</si>
  <si>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</si>
  <si>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</si>
  <si>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</si>
  <si>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</si>
  <si>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</si>
  <si>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</si>
  <si>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</si>
  <si>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</si>
  <si>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</si>
  <si>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</si>
  <si>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</si>
  <si>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</si>
  <si>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</si>
  <si>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</si>
  <si>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</si>
  <si>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</si>
  <si>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</si>
  <si>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</si>
  <si>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</si>
  <si>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</si>
  <si>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</si>
  <si>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</si>
  <si>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</si>
  <si>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</si>
  <si>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</si>
  <si>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</si>
  <si>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</si>
  <si>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</si>
  <si>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</si>
  <si>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</si>
  <si>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</si>
  <si>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</si>
  <si>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</si>
  <si>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</si>
  <si>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</si>
  <si>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</si>
  <si>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</si>
  <si>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</si>
  <si>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</si>
  <si>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</si>
  <si>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</si>
  <si>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</si>
  <si>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</si>
  <si>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</si>
  <si>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</si>
  <si>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</si>
  <si>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</si>
  <si>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</si>
  <si>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</si>
  <si>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</si>
  <si>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</si>
  <si>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</si>
  <si>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</si>
  <si>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</si>
  <si>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</si>
  <si>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</si>
  <si>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</si>
  <si>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</si>
  <si>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</si>
  <si>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</si>
  <si>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</si>
  <si>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</si>
  <si>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</si>
  <si>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</si>
  <si>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</si>
  <si>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</si>
  <si>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</si>
  <si>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</si>
  <si>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</si>
  <si>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</si>
  <si>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</si>
  <si>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</si>
  <si>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</si>
  <si>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</si>
  <si>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</si>
  <si>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</si>
  <si>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</si>
  <si>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</si>
  <si>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</si>
  <si>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</si>
  <si>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</si>
  <si>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</si>
  <si>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</si>
  <si>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</si>
  <si>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</si>
  <si>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</si>
  <si>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</si>
  <si>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</si>
  <si>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</si>
  <si>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</si>
  <si>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</si>
  <si>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</si>
  <si>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</si>
  <si>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</si>
  <si>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</si>
  <si>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</si>
  <si>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</si>
  <si>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</si>
  <si>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</si>
  <si>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</si>
  <si>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</si>
  <si>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</si>
  <si>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</si>
  <si>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</si>
  <si>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</si>
  <si>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</si>
  <si>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</si>
  <si>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</si>
  <si>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</si>
  <si>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</si>
  <si>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</si>
  <si>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</si>
  <si>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</si>
  <si>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</si>
  <si>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</si>
  <si>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</si>
  <si>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</si>
  <si>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</si>
  <si>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</si>
  <si>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</si>
  <si>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</si>
  <si>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</si>
  <si>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</si>
  <si>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</si>
  <si>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</si>
  <si>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</si>
  <si>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</si>
  <si>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</si>
  <si>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</si>
  <si>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</si>
  <si>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</si>
  <si>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</si>
  <si>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</si>
  <si>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</si>
  <si>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</si>
  <si>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</si>
  <si>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</si>
  <si>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</si>
  <si>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</si>
  <si>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</si>
  <si>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</si>
  <si>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</si>
  <si>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</si>
  <si>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</si>
  <si>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</si>
  <si>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</si>
  <si>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</si>
  <si>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</si>
  <si>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</si>
  <si>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</si>
  <si>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</si>
  <si>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</si>
  <si>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</si>
  <si>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</si>
  <si>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</si>
  <si>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</si>
  <si>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</si>
  <si>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</si>
  <si>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</si>
  <si>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</si>
  <si>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</si>
  <si>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</si>
  <si>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</si>
  <si>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</si>
  <si>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</si>
  <si>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</si>
  <si>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</si>
  <si>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</si>
  <si>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</si>
  <si>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</si>
  <si>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</si>
  <si>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</si>
  <si>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</si>
  <si>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</si>
  <si>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</si>
  <si>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</si>
  <si>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</si>
  <si>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</si>
  <si>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</si>
  <si>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</si>
  <si>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</si>
  <si>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</si>
  <si>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</si>
  <si>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</si>
  <si>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</si>
  <si>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</si>
  <si>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</si>
  <si>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</si>
  <si>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</si>
  <si>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</si>
  <si>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</si>
  <si>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</si>
  <si>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</si>
  <si>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</si>
  <si>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</si>
  <si>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</si>
  <si>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</si>
  <si>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</si>
  <si>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</si>
  <si>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</si>
  <si>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</si>
  <si>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</si>
  <si>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</si>
  <si>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</si>
  <si>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</si>
  <si>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</si>
  <si>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</si>
  <si>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</si>
  <si>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</si>
  <si>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</si>
  <si>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</si>
  <si>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</si>
  <si>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</si>
  <si>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</si>
  <si>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</si>
  <si>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</si>
  <si>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</si>
  <si>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</si>
  <si>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</si>
  <si>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</si>
  <si>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</si>
  <si>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</si>
  <si>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</si>
  <si>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</si>
  <si>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</si>
  <si>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</si>
  <si>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</si>
  <si>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</si>
  <si>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</si>
  <si>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</si>
  <si>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</si>
  <si>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</si>
  <si>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</si>
  <si>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</si>
  <si>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</si>
  <si>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</si>
  <si>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</si>
  <si>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</si>
  <si>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</si>
  <si>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</si>
  <si>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</si>
  <si>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</si>
  <si>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</si>
  <si>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</si>
  <si>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</si>
  <si>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</si>
  <si>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</si>
  <si>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</si>
  <si>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</si>
  <si>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</si>
  <si>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</si>
  <si>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</si>
  <si>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</si>
  <si>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</si>
  <si>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</si>
  <si>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</si>
  <si>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</si>
  <si>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</si>
  <si>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</si>
  <si>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</si>
  <si>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</si>
  <si>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</si>
  <si>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</si>
  <si>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</si>
  <si>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</si>
  <si>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</si>
  <si>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</si>
  <si>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</si>
  <si>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</si>
  <si>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</si>
  <si>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</si>
  <si>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</si>
  <si>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</si>
  <si>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</si>
  <si>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</si>
  <si>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</si>
  <si>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</si>
  <si>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</si>
  <si>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</si>
  <si>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</si>
  <si>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</si>
  <si>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</si>
  <si>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</si>
  <si>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</si>
  <si>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</si>
  <si>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</si>
  <si>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</si>
  <si>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</si>
  <si>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</si>
  <si>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</si>
  <si>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</si>
  <si>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</si>
  <si>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</si>
  <si>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</si>
  <si>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</si>
  <si>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</si>
  <si>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</si>
  <si>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</si>
  <si>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</si>
  <si>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</si>
  <si>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</si>
  <si>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</si>
  <si>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</si>
  <si>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</si>
  <si>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</si>
  <si>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</si>
  <si>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</si>
  <si>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</si>
  <si>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</si>
  <si>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</si>
  <si>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</si>
  <si>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</si>
  <si>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</si>
  <si>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</si>
  <si>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</si>
  <si>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</si>
  <si>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</si>
  <si>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</si>
  <si>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</si>
  <si>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</si>
  <si>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</si>
  <si>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</si>
  <si>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</si>
  <si>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</si>
  <si>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</si>
  <si>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</si>
  <si>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</si>
  <si>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</si>
  <si>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</si>
  <si>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</si>
  <si>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</si>
  <si>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</si>
  <si>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</si>
  <si>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</si>
  <si>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</si>
  <si>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</si>
  <si>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</si>
  <si>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</si>
  <si>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</si>
  <si>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</si>
  <si>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</si>
  <si>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</si>
  <si>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</si>
  <si>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</si>
  <si>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</si>
  <si>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</si>
  <si>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</si>
  <si>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</si>
  <si>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</si>
  <si>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</si>
  <si>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</si>
  <si>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</si>
  <si>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</si>
  <si>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</si>
  <si>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</si>
  <si>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</si>
  <si>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</si>
  <si>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</si>
  <si>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</si>
  <si>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</si>
  <si>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</si>
  <si>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</si>
  <si>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</si>
  <si>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</si>
  <si>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</si>
  <si>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</si>
  <si>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</si>
  <si>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</si>
  <si>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</si>
  <si>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</si>
  <si>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</si>
  <si>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</si>
  <si>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</si>
  <si>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</si>
  <si>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</si>
  <si>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</si>
  <si>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</si>
  <si>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</si>
  <si>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</si>
  <si>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</si>
  <si>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</si>
  <si>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</si>
  <si>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</si>
  <si>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</si>
  <si>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</si>
  <si>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</si>
  <si>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</si>
  <si>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</si>
  <si>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</si>
  <si>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</si>
  <si>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</si>
  <si>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</si>
  <si>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</si>
  <si>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</si>
  <si>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</si>
  <si>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</si>
  <si>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</si>
  <si>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</si>
  <si>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</si>
  <si>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</si>
  <si>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</si>
  <si>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</si>
  <si>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</si>
  <si>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</si>
  <si>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</si>
  <si>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</si>
  <si>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</si>
  <si>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</si>
  <si>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</si>
  <si>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</si>
  <si>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</si>
  <si>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</si>
  <si>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</si>
  <si>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</si>
  <si>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</si>
  <si>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</si>
  <si>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</si>
  <si>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</si>
  <si>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</si>
  <si>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</si>
  <si>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</si>
  <si>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</si>
  <si>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</si>
  <si>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</si>
  <si>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</si>
  <si>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</si>
  <si>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</si>
  <si>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</si>
  <si>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</si>
  <si>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</si>
  <si>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</si>
  <si>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</si>
  <si>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</si>
  <si>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</si>
  <si>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</si>
  <si>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</si>
  <si>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</si>
  <si>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</si>
  <si>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</si>
  <si>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</si>
  <si>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</si>
  <si>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</si>
  <si>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</si>
  <si>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</si>
  <si>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</si>
  <si>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</si>
  <si>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</si>
  <si>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</si>
  <si>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</si>
  <si>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</si>
  <si>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</si>
  <si>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</si>
  <si>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</si>
  <si>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</si>
  <si>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</si>
  <si>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</si>
  <si>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</si>
  <si>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</si>
  <si>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</si>
  <si>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</si>
  <si>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</si>
  <si>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</si>
  <si>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</si>
  <si>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</si>
  <si>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</si>
  <si>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</si>
  <si>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</si>
  <si>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</si>
  <si>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</si>
  <si>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</si>
  <si>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</si>
  <si>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</si>
  <si>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</si>
  <si>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</si>
  <si>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</si>
  <si>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</si>
  <si>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</si>
  <si>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</si>
  <si>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</si>
  <si>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</si>
  <si>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</si>
  <si>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</si>
  <si>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</si>
  <si>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</si>
  <si>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</si>
  <si>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</si>
  <si>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</si>
  <si>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</si>
  <si>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</si>
  <si>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</si>
  <si>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</si>
  <si>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</si>
  <si>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</si>
  <si>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</si>
  <si>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</si>
  <si>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</si>
  <si>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</si>
  <si>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</si>
  <si>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</si>
  <si>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</si>
  <si>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</si>
  <si>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</si>
  <si>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</si>
  <si>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</si>
  <si>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</si>
  <si>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</si>
  <si>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</si>
  <si>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</si>
  <si>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</si>
  <si>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</si>
  <si>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</si>
  <si>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</si>
  <si>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</si>
  <si>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</si>
  <si>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</si>
  <si>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</si>
  <si>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</si>
  <si>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</si>
  <si>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</si>
  <si>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</si>
  <si>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</si>
  <si>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</si>
  <si>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</si>
  <si>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</si>
  <si>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</si>
  <si>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</si>
  <si>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</si>
  <si>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</si>
  <si>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</si>
  <si>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</si>
  <si>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</si>
  <si>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</si>
  <si>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</si>
  <si>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</si>
  <si>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</si>
  <si>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</si>
  <si>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</si>
  <si>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</si>
  <si>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</si>
  <si>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</si>
  <si>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</si>
  <si>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</si>
  <si>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</si>
  <si>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</si>
  <si>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</si>
  <si>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</si>
  <si>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</si>
  <si>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</si>
  <si>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</si>
  <si>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</si>
  <si>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</si>
  <si>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</si>
  <si>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</si>
  <si>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</si>
  <si>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</si>
  <si>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</si>
  <si>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</si>
  <si>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</si>
  <si>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</si>
  <si>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</si>
  <si>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</si>
  <si>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</si>
  <si>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</si>
  <si>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</si>
  <si>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</si>
  <si>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</si>
  <si>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</si>
  <si>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</si>
  <si>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</si>
  <si>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</si>
  <si>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</si>
  <si>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</si>
  <si>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</si>
  <si>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</si>
  <si>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</si>
  <si>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</si>
  <si>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</si>
  <si>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</si>
  <si>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</si>
  <si>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</si>
  <si>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</si>
  <si>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</si>
  <si>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</si>
  <si>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</si>
  <si>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</si>
  <si>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</si>
  <si>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</si>
  <si>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</si>
  <si>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</si>
  <si>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</si>
  <si>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</si>
  <si>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</si>
  <si>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</si>
  <si>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</si>
  <si>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</si>
  <si>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</si>
  <si>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</si>
  <si>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</si>
  <si>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</si>
  <si>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</si>
  <si>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</si>
  <si>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</si>
  <si>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</si>
  <si>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</si>
  <si>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</si>
  <si>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</si>
  <si>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</si>
  <si>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</si>
  <si>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</si>
  <si>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</si>
  <si>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</si>
  <si>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</si>
  <si>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</si>
  <si>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</si>
  <si>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</si>
  <si>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</si>
  <si>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</si>
  <si>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</si>
  <si>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</si>
  <si>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</si>
  <si>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</si>
  <si>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</si>
  <si>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</si>
  <si>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</si>
  <si>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</si>
  <si>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</si>
  <si>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</si>
  <si>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</si>
  <si>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</si>
  <si>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</si>
  <si>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</si>
  <si>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</si>
  <si>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</si>
  <si>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</si>
  <si>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</si>
  <si>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</si>
  <si>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</si>
  <si>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</si>
  <si>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</si>
  <si>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</si>
  <si>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</si>
  <si>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</si>
  <si>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</si>
  <si>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</si>
  <si>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</si>
  <si>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</si>
  <si>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</si>
  <si>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</si>
  <si>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</si>
  <si>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</si>
  <si>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</si>
  <si>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</si>
  <si>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</si>
  <si>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</si>
  <si>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</si>
  <si>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</si>
  <si>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</si>
  <si>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</si>
  <si>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</si>
  <si>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</si>
  <si>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</si>
  <si>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</si>
  <si>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</si>
  <si>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</si>
  <si>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</si>
  <si>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</si>
  <si>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</si>
  <si>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</si>
  <si>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</si>
  <si>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</si>
  <si>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</si>
  <si>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</si>
  <si>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</si>
  <si>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</si>
  <si>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</si>
  <si>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</si>
  <si>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</si>
  <si>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</si>
  <si>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</si>
  <si>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</si>
  <si>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</si>
  <si>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</si>
  <si>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</si>
  <si>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</si>
  <si>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</si>
  <si>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</si>
  <si>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</si>
  <si>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</si>
  <si>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</si>
  <si>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</si>
  <si>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</si>
  <si>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</si>
  <si>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</si>
  <si>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</si>
  <si>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</si>
  <si>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</si>
  <si>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</si>
  <si>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</si>
  <si>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</si>
  <si>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</si>
  <si>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</si>
  <si>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</si>
  <si>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</si>
  <si>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</si>
  <si>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</si>
  <si>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</si>
  <si>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</si>
  <si>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</si>
  <si>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</si>
  <si>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</si>
  <si>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</si>
  <si>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</si>
  <si>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</si>
  <si>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</si>
  <si>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</si>
  <si>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</si>
  <si>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</si>
  <si>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</si>
  <si>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</si>
  <si>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</si>
  <si>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</si>
  <si>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</si>
  <si>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</si>
  <si>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</si>
  <si>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</si>
  <si>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</si>
  <si>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</si>
  <si>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</si>
  <si>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</si>
  <si>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</si>
  <si>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</si>
  <si>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</si>
  <si>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</si>
  <si>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</si>
  <si>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</si>
  <si>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</si>
  <si>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</si>
  <si>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</si>
  <si>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</si>
  <si>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</si>
  <si>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</si>
  <si>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</si>
  <si>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</si>
  <si>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</si>
  <si>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</si>
  <si>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</si>
  <si>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</si>
  <si>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</si>
  <si>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</si>
  <si>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</si>
  <si>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</si>
  <si>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</si>
  <si>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</si>
  <si>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</si>
  <si>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</si>
  <si>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</si>
  <si>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</si>
  <si>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</si>
  <si>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</si>
  <si>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</si>
  <si>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</si>
  <si>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</si>
  <si>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</si>
  <si>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</si>
  <si>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</si>
  <si>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</si>
  <si>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</si>
  <si>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</si>
  <si>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</si>
  <si>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</si>
  <si>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</si>
  <si>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</si>
  <si>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</si>
  <si>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</si>
  <si>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</si>
  <si>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</si>
  <si>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</si>
  <si>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</si>
  <si>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</si>
  <si>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</si>
  <si>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</si>
  <si>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</si>
  <si>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</si>
  <si>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</si>
  <si>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</si>
  <si>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</si>
  <si>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</si>
  <si>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</si>
  <si>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</si>
  <si>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</si>
  <si>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</si>
  <si>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</si>
  <si>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</si>
  <si>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</si>
  <si>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</si>
  <si>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</si>
  <si>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</si>
  <si>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</si>
  <si>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</si>
  <si>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</si>
  <si>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</si>
  <si>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</si>
  <si>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</si>
  <si>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</si>
  <si>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</si>
  <si>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</si>
  <si>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</si>
  <si>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</si>
  <si>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</si>
  <si>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</si>
  <si>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</si>
  <si>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</si>
  <si>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</si>
  <si>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</si>
  <si>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</si>
  <si>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</si>
  <si>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</si>
  <si>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</si>
  <si>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</si>
  <si>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</si>
  <si>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</si>
  <si>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</si>
  <si>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</si>
  <si>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</si>
  <si>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</si>
  <si>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</si>
  <si>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</si>
  <si>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</si>
  <si>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</si>
  <si>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</si>
  <si>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</si>
  <si>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</si>
  <si>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</si>
  <si>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</si>
  <si>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</si>
  <si>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</si>
  <si>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</si>
  <si>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</si>
  <si>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</si>
  <si>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</si>
  <si>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</si>
  <si>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</si>
  <si>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</si>
  <si>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</si>
  <si>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</si>
  <si>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</si>
  <si>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</si>
  <si>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</si>
  <si>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</si>
  <si>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</si>
  <si>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</si>
  <si>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</si>
  <si>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</si>
  <si>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</si>
  <si>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</si>
  <si>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</si>
  <si>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</si>
  <si>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</si>
  <si>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</si>
  <si>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</si>
  <si>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</si>
  <si>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</si>
  <si>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</si>
  <si>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</si>
  <si>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</si>
  <si>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</si>
  <si>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</si>
  <si>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</si>
  <si>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</si>
  <si>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</si>
  <si>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</si>
  <si>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</si>
  <si>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</si>
  <si>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</si>
  <si>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</si>
  <si>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</si>
  <si>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</si>
  <si>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</si>
  <si>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</si>
  <si>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</si>
  <si>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</si>
  <si>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</si>
  <si>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</si>
  <si>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</si>
  <si>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</si>
  <si>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</si>
  <si>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</si>
  <si>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</si>
  <si>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</si>
  <si>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</si>
  <si>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</si>
  <si>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</si>
  <si>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</si>
  <si>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</si>
  <si>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</si>
  <si>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</si>
  <si>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</si>
  <si>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</si>
  <si>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</si>
  <si>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</si>
  <si>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</si>
  <si>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</si>
  <si>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</si>
  <si>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</si>
  <si>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</si>
  <si>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</si>
  <si>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</si>
  <si>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</si>
  <si>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</si>
  <si>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</si>
  <si>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</si>
  <si>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</si>
  <si>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</si>
  <si>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</si>
  <si>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</si>
  <si>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</si>
  <si>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</si>
  <si>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</si>
  <si>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</si>
  <si>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</si>
  <si>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</si>
  <si>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</si>
  <si>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</si>
  <si>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</si>
  <si>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</si>
  <si>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</si>
  <si>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</si>
  <si>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</si>
  <si>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</si>
  <si>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</si>
  <si>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</si>
  <si>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</si>
  <si>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</si>
  <si>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</si>
  <si>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</si>
  <si>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</si>
  <si>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</si>
  <si>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</si>
  <si>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</si>
  <si>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</si>
  <si>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</si>
  <si>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</si>
  <si>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</si>
  <si>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</si>
  <si>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</si>
  <si>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</si>
  <si>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</si>
  <si>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</si>
  <si>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</si>
  <si>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</si>
  <si>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</si>
  <si>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</si>
  <si>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</si>
  <si>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</si>
  <si>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</si>
  <si>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</si>
  <si>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</si>
  <si>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</si>
  <si>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</si>
  <si>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</si>
  <si>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</si>
  <si>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</si>
  <si>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</si>
  <si>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</si>
  <si>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</si>
  <si>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</si>
  <si>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</si>
  <si>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</si>
  <si>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</si>
  <si>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</si>
  <si>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</si>
  <si>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</si>
  <si>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</si>
  <si>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</si>
  <si>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</si>
  <si>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</si>
  <si>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</si>
  <si>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</si>
  <si>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</si>
  <si>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</si>
  <si>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</si>
  <si>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</si>
  <si>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</si>
  <si>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</si>
  <si>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</si>
  <si>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</si>
  <si>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</si>
  <si>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</si>
  <si>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</si>
  <si>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</si>
  <si>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</si>
  <si>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</si>
  <si>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</si>
  <si>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</si>
  <si>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</si>
  <si>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</si>
  <si>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</si>
  <si>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</si>
  <si>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</si>
  <si>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</si>
  <si>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</si>
  <si>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</si>
  <si>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</si>
  <si>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</si>
  <si>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</si>
  <si>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</si>
  <si>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</si>
  <si>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</si>
  <si>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</si>
  <si>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</si>
  <si>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</si>
  <si>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</si>
  <si>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</si>
  <si>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</si>
  <si>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</si>
  <si>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</si>
  <si>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</si>
  <si>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</si>
  <si>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</si>
  <si>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</si>
  <si>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</si>
  <si>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</si>
  <si>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</si>
  <si>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</si>
  <si>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</si>
  <si>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</si>
  <si>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</si>
  <si>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</si>
  <si>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</si>
  <si>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</si>
  <si>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</si>
  <si>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</si>
  <si>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</si>
  <si>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</si>
  <si>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</si>
  <si>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</si>
  <si>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</si>
  <si>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</si>
  <si>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</si>
  <si>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</si>
  <si>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</si>
  <si>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</si>
  <si>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</si>
  <si>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</si>
  <si>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</si>
  <si>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</si>
  <si>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</si>
  <si>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</si>
  <si>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</si>
  <si>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</si>
  <si>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</si>
  <si>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</si>
  <si>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</si>
  <si>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</si>
  <si>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</si>
  <si>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</si>
  <si>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</si>
  <si>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</si>
  <si>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</si>
  <si>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</si>
  <si>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</si>
  <si>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</si>
  <si>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</si>
  <si>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</si>
  <si>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</si>
  <si>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</si>
  <si>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</si>
  <si>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</si>
  <si>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</si>
  <si>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</si>
  <si>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</si>
  <si>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</si>
  <si>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</si>
  <si>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</si>
  <si>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</si>
  <si>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</si>
  <si>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</si>
  <si>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</si>
  <si>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</si>
  <si>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</si>
  <si>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</si>
  <si>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</si>
  <si>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</si>
  <si>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</si>
  <si>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</si>
  <si>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</si>
  <si>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</si>
  <si>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</si>
  <si>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</si>
  <si>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</si>
  <si>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</si>
  <si>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</si>
  <si>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</si>
  <si>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</si>
  <si>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</si>
  <si>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</si>
  <si>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</si>
  <si>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</si>
  <si>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</si>
  <si>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</si>
  <si>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</si>
  <si>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</si>
  <si>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</si>
  <si>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</si>
  <si>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</si>
  <si>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</si>
  <si>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</si>
  <si>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</si>
  <si>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</si>
  <si>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</si>
  <si>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</si>
  <si>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</si>
  <si>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</si>
  <si>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</si>
  <si>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</si>
  <si>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</si>
  <si>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</si>
  <si>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</si>
  <si>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</si>
  <si>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</si>
  <si>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</si>
  <si>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</si>
  <si>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</si>
  <si>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</si>
  <si>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</si>
  <si>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</si>
  <si>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</si>
  <si>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</si>
  <si>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</si>
  <si>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</si>
  <si>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</si>
  <si>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</si>
  <si>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</si>
  <si>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</si>
  <si>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</si>
  <si>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</si>
  <si>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</si>
  <si>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</si>
  <si>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</si>
  <si>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</si>
  <si>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</si>
  <si>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</si>
  <si>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</si>
  <si>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</si>
  <si>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</si>
  <si>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</si>
  <si>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</si>
  <si>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</si>
  <si>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</si>
  <si>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</si>
  <si>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</si>
  <si>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</si>
  <si>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</si>
  <si>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</si>
  <si>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</si>
  <si>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</si>
  <si>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</si>
  <si>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</si>
  <si>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</si>
  <si>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</si>
  <si>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</si>
  <si>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</si>
  <si>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</si>
  <si>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</si>
  <si>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</si>
  <si>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</si>
  <si>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</si>
  <si>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</si>
  <si>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</si>
  <si>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</si>
  <si>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</si>
  <si>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</si>
  <si>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</si>
  <si>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</si>
  <si>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</si>
  <si>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</si>
  <si>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</si>
  <si>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</si>
  <si>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</si>
  <si>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</si>
  <si>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</si>
  <si>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</si>
  <si>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</si>
  <si>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</si>
  <si>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</si>
  <si>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</si>
  <si>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</si>
  <si>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</si>
  <si>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</si>
  <si>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</si>
  <si>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</si>
  <si>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</si>
  <si>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</si>
  <si>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</si>
  <si>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</si>
  <si>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</si>
  <si>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</si>
  <si>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</si>
  <si>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</si>
  <si>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</si>
  <si>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</si>
  <si>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</si>
  <si>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</si>
  <si>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</si>
  <si>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</si>
  <si>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</si>
  <si>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</si>
  <si>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</si>
  <si>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</si>
  <si>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</si>
  <si>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</si>
  <si>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</si>
  <si>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</si>
  <si>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</si>
  <si>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</si>
  <si>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</si>
  <si>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</si>
  <si>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</si>
  <si>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</si>
  <si>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</si>
  <si>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</si>
  <si>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</si>
  <si>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</si>
  <si>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</si>
  <si>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</si>
  <si>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</si>
  <si>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</si>
  <si>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</si>
  <si>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</si>
  <si>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</si>
  <si>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</si>
  <si>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</si>
  <si>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</si>
  <si>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</si>
  <si>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</si>
  <si>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</si>
  <si>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</si>
  <si>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</si>
  <si>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</si>
  <si>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</si>
  <si>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</si>
  <si>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</si>
  <si>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</si>
  <si>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</si>
  <si>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</si>
  <si>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</si>
  <si>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</si>
  <si>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</si>
  <si>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</si>
  <si>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</si>
  <si>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</si>
  <si>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</si>
  <si>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</si>
  <si>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</si>
  <si>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</si>
  <si>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</si>
  <si>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</si>
  <si>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</si>
  <si>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</si>
  <si>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</si>
  <si>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</si>
  <si>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</si>
  <si>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</si>
  <si>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</si>
  <si>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</si>
  <si>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</si>
  <si>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</si>
  <si>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</si>
  <si>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</si>
  <si>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</si>
  <si>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</si>
  <si>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</si>
  <si>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</si>
  <si>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</si>
  <si>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</si>
  <si>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</si>
  <si>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</si>
  <si>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</si>
  <si>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</si>
  <si>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</si>
  <si>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</si>
  <si>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</si>
  <si>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</si>
  <si>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</si>
  <si>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</si>
  <si>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</si>
  <si>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</si>
  <si>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</si>
  <si>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</si>
  <si>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</si>
  <si>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</si>
  <si>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</si>
  <si>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</si>
  <si>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</si>
  <si>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</si>
  <si>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</si>
  <si>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</si>
  <si>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</si>
  <si>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</si>
  <si>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</si>
  <si>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</si>
  <si>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</si>
  <si>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</si>
  <si>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</si>
  <si>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</si>
  <si>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</si>
  <si>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</si>
  <si>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</si>
  <si>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</si>
  <si>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</si>
  <si>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</si>
  <si>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</si>
  <si>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</si>
  <si>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</si>
  <si>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</si>
  <si>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</si>
  <si>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</si>
  <si>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</si>
  <si>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</si>
  <si>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</si>
  <si>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</si>
  <si>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</si>
  <si>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</si>
  <si>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</si>
  <si>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</si>
  <si>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</si>
  <si>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</si>
  <si>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</si>
  <si>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</si>
  <si>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</si>
  <si>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</si>
  <si>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</si>
  <si>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</si>
  <si>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</si>
  <si>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</si>
  <si>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</si>
  <si>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</si>
  <si>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</si>
  <si>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</si>
  <si>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</si>
  <si>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</si>
  <si>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</si>
  <si>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</si>
  <si>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</si>
  <si>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</si>
  <si>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</si>
  <si>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</si>
  <si>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</si>
  <si>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</si>
  <si>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</si>
  <si>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</si>
  <si>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</si>
  <si>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</si>
  <si>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</si>
  <si>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</si>
  <si>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</si>
  <si>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</si>
  <si>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</si>
  <si>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</si>
  <si>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</si>
  <si>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</si>
  <si>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</si>
  <si>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</si>
  <si>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</si>
  <si>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</si>
  <si>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</si>
  <si>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</si>
  <si>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</si>
  <si>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</si>
  <si>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</si>
  <si>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</si>
  <si>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</si>
  <si>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</si>
  <si>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</si>
  <si>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</si>
  <si>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</si>
  <si>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</si>
  <si>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</si>
  <si>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</si>
  <si>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</si>
  <si>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</si>
  <si>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</si>
  <si>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</si>
  <si>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</si>
  <si>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</si>
  <si>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</si>
  <si>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</si>
  <si>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</si>
  <si>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</si>
  <si>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</si>
  <si>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</si>
  <si>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</si>
  <si>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</si>
  <si>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</si>
  <si>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</si>
  <si>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</si>
  <si>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</si>
  <si>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</si>
  <si>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</si>
  <si>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</si>
  <si>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</si>
  <si>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</si>
  <si>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</si>
  <si>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</si>
  <si>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</si>
  <si>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</si>
  <si>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</si>
  <si>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</si>
  <si>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</si>
  <si>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</si>
  <si>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</si>
  <si>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</si>
  <si>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</si>
  <si>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</si>
  <si>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</si>
  <si>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</si>
  <si>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</si>
  <si>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</si>
  <si>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</si>
  <si>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</si>
  <si>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</si>
  <si>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</si>
  <si>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</si>
  <si>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</si>
  <si>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</si>
  <si>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</si>
  <si>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</si>
  <si>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</si>
  <si>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</si>
  <si>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</si>
  <si>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</si>
  <si>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</si>
  <si>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</si>
  <si>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</si>
  <si>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</si>
  <si>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</si>
  <si>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</si>
  <si>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</si>
  <si>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</si>
  <si>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</si>
  <si>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</si>
  <si>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</si>
  <si>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</si>
  <si>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</si>
  <si>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</si>
  <si>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</si>
  <si>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</si>
  <si>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</si>
  <si>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</si>
  <si>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</si>
  <si>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</si>
  <si>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</si>
  <si>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</si>
  <si>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</si>
  <si>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</si>
  <si>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</si>
  <si>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</si>
  <si>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</si>
  <si>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</si>
  <si>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</si>
  <si>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</si>
  <si>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</si>
  <si>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</si>
  <si>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</si>
  <si>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</si>
  <si>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</si>
  <si>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</si>
  <si>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</si>
  <si>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</si>
  <si>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</si>
  <si>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</si>
  <si>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</si>
  <si>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</si>
  <si>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</si>
  <si>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</si>
  <si>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</si>
  <si>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</si>
  <si>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</si>
  <si>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</si>
  <si>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</si>
  <si>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</si>
  <si>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</si>
  <si>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</si>
  <si>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</si>
  <si>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</si>
  <si>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</si>
  <si>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</si>
  <si>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</si>
  <si>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</si>
  <si>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</si>
  <si>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</si>
  <si>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</si>
  <si>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</si>
  <si>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</si>
  <si>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</si>
  <si>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</si>
  <si>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</si>
  <si>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</si>
  <si>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</si>
  <si>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</si>
  <si>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</si>
  <si>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</si>
  <si>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</si>
  <si>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</si>
  <si>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</si>
  <si>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</si>
  <si>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</si>
  <si>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</si>
  <si>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</si>
  <si>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</si>
  <si>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</si>
  <si>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</si>
  <si>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</si>
  <si>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</si>
  <si>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</si>
  <si>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</si>
  <si>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</si>
  <si>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</si>
  <si>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</si>
  <si>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</si>
  <si>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</si>
  <si>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</si>
  <si>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</si>
  <si>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</si>
  <si>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</si>
  <si>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</si>
  <si>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</si>
  <si>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</si>
  <si>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</si>
  <si>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</si>
  <si>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</si>
  <si>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</si>
  <si>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</si>
  <si>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</si>
  <si>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</si>
  <si>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</si>
  <si>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</si>
  <si>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</si>
  <si>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</si>
  <si>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</si>
  <si>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</si>
  <si>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</si>
  <si>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</si>
  <si>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</si>
  <si>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</si>
  <si>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</si>
  <si>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</si>
  <si>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</si>
  <si>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</si>
  <si>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</si>
  <si>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</si>
  <si>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</si>
  <si>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</si>
  <si>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</si>
  <si>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</si>
  <si>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</si>
  <si>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</si>
  <si>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</si>
  <si>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</si>
  <si>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</si>
  <si>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</si>
  <si>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</si>
  <si>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</si>
  <si>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</si>
  <si>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</si>
  <si>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</si>
  <si>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</si>
  <si>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</si>
  <si>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</si>
  <si>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</si>
  <si>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</si>
  <si>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</si>
  <si>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</si>
  <si>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</si>
  <si>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</si>
  <si>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</si>
  <si>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</si>
  <si>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</si>
  <si>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</si>
  <si>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</si>
  <si>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</si>
  <si>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</si>
  <si>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</si>
  <si>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</si>
  <si>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</si>
  <si>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</si>
  <si>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</si>
  <si>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</si>
  <si>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</si>
  <si>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</si>
  <si>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</si>
  <si>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</si>
  <si>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</si>
  <si>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</si>
  <si>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</si>
  <si>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</si>
  <si>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</si>
  <si>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</si>
  <si>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</si>
  <si>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</si>
  <si>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</si>
  <si>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</si>
  <si>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</si>
  <si>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</si>
  <si>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</si>
  <si>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</si>
  <si>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</si>
  <si>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</si>
  <si>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</si>
  <si>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</si>
  <si>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</si>
  <si>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</si>
  <si>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</si>
  <si>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</si>
  <si>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</si>
  <si>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</si>
  <si>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</si>
  <si>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</si>
  <si>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</si>
  <si>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</si>
  <si>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</si>
  <si>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</si>
  <si>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</si>
  <si>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</si>
  <si>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</si>
  <si>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</si>
  <si>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</si>
  <si>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</si>
  <si>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</si>
  <si>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</si>
  <si>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</si>
  <si>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</si>
  <si>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</si>
  <si>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</si>
  <si>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</si>
  <si>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</si>
  <si>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</si>
  <si>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</si>
  <si>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</si>
  <si>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</si>
  <si>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</si>
  <si>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</si>
  <si>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</si>
  <si>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</si>
  <si>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</si>
  <si>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</si>
  <si>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</si>
  <si>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</si>
  <si>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</si>
  <si>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</si>
  <si>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</si>
  <si>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</si>
  <si>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</si>
  <si>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</si>
  <si>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</si>
  <si>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</si>
  <si>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</si>
  <si>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</si>
  <si>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</si>
  <si>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</si>
  <si>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</si>
  <si>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</si>
  <si>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</si>
  <si>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</si>
  <si>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</si>
  <si>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</si>
  <si>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</si>
  <si>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</si>
  <si>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</si>
  <si>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</si>
  <si>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</si>
  <si>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</si>
  <si>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</si>
  <si>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</si>
  <si>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</si>
  <si>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</si>
  <si>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</si>
  <si>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</si>
  <si>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</si>
  <si>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</si>
  <si>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</si>
  <si>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</si>
  <si>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</si>
  <si>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</si>
  <si>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</si>
  <si>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</si>
  <si>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</si>
  <si>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</si>
  <si>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</si>
  <si>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</si>
  <si>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</si>
  <si>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</si>
  <si>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</si>
  <si>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</si>
  <si>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</si>
  <si>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</si>
  <si>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</si>
  <si>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</si>
  <si>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</si>
  <si>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</si>
  <si>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</si>
  <si>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</si>
  <si>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</si>
  <si>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</si>
  <si>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</si>
  <si>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</si>
  <si>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</si>
  <si>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</si>
  <si>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</si>
  <si>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</si>
  <si>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</si>
  <si>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</si>
  <si>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</si>
  <si>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</si>
  <si>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</si>
  <si>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</si>
  <si>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</si>
  <si>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</si>
  <si>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</si>
  <si>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</si>
  <si>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</si>
  <si>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</si>
  <si>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</si>
  <si>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</si>
  <si>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</si>
  <si>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</si>
  <si>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</si>
  <si>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</si>
  <si>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</si>
  <si>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</si>
  <si>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</si>
  <si>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</si>
  <si>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</si>
  <si>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</si>
  <si>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</si>
  <si>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</si>
  <si>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</si>
  <si>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</si>
  <si>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</si>
  <si>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</si>
  <si>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</si>
  <si>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</si>
  <si>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</si>
  <si>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</si>
  <si>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</si>
  <si>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</si>
  <si>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</si>
  <si>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</si>
  <si>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</si>
  <si>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</si>
  <si>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</si>
  <si>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</si>
  <si>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</si>
  <si>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</si>
  <si>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</si>
  <si>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</si>
  <si>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</si>
  <si>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</si>
  <si>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</si>
  <si>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</si>
  <si>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</si>
  <si>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</si>
  <si>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</si>
  <si>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</si>
  <si>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</si>
  <si>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</si>
  <si>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</si>
  <si>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</si>
  <si>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</si>
  <si>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</si>
  <si>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</si>
  <si>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</si>
  <si>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</si>
  <si>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</si>
  <si>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</si>
  <si>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</si>
  <si>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</si>
  <si>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</si>
  <si>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</si>
  <si>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</si>
  <si>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</si>
  <si>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</si>
  <si>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</si>
  <si>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</si>
  <si>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</si>
  <si>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</si>
  <si>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</si>
  <si>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</si>
  <si>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</si>
  <si>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</si>
  <si>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</si>
  <si>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</si>
  <si>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</si>
  <si>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</si>
  <si>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</si>
  <si>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</si>
  <si>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</si>
  <si>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</si>
  <si>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</si>
  <si>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</si>
  <si>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</si>
  <si>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</si>
  <si>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</si>
  <si>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</si>
  <si>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</si>
  <si>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</si>
  <si>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</si>
  <si>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</si>
  <si>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</si>
  <si>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</si>
  <si>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</si>
  <si>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</si>
  <si>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</si>
  <si>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</si>
  <si>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</si>
  <si>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</si>
  <si>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</si>
  <si>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</si>
  <si>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</si>
  <si>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</si>
  <si>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</si>
  <si>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</si>
  <si>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</si>
  <si>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</si>
  <si>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</si>
  <si>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</si>
  <si>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</si>
  <si>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</si>
  <si>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</si>
  <si>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</si>
  <si>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</si>
  <si>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</si>
  <si>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</si>
  <si>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</si>
  <si>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</si>
  <si>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</si>
  <si>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</si>
  <si>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</si>
  <si>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</si>
  <si>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</si>
  <si>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</si>
  <si>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</si>
  <si>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</si>
  <si>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</si>
  <si>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</si>
  <si>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</si>
  <si>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</si>
  <si>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</si>
  <si>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</si>
  <si>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</si>
  <si>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</si>
  <si>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</si>
  <si>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</si>
  <si>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</si>
  <si>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</si>
  <si>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</si>
  <si>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</si>
  <si>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</si>
  <si>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</si>
  <si>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</si>
  <si>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</si>
  <si>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</si>
  <si>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</si>
  <si>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</si>
  <si>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</si>
  <si>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</si>
  <si>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</si>
  <si>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</si>
  <si>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</si>
  <si>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</si>
  <si>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</si>
  <si>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</si>
  <si>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</si>
  <si>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</si>
  <si>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</si>
  <si>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</si>
  <si>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</si>
  <si>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</si>
  <si>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</si>
  <si>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</si>
  <si>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</si>
  <si>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</si>
  <si>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</si>
  <si>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</si>
  <si>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</si>
  <si>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</si>
  <si>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</si>
  <si>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</si>
  <si>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</si>
  <si>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</si>
  <si>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</si>
  <si>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</si>
  <si>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</si>
  <si>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</si>
  <si>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</si>
  <si>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</si>
  <si>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</si>
  <si>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</si>
  <si>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</si>
  <si>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</si>
  <si>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</si>
  <si>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</si>
  <si>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</si>
  <si>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</si>
  <si>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</si>
  <si>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</si>
  <si>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</si>
  <si>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</si>
  <si>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</si>
  <si>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</si>
  <si>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</si>
  <si>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</si>
  <si>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</si>
  <si>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</si>
  <si>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</si>
  <si>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</si>
  <si>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</si>
  <si>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</si>
  <si>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</si>
  <si>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</si>
  <si>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</si>
  <si>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</si>
  <si>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</si>
  <si>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</si>
  <si>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</si>
  <si>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</si>
  <si>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</si>
  <si>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</si>
  <si>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</si>
  <si>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</si>
  <si>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</si>
  <si>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</si>
  <si>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</si>
  <si>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</si>
  <si>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</si>
  <si>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</si>
  <si>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</si>
  <si>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</si>
  <si>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</si>
  <si>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</si>
  <si>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</si>
  <si>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</si>
  <si>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</si>
  <si>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</si>
  <si>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</si>
  <si>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</si>
  <si>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</si>
  <si>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</si>
  <si>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</si>
  <si>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</si>
  <si>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</si>
  <si>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</si>
  <si>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</si>
  <si>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</si>
  <si>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</si>
  <si>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</si>
  <si>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</si>
  <si>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</si>
  <si>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</si>
  <si>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</si>
  <si>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</si>
  <si>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</si>
  <si>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</si>
  <si>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</si>
  <si>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</si>
  <si>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</si>
  <si>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</si>
  <si>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</si>
  <si>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</si>
  <si>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</si>
  <si>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</si>
  <si>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</si>
  <si>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</si>
  <si>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</si>
  <si>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</si>
  <si>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</si>
  <si>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</si>
  <si>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</si>
  <si>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</si>
  <si>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</si>
  <si>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</si>
  <si>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</si>
  <si>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</si>
  <si>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</si>
  <si>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</si>
  <si>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</si>
  <si>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</si>
  <si>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</si>
  <si>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</si>
  <si>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</si>
  <si>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</si>
  <si>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</si>
  <si>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</si>
  <si>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</si>
  <si>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</si>
  <si>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</si>
  <si>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</si>
  <si>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</si>
  <si>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</si>
  <si>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</si>
  <si>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</si>
  <si>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</si>
  <si>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</si>
  <si>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</si>
  <si>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</si>
  <si>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</si>
  <si>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</si>
  <si>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</si>
  <si>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</si>
  <si>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</si>
  <si>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</si>
  <si>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</si>
  <si>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</si>
  <si>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</si>
  <si>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</si>
  <si>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</si>
  <si>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</si>
  <si>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</si>
  <si>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</si>
  <si>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</si>
  <si>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</si>
  <si>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</si>
  <si>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</si>
  <si>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</si>
  <si>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</si>
  <si>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</si>
  <si>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</si>
  <si>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</si>
  <si>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</si>
  <si>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</si>
  <si>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</si>
  <si>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</si>
  <si>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</si>
  <si>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</si>
  <si>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</si>
  <si>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</si>
  <si>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</si>
  <si>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</si>
  <si>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</si>
  <si>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</si>
  <si>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</si>
  <si>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</si>
  <si>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</si>
  <si>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</si>
  <si>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</si>
  <si>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</si>
  <si>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</si>
  <si>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</si>
  <si>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</si>
  <si>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</si>
  <si>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</si>
  <si>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</si>
  <si>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</si>
  <si>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</si>
  <si>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</si>
  <si>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</si>
  <si>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</si>
  <si>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</si>
  <si>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</si>
  <si>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</si>
  <si>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</si>
  <si>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</si>
  <si>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</si>
  <si>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</si>
  <si>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</si>
  <si>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</si>
  <si>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</si>
  <si>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</si>
  <si>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</si>
  <si>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</si>
  <si>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</si>
  <si>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</si>
  <si>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</si>
  <si>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</si>
  <si>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</si>
  <si>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</si>
  <si>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</si>
  <si>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</si>
  <si>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</si>
  <si>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</si>
  <si>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</si>
  <si>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</si>
  <si>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</si>
  <si>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</si>
  <si>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</si>
  <si>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</si>
  <si>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</si>
  <si>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</si>
  <si>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</si>
  <si>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</si>
  <si>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</si>
  <si>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</si>
  <si>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</si>
  <si>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</si>
  <si>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</si>
  <si>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</si>
  <si>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</si>
  <si>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</si>
  <si>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</si>
  <si>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</si>
  <si>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</si>
  <si>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</si>
  <si>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</si>
  <si>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</si>
  <si>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</si>
  <si>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</si>
  <si>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</si>
  <si>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</si>
  <si>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</si>
  <si>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</si>
  <si>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</si>
  <si>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</si>
  <si>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</si>
  <si>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</si>
  <si>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</si>
  <si>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</si>
  <si>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</si>
  <si>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</si>
  <si>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</si>
  <si>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</si>
  <si>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</si>
  <si>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</si>
  <si>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</si>
  <si>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</si>
  <si>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</si>
  <si>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</si>
  <si>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</si>
  <si>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</si>
  <si>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</si>
  <si>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</si>
  <si>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</si>
  <si>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</si>
  <si>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</si>
  <si>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</si>
  <si>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</si>
  <si>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</si>
  <si>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</si>
  <si>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</si>
  <si>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</si>
  <si>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</si>
  <si>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</si>
  <si>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</si>
  <si>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</si>
  <si>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</si>
  <si>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</si>
  <si>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</si>
  <si>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</si>
  <si>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</si>
  <si>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</si>
  <si>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</si>
  <si>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</si>
  <si>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</si>
  <si>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</si>
  <si>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</si>
  <si>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</si>
  <si>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</si>
  <si>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</si>
  <si>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</si>
  <si>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</si>
  <si>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</si>
  <si>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</si>
  <si>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</si>
  <si>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</si>
  <si>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</si>
  <si>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</si>
  <si>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</si>
  <si>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</si>
  <si>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</si>
  <si>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</si>
  <si>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</si>
  <si>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</si>
  <si>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</si>
  <si>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</si>
  <si>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</si>
  <si>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</si>
  <si>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</si>
  <si>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</si>
  <si>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</si>
  <si>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</si>
  <si>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</si>
  <si>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</si>
  <si>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</si>
  <si>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</si>
  <si>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</si>
  <si>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</si>
  <si>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</si>
  <si>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</si>
  <si>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</si>
  <si>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</si>
  <si>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</si>
  <si>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</si>
  <si>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</si>
  <si>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</si>
  <si>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</si>
  <si>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</si>
  <si>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</si>
  <si>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</si>
  <si>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</si>
  <si>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</si>
  <si>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</si>
  <si>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</si>
  <si>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</si>
  <si>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</si>
  <si>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</si>
  <si>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</si>
  <si>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</si>
  <si>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</si>
  <si>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</si>
  <si>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</si>
  <si>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</si>
  <si>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</si>
  <si>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</si>
  <si>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</si>
  <si>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</si>
  <si>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</si>
  <si>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</si>
  <si>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</si>
  <si>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</si>
  <si>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</si>
  <si>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</si>
  <si>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</si>
  <si>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</si>
  <si>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</si>
  <si>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</si>
  <si>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</si>
  <si>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</si>
  <si>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</si>
  <si>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</si>
  <si>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</si>
  <si>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</si>
  <si>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</si>
  <si>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</si>
  <si>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</si>
  <si>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</si>
  <si>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</si>
  <si>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</si>
  <si>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</si>
  <si>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</si>
  <si>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</si>
  <si>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</si>
  <si>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</si>
  <si>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</si>
  <si>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</si>
  <si>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</si>
  <si>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</si>
  <si>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</si>
  <si>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</si>
  <si>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</si>
  <si>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</si>
  <si>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</si>
  <si>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</si>
  <si>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</si>
  <si>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</si>
  <si>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</si>
  <si>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</si>
  <si>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</si>
  <si>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</si>
  <si>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</si>
  <si>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</si>
  <si>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</si>
  <si>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</si>
  <si>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</si>
  <si>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</si>
  <si>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</si>
  <si>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</si>
  <si>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</si>
  <si>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</si>
  <si>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</si>
  <si>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</si>
  <si>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</si>
  <si>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</si>
  <si>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</si>
  <si>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</si>
  <si>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</si>
  <si>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</si>
  <si>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</si>
  <si>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</si>
  <si>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</si>
  <si>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</si>
  <si>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</si>
  <si>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</si>
  <si>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</si>
  <si>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</si>
  <si>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</si>
  <si>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</si>
  <si>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</si>
  <si>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</si>
  <si>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</si>
  <si>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</si>
  <si>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</si>
  <si>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</si>
  <si>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</si>
  <si>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</si>
  <si>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</si>
  <si>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</si>
  <si>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</si>
  <si>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</si>
  <si>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</si>
  <si>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</si>
  <si>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</si>
  <si>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</si>
  <si>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</si>
  <si>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</si>
  <si>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</si>
  <si>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</si>
  <si>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</si>
  <si>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</si>
  <si>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</si>
  <si>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</si>
  <si>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</si>
  <si>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</si>
  <si>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</si>
  <si>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</si>
  <si>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</si>
  <si>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</si>
  <si>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</si>
  <si>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</si>
  <si>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</si>
  <si>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</si>
  <si>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</si>
  <si>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</si>
  <si>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</si>
  <si>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</si>
  <si>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</si>
  <si>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</si>
  <si>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</si>
  <si>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</si>
  <si>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</si>
  <si>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</si>
  <si>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</si>
  <si>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</si>
  <si>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</si>
  <si>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</si>
  <si>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</si>
  <si>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</si>
  <si>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</si>
  <si>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</si>
  <si>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</si>
  <si>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</si>
  <si>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</si>
  <si>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</si>
  <si>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</si>
  <si>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</si>
  <si>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</si>
  <si>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</si>
  <si>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</si>
  <si>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</si>
  <si>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</si>
  <si>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</si>
  <si>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</si>
  <si>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</si>
  <si>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</si>
  <si>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</si>
  <si>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</si>
  <si>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</si>
  <si>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</si>
  <si>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</si>
  <si>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</si>
  <si>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</si>
  <si>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</si>
  <si>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</si>
  <si>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</si>
  <si>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</si>
  <si>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</si>
  <si>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</si>
  <si>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</si>
  <si>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</si>
  <si>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</si>
  <si>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</si>
  <si>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</si>
  <si>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</si>
  <si>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</si>
  <si>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</si>
  <si>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</si>
  <si>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</si>
  <si>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</si>
  <si>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</si>
  <si>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</si>
  <si>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</si>
  <si>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</si>
  <si>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</si>
  <si>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</si>
  <si>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</si>
  <si>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</si>
  <si>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</si>
  <si>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</si>
  <si>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</si>
  <si>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</si>
  <si>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</si>
  <si>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</si>
  <si>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</si>
  <si>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</si>
  <si>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</si>
  <si>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</si>
  <si>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</si>
  <si>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</si>
  <si>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</si>
  <si>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</si>
  <si>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</si>
  <si>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</si>
  <si>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</si>
  <si>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</si>
  <si>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</si>
  <si>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</si>
  <si>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</si>
  <si>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</si>
  <si>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</si>
  <si>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</si>
  <si>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</si>
  <si>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</si>
  <si>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</si>
  <si>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</si>
  <si>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</si>
  <si>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</si>
  <si>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</si>
  <si>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</si>
  <si>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</si>
  <si>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</si>
  <si>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</si>
  <si>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</si>
  <si>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</si>
  <si>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</si>
  <si>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</si>
  <si>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</si>
  <si>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</si>
  <si>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</si>
  <si>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</si>
  <si>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</si>
  <si>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</si>
  <si>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</si>
  <si>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</si>
  <si>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</si>
  <si>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</si>
  <si>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</si>
  <si>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</si>
  <si>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</si>
  <si>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</si>
  <si>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</si>
  <si>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</si>
  <si>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</si>
  <si>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</si>
  <si>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</si>
  <si>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</si>
  <si>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</si>
  <si>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</si>
  <si>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</si>
  <si>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</si>
  <si>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</si>
  <si>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</si>
  <si>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</si>
  <si>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</si>
  <si>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</si>
  <si>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</si>
  <si>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</si>
  <si>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</si>
  <si>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</si>
  <si>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</si>
  <si>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</si>
  <si>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</si>
  <si>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</si>
  <si>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</si>
  <si>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</si>
  <si>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</si>
  <si>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</si>
  <si>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</si>
  <si>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</si>
  <si>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</si>
  <si>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</si>
  <si>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</si>
  <si>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</si>
  <si>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</si>
  <si>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</si>
  <si>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</si>
  <si>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</si>
  <si>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</si>
  <si>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</si>
  <si>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</si>
  <si>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</si>
  <si>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</si>
  <si>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</si>
  <si>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</si>
  <si>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</si>
  <si>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</si>
  <si>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</si>
  <si>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</si>
  <si>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</si>
  <si>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</si>
  <si>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</si>
  <si>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</si>
  <si>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</si>
  <si>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</si>
  <si>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</si>
  <si>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</si>
  <si>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</si>
  <si>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</si>
  <si>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</si>
  <si>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</si>
  <si>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</si>
  <si>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</si>
  <si>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</si>
  <si>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</si>
  <si>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</si>
  <si>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</si>
  <si>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</si>
  <si>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</si>
  <si>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</si>
  <si>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</si>
  <si>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</si>
  <si>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</si>
  <si>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</si>
  <si>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</si>
  <si>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</si>
  <si>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</si>
  <si>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</si>
  <si>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</si>
  <si>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</si>
  <si>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</si>
  <si>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</si>
  <si>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</si>
  <si>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</si>
  <si>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</si>
  <si>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</si>
  <si>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</si>
  <si>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</si>
  <si>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</si>
  <si>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</si>
  <si>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</si>
  <si>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</si>
  <si>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</si>
  <si>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</si>
  <si>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</si>
  <si>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</si>
  <si>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</si>
  <si>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</si>
  <si>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</si>
  <si>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</si>
  <si>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</si>
  <si>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</si>
  <si>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</si>
  <si>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</si>
  <si>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</si>
  <si>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</si>
  <si>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</si>
  <si>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</si>
  <si>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</si>
  <si>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</si>
  <si>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</si>
  <si>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</si>
  <si>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</si>
  <si>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</si>
  <si>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</si>
  <si>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</si>
  <si>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</si>
  <si>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</si>
  <si>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</si>
  <si>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</si>
  <si>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</si>
  <si>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</si>
  <si>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</si>
  <si>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</si>
  <si>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</si>
  <si>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</si>
  <si>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</si>
  <si>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</si>
  <si>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</si>
  <si>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</si>
  <si>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</si>
  <si>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</si>
  <si>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</si>
  <si>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</si>
  <si>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</si>
  <si>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</si>
  <si>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</si>
  <si>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</si>
  <si>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</si>
  <si>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</si>
  <si>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</si>
  <si>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</si>
  <si>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</si>
  <si>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</si>
  <si>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</si>
  <si>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</si>
  <si>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</si>
  <si>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</si>
  <si>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</si>
  <si>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</si>
  <si>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</si>
  <si>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</si>
  <si>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</si>
  <si>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</si>
  <si>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</si>
  <si>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</si>
  <si>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</si>
  <si>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</si>
  <si>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</si>
  <si>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</si>
  <si>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</si>
  <si>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</si>
  <si>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</si>
  <si>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</si>
  <si>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</si>
  <si>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</si>
  <si>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</si>
  <si>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</si>
  <si>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</si>
  <si>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</si>
  <si>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</si>
  <si>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</si>
  <si>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</si>
  <si>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</si>
  <si>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</si>
  <si>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</si>
  <si>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</si>
  <si>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</si>
  <si>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</si>
  <si>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</si>
  <si>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</si>
  <si>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</si>
  <si>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</si>
  <si>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</si>
  <si>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</si>
  <si>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</si>
  <si>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</si>
  <si>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</si>
  <si>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</si>
  <si>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</si>
  <si>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</si>
  <si>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</si>
  <si>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</si>
  <si>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</si>
  <si>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</si>
  <si>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</si>
  <si>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</si>
  <si>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</si>
  <si>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</si>
  <si>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</si>
  <si>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</si>
  <si>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</si>
  <si>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</si>
  <si>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</si>
  <si>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</si>
  <si>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</si>
  <si>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</si>
  <si>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</si>
  <si>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</si>
  <si>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</si>
  <si>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</si>
  <si>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</si>
  <si>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</si>
  <si>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</si>
  <si>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</si>
  <si>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</si>
  <si>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</si>
  <si>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</si>
  <si>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</si>
  <si>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</si>
  <si>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</si>
  <si>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</si>
  <si>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</si>
  <si>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</si>
  <si>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</si>
  <si>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</si>
  <si>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</si>
  <si>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</si>
  <si>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</si>
  <si>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</si>
  <si>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</si>
  <si>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</si>
  <si>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</si>
  <si>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</si>
  <si>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</si>
  <si>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</si>
  <si>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</si>
  <si>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</si>
  <si>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</si>
  <si>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</si>
  <si>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</si>
  <si>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</si>
  <si>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</si>
  <si>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</si>
  <si>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</si>
  <si>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</si>
  <si>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</si>
  <si>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</si>
  <si>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</si>
  <si>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</si>
  <si>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</si>
  <si>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</si>
  <si>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</si>
  <si>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</si>
  <si>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</si>
  <si>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</si>
  <si>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</si>
  <si>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</si>
  <si>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</si>
  <si>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</si>
  <si>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</si>
  <si>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</si>
  <si>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</si>
  <si>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</si>
  <si>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</si>
  <si>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</si>
  <si>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</si>
  <si>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</si>
  <si>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</si>
  <si>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</si>
  <si>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</si>
  <si>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</si>
  <si>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</si>
  <si>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</si>
  <si>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</si>
  <si>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</si>
  <si>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</si>
  <si>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</si>
  <si>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</si>
  <si>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</si>
  <si>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</si>
  <si>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</si>
  <si>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</si>
  <si>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</si>
  <si>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</si>
  <si>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</si>
  <si>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</si>
  <si>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</si>
  <si>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</si>
  <si>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</si>
  <si>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</si>
  <si>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</si>
  <si>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</si>
  <si>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</si>
  <si>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</si>
  <si>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</si>
  <si>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</si>
  <si>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</si>
  <si>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</si>
  <si>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</si>
  <si>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</si>
  <si>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</si>
  <si>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</si>
  <si>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</si>
  <si>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</si>
  <si>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</si>
  <si>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</si>
  <si>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</si>
  <si>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</si>
  <si>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</si>
  <si>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</si>
  <si>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</si>
  <si>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</si>
  <si>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</si>
  <si>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</si>
  <si>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</si>
  <si>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</si>
  <si>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</si>
  <si>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</si>
  <si>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</si>
  <si>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</si>
  <si>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</si>
  <si>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</si>
  <si>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</si>
  <si>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</si>
  <si>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</si>
  <si>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</si>
  <si>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</si>
  <si>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</si>
  <si>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</si>
  <si>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</si>
  <si>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</si>
  <si>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</si>
  <si>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</si>
  <si>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</si>
  <si>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</si>
  <si>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</si>
  <si>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</si>
  <si>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</si>
  <si>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</si>
  <si>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</si>
  <si>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</si>
  <si>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</si>
  <si>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</si>
  <si>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</si>
  <si>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</si>
  <si>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</si>
  <si>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</si>
  <si>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</si>
  <si>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</si>
  <si>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</si>
  <si>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</si>
  <si>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</si>
  <si>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</si>
  <si>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</si>
  <si>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</si>
  <si>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</si>
  <si>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</si>
  <si>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</si>
  <si>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</si>
  <si>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</si>
  <si>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</si>
  <si>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</si>
  <si>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</si>
  <si>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</si>
  <si>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</si>
  <si>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</si>
  <si>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</si>
  <si>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</si>
  <si>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</si>
  <si>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</si>
  <si>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</si>
  <si>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</si>
  <si>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</si>
  <si>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</si>
  <si>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</si>
  <si>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</si>
  <si>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</si>
  <si>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</si>
  <si>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</si>
  <si>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</si>
  <si>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</si>
  <si>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</si>
  <si>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</si>
  <si>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</si>
  <si>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</si>
  <si>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</si>
  <si>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</si>
  <si>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</si>
  <si>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</si>
  <si>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</si>
  <si>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</si>
  <si>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</si>
  <si>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</si>
  <si>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</si>
  <si>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</si>
  <si>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</si>
  <si>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</si>
  <si>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</si>
  <si>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</si>
  <si>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</si>
  <si>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</si>
  <si>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</si>
  <si>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</si>
  <si>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</si>
  <si>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</si>
  <si>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</si>
  <si>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</si>
  <si>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</si>
  <si>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</si>
  <si>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</si>
  <si>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</si>
  <si>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</si>
  <si>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</si>
  <si>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</si>
  <si>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</si>
  <si>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</si>
  <si>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</si>
  <si>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</si>
  <si>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</si>
  <si>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</si>
  <si>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</si>
  <si>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</si>
  <si>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</si>
  <si>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</si>
  <si>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</si>
  <si>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</si>
  <si>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</si>
  <si>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</si>
  <si>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</si>
  <si>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</si>
  <si>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</si>
  <si>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</si>
  <si>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</si>
  <si>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</si>
  <si>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</si>
  <si>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</si>
  <si>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</si>
  <si>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</si>
  <si>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</si>
  <si>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</si>
  <si>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</si>
  <si>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</si>
  <si>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</si>
  <si>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</si>
  <si>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</si>
  <si>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</si>
  <si>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</si>
  <si>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</si>
  <si>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</si>
  <si>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</si>
  <si>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</si>
  <si>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</si>
  <si>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</si>
  <si>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</si>
  <si>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</si>
  <si>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</si>
  <si>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</si>
  <si>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</si>
  <si>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</si>
  <si>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</si>
  <si>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</si>
  <si>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</si>
  <si>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</si>
  <si>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</si>
  <si>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</si>
  <si>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</si>
  <si>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</si>
  <si>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</si>
  <si>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</si>
  <si>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</si>
  <si>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</si>
  <si>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</si>
  <si>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</si>
  <si>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</si>
  <si>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</si>
  <si>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</si>
  <si>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</si>
  <si>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</si>
  <si>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</si>
  <si>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</si>
  <si>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</si>
  <si>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</si>
  <si>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</si>
  <si>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</si>
  <si>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</si>
  <si>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</si>
  <si>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</si>
  <si>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</si>
  <si>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</si>
  <si>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</si>
  <si>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</si>
  <si>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</si>
  <si>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</si>
  <si>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</si>
  <si>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</si>
  <si>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</si>
  <si>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</si>
  <si>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</si>
  <si>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</si>
  <si>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</si>
  <si>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</si>
  <si>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</si>
  <si>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</si>
  <si>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</si>
  <si>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</si>
  <si>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</si>
  <si>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</si>
  <si>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</si>
  <si>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</si>
  <si>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</si>
  <si>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</si>
  <si>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</si>
  <si>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</si>
  <si>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United States of America</t>
  </si>
  <si>
    <t>usa</t>
  </si>
  <si>
    <t xml:space="preserve">    lake lisa</t>
  </si>
  <si>
    <t xml:space="preserve">Phillipschester   </t>
  </si>
  <si>
    <t>East jeremy</t>
  </si>
  <si>
    <t>C-1499</t>
  </si>
  <si>
    <t>C-1491</t>
  </si>
  <si>
    <t>C-1486</t>
  </si>
  <si>
    <t>C-1464</t>
  </si>
  <si>
    <t xml:space="preserve">   laura green</t>
  </si>
  <si>
    <t>dr. Benjamin Price</t>
  </si>
  <si>
    <t xml:space="preserve">  sheena bonilla  </t>
  </si>
  <si>
    <t>jeremy harris</t>
  </si>
  <si>
    <t xml:space="preserve">   paul fox</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</si>
  <si>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</si>
  <si>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</si>
  <si>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</si>
  <si>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</si>
  <si>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</si>
  <si>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</si>
  <si>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</si>
  <si>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</si>
  <si>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</si>
  <si>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</si>
  <si>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</si>
  <si>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</si>
  <si>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</si>
  <si>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</si>
  <si>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</si>
  <si>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</si>
  <si>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</si>
  <si>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</si>
  <si>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</si>
  <si>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</si>
  <si>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</si>
  <si>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</si>
  <si>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</si>
  <si>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</si>
  <si>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</si>
  <si>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</si>
  <si>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</si>
  <si>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</si>
  <si>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</si>
  <si>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</si>
  <si>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</si>
  <si>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</si>
  <si>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</si>
  <si>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</si>
  <si>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</si>
  <si>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</si>
  <si>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</si>
  <si>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</si>
  <si>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</si>
  <si>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</si>
  <si>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</si>
  <si>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</si>
  <si>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</si>
  <si>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</si>
  <si>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</si>
  <si>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</si>
  <si>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</si>
  <si>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</si>
  <si>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</si>
  <si>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</si>
  <si>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</si>
  <si>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</si>
  <si>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</si>
  <si>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</si>
  <si>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</si>
  <si>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</si>
  <si>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</si>
  <si>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</si>
  <si>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</si>
  <si>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</si>
  <si>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</si>
  <si>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</si>
  <si>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</si>
  <si>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</si>
  <si>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</si>
  <si>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</si>
  <si>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</si>
  <si>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</si>
  <si>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</si>
  <si>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</si>
  <si>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</si>
  <si>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</si>
  <si>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</si>
  <si>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</si>
  <si>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</si>
  <si>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</si>
  <si>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</si>
  <si>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</si>
  <si>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</si>
  <si>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</si>
  <si>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</si>
  <si>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</si>
  <si>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</si>
  <si>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</si>
  <si>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</si>
  <si>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</si>
  <si>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</si>
  <si>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</si>
  <si>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</si>
  <si>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</si>
  <si>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</si>
  <si>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</si>
  <si>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</si>
  <si>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</si>
  <si>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</si>
  <si>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</si>
  <si>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</si>
  <si>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</si>
  <si>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</si>
  <si>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</si>
  <si>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</si>
  <si>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</si>
  <si>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</si>
  <si>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</si>
  <si>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</si>
  <si>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</si>
  <si>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</si>
  <si>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</si>
  <si>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</si>
  <si>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</si>
  <si>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</si>
  <si>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</si>
  <si>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</si>
  <si>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</si>
  <si>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</si>
  <si>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</si>
  <si>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</si>
  <si>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</si>
  <si>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</si>
  <si>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</si>
  <si>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</si>
  <si>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</si>
  <si>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</si>
  <si>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Unknown</t>
  </si>
  <si>
    <t>Lake Tylerfort</t>
  </si>
  <si>
    <t>Jonesbury</t>
  </si>
  <si>
    <t>Phillipschester</t>
  </si>
  <si>
    <t>Lake Lisa</t>
  </si>
  <si>
    <t>East Jeremy</t>
  </si>
  <si>
    <t>First Name</t>
  </si>
  <si>
    <t>Last Name</t>
  </si>
  <si>
    <t>Sheena</t>
  </si>
  <si>
    <t>Bonilla</t>
  </si>
  <si>
    <t>Middle-aged</t>
  </si>
  <si>
    <t>Eugene</t>
  </si>
  <si>
    <t>Nelson</t>
  </si>
  <si>
    <t>Youth</t>
  </si>
  <si>
    <t>Dr. Benjamin</t>
  </si>
  <si>
    <t>Price</t>
  </si>
  <si>
    <t>Jeremy</t>
  </si>
  <si>
    <t>Harris</t>
  </si>
  <si>
    <t>Elderly</t>
  </si>
  <si>
    <t>Caroline</t>
  </si>
  <si>
    <t>Collins</t>
  </si>
  <si>
    <t>Christine</t>
  </si>
  <si>
    <t>Vaughn</t>
  </si>
  <si>
    <t>Adult</t>
  </si>
  <si>
    <t>Amber</t>
  </si>
  <si>
    <t>Jackson</t>
  </si>
  <si>
    <t>Daniel</t>
  </si>
  <si>
    <t>Boyd</t>
  </si>
  <si>
    <t>Melissa</t>
  </si>
  <si>
    <t>Howard</t>
  </si>
  <si>
    <t>Ms. Maria</t>
  </si>
  <si>
    <t>Leach</t>
  </si>
  <si>
    <t>Dominic</t>
  </si>
  <si>
    <t>Page</t>
  </si>
  <si>
    <t>Brian</t>
  </si>
  <si>
    <t>Lopez</t>
  </si>
  <si>
    <t>Kenneth</t>
  </si>
  <si>
    <t>Lambert</t>
  </si>
  <si>
    <t>Nathan</t>
  </si>
  <si>
    <t>Hernandez</t>
  </si>
  <si>
    <t>Ashley</t>
  </si>
  <si>
    <t>Cohen</t>
  </si>
  <si>
    <t>Laura</t>
  </si>
  <si>
    <t>Alvarez</t>
  </si>
  <si>
    <t>John</t>
  </si>
  <si>
    <t>Scott</t>
  </si>
  <si>
    <t>Adam</t>
  </si>
  <si>
    <t>Cruz</t>
  </si>
  <si>
    <t>Rhonda</t>
  </si>
  <si>
    <t>Moss</t>
  </si>
  <si>
    <t>Michael</t>
  </si>
  <si>
    <t>Torres</t>
  </si>
  <si>
    <t>Bridget</t>
  </si>
  <si>
    <t>Allen</t>
  </si>
  <si>
    <t>Jeff</t>
  </si>
  <si>
    <t>Martinez</t>
  </si>
  <si>
    <t>Paul</t>
  </si>
  <si>
    <t>Fox</t>
  </si>
  <si>
    <t>Jonathan</t>
  </si>
  <si>
    <t>Steele</t>
  </si>
  <si>
    <t>Heather</t>
  </si>
  <si>
    <t>Diana</t>
  </si>
  <si>
    <t>Taylor</t>
  </si>
  <si>
    <t>Carlson</t>
  </si>
  <si>
    <t>Teen</t>
  </si>
  <si>
    <t>Leslie</t>
  </si>
  <si>
    <t>Johnson</t>
  </si>
  <si>
    <t>Joshua</t>
  </si>
  <si>
    <t>Ryan</t>
  </si>
  <si>
    <t>David</t>
  </si>
  <si>
    <t>Arnold</t>
  </si>
  <si>
    <t>Jessica</t>
  </si>
  <si>
    <t>Acevedo</t>
  </si>
  <si>
    <t>Sarah</t>
  </si>
  <si>
    <t>Vance</t>
  </si>
  <si>
    <t>Mike</t>
  </si>
  <si>
    <t>Jennings</t>
  </si>
  <si>
    <t>Robert Jones</t>
  </si>
  <si>
    <t>Dds</t>
  </si>
  <si>
    <t>Christopher</t>
  </si>
  <si>
    <t>Olson</t>
  </si>
  <si>
    <t>Rachel</t>
  </si>
  <si>
    <t>Myers</t>
  </si>
  <si>
    <t>Thomas</t>
  </si>
  <si>
    <t>Phillips</t>
  </si>
  <si>
    <t>Carter</t>
  </si>
  <si>
    <t>Deanna</t>
  </si>
  <si>
    <t>Simpson</t>
  </si>
  <si>
    <t>Tonya</t>
  </si>
  <si>
    <t>Reynolds</t>
  </si>
  <si>
    <t>Eric</t>
  </si>
  <si>
    <t>Vega</t>
  </si>
  <si>
    <t>James</t>
  </si>
  <si>
    <t>Gibbs</t>
  </si>
  <si>
    <t>William</t>
  </si>
  <si>
    <t>Martin</t>
  </si>
  <si>
    <t>Joseph</t>
  </si>
  <si>
    <t>Snow</t>
  </si>
  <si>
    <t>Denise</t>
  </si>
  <si>
    <t>Williams</t>
  </si>
  <si>
    <t>Jordan Jackson</t>
  </si>
  <si>
    <t>Michelle Garcia</t>
  </si>
  <si>
    <t>Gina</t>
  </si>
  <si>
    <t>Knight</t>
  </si>
  <si>
    <t>April</t>
  </si>
  <si>
    <t>Mullins</t>
  </si>
  <si>
    <t>Timothy</t>
  </si>
  <si>
    <t>Weaver</t>
  </si>
  <si>
    <t>Matthew Hunter</t>
  </si>
  <si>
    <t>Jr.</t>
  </si>
  <si>
    <t>Rodgers</t>
  </si>
  <si>
    <t>Debra</t>
  </si>
  <si>
    <t>Liu</t>
  </si>
  <si>
    <t>Sharon</t>
  </si>
  <si>
    <t>Brown</t>
  </si>
  <si>
    <t>Katherine</t>
  </si>
  <si>
    <t>Dorsey</t>
  </si>
  <si>
    <t>Wayne</t>
  </si>
  <si>
    <t>Mcpherson</t>
  </si>
  <si>
    <t>Sutton</t>
  </si>
  <si>
    <t>Jay</t>
  </si>
  <si>
    <t>Patel</t>
  </si>
  <si>
    <t>Cheryl</t>
  </si>
  <si>
    <t>Copeland</t>
  </si>
  <si>
    <t>Alyssa</t>
  </si>
  <si>
    <t>Vargas</t>
  </si>
  <si>
    <t>Dr. David</t>
  </si>
  <si>
    <t>Smith</t>
  </si>
  <si>
    <t>Kristin</t>
  </si>
  <si>
    <t>Stein</t>
  </si>
  <si>
    <t>Bean</t>
  </si>
  <si>
    <t>Mr. Mason</t>
  </si>
  <si>
    <t>Butler</t>
  </si>
  <si>
    <t>Cody</t>
  </si>
  <si>
    <t>Diaz</t>
  </si>
  <si>
    <t>Mcclain</t>
  </si>
  <si>
    <t>Mr. Mark</t>
  </si>
  <si>
    <t>Beasley</t>
  </si>
  <si>
    <t>Roy</t>
  </si>
  <si>
    <t>Cole</t>
  </si>
  <si>
    <t>Singh</t>
  </si>
  <si>
    <t>Andrea</t>
  </si>
  <si>
    <t>Perez</t>
  </si>
  <si>
    <t>Burch</t>
  </si>
  <si>
    <t>Mayer</t>
  </si>
  <si>
    <t>Morales</t>
  </si>
  <si>
    <t>Campbell</t>
  </si>
  <si>
    <t>Young</t>
  </si>
  <si>
    <t>Blake</t>
  </si>
  <si>
    <t>Molly</t>
  </si>
  <si>
    <t>Gardner</t>
  </si>
  <si>
    <t>Jennifer</t>
  </si>
  <si>
    <t>Garcia</t>
  </si>
  <si>
    <t>Krystal</t>
  </si>
  <si>
    <t>Ford</t>
  </si>
  <si>
    <t>George</t>
  </si>
  <si>
    <t>Rosario</t>
  </si>
  <si>
    <t>Robinson</t>
  </si>
  <si>
    <t>Christy</t>
  </si>
  <si>
    <t>Hoffman</t>
  </si>
  <si>
    <t>Richard</t>
  </si>
  <si>
    <t>Delgado</t>
  </si>
  <si>
    <t>Tammy Miller</t>
  </si>
  <si>
    <t>Md</t>
  </si>
  <si>
    <t>Melissa Duffy</t>
  </si>
  <si>
    <t>Wright</t>
  </si>
  <si>
    <t>Jamie</t>
  </si>
  <si>
    <t>Yoder</t>
  </si>
  <si>
    <t>Oscar</t>
  </si>
  <si>
    <t>Moon</t>
  </si>
  <si>
    <t>Donna</t>
  </si>
  <si>
    <t>Gregory</t>
  </si>
  <si>
    <t>Robert</t>
  </si>
  <si>
    <t>Vasquez</t>
  </si>
  <si>
    <t>Patterson</t>
  </si>
  <si>
    <t>Amy</t>
  </si>
  <si>
    <t>Fowler</t>
  </si>
  <si>
    <t>Samantha</t>
  </si>
  <si>
    <t>Walker</t>
  </si>
  <si>
    <t>Cobb</t>
  </si>
  <si>
    <t>Brittney</t>
  </si>
  <si>
    <t>Morgan</t>
  </si>
  <si>
    <t>Sheila</t>
  </si>
  <si>
    <t>Wilson</t>
  </si>
  <si>
    <t>Diane</t>
  </si>
  <si>
    <t>Watson</t>
  </si>
  <si>
    <t>Colleen</t>
  </si>
  <si>
    <t>Maynard</t>
  </si>
  <si>
    <t>Schneider</t>
  </si>
  <si>
    <t>Steven</t>
  </si>
  <si>
    <t>Lester</t>
  </si>
  <si>
    <t>Lance</t>
  </si>
  <si>
    <t>Baker</t>
  </si>
  <si>
    <t>Summers</t>
  </si>
  <si>
    <t>Erica</t>
  </si>
  <si>
    <t>Carney</t>
  </si>
  <si>
    <t>Travis</t>
  </si>
  <si>
    <t>Holland</t>
  </si>
  <si>
    <t>Griffin</t>
  </si>
  <si>
    <t>Julie</t>
  </si>
  <si>
    <t>Farmer</t>
  </si>
  <si>
    <t>Edward</t>
  </si>
  <si>
    <t>Hall</t>
  </si>
  <si>
    <t>Tyler</t>
  </si>
  <si>
    <t>Conrad</t>
  </si>
  <si>
    <t>Anthony</t>
  </si>
  <si>
    <t>Mccarthy</t>
  </si>
  <si>
    <t>Earl</t>
  </si>
  <si>
    <t>Jones</t>
  </si>
  <si>
    <t>Jacob</t>
  </si>
  <si>
    <t>Hopkins</t>
  </si>
  <si>
    <t>Joel</t>
  </si>
  <si>
    <t>Chang</t>
  </si>
  <si>
    <t>Erin</t>
  </si>
  <si>
    <t>Donald</t>
  </si>
  <si>
    <t>Lee</t>
  </si>
  <si>
    <t>Keith</t>
  </si>
  <si>
    <t>Miller</t>
  </si>
  <si>
    <t>Wolfe</t>
  </si>
  <si>
    <t>Mcknight</t>
  </si>
  <si>
    <t>Susan</t>
  </si>
  <si>
    <t>Mcdonald</t>
  </si>
  <si>
    <t>Mitchell</t>
  </si>
  <si>
    <t>Reyes</t>
  </si>
  <si>
    <t>Richards</t>
  </si>
  <si>
    <t>Miguel</t>
  </si>
  <si>
    <t>Hayley</t>
  </si>
  <si>
    <t>Pope</t>
  </si>
  <si>
    <t>Bowen</t>
  </si>
  <si>
    <t>Matthew</t>
  </si>
  <si>
    <t>Hanna</t>
  </si>
  <si>
    <t>Patrick</t>
  </si>
  <si>
    <t>Coleman</t>
  </si>
  <si>
    <t>Rick</t>
  </si>
  <si>
    <t>Dominguez</t>
  </si>
  <si>
    <t>Sean</t>
  </si>
  <si>
    <t>Roth</t>
  </si>
  <si>
    <t>Holder</t>
  </si>
  <si>
    <t>Patty</t>
  </si>
  <si>
    <t>Francis</t>
  </si>
  <si>
    <t>Cristian</t>
  </si>
  <si>
    <t>Maria</t>
  </si>
  <si>
    <t>Ramirez</t>
  </si>
  <si>
    <t>Carlos</t>
  </si>
  <si>
    <t>Skinner</t>
  </si>
  <si>
    <t>Justin</t>
  </si>
  <si>
    <t>Cross</t>
  </si>
  <si>
    <t>Cameron</t>
  </si>
  <si>
    <t>Rivera</t>
  </si>
  <si>
    <t>Theresa</t>
  </si>
  <si>
    <t>Stephanie</t>
  </si>
  <si>
    <t>Conway</t>
  </si>
  <si>
    <t>Davies</t>
  </si>
  <si>
    <t>Roberts</t>
  </si>
  <si>
    <t>Faulkner</t>
  </si>
  <si>
    <t>Hale</t>
  </si>
  <si>
    <t>Curtis</t>
  </si>
  <si>
    <t>Haynes</t>
  </si>
  <si>
    <t>Sanchez</t>
  </si>
  <si>
    <t>Zamora</t>
  </si>
  <si>
    <t>Powell</t>
  </si>
  <si>
    <t>Choi</t>
  </si>
  <si>
    <t>Lawson</t>
  </si>
  <si>
    <t>Cynthia</t>
  </si>
  <si>
    <t>Morris</t>
  </si>
  <si>
    <t>Mariah</t>
  </si>
  <si>
    <t>Rivas</t>
  </si>
  <si>
    <t>Jason</t>
  </si>
  <si>
    <t>Wheeler</t>
  </si>
  <si>
    <t>Patricia</t>
  </si>
  <si>
    <t>Antonio</t>
  </si>
  <si>
    <t>Wade</t>
  </si>
  <si>
    <t>Contreras</t>
  </si>
  <si>
    <t>Steve</t>
  </si>
  <si>
    <t>Mclaughlin</t>
  </si>
  <si>
    <t>Christopher Garcia</t>
  </si>
  <si>
    <t>Rhodes</t>
  </si>
  <si>
    <t>Teresa</t>
  </si>
  <si>
    <t>Stokes</t>
  </si>
  <si>
    <t>Davis</t>
  </si>
  <si>
    <t>Michelle</t>
  </si>
  <si>
    <t>Rogers</t>
  </si>
  <si>
    <t>Bradford</t>
  </si>
  <si>
    <t>Lam</t>
  </si>
  <si>
    <t>Nicholas</t>
  </si>
  <si>
    <t>Bradshaw</t>
  </si>
  <si>
    <t>Wesley</t>
  </si>
  <si>
    <t>Thompson</t>
  </si>
  <si>
    <t>Ward</t>
  </si>
  <si>
    <t>Hamilton</t>
  </si>
  <si>
    <t>Mario</t>
  </si>
  <si>
    <t>Jacobs</t>
  </si>
  <si>
    <t>Leonard</t>
  </si>
  <si>
    <t>Cochran</t>
  </si>
  <si>
    <t>Brent</t>
  </si>
  <si>
    <t>Pruitt</t>
  </si>
  <si>
    <t>Dr. Suzanne</t>
  </si>
  <si>
    <t>Bullock</t>
  </si>
  <si>
    <t>Kimberly</t>
  </si>
  <si>
    <t>Brooks</t>
  </si>
  <si>
    <t>Austin</t>
  </si>
  <si>
    <t>Stewart</t>
  </si>
  <si>
    <t>Todd</t>
  </si>
  <si>
    <t>Poole</t>
  </si>
  <si>
    <t>Wood</t>
  </si>
  <si>
    <t>Ferguson</t>
  </si>
  <si>
    <t>Megan</t>
  </si>
  <si>
    <t>Greer</t>
  </si>
  <si>
    <t>Wanda</t>
  </si>
  <si>
    <t>Snyder</t>
  </si>
  <si>
    <t>Carmen</t>
  </si>
  <si>
    <t>Anna</t>
  </si>
  <si>
    <t>Mary</t>
  </si>
  <si>
    <t>Christina</t>
  </si>
  <si>
    <t>Brady</t>
  </si>
  <si>
    <t>Tiffany</t>
  </si>
  <si>
    <t>Herrera</t>
  </si>
  <si>
    <t>Carpenter</t>
  </si>
  <si>
    <t>Ronald</t>
  </si>
  <si>
    <t>Jacqueline</t>
  </si>
  <si>
    <t>Pacheco</t>
  </si>
  <si>
    <t>Joan</t>
  </si>
  <si>
    <t>Rodney</t>
  </si>
  <si>
    <t>Huffman</t>
  </si>
  <si>
    <t>Harrison</t>
  </si>
  <si>
    <t>Stuart</t>
  </si>
  <si>
    <t>Medina</t>
  </si>
  <si>
    <t>Kathryn</t>
  </si>
  <si>
    <t>Kathy</t>
  </si>
  <si>
    <t>Julia</t>
  </si>
  <si>
    <t>Jordan</t>
  </si>
  <si>
    <t>Wells</t>
  </si>
  <si>
    <t>Lisa</t>
  </si>
  <si>
    <t>Alejandro</t>
  </si>
  <si>
    <t>Doyle</t>
  </si>
  <si>
    <t>Elizabeth</t>
  </si>
  <si>
    <t>Stanley</t>
  </si>
  <si>
    <t>Alexis</t>
  </si>
  <si>
    <t>Castaneda</t>
  </si>
  <si>
    <t>Pham</t>
  </si>
  <si>
    <t>Casey</t>
  </si>
  <si>
    <t>Flores</t>
  </si>
  <si>
    <t>Tanner</t>
  </si>
  <si>
    <t>Sanders</t>
  </si>
  <si>
    <t>Juarez</t>
  </si>
  <si>
    <t>Hill</t>
  </si>
  <si>
    <t>Gonzalez</t>
  </si>
  <si>
    <t>Nathaniel</t>
  </si>
  <si>
    <t>Jon</t>
  </si>
  <si>
    <t>Ortiz</t>
  </si>
  <si>
    <t>Short</t>
  </si>
  <si>
    <t>Hull</t>
  </si>
  <si>
    <t>Mr. William</t>
  </si>
  <si>
    <t>Horton</t>
  </si>
  <si>
    <t>Hammond</t>
  </si>
  <si>
    <t>Nancy</t>
  </si>
  <si>
    <t>Soto</t>
  </si>
  <si>
    <t>Russell</t>
  </si>
  <si>
    <t>Douglas</t>
  </si>
  <si>
    <t>Webb</t>
  </si>
  <si>
    <t>Lauren</t>
  </si>
  <si>
    <t>Veronica</t>
  </si>
  <si>
    <t>Newman</t>
  </si>
  <si>
    <t>Garner</t>
  </si>
  <si>
    <t>Mccoy</t>
  </si>
  <si>
    <t>Dr. Ashley Yates</t>
  </si>
  <si>
    <t>Linda</t>
  </si>
  <si>
    <t>Kline</t>
  </si>
  <si>
    <t>Damon</t>
  </si>
  <si>
    <t>Kristen</t>
  </si>
  <si>
    <t>Fischer</t>
  </si>
  <si>
    <t>Beth</t>
  </si>
  <si>
    <t>Lamb</t>
  </si>
  <si>
    <t>Carol</t>
  </si>
  <si>
    <t>Bishop</t>
  </si>
  <si>
    <t>Cowan</t>
  </si>
  <si>
    <t>Crystal</t>
  </si>
  <si>
    <t>Payne</t>
  </si>
  <si>
    <t>Tracy</t>
  </si>
  <si>
    <t>Kelly</t>
  </si>
  <si>
    <t>Zachary</t>
  </si>
  <si>
    <t>Shelton</t>
  </si>
  <si>
    <t>Kevin</t>
  </si>
  <si>
    <t>Orr</t>
  </si>
  <si>
    <t>Tyrone</t>
  </si>
  <si>
    <t>Daisy Johnson</t>
  </si>
  <si>
    <t>Rowland</t>
  </si>
  <si>
    <t>Lane</t>
  </si>
  <si>
    <t>Shannon</t>
  </si>
  <si>
    <t>Arthur</t>
  </si>
  <si>
    <t>Warren</t>
  </si>
  <si>
    <t>Jeffrey</t>
  </si>
  <si>
    <t>Gomez</t>
  </si>
  <si>
    <t>Stephen</t>
  </si>
  <si>
    <t>Aaron</t>
  </si>
  <si>
    <t>Luna</t>
  </si>
  <si>
    <t>Leon</t>
  </si>
  <si>
    <t>Brittany</t>
  </si>
  <si>
    <t>Kristi</t>
  </si>
  <si>
    <t>Bryan</t>
  </si>
  <si>
    <t>Hunter</t>
  </si>
  <si>
    <t>Guerra</t>
  </si>
  <si>
    <t>Tommy</t>
  </si>
  <si>
    <t>Misty</t>
  </si>
  <si>
    <t>Figueroa</t>
  </si>
  <si>
    <t>Chase Williams</t>
  </si>
  <si>
    <t>Ricardo</t>
  </si>
  <si>
    <t>Gloria</t>
  </si>
  <si>
    <t>Chandler</t>
  </si>
  <si>
    <t>Waters</t>
  </si>
  <si>
    <t>Jared</t>
  </si>
  <si>
    <t>Moran</t>
  </si>
  <si>
    <t>Carr</t>
  </si>
  <si>
    <t>Stephens</t>
  </si>
  <si>
    <t>Avery</t>
  </si>
  <si>
    <t>Kane</t>
  </si>
  <si>
    <t>Sloan</t>
  </si>
  <si>
    <t>Miss Alexandria Li</t>
  </si>
  <si>
    <t>Dvm</t>
  </si>
  <si>
    <t>Roberta</t>
  </si>
  <si>
    <t>Green</t>
  </si>
  <si>
    <t>Angela</t>
  </si>
  <si>
    <t>Brandy</t>
  </si>
  <si>
    <t>Stacy</t>
  </si>
  <si>
    <t>Kara</t>
  </si>
  <si>
    <t>Dodson</t>
  </si>
  <si>
    <t>Larson</t>
  </si>
  <si>
    <t>Rodriguez</t>
  </si>
  <si>
    <t>House</t>
  </si>
  <si>
    <t>Madison</t>
  </si>
  <si>
    <t>Darren</t>
  </si>
  <si>
    <t>Burton</t>
  </si>
  <si>
    <t>Samuel</t>
  </si>
  <si>
    <t>Arias</t>
  </si>
  <si>
    <t>Kristy</t>
  </si>
  <si>
    <t>Dunlap</t>
  </si>
  <si>
    <t>Alex Mann</t>
  </si>
  <si>
    <t>Ii</t>
  </si>
  <si>
    <t>Andrew</t>
  </si>
  <si>
    <t>King</t>
  </si>
  <si>
    <t>Reginald</t>
  </si>
  <si>
    <t>Willis</t>
  </si>
  <si>
    <t>Mario Harvey</t>
  </si>
  <si>
    <t>Victor</t>
  </si>
  <si>
    <t>Mcintosh</t>
  </si>
  <si>
    <t>Pamela</t>
  </si>
  <si>
    <t>Mcguire</t>
  </si>
  <si>
    <t>Dr. Lindsay</t>
  </si>
  <si>
    <t>Mr. Christopher</t>
  </si>
  <si>
    <t>Sims</t>
  </si>
  <si>
    <t>Woods</t>
  </si>
  <si>
    <t>Lewis</t>
  </si>
  <si>
    <t>Jasmine</t>
  </si>
  <si>
    <t>Mrs. Susan</t>
  </si>
  <si>
    <t>Buckley</t>
  </si>
  <si>
    <t>Cunningham</t>
  </si>
  <si>
    <t>Moore</t>
  </si>
  <si>
    <t>Evelyn</t>
  </si>
  <si>
    <t>Justin Mason</t>
  </si>
  <si>
    <t>Sherry</t>
  </si>
  <si>
    <t>Cabrera</t>
  </si>
  <si>
    <t>Valenzuela</t>
  </si>
  <si>
    <t>Charles</t>
  </si>
  <si>
    <t>Greene</t>
  </si>
  <si>
    <t>Hunt</t>
  </si>
  <si>
    <t>Manuel</t>
  </si>
  <si>
    <t>Castillo</t>
  </si>
  <si>
    <t>Anderson</t>
  </si>
  <si>
    <t>Melanie</t>
  </si>
  <si>
    <t>Tate</t>
  </si>
  <si>
    <t>Natalie</t>
  </si>
  <si>
    <t>Joshua Smith</t>
  </si>
  <si>
    <t>Chloe</t>
  </si>
  <si>
    <t>Aguilar</t>
  </si>
  <si>
    <t>Brandon</t>
  </si>
  <si>
    <t>Mcbride</t>
  </si>
  <si>
    <t>Mallory</t>
  </si>
  <si>
    <t>Melinda</t>
  </si>
  <si>
    <t>Miranda</t>
  </si>
  <si>
    <t>James Holloway</t>
  </si>
  <si>
    <t>Orozco</t>
  </si>
  <si>
    <t>Emma</t>
  </si>
  <si>
    <t>Bell</t>
  </si>
  <si>
    <t>Michele</t>
  </si>
  <si>
    <t>Burke</t>
  </si>
  <si>
    <t>Conley</t>
  </si>
  <si>
    <t>Frank</t>
  </si>
  <si>
    <t>Tanya</t>
  </si>
  <si>
    <t>Shelley</t>
  </si>
  <si>
    <t>Ponce</t>
  </si>
  <si>
    <t>Erika</t>
  </si>
  <si>
    <t>Padilla</t>
  </si>
  <si>
    <t>Martha</t>
  </si>
  <si>
    <t>Kristine</t>
  </si>
  <si>
    <t>Higgins</t>
  </si>
  <si>
    <t>Mason</t>
  </si>
  <si>
    <t>Tammy</t>
  </si>
  <si>
    <t>Brennan</t>
  </si>
  <si>
    <t>Heidi</t>
  </si>
  <si>
    <t>Mcneil</t>
  </si>
  <si>
    <t>Evans</t>
  </si>
  <si>
    <t>Alexander</t>
  </si>
  <si>
    <t>Byrd</t>
  </si>
  <si>
    <t>Charles Norman</t>
  </si>
  <si>
    <t>Phd</t>
  </si>
  <si>
    <t>Donaldson</t>
  </si>
  <si>
    <t>Mark</t>
  </si>
  <si>
    <t>Terry</t>
  </si>
  <si>
    <t>Moses</t>
  </si>
  <si>
    <t>Cassandra</t>
  </si>
  <si>
    <t>Ingram</t>
  </si>
  <si>
    <t>Ross</t>
  </si>
  <si>
    <t>Lozano</t>
  </si>
  <si>
    <t>Mendoza</t>
  </si>
  <si>
    <t>Isabel</t>
  </si>
  <si>
    <t>Foster</t>
  </si>
  <si>
    <t>Jackie</t>
  </si>
  <si>
    <t>Katrina</t>
  </si>
  <si>
    <t>Shane</t>
  </si>
  <si>
    <t>Valentine</t>
  </si>
  <si>
    <t>Cook</t>
  </si>
  <si>
    <t>Karen</t>
  </si>
  <si>
    <t>Luke</t>
  </si>
  <si>
    <t>Parks</t>
  </si>
  <si>
    <t>Monica</t>
  </si>
  <si>
    <t>Dr. Tamara White</t>
  </si>
  <si>
    <t>Holly</t>
  </si>
  <si>
    <t>Brittany Edwards</t>
  </si>
  <si>
    <t>Rebecca</t>
  </si>
  <si>
    <t>Edwin</t>
  </si>
  <si>
    <t>Barnes</t>
  </si>
  <si>
    <t>Bryce</t>
  </si>
  <si>
    <t>Hawkins</t>
  </si>
  <si>
    <t>Jeanette</t>
  </si>
  <si>
    <t>Nichols</t>
  </si>
  <si>
    <t>Jose</t>
  </si>
  <si>
    <t>Vang</t>
  </si>
  <si>
    <t>Summer</t>
  </si>
  <si>
    <t>Weiss</t>
  </si>
  <si>
    <t>Monique</t>
  </si>
  <si>
    <t>Castro</t>
  </si>
  <si>
    <t>Lindsay</t>
  </si>
  <si>
    <t>Flynn</t>
  </si>
  <si>
    <t>Compton</t>
  </si>
  <si>
    <t>Trevino</t>
  </si>
  <si>
    <t>Dalton</t>
  </si>
  <si>
    <t>Walters</t>
  </si>
  <si>
    <t>Kelli</t>
  </si>
  <si>
    <t>Gene</t>
  </si>
  <si>
    <t>Turner</t>
  </si>
  <si>
    <t>Holmes</t>
  </si>
  <si>
    <t>Cortez</t>
  </si>
  <si>
    <t>Mills</t>
  </si>
  <si>
    <t>Jeffery</t>
  </si>
  <si>
    <t>Wolf</t>
  </si>
  <si>
    <t>Berg</t>
  </si>
  <si>
    <t>Weber</t>
  </si>
  <si>
    <t>Robertson</t>
  </si>
  <si>
    <t>Garrett</t>
  </si>
  <si>
    <t>Cox</t>
  </si>
  <si>
    <t>Pierce</t>
  </si>
  <si>
    <t>Parrish</t>
  </si>
  <si>
    <t>Foley</t>
  </si>
  <si>
    <t>Fisher</t>
  </si>
  <si>
    <t>Mccullough</t>
  </si>
  <si>
    <t>Philip</t>
  </si>
  <si>
    <t>Mathews</t>
  </si>
  <si>
    <t>Barbara</t>
  </si>
  <si>
    <t>Berry</t>
  </si>
  <si>
    <t>Earl Smith</t>
  </si>
  <si>
    <t>Dylan</t>
  </si>
  <si>
    <t>Gutierrez</t>
  </si>
  <si>
    <t>Tran</t>
  </si>
  <si>
    <t>Sheri</t>
  </si>
  <si>
    <t>Joyce</t>
  </si>
  <si>
    <t>Sara</t>
  </si>
  <si>
    <t>Amanda</t>
  </si>
  <si>
    <t>Andrade</t>
  </si>
  <si>
    <t>Kaitlin</t>
  </si>
  <si>
    <t>Darrell</t>
  </si>
  <si>
    <t>Berger</t>
  </si>
  <si>
    <t>Marsh</t>
  </si>
  <si>
    <t>Traci</t>
  </si>
  <si>
    <t>Pennington</t>
  </si>
  <si>
    <t>Age Group</t>
  </si>
  <si>
    <t>Row Labels</t>
  </si>
  <si>
    <t>Grand Total</t>
  </si>
  <si>
    <t>Sum of Cost</t>
  </si>
  <si>
    <t>Items</t>
  </si>
  <si>
    <t>Total Sales</t>
  </si>
  <si>
    <t>No. of Costumers</t>
  </si>
  <si>
    <t>Total Counts</t>
  </si>
  <si>
    <t>Number of Persons</t>
  </si>
  <si>
    <t>Mean</t>
  </si>
  <si>
    <t>Standard Error</t>
  </si>
  <si>
    <t>Median</t>
  </si>
  <si>
    <t>Mode</t>
  </si>
  <si>
    <t>Standard Deviation</t>
  </si>
  <si>
    <t>Sample Variance</t>
  </si>
  <si>
    <t>Kurtosis</t>
  </si>
  <si>
    <t>Skewness</t>
  </si>
  <si>
    <t>Range</t>
  </si>
  <si>
    <t>Minimum</t>
  </si>
  <si>
    <t>Maximum</t>
  </si>
  <si>
    <t>Sum</t>
  </si>
  <si>
    <t>Count</t>
  </si>
  <si>
    <t xml:space="preserve"> Summarized Statstical Data</t>
  </si>
  <si>
    <t>Sales_Fact__2[Sales_ID]</t>
  </si>
  <si>
    <t>Sales_Fact__2[Order_Date]</t>
  </si>
  <si>
    <t>Sales_Fact__2[Customer_ID]</t>
  </si>
  <si>
    <t>Sales_Fact__2[Product_ID]</t>
  </si>
  <si>
    <t>Sales_Fact__2[Store_ID]</t>
  </si>
  <si>
    <t>Sales_Fact__2[Quantity]</t>
  </si>
  <si>
    <t>Sales_Fact__2[Unit_Price]</t>
  </si>
  <si>
    <t>Sales_Fact__2[Discount]</t>
  </si>
  <si>
    <t>Sales_Fact__2[Payment_Type]</t>
  </si>
  <si>
    <t>Sales_Fact__2[Total_Amount]</t>
  </si>
  <si>
    <t>Data returned for Count of Product_ID, STORE10 (First 1000 rows).</t>
  </si>
  <si>
    <t>Total Products</t>
  </si>
  <si>
    <t>Catogories</t>
  </si>
  <si>
    <t>Total Stock</t>
  </si>
  <si>
    <t>Average Cost</t>
  </si>
  <si>
    <t>Brand Name</t>
  </si>
  <si>
    <t xml:space="preserve">You can search here by default to view the stock and cost details for each category. </t>
  </si>
  <si>
    <t>Column1</t>
  </si>
  <si>
    <t>Column2</t>
  </si>
  <si>
    <t>Total Costumers</t>
  </si>
  <si>
    <t>Total Stores</t>
  </si>
  <si>
    <t>Total Quantity Sold</t>
  </si>
  <si>
    <t xml:space="preserve">Total Sales </t>
  </si>
  <si>
    <t>Gross Profit</t>
  </si>
  <si>
    <t>SUMMARY AND STASTICAL DATA</t>
  </si>
  <si>
    <t>Product Name</t>
  </si>
  <si>
    <t>BLANK CELLS</t>
  </si>
  <si>
    <t>SALES DASHBOARD</t>
  </si>
  <si>
    <t>All</t>
  </si>
  <si>
    <t>Store Name</t>
  </si>
  <si>
    <t>Sum of Quantity</t>
  </si>
  <si>
    <t>Sum of Total Sales</t>
  </si>
  <si>
    <t>c</t>
  </si>
  <si>
    <t xml:space="preserve"> Products with more sales</t>
  </si>
  <si>
    <t>Full Name</t>
  </si>
  <si>
    <t>Year</t>
  </si>
  <si>
    <t>Products (Top 10)</t>
  </si>
  <si>
    <t>Sum of Stock</t>
  </si>
  <si>
    <t>COSTUMER DATA PIVOT TABLE</t>
  </si>
  <si>
    <t>Costumer Name</t>
  </si>
  <si>
    <t>PRODUCT DATA - PIVOT TABLE</t>
  </si>
  <si>
    <t>Loyalty Level</t>
  </si>
  <si>
    <t>Costumers</t>
  </si>
  <si>
    <t>Count of Stores</t>
  </si>
  <si>
    <t>STORE PVIOT TABLES</t>
  </si>
  <si>
    <t/>
  </si>
  <si>
    <t>Top Five Stores</t>
  </si>
  <si>
    <t xml:space="preserve">Top Ten Cities </t>
  </si>
  <si>
    <t>TOP TEN COSTUMERS AND CITIES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</si>
</sst>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yyyy\-mm\-dd"/>
    <numFmt numFmtId="165" formatCode="_ [$₹-4009]\ * #,##0.00_ ;_ [$₹-4009]\ * \-#,##0.00_ ;_ [$₹-4009]\ * &quot;-&quot;??_ ;_ @_ "/>
    <numFmt numFmtId="166" formatCode="&quot;Rs.&quot;\ ###,##0.00"/>
    <numFmt numFmtId="167" formatCode="[&gt;=100000]0.##,,&quot; L&quot;;#,##0"/>
    <numFmt numFmtId="168" formatCode="[&gt;=100000]\₹0.##,,&quot; L&quot;;\₹#,##0"/>
    <numFmt numFmtId="177" formatCode="_ &quot;Rs.&quot;\ ##.##,\ &quot;L&quot;"/>
  </numFmts>
  <fonts count="14" x14ac:knownFonts="1">
    <font>
      <sz val="11"/>
      <color theme="1"/>
      <name val="Calibri"/>
      <family val="2"/>
      <scheme val="minor"/>
    </font>
    <font>
      <b/>
      <sz val="11"/>
      <name val="Calibri"/>
    </font>
    <font>
      <sz val="8"/>
      <name val="Calibri"/>
      <family val="2"/>
      <scheme val="minor"/>
    </font>
    <font>
      <b/>
      <sz val="11"/>
      <color theme="1"/>
      <name val="Calibri"/>
      <family val="2"/>
      <scheme val="minor"/>
    </font>
    <font>
      <i/>
      <sz val="11"/>
      <color theme="1"/>
      <name val="Calibri"/>
      <family val="2"/>
      <scheme val="minor"/>
    </font>
    <font>
      <b/>
      <i/>
      <sz val="11"/>
      <color theme="1"/>
      <name val="Calibri"/>
      <family val="2"/>
      <scheme val="minor"/>
    </font>
    <font>
      <sz val="12"/>
      <color theme="1"/>
      <name val="Calibri"/>
      <family val="2"/>
      <scheme val="minor"/>
    </font>
    <font>
      <b/>
      <sz val="20"/>
      <color theme="1"/>
      <name val="Calibri"/>
      <family val="2"/>
      <scheme val="minor"/>
    </font>
    <font>
      <b/>
      <sz val="18"/>
      <color theme="1"/>
      <name val="Calibri"/>
      <family val="2"/>
      <scheme val="minor"/>
    </font>
    <font>
      <b/>
      <sz val="28"/>
      <color theme="1"/>
      <name val="Calibri"/>
      <family val="2"/>
      <scheme val="minor"/>
    </font>
    <font>
      <b/>
      <sz val="16"/>
      <color theme="1"/>
      <name val="Calibri"/>
      <family val="2"/>
      <scheme val="minor"/>
    </font>
    <font>
      <sz val="11"/>
      <color theme="0"/>
      <name val="Calibri"/>
      <family val="2"/>
      <scheme val="minor"/>
    </font>
    <font>
      <b/>
      <sz val="36"/>
      <color theme="0"/>
      <name val="Calibri"/>
      <family val="2"/>
      <scheme val="minor"/>
    </font>
    <font>
      <sz val="72"/>
      <color theme="0"/>
      <name val="Verdana Pro Black"/>
      <family val="2"/>
    </font>
  </fonts>
  <fills count="4">
    <fill>
      <patternFill patternType="none"/>
    </fill>
    <fill>
      <patternFill patternType="gray125"/>
    </fill>
    <fill>
      <patternFill patternType="solid">
        <fgColor rgb="FF92D050"/>
        <bgColor indexed="64"/>
      </patternFill>
    </fill>
    <fill>
      <patternFill patternType="solid">
        <fgColor theme="9"/>
        <bgColor indexed="64"/>
      </patternFill>
    </fill>
  </fills>
  <borders count="19">
    <border>
      <left/>
      <right/>
      <top/>
      <bottom/>
      <diagonal/>
    </border>
    <border>
      <left style="thin">
        <color auto="1"/>
      </left>
      <right style="thin">
        <color auto="1"/>
      </right>
      <top style="thin">
        <color auto="1"/>
      </top>
      <bottom style="thin">
        <color auto="1"/>
      </bottom>
      <diagonal/>
    </border>
    <border>
      <left/>
      <right/>
      <top style="thin">
        <color theme="9" tint="0.39997558519241921"/>
      </top>
      <bottom style="thin">
        <color theme="9" tint="0.39997558519241921"/>
      </bottom>
      <diagonal/>
    </border>
    <border>
      <left/>
      <right/>
      <top/>
      <bottom style="medium">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63">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applyAlignment="1">
      <alignment horizontal="left" indent="2"/>
    </xf>
    <xf numFmtId="165" fontId="0" fillId="0" borderId="0" xfId="0" applyNumberFormat="1"/>
    <xf numFmtId="2" fontId="0" fillId="0" borderId="0" xfId="0" applyNumberFormat="1"/>
    <xf numFmtId="14" fontId="0" fillId="0" borderId="0" xfId="0" applyNumberFormat="1"/>
    <xf numFmtId="166" fontId="0" fillId="0" borderId="0" xfId="0" applyNumberFormat="1" applyAlignment="1">
      <alignment horizontal="left"/>
    </xf>
    <xf numFmtId="0" fontId="3" fillId="0" borderId="0" xfId="0" applyFont="1"/>
    <xf numFmtId="0" fontId="4" fillId="0" borderId="0" xfId="0" applyFont="1" applyAlignment="1">
      <alignment horizontal="left"/>
    </xf>
    <xf numFmtId="0" fontId="0" fillId="0" borderId="2" xfId="0" applyBorder="1"/>
    <xf numFmtId="0" fontId="0" fillId="0" borderId="3" xfId="0" applyBorder="1"/>
    <xf numFmtId="2" fontId="0" fillId="0" borderId="3" xfId="0" applyNumberFormat="1" applyBorder="1"/>
    <xf numFmtId="166" fontId="0" fillId="0" borderId="0" xfId="0" applyNumberFormat="1"/>
    <xf numFmtId="0" fontId="6" fillId="0" borderId="0" xfId="0" applyFont="1"/>
    <xf numFmtId="2" fontId="6" fillId="0" borderId="0" xfId="0" applyNumberFormat="1" applyFont="1"/>
    <xf numFmtId="0" fontId="5" fillId="0" borderId="4" xfId="0" applyFont="1" applyBorder="1" applyAlignment="1">
      <alignment horizontal="centerContinuous"/>
    </xf>
    <xf numFmtId="0" fontId="4" fillId="0" borderId="5" xfId="0" applyFont="1" applyBorder="1" applyAlignment="1">
      <alignment horizontal="centerContinuous"/>
    </xf>
    <xf numFmtId="0" fontId="0" fillId="0" borderId="6" xfId="0" applyBorder="1"/>
    <xf numFmtId="0" fontId="0" fillId="0" borderId="7" xfId="0" applyBorder="1"/>
    <xf numFmtId="2" fontId="0" fillId="0" borderId="7" xfId="0" applyNumberFormat="1" applyBorder="1"/>
    <xf numFmtId="0" fontId="0" fillId="0" borderId="8" xfId="0" applyBorder="1"/>
    <xf numFmtId="2" fontId="0" fillId="0" borderId="9" xfId="0" applyNumberFormat="1" applyBorder="1"/>
    <xf numFmtId="167" fontId="0" fillId="0" borderId="0" xfId="0" applyNumberFormat="1"/>
    <xf numFmtId="1" fontId="6" fillId="0" borderId="0" xfId="0" applyNumberFormat="1" applyFont="1"/>
    <xf numFmtId="168" fontId="6" fillId="0" borderId="0" xfId="0" applyNumberFormat="1" applyFont="1"/>
    <xf numFmtId="2" fontId="0" fillId="0" borderId="0" xfId="0" applyNumberFormat="1" applyAlignment="1">
      <alignment horizontal="left"/>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166" fontId="0" fillId="0" borderId="0" xfId="0" pivotButton="1" applyNumberFormat="1"/>
    <xf numFmtId="0" fontId="0" fillId="0" borderId="0" xfId="0" applyAlignment="1">
      <alignment horizontal="left" indent="1"/>
    </xf>
    <xf numFmtId="0" fontId="3" fillId="0" borderId="0" xfId="0" pivotButton="1" applyFont="1"/>
    <xf numFmtId="4" fontId="0" fillId="0" borderId="0" xfId="0" applyNumberFormat="1"/>
    <xf numFmtId="0" fontId="10" fillId="0" borderId="0" xfId="0" applyFont="1" applyAlignment="1">
      <alignment horizontal="center" vertical="center"/>
    </xf>
    <xf numFmtId="0" fontId="9" fillId="0" borderId="0" xfId="0" applyFont="1" applyAlignment="1">
      <alignment horizontal="center" vertical="center"/>
    </xf>
    <xf numFmtId="0" fontId="8" fillId="0" borderId="0" xfId="0" applyFont="1" applyAlignment="1">
      <alignment horizontal="center" vertical="center"/>
    </xf>
    <xf numFmtId="0" fontId="3" fillId="0" borderId="0" xfId="0" applyFont="1" applyAlignment="1">
      <alignment horizontal="center" vertical="center"/>
    </xf>
    <xf numFmtId="0" fontId="0" fillId="0" borderId="0" xfId="0" applyNumberFormat="1"/>
    <xf numFmtId="0" fontId="0" fillId="0" borderId="0" xfId="0" pivotButton="1" applyFont="1"/>
    <xf numFmtId="0" fontId="0" fillId="0" borderId="0" xfId="0" applyFont="1" applyAlignment="1">
      <alignment horizontal="left"/>
    </xf>
    <xf numFmtId="1" fontId="0" fillId="0" borderId="0" xfId="0" applyNumberFormat="1"/>
    <xf numFmtId="166" fontId="9" fillId="0" borderId="0" xfId="0" applyNumberFormat="1" applyFont="1" applyAlignment="1">
      <alignment horizontal="center" vertical="center"/>
    </xf>
    <xf numFmtId="0" fontId="7" fillId="0" borderId="0" xfId="0" applyFont="1" applyAlignment="1">
      <alignment vertical="center"/>
    </xf>
    <xf numFmtId="0" fontId="12" fillId="3" borderId="0" xfId="0" applyFont="1" applyFill="1" applyAlignment="1">
      <alignment horizontal="center" vertical="center"/>
    </xf>
    <xf numFmtId="0" fontId="13" fillId="3" borderId="0" xfId="0" applyFont="1" applyFill="1" applyAlignment="1">
      <alignment horizontal="center" vertical="center"/>
    </xf>
    <xf numFmtId="0" fontId="11" fillId="0" borderId="1" xfId="0" pivotButton="1" applyFont="1" applyBorder="1"/>
    <xf numFmtId="0" fontId="11" fillId="0" borderId="1" xfId="0" applyFont="1" applyBorder="1"/>
    <xf numFmtId="0" fontId="0" fillId="0" borderId="1" xfId="0" applyBorder="1" applyAlignment="1">
      <alignment horizontal="left"/>
    </xf>
    <xf numFmtId="2" fontId="0" fillId="0" borderId="1" xfId="0" applyNumberFormat="1" applyBorder="1"/>
    <xf numFmtId="0" fontId="0" fillId="0" borderId="1" xfId="0" applyBorder="1"/>
    <xf numFmtId="0" fontId="0" fillId="2" borderId="1" xfId="0" applyFill="1" applyBorder="1" applyAlignment="1">
      <alignment horizontal="left"/>
    </xf>
    <xf numFmtId="0" fontId="0" fillId="2" borderId="1" xfId="0" applyNumberFormat="1" applyFill="1" applyBorder="1"/>
    <xf numFmtId="0" fontId="0" fillId="2" borderId="1" xfId="0" applyFill="1" applyBorder="1"/>
    <xf numFmtId="177" fontId="0" fillId="0" borderId="0" xfId="0" applyNumberFormat="1"/>
  </cellXfs>
  <cellStyles count="1">
    <cellStyle name="Normal" xfId="0" builtinId="0"/>
  </cellStyles>
  <dxfs count="123">
    <dxf>
      <numFmt numFmtId="166" formatCode="&quot;Rs.&quot;\ ###,##0.00"/>
    </dxf>
    <dxf>
      <numFmt numFmtId="177" formatCode="_ &quot;Rs.&quot;\ ##.##,\ &quot;L&quot;"/>
    </dxf>
    <dxf>
      <numFmt numFmtId="166" formatCode="&quot;Rs.&quot;\ ###,##0.00"/>
    </dxf>
    <dxf>
      <fill>
        <patternFill patternType="solid">
          <bgColor rgb="FF92D050"/>
        </patternFill>
      </fill>
    </dxf>
    <dxf>
      <fill>
        <patternFill patternType="solid">
          <bgColor rgb="FF92D050"/>
        </patternFill>
      </fill>
    </dxf>
    <dxf>
      <font>
        <color rgb="FF9C0006"/>
      </font>
      <fill>
        <patternFill>
          <bgColor rgb="FFFFC7CE"/>
        </patternFill>
      </fill>
    </dxf>
    <dxf>
      <font>
        <b/>
        <i val="0"/>
        <color theme="0"/>
      </font>
      <fill>
        <patternFill>
          <bgColor rgb="FF00B050"/>
        </patternFill>
      </fill>
    </dxf>
    <dxf>
      <font>
        <b/>
        <i val="0"/>
        <color theme="0"/>
      </font>
      <fill>
        <patternFill>
          <bgColor rgb="FF00B050"/>
        </patternFill>
      </fill>
    </dxf>
    <dxf>
      <font>
        <b/>
        <i val="0"/>
      </font>
    </dxf>
    <dxf>
      <font>
        <b/>
        <i val="0"/>
      </font>
    </dxf>
    <dxf>
      <font>
        <b/>
        <i val="0"/>
        <color theme="0"/>
      </font>
      <fill>
        <patternFill>
          <bgColor rgb="FF00B050"/>
        </patternFill>
      </fill>
    </dxf>
    <dxf>
      <font>
        <b/>
        <i val="0"/>
        <color theme="0"/>
      </font>
      <fill>
        <patternFill>
          <bgColor rgb="FF00B050"/>
        </patternFill>
      </fill>
    </dxf>
    <dxf>
      <font>
        <color theme="0"/>
      </font>
      <fill>
        <patternFill>
          <bgColor rgb="FF92D050"/>
        </patternFill>
      </fill>
    </dxf>
    <dxf>
      <font>
        <b/>
        <i val="0"/>
      </font>
    </dxf>
    <dxf>
      <font>
        <b/>
        <i val="0"/>
        <color theme="0"/>
      </font>
      <fill>
        <patternFill>
          <bgColor rgb="FF00B050"/>
        </patternFill>
      </fill>
    </dxf>
    <dxf>
      <border diagonalUp="0" diagonalDown="0" outline="0">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0"/>
        <name val="Calibri"/>
        <family val="2"/>
        <scheme val="minor"/>
      </font>
      <border diagonalUp="0" diagonalDown="0">
        <left style="thin">
          <color indexed="64"/>
        </left>
        <right style="thin">
          <color indexed="64"/>
        </right>
        <top/>
        <bottom/>
        <vertical style="thin">
          <color indexed="64"/>
        </vertical>
        <horizontal style="thin">
          <color indexed="64"/>
        </horizontal>
      </border>
    </dxf>
    <dxf>
      <border diagonalUp="0" diagonalDown="0">
        <left/>
        <right/>
        <top style="thin">
          <color indexed="64"/>
        </top>
        <bottom style="thin">
          <color indexed="64"/>
        </bottom>
        <vertical style="thin">
          <color indexed="64"/>
        </vertical>
        <horizontal style="thin">
          <color indexed="64"/>
        </horizontal>
      </border>
    </dxf>
    <dxf>
      <font>
        <color theme="0"/>
      </font>
    </dxf>
    <dxf>
      <font>
        <color theme="0"/>
      </font>
    </dxf>
    <dxf>
      <numFmt numFmtId="2" formatCode="0.00"/>
    </dxf>
    <dxf>
      <numFmt numFmtId="167" formatCode="[&gt;=100000]0.##,,&quot; L&quot;;#,##0"/>
    </dxf>
    <dxf>
      <numFmt numFmtId="2" formatCode="0.00"/>
    </dxf>
    <dxf>
      <numFmt numFmtId="2" formatCode="0.00"/>
    </dxf>
    <dxf>
      <numFmt numFmtId="167" formatCode="[&gt;=100000]0.##,,&quot; L&quot;;#,##0"/>
    </dxf>
    <dxf>
      <numFmt numFmtId="4" formatCode="#,##0.00"/>
    </dxf>
    <dxf>
      <numFmt numFmtId="4" formatCode="#,##0.00"/>
    </dxf>
    <dxf>
      <numFmt numFmtId="166" formatCode="&quot;Rs.&quot;\ ###,##0.00"/>
    </dxf>
    <dxf>
      <numFmt numFmtId="166" formatCode="&quot;Rs.&quot;\ ###,##0.00"/>
    </dxf>
    <dxf>
      <numFmt numFmtId="2" formatCode="0.00"/>
    </dxf>
    <dxf>
      <numFmt numFmtId="2" formatCode="0.00"/>
    </dxf>
    <dxf>
      <numFmt numFmtId="165" formatCode="_ [$₹-4009]\ * #,##0.00_ ;_ [$₹-4009]\ * \-#,##0.00_ ;_ [$₹-4009]\ * &quot;-&quot;??_ ;_ @_ "/>
      <alignment horizontal="left" vertical="bottom" textRotation="0" wrapText="0" indent="2" justifyLastLine="0" shrinkToFit="0" readingOrder="0"/>
    </dxf>
    <dxf>
      <numFmt numFmtId="166" formatCode="&quot;Rs.&quot;\ ###,##0.00"/>
      <alignment horizontal="left" vertical="bottom" textRotation="0" wrapText="0" indent="0" justifyLastLine="0" shrinkToFit="0" readingOrder="0"/>
    </dxf>
    <dxf>
      <numFmt numFmtId="166" formatCode="&quot;Rs.&quot;\ ###,##0.00"/>
      <alignment horizontal="left" vertical="bottom" textRotation="0" wrapText="0" indent="0" justifyLastLine="0" shrinkToFit="0" readingOrder="0"/>
    </dxf>
    <dxf>
      <numFmt numFmtId="166" formatCode="&quot;Rs.&quot;\ ###,##0.00"/>
      <alignment horizontal="left" vertical="bottom" textRotation="0" wrapText="0" indent="0" justifyLastLine="0" shrinkToFit="0" readingOrder="0"/>
    </dxf>
    <dxf>
      <alignment horizontal="left" vertical="bottom" textRotation="0" wrapText="0" indent="0" justifyLastLine="0" shrinkToFit="0" readingOrder="0"/>
    </dxf>
    <dxf>
      <numFmt numFmtId="19" formatCode="dd/mm/yyyy"/>
    </dxf>
    <dxf>
      <numFmt numFmtId="166" formatCode="&quot;Rs.&quot;\ ###,##0.00"/>
    </dxf>
    <dxf>
      <numFmt numFmtId="166" formatCode="&quot;Rs.&quot;\ ###,##0.00"/>
    </dxf>
    <dxf>
      <numFmt numFmtId="166" formatCode="&quot;Rs.&quot;\ ###,##0.00"/>
    </dxf>
    <dxf>
      <numFmt numFmtId="166" formatCode="&quot;Rs.&quot;\ ###,##0.00"/>
    </dxf>
    <dxf>
      <numFmt numFmtId="166" formatCode="&quot;Rs.&quot;\ ###,##0.00"/>
    </dxf>
    <dxf>
      <numFmt numFmtId="166" formatCode="&quot;Rs.&quot;\ ###,##0.00"/>
    </dxf>
    <dxf>
      <numFmt numFmtId="2" formatCode="0.00"/>
    </dxf>
    <dxf>
      <numFmt numFmtId="2" formatCode="0.00"/>
    </dxf>
    <dxf>
      <numFmt numFmtId="4" formatCode="#,##0.00"/>
    </dxf>
    <dxf>
      <numFmt numFmtId="167" formatCode="[&gt;=100000]0.##,,&quot; L&quot;;#,##0"/>
    </dxf>
    <dxf>
      <numFmt numFmtId="2" formatCode="0.00"/>
    </dxf>
    <dxf>
      <numFmt numFmtId="2" formatCode="0.00"/>
    </dxf>
    <dxf>
      <numFmt numFmtId="167" formatCode="[&gt;=100000]0.##,,&quot; L&quot;;#,##0"/>
    </dxf>
    <dxf>
      <numFmt numFmtId="2" formatCode="0.00"/>
    </dxf>
    <dxf>
      <numFmt numFmtId="2" formatCode="0.00"/>
    </dxf>
    <dxf>
      <font>
        <strike val="0"/>
        <outline val="0"/>
        <shadow val="0"/>
        <u val="none"/>
        <vertAlign val="baseline"/>
        <sz val="12"/>
        <color theme="1"/>
        <name val="Calibri"/>
        <family val="2"/>
        <scheme val="minor"/>
      </font>
      <numFmt numFmtId="166" formatCode="&quot;Rs.&quot;\ ###,##0.00"/>
    </dxf>
    <dxf>
      <font>
        <b val="0"/>
        <i val="0"/>
        <strike val="0"/>
        <condense val="0"/>
        <extend val="0"/>
        <outline val="0"/>
        <shadow val="0"/>
        <u val="none"/>
        <vertAlign val="baseline"/>
        <sz val="12"/>
        <color theme="1"/>
        <name val="Calibri"/>
        <family val="2"/>
        <scheme val="minor"/>
      </font>
      <numFmt numFmtId="2" formatCode="0.00"/>
    </dxf>
    <dxf>
      <font>
        <strike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numFmt numFmtId="166" formatCode="&quot;Rs.&quot;\ ###,##0.00"/>
    </dxf>
    <dxf>
      <font>
        <b val="0"/>
        <i val="0"/>
        <strike val="0"/>
        <condense val="0"/>
        <extend val="0"/>
        <outline val="0"/>
        <shadow val="0"/>
        <u val="none"/>
        <vertAlign val="baseline"/>
        <sz val="12"/>
        <color theme="1"/>
        <name val="Calibri"/>
        <family val="2"/>
        <scheme val="minor"/>
      </font>
      <numFmt numFmtId="2" formatCode="0.00"/>
    </dxf>
    <dxf>
      <font>
        <strike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font>
        <b val="0"/>
      </font>
    </dxf>
    <dxf>
      <font>
        <b val="0"/>
      </font>
    </dxf>
    <dxf>
      <font>
        <b val="0"/>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strike val="0"/>
        <condense val="0"/>
        <extend val="0"/>
        <outline val="0"/>
        <shadow val="0"/>
        <u val="none"/>
        <vertAlign val="baseline"/>
        <sz val="11"/>
        <color theme="1"/>
        <name val="Calibri"/>
        <family val="2"/>
        <scheme val="minor"/>
      </font>
      <fill>
        <patternFill patternType="none">
          <fgColor indexed="64"/>
          <bgColor indexed="65"/>
        </patternFill>
      </fill>
      <alignment horizontal="centerContinuous" vertical="bottom" textRotation="0" wrapText="0" indent="0" justifyLastLine="0" shrinkToFit="0" readingOrder="0"/>
      <border diagonalUp="0" diagonalDown="0" outline="0">
        <left/>
        <right/>
        <top/>
        <bottom style="thin">
          <color indexed="64"/>
        </bottom>
      </border>
    </dxf>
    <dxf>
      <fill>
        <patternFill patternType="none">
          <fgColor indexed="64"/>
          <bgColor indexed="65"/>
        </patternFill>
      </fill>
      <alignment horizontal="general"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font>
        <b val="0"/>
        <i/>
        <strike val="0"/>
        <condense val="0"/>
        <extend val="0"/>
        <outline val="0"/>
        <shadow val="0"/>
        <u val="none"/>
        <vertAlign val="baseline"/>
        <sz val="11"/>
        <color theme="1"/>
        <name val="Calibri"/>
        <family val="2"/>
        <scheme val="minor"/>
      </font>
      <fill>
        <patternFill patternType="none">
          <fgColor indexed="64"/>
          <bgColor indexed="65"/>
        </patternFill>
      </fill>
      <alignment horizontal="centerContinuous" vertical="bottom" textRotation="0" wrapText="0" indent="0" justifyLastLine="0" shrinkToFit="0" readingOrder="0"/>
      <border diagonalUp="0" diagonalDown="0" outline="0">
        <left/>
        <right/>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border outline="0">
        <bottom style="thin">
          <color indexed="64"/>
        </bottom>
      </border>
    </dxf>
    <dxf>
      <font>
        <b val="0"/>
        <i/>
        <strike val="0"/>
        <condense val="0"/>
        <extend val="0"/>
        <outline val="0"/>
        <shadow val="0"/>
        <u val="none"/>
        <vertAlign val="baseline"/>
        <sz val="11"/>
        <color theme="1"/>
        <name val="Calibri"/>
        <family val="2"/>
        <scheme val="minor"/>
      </font>
      <fill>
        <patternFill patternType="none">
          <fgColor indexed="64"/>
          <bgColor indexed="65"/>
        </patternFill>
      </fill>
      <alignment horizontal="centerContinuous"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2" formatCode="0.00"/>
    </dxf>
    <dxf>
      <fill>
        <patternFill patternType="none">
          <bgColor auto="1"/>
        </patternFill>
      </fill>
    </dxf>
    <dxf>
      <alignment horizontal="center" vertical="bottom" textRotation="0" wrapText="0" indent="0" justifyLastLine="0" shrinkToFit="0" readingOrder="0"/>
    </dxf>
    <dxf>
      <fill>
        <patternFill patternType="none">
          <bgColor auto="1"/>
        </patternFill>
      </fill>
    </dxf>
    <dxf>
      <alignment horizontal="center" vertical="bottom" textRotation="0" wrapText="0" indent="0" justifyLastLine="0" shrinkToFit="0" readingOrder="0"/>
    </dxf>
    <dxf>
      <fill>
        <patternFill patternType="none">
          <bgColor auto="1"/>
        </patternFill>
      </fill>
    </dxf>
    <dxf>
      <font>
        <b val="0"/>
        <i/>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ill>
        <patternFill patternType="none">
          <bgColor auto="1"/>
        </patternFill>
      </fill>
    </dxf>
    <dxf>
      <fill>
        <patternFill patternType="none">
          <bgColor auto="1"/>
        </patternFill>
      </fill>
    </dxf>
    <dxf>
      <font>
        <b/>
        <i val="0"/>
        <strike val="0"/>
        <condense val="0"/>
        <extend val="0"/>
        <outline val="0"/>
        <shadow val="0"/>
        <u val="none"/>
        <vertAlign val="baseline"/>
        <sz val="11"/>
        <color theme="1"/>
        <name val="Calibri"/>
        <family val="2"/>
        <scheme val="minor"/>
      </font>
    </dxf>
    <dxf>
      <font>
        <b/>
      </font>
    </dxf>
    <dxf>
      <font>
        <b/>
      </font>
    </dxf>
    <dxf>
      <numFmt numFmtId="2" formatCode="0.00"/>
    </dxf>
    <dxf>
      <numFmt numFmtId="0" formatCode="General"/>
    </dxf>
    <dxf>
      <numFmt numFmtId="0" formatCode="General"/>
    </dxf>
    <dxf>
      <numFmt numFmtId="0" formatCode="General"/>
    </dxf>
    <dxf>
      <numFmt numFmtId="0" formatCode="General"/>
    </dxf>
    <dxf>
      <numFmt numFmtId="0" formatCode="General"/>
    </dxf>
    <dxf>
      <border diagonalUp="0" diagonalDown="0">
        <left/>
        <right/>
        <top/>
        <bottom/>
        <vertical/>
        <horizontal/>
      </border>
    </dxf>
    <dxf>
      <fill>
        <patternFill>
          <bgColor theme="9" tint="0.39994506668294322"/>
        </patternFill>
      </fill>
      <border>
        <left style="thin">
          <color auto="1"/>
        </left>
        <right style="thin">
          <color auto="1"/>
        </right>
        <top style="thin">
          <color auto="1"/>
        </top>
        <bottom style="thin">
          <color auto="1"/>
        </bottom>
      </border>
    </dxf>
  </dxfs>
  <tableStyles count="2" defaultTableStyle="TableStyleMedium9" defaultPivotStyle="PivotStyleLight16">
    <tableStyle name="Slicer Style 1" pivot="0" table="0" count="1" xr9:uid="{D09E2407-5496-400F-A3C7-803D73C63724}">
      <tableStyleElement type="wholeTable" dxfId="122"/>
    </tableStyle>
    <tableStyle name="Slicer Style 2" pivot="0" table="0" count="1" xr9:uid="{E17E8C8C-4793-4B23-8986-01B0E5D869F0}">
      <tableStyleElement type="wholeTable" dxfId="121"/>
    </tableStyle>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8.xml"/><Relationship Id="rId21" Type="http://schemas.openxmlformats.org/officeDocument/2006/relationships/pivotCacheDefinition" Target="pivotCache/pivotCacheDefinition3.xml"/><Relationship Id="rId42" Type="http://schemas.openxmlformats.org/officeDocument/2006/relationships/pivotCacheDefinition" Target="pivotCache/pivotCacheDefinition24.xml"/><Relationship Id="rId47" Type="http://schemas.openxmlformats.org/officeDocument/2006/relationships/pivotCacheDefinition" Target="pivotCache/pivotCacheDefinition29.xml"/><Relationship Id="rId63" Type="http://schemas.openxmlformats.org/officeDocument/2006/relationships/connections" Target="connections.xml"/><Relationship Id="rId68"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11.xml"/><Relationship Id="rId11" Type="http://schemas.openxmlformats.org/officeDocument/2006/relationships/worksheet" Target="worksheets/sheet11.xml"/><Relationship Id="rId24" Type="http://schemas.openxmlformats.org/officeDocument/2006/relationships/pivotCacheDefinition" Target="pivotCache/pivotCacheDefinition6.xml"/><Relationship Id="rId32" Type="http://schemas.openxmlformats.org/officeDocument/2006/relationships/pivotCacheDefinition" Target="pivotCache/pivotCacheDefinition14.xml"/><Relationship Id="rId37" Type="http://schemas.openxmlformats.org/officeDocument/2006/relationships/pivotCacheDefinition" Target="pivotCache/pivotCacheDefinition19.xml"/><Relationship Id="rId40" Type="http://schemas.openxmlformats.org/officeDocument/2006/relationships/pivotCacheDefinition" Target="pivotCache/pivotCacheDefinition22.xml"/><Relationship Id="rId45" Type="http://schemas.openxmlformats.org/officeDocument/2006/relationships/pivotCacheDefinition" Target="pivotCache/pivotCacheDefinition27.xml"/><Relationship Id="rId53" Type="http://schemas.microsoft.com/office/2007/relationships/slicerCache" Target="slicerCaches/slicerCache3.xml"/><Relationship Id="rId58" Type="http://schemas.microsoft.com/office/2007/relationships/slicerCache" Target="slicerCaches/slicerCache8.xml"/><Relationship Id="rId66" Type="http://schemas.openxmlformats.org/officeDocument/2006/relationships/sheetMetadata" Target="metadata.xml"/><Relationship Id="rId5" Type="http://schemas.openxmlformats.org/officeDocument/2006/relationships/worksheet" Target="worksheets/sheet5.xml"/><Relationship Id="rId61" Type="http://schemas.microsoft.com/office/2007/relationships/slicerCache" Target="slicerCaches/slicerCache11.xml"/><Relationship Id="rId19" Type="http://schemas.openxmlformats.org/officeDocument/2006/relationships/pivotCacheDefinition" Target="pivotCache/pivotCacheDefinition1.xml"/><Relationship Id="rId14" Type="http://schemas.openxmlformats.org/officeDocument/2006/relationships/worksheet" Target="worksheets/sheet14.xml"/><Relationship Id="rId22" Type="http://schemas.openxmlformats.org/officeDocument/2006/relationships/pivotCacheDefinition" Target="pivotCache/pivotCacheDefinition4.xml"/><Relationship Id="rId27" Type="http://schemas.openxmlformats.org/officeDocument/2006/relationships/pivotCacheDefinition" Target="pivotCache/pivotCacheDefinition9.xml"/><Relationship Id="rId30" Type="http://schemas.openxmlformats.org/officeDocument/2006/relationships/pivotCacheDefinition" Target="pivotCache/pivotCacheDefinition12.xml"/><Relationship Id="rId35" Type="http://schemas.openxmlformats.org/officeDocument/2006/relationships/pivotCacheDefinition" Target="pivotCache/pivotCacheDefinition17.xml"/><Relationship Id="rId43" Type="http://schemas.openxmlformats.org/officeDocument/2006/relationships/pivotCacheDefinition" Target="pivotCache/pivotCacheDefinition25.xml"/><Relationship Id="rId48" Type="http://schemas.openxmlformats.org/officeDocument/2006/relationships/pivotCacheDefinition" Target="pivotCache/pivotCacheDefinition30.xml"/><Relationship Id="rId56" Type="http://schemas.microsoft.com/office/2007/relationships/slicerCache" Target="slicerCaches/slicerCache6.xml"/><Relationship Id="rId64" Type="http://schemas.openxmlformats.org/officeDocument/2006/relationships/styles" Target="styles.xml"/><Relationship Id="rId69" Type="http://schemas.openxmlformats.org/officeDocument/2006/relationships/customXml" Target="../customXml/item1.xml"/><Relationship Id="rId8" Type="http://schemas.openxmlformats.org/officeDocument/2006/relationships/worksheet" Target="worksheets/sheet8.xml"/><Relationship Id="rId51" Type="http://schemas.microsoft.com/office/2007/relationships/slicerCache" Target="slicerCaches/slicerCache1.xml"/><Relationship Id="rId72" Type="http://schemas.openxmlformats.org/officeDocument/2006/relationships/customXml" Target="../customXml/item4.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7.xml"/><Relationship Id="rId33" Type="http://schemas.openxmlformats.org/officeDocument/2006/relationships/pivotCacheDefinition" Target="pivotCache/pivotCacheDefinition15.xml"/><Relationship Id="rId38" Type="http://schemas.openxmlformats.org/officeDocument/2006/relationships/pivotCacheDefinition" Target="pivotCache/pivotCacheDefinition20.xml"/><Relationship Id="rId46" Type="http://schemas.openxmlformats.org/officeDocument/2006/relationships/pivotCacheDefinition" Target="pivotCache/pivotCacheDefinition28.xml"/><Relationship Id="rId59" Type="http://schemas.microsoft.com/office/2007/relationships/slicerCache" Target="slicerCaches/slicerCache9.xml"/><Relationship Id="rId67" Type="http://schemas.openxmlformats.org/officeDocument/2006/relationships/powerPivotData" Target="model/item.data"/><Relationship Id="rId20" Type="http://schemas.openxmlformats.org/officeDocument/2006/relationships/pivotCacheDefinition" Target="pivotCache/pivotCacheDefinition2.xml"/><Relationship Id="rId41" Type="http://schemas.openxmlformats.org/officeDocument/2006/relationships/pivotCacheDefinition" Target="pivotCache/pivotCacheDefinition23.xml"/><Relationship Id="rId54" Type="http://schemas.microsoft.com/office/2007/relationships/slicerCache" Target="slicerCaches/slicerCache4.xml"/><Relationship Id="rId62" Type="http://schemas.openxmlformats.org/officeDocument/2006/relationships/theme" Target="theme/theme1.xml"/><Relationship Id="rId7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5.xml"/><Relationship Id="rId28" Type="http://schemas.openxmlformats.org/officeDocument/2006/relationships/pivotCacheDefinition" Target="pivotCache/pivotCacheDefinition10.xml"/><Relationship Id="rId36" Type="http://schemas.openxmlformats.org/officeDocument/2006/relationships/pivotCacheDefinition" Target="pivotCache/pivotCacheDefinition18.xml"/><Relationship Id="rId49" Type="http://schemas.openxmlformats.org/officeDocument/2006/relationships/pivotCacheDefinition" Target="pivotCache/pivotCacheDefinition31.xml"/><Relationship Id="rId57" Type="http://schemas.microsoft.com/office/2007/relationships/slicerCache" Target="slicerCaches/slicerCache7.xml"/><Relationship Id="rId10" Type="http://schemas.openxmlformats.org/officeDocument/2006/relationships/worksheet" Target="worksheets/sheet10.xml"/><Relationship Id="rId31" Type="http://schemas.openxmlformats.org/officeDocument/2006/relationships/pivotCacheDefinition" Target="pivotCache/pivotCacheDefinition13.xml"/><Relationship Id="rId44" Type="http://schemas.openxmlformats.org/officeDocument/2006/relationships/pivotCacheDefinition" Target="pivotCache/pivotCacheDefinition26.xml"/><Relationship Id="rId52" Type="http://schemas.microsoft.com/office/2007/relationships/slicerCache" Target="slicerCaches/slicerCache2.xml"/><Relationship Id="rId60" Type="http://schemas.microsoft.com/office/2007/relationships/slicerCache" Target="slicerCaches/slicerCache10.xml"/><Relationship Id="rId65"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pivotCacheDefinition" Target="pivotCache/pivotCacheDefinition21.xml"/><Relationship Id="rId34" Type="http://schemas.openxmlformats.org/officeDocument/2006/relationships/pivotCacheDefinition" Target="pivotCache/pivotCacheDefinition16.xml"/><Relationship Id="rId50" Type="http://schemas.openxmlformats.org/officeDocument/2006/relationships/pivotCacheDefinition" Target="pivotCache/pivotCacheDefinition32.xml"/><Relationship Id="rId55"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[Ecommerce_Sales_Dataset_updated new1.xlsx]Pivot table Product Dim!PivotTable1</c:name>
    <c:fmtId val="1"/>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Total items - Cost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hade val="53000"/>
            </a:schemeClr>
          </a:solidFill>
          <a:ln>
            <a:noFill/>
          </a:ln>
          <a:effectLst>
            <a:outerShdw blurRad="317500" algn="ctr" rotWithShape="0">
              <a:prstClr val="black">
                <a:alpha val="25000"/>
              </a:prstClr>
            </a:outerShdw>
          </a:effectLst>
        </c:spPr>
      </c:pivotFmt>
      <c:pivotFmt>
        <c:idx val="2"/>
        <c:spPr>
          <a:solidFill>
            <a:schemeClr val="accent2">
              <a:shade val="76000"/>
            </a:schemeClr>
          </a:solidFill>
          <a:ln>
            <a:noFill/>
          </a:ln>
          <a:effectLst>
            <a:outerShdw blurRad="317500" algn="ctr" rotWithShape="0">
              <a:prstClr val="black">
                <a:alpha val="25000"/>
              </a:prstClr>
            </a:outerShdw>
          </a:effectLst>
        </c:spPr>
      </c:pivotFmt>
      <c:pivotFmt>
        <c:idx val="3"/>
        <c:spPr>
          <a:solidFill>
            <a:schemeClr val="accent2"/>
          </a:solidFill>
          <a:ln>
            <a:noFill/>
          </a:ln>
          <a:effectLst>
            <a:outerShdw blurRad="317500" algn="ctr" rotWithShape="0">
              <a:prstClr val="black">
                <a:alpha val="25000"/>
              </a:prstClr>
            </a:outerShdw>
          </a:effectLst>
        </c:spPr>
      </c:pivotFmt>
      <c:pivotFmt>
        <c:idx val="4"/>
        <c:spPr>
          <a:solidFill>
            <a:schemeClr val="accent2">
              <a:tint val="77000"/>
            </a:schemeClr>
          </a:solidFill>
          <a:ln>
            <a:noFill/>
          </a:ln>
          <a:effectLst>
            <a:outerShdw blurRad="317500" algn="ctr" rotWithShape="0">
              <a:prstClr val="black">
                <a:alpha val="25000"/>
              </a:prstClr>
            </a:outerShdw>
          </a:effectLst>
        </c:spPr>
      </c:pivotFmt>
      <c:pivotFmt>
        <c:idx val="5"/>
        <c:spPr>
          <a:solidFill>
            <a:schemeClr val="accent2">
              <a:tint val="54000"/>
            </a:schemeClr>
          </a:solidFill>
          <a:ln>
            <a:noFill/>
          </a:ln>
          <a:effectLst>
            <a:outerShdw blurRad="317500" algn="ctr" rotWithShape="0">
              <a:prstClr val="black">
                <a:alpha val="25000"/>
              </a:prstClr>
            </a:outerShdw>
          </a:effectLst>
        </c:spPr>
      </c:pivotFmt>
    </c:pivotFmts>
    <c:plotArea>
      <c:layout/>
      <c:pieChart>
        <c:varyColors val="1"/>
        <c:ser>
          <c:idx val="0"/>
          <c:order val="0"/>
          <c:tx>
            <c:strRef>
              <c:f>'Pivot table Product Dim'!$D$3</c:f>
              <c:strCache>
                <c:ptCount val="1"/>
                <c:pt idx="0">
                  <c:v>Total</c:v>
                </c:pt>
              </c:strCache>
            </c:strRef>
          </c:tx>
          <c:dPt>
            <c:idx val="0"/>
            <c:bubble3D val="0"/>
            <c:spPr>
              <a:solidFill>
                <a:schemeClr val="accent2">
                  <a:shade val="5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DC3-4833-AECC-EFBA783C5DC2}"/>
              </c:ext>
            </c:extLst>
          </c:dPt>
          <c:dPt>
            <c:idx val="1"/>
            <c:bubble3D val="0"/>
            <c:spPr>
              <a:solidFill>
                <a:schemeClr val="accent2">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DC3-4833-AECC-EFBA783C5DC2}"/>
              </c:ext>
            </c:extLst>
          </c:dPt>
          <c:dPt>
            <c:idx val="2"/>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2DC3-4833-AECC-EFBA783C5DC2}"/>
              </c:ext>
            </c:extLst>
          </c:dPt>
          <c:dPt>
            <c:idx val="3"/>
            <c:bubble3D val="0"/>
            <c:spPr>
              <a:solidFill>
                <a:schemeClr val="accent2">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2DC3-4833-AECC-EFBA783C5DC2}"/>
              </c:ext>
            </c:extLst>
          </c:dPt>
          <c:dPt>
            <c:idx val="4"/>
            <c:bubble3D val="0"/>
            <c:spPr>
              <a:solidFill>
                <a:schemeClr val="accent2">
                  <a:tint val="5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2DC3-4833-AECC-EFBA783C5DC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 Product Dim'!$C$4:$C$9</c:f>
              <c:strCache>
                <c:ptCount val="5"/>
                <c:pt idx="0">
                  <c:v>Beauty</c:v>
                </c:pt>
                <c:pt idx="1">
                  <c:v>Clothing</c:v>
                </c:pt>
                <c:pt idx="2">
                  <c:v>Electronics</c:v>
                </c:pt>
                <c:pt idx="3">
                  <c:v>Home</c:v>
                </c:pt>
                <c:pt idx="4">
                  <c:v>Sports</c:v>
                </c:pt>
              </c:strCache>
            </c:strRef>
          </c:cat>
          <c:val>
            <c:numRef>
              <c:f>'Pivot table Product Dim'!$D$4:$D$9</c:f>
              <c:numCache>
                <c:formatCode>_ [$₹-4009]\ * #,##0.00_ ;_ [$₹-4009]\ * \-#,##0.00_ ;_ [$₹-4009]\ * "-"??_ ;_ @_ </c:formatCode>
                <c:ptCount val="5"/>
                <c:pt idx="0">
                  <c:v>3623.3</c:v>
                </c:pt>
                <c:pt idx="1">
                  <c:v>4748.1100000000006</c:v>
                </c:pt>
                <c:pt idx="2">
                  <c:v>6647.66</c:v>
                </c:pt>
                <c:pt idx="3">
                  <c:v>4950.16</c:v>
                </c:pt>
                <c:pt idx="4">
                  <c:v>5294.9199999999992</c:v>
                </c:pt>
              </c:numCache>
            </c:numRef>
          </c:val>
          <c:extLst>
            <c:ext xmlns:c16="http://schemas.microsoft.com/office/drawing/2014/chart" uri="{C3380CC4-5D6E-409C-BE32-E72D297353CC}">
              <c16:uniqueId val="{00000000-201C-4274-B3D8-178578546BE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new1.xlsx]Pivot table Product Dim!PivotTable3</c:name>
    <c:fmtId val="1"/>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Product Dim'!$K$3</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'Pivot table Product Dim'!$J$4:$J$35</c:f>
              <c:multiLvlStrCache>
                <c:ptCount val="26"/>
                <c:lvl>
                  <c:pt idx="0">
                    <c:v>Fragrance</c:v>
                  </c:pt>
                  <c:pt idx="1">
                    <c:v>Grooming</c:v>
                  </c:pt>
                  <c:pt idx="2">
                    <c:v>Haircare</c:v>
                  </c:pt>
                  <c:pt idx="3">
                    <c:v>Makeup</c:v>
                  </c:pt>
                  <c:pt idx="4">
                    <c:v>Skincare</c:v>
                  </c:pt>
                  <c:pt idx="5">
                    <c:v>Accessories</c:v>
                  </c:pt>
                  <c:pt idx="6">
                    <c:v>Bottoms</c:v>
                  </c:pt>
                  <c:pt idx="7">
                    <c:v>Footwear</c:v>
                  </c:pt>
                  <c:pt idx="8">
                    <c:v>Outerwear</c:v>
                  </c:pt>
                  <c:pt idx="9">
                    <c:v>Tops</c:v>
                  </c:pt>
                  <c:pt idx="10">
                    <c:v>Accessories</c:v>
                  </c:pt>
                  <c:pt idx="11">
                    <c:v>Appliances</c:v>
                  </c:pt>
                  <c:pt idx="12">
                    <c:v>Audio</c:v>
                  </c:pt>
                  <c:pt idx="13">
                    <c:v>Computer</c:v>
                  </c:pt>
                  <c:pt idx="14">
                    <c:v>Mobile</c:v>
                  </c:pt>
                  <c:pt idx="15">
                    <c:v>Appliances</c:v>
                  </c:pt>
                  <c:pt idx="16">
                    <c:v>Decor</c:v>
                  </c:pt>
                  <c:pt idx="17">
                    <c:v>Furniture</c:v>
                  </c:pt>
                  <c:pt idx="18">
                    <c:v>Kitchen</c:v>
                  </c:pt>
                  <c:pt idx="19">
                    <c:v>Lighting</c:v>
                  </c:pt>
                  <c:pt idx="20">
                    <c:v>Storage</c:v>
                  </c:pt>
                  <c:pt idx="21">
                    <c:v>Accessories</c:v>
                  </c:pt>
                  <c:pt idx="22">
                    <c:v>Equipment</c:v>
                  </c:pt>
                  <c:pt idx="23">
                    <c:v>Fitness</c:v>
                  </c:pt>
                  <c:pt idx="24">
                    <c:v>Outdoor</c:v>
                  </c:pt>
                  <c:pt idx="25">
                    <c:v>Team Sports</c:v>
                  </c:pt>
                </c:lvl>
                <c:lvl>
                  <c:pt idx="0">
                    <c:v>Beauty</c:v>
                  </c:pt>
                  <c:pt idx="5">
                    <c:v>Clothing</c:v>
                  </c:pt>
                  <c:pt idx="10">
                    <c:v>Electronics</c:v>
                  </c:pt>
                  <c:pt idx="15">
                    <c:v>Home</c:v>
                  </c:pt>
                  <c:pt idx="21">
                    <c:v>Sports</c:v>
                  </c:pt>
                </c:lvl>
              </c:multiLvlStrCache>
            </c:multiLvlStrRef>
          </c:cat>
          <c:val>
            <c:numRef>
              <c:f>'Pivot table Product Dim'!$K$4:$K$35</c:f>
              <c:numCache>
                <c:formatCode>0.00</c:formatCode>
                <c:ptCount val="26"/>
                <c:pt idx="0">
                  <c:v>73561.790000000008</c:v>
                </c:pt>
                <c:pt idx="1">
                  <c:v>86379.520000000004</c:v>
                </c:pt>
                <c:pt idx="2">
                  <c:v>202517.47999999998</c:v>
                </c:pt>
                <c:pt idx="3">
                  <c:v>228435.5</c:v>
                </c:pt>
                <c:pt idx="4">
                  <c:v>417702.87</c:v>
                </c:pt>
                <c:pt idx="5">
                  <c:v>142353.60999999999</c:v>
                </c:pt>
                <c:pt idx="6">
                  <c:v>333583.02</c:v>
                </c:pt>
                <c:pt idx="7">
                  <c:v>305982.06</c:v>
                </c:pt>
                <c:pt idx="8">
                  <c:v>355046.77</c:v>
                </c:pt>
                <c:pt idx="9">
                  <c:v>187865.98</c:v>
                </c:pt>
                <c:pt idx="10">
                  <c:v>614152.32000000007</c:v>
                </c:pt>
                <c:pt idx="11">
                  <c:v>190080.94</c:v>
                </c:pt>
                <c:pt idx="12">
                  <c:v>241283.63</c:v>
                </c:pt>
                <c:pt idx="13">
                  <c:v>478217.81999999995</c:v>
                </c:pt>
                <c:pt idx="14">
                  <c:v>98144.06</c:v>
                </c:pt>
                <c:pt idx="15">
                  <c:v>85459.13</c:v>
                </c:pt>
                <c:pt idx="16">
                  <c:v>450017.14</c:v>
                </c:pt>
                <c:pt idx="17">
                  <c:v>112480.68</c:v>
                </c:pt>
                <c:pt idx="18">
                  <c:v>145324.06</c:v>
                </c:pt>
                <c:pt idx="19">
                  <c:v>351840.75</c:v>
                </c:pt>
                <c:pt idx="20">
                  <c:v>21669.41</c:v>
                </c:pt>
                <c:pt idx="21">
                  <c:v>173794.46</c:v>
                </c:pt>
                <c:pt idx="22">
                  <c:v>361070.51</c:v>
                </c:pt>
                <c:pt idx="23">
                  <c:v>670261.39</c:v>
                </c:pt>
                <c:pt idx="24">
                  <c:v>109890.74</c:v>
                </c:pt>
                <c:pt idx="25">
                  <c:v>265485.77</c:v>
                </c:pt>
              </c:numCache>
            </c:numRef>
          </c:val>
          <c:extLst>
            <c:ext xmlns:c16="http://schemas.microsoft.com/office/drawing/2014/chart" uri="{C3380CC4-5D6E-409C-BE32-E72D297353CC}">
              <c16:uniqueId val="{00000000-1A55-4154-838E-458BB2500097}"/>
            </c:ext>
          </c:extLst>
        </c:ser>
        <c:dLbls>
          <c:showLegendKey val="0"/>
          <c:showVal val="0"/>
          <c:showCatName val="0"/>
          <c:showSerName val="0"/>
          <c:showPercent val="0"/>
          <c:showBubbleSize val="0"/>
        </c:dLbls>
        <c:gapWidth val="100"/>
        <c:overlap val="-24"/>
        <c:axId val="616945663"/>
        <c:axId val="616938463"/>
      </c:barChart>
      <c:catAx>
        <c:axId val="6169456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938463"/>
        <c:crosses val="autoZero"/>
        <c:auto val="1"/>
        <c:lblAlgn val="ctr"/>
        <c:lblOffset val="100"/>
        <c:noMultiLvlLbl val="0"/>
      </c:catAx>
      <c:valAx>
        <c:axId val="6169384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945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[Ecommerce_Sales_Dataset_updated new1.xlsx]Costumer Pivot!PivotTable3</c:name>
    <c:fmtId val="0"/>
  </c:pivotSource>
  <c:chart>
    <c:autoTitleDeleted val="0"/>
    <c:pivotFmts>
      <c:pivotFmt>
        <c:idx val="0"/>
        <c:spPr>
          <a:solidFill>
            <a:schemeClr val="accent2"/>
          </a:solidFill>
          <a:ln>
            <a:noFill/>
          </a:ln>
          <a:effectLst/>
          <a:sp3d/>
        </c:spPr>
        <c:marker>
          <c:symbol val="circle"/>
          <c:size val="8"/>
          <c:spPr>
            <a:solidFill>
              <a:schemeClr val="accent2">
                <a:shade val="76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circle"/>
          <c:size val="8"/>
          <c:spPr>
            <a:solidFill>
              <a:schemeClr val="accent2">
                <a:tint val="77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'Costumer Pivot'!$F$3:$F$4</c:f>
              <c:strCache>
                <c:ptCount val="1"/>
                <c:pt idx="0">
                  <c:v>Female</c:v>
                </c:pt>
              </c:strCache>
            </c:strRef>
          </c:tx>
          <c:spPr>
            <a:solidFill>
              <a:schemeClr val="accent2">
                <a:shade val="76000"/>
              </a:schemeClr>
            </a:solidFill>
            <a:ln>
              <a:noFill/>
            </a:ln>
            <a:effectLst/>
            <a:sp3d/>
          </c:spPr>
          <c:invertIfNegative val="0"/>
          <c:cat>
            <c:strRef>
              <c:f>'Costumer Pivot'!$E$5:$E$10</c:f>
              <c:strCache>
                <c:ptCount val="5"/>
                <c:pt idx="0">
                  <c:v>Adult</c:v>
                </c:pt>
                <c:pt idx="1">
                  <c:v>Elderly</c:v>
                </c:pt>
                <c:pt idx="2">
                  <c:v>Middle-aged</c:v>
                </c:pt>
                <c:pt idx="3">
                  <c:v>Teen</c:v>
                </c:pt>
                <c:pt idx="4">
                  <c:v>Youth</c:v>
                </c:pt>
              </c:strCache>
            </c:strRef>
          </c:cat>
          <c:val>
            <c:numRef>
              <c:f>'Costumer Pivot'!$F$5:$F$10</c:f>
              <c:numCache>
                <c:formatCode>General</c:formatCode>
                <c:ptCount val="5"/>
                <c:pt idx="0">
                  <c:v>33</c:v>
                </c:pt>
                <c:pt idx="1">
                  <c:v>61</c:v>
                </c:pt>
                <c:pt idx="2">
                  <c:v>84</c:v>
                </c:pt>
                <c:pt idx="3">
                  <c:v>11</c:v>
                </c:pt>
                <c:pt idx="4">
                  <c:v>73</c:v>
                </c:pt>
              </c:numCache>
            </c:numRef>
          </c:val>
          <c:extLst>
            <c:ext xmlns:c16="http://schemas.microsoft.com/office/drawing/2014/chart" uri="{C3380CC4-5D6E-409C-BE32-E72D297353CC}">
              <c16:uniqueId val="{00000000-B3A5-428F-BE1F-E489826FFC6A}"/>
            </c:ext>
          </c:extLst>
        </c:ser>
        <c:ser>
          <c:idx val="1"/>
          <c:order val="1"/>
          <c:tx>
            <c:strRef>
              <c:f>'Costumer Pivot'!$G$3:$G$4</c:f>
              <c:strCache>
                <c:ptCount val="1"/>
                <c:pt idx="0">
                  <c:v>Male</c:v>
                </c:pt>
              </c:strCache>
            </c:strRef>
          </c:tx>
          <c:spPr>
            <a:solidFill>
              <a:schemeClr val="accent2">
                <a:tint val="77000"/>
              </a:schemeClr>
            </a:solidFill>
            <a:ln>
              <a:noFill/>
            </a:ln>
            <a:effectLst/>
            <a:sp3d/>
          </c:spPr>
          <c:invertIfNegative val="0"/>
          <c:cat>
            <c:strRef>
              <c:f>'Costumer Pivot'!$E$5:$E$10</c:f>
              <c:strCache>
                <c:ptCount val="5"/>
                <c:pt idx="0">
                  <c:v>Adult</c:v>
                </c:pt>
                <c:pt idx="1">
                  <c:v>Elderly</c:v>
                </c:pt>
                <c:pt idx="2">
                  <c:v>Middle-aged</c:v>
                </c:pt>
                <c:pt idx="3">
                  <c:v>Teen</c:v>
                </c:pt>
                <c:pt idx="4">
                  <c:v>Youth</c:v>
                </c:pt>
              </c:strCache>
            </c:strRef>
          </c:cat>
          <c:val>
            <c:numRef>
              <c:f>'Costumer Pivot'!$G$5:$G$10</c:f>
              <c:numCache>
                <c:formatCode>General</c:formatCode>
                <c:ptCount val="5"/>
                <c:pt idx="0">
                  <c:v>24</c:v>
                </c:pt>
                <c:pt idx="1">
                  <c:v>40</c:v>
                </c:pt>
                <c:pt idx="2">
                  <c:v>81</c:v>
                </c:pt>
                <c:pt idx="3">
                  <c:v>9</c:v>
                </c:pt>
                <c:pt idx="4">
                  <c:v>84</c:v>
                </c:pt>
              </c:numCache>
            </c:numRef>
          </c:val>
          <c:extLst>
            <c:ext xmlns:c16="http://schemas.microsoft.com/office/drawing/2014/chart" uri="{C3380CC4-5D6E-409C-BE32-E72D297353CC}">
              <c16:uniqueId val="{00000001-B3A5-428F-BE1F-E489826FFC6A}"/>
            </c:ext>
          </c:extLst>
        </c:ser>
        <c:dLbls>
          <c:showLegendKey val="0"/>
          <c:showVal val="0"/>
          <c:showCatName val="0"/>
          <c:showSerName val="0"/>
          <c:showPercent val="0"/>
          <c:showBubbleSize val="0"/>
        </c:dLbls>
        <c:gapWidth val="150"/>
        <c:shape val="box"/>
        <c:axId val="2110566863"/>
        <c:axId val="2110567343"/>
        <c:axId val="0"/>
      </c:bar3DChart>
      <c:catAx>
        <c:axId val="21105668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110567343"/>
        <c:crosses val="autoZero"/>
        <c:auto val="1"/>
        <c:lblAlgn val="ctr"/>
        <c:lblOffset val="100"/>
        <c:noMultiLvlLbl val="0"/>
      </c:catAx>
      <c:valAx>
        <c:axId val="211056734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566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new1.xlsx]Costumer Pivot!PivotTable5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'Costumer Pivot'!$G$30</c:f>
              <c:strCache>
                <c:ptCount val="1"/>
                <c:pt idx="0">
                  <c:v>Total</c:v>
                </c:pt>
              </c:strCache>
            </c:strRef>
          </c:tx>
          <c:spPr>
            <a:solidFill>
              <a:schemeClr val="accent1"/>
            </a:solidFill>
            <a:ln>
              <a:noFill/>
            </a:ln>
            <a:effectLst/>
          </c:spPr>
          <c:invertIfNegative val="0"/>
          <c:cat>
            <c:strRef>
              <c:f>'Costumer Pivot'!$F$31:$F$71</c:f>
              <c:strCache>
                <c:ptCount val="40"/>
                <c:pt idx="0">
                  <c:v>Alabama</c:v>
                </c:pt>
                <c:pt idx="1">
                  <c:v>Alaska</c:v>
                </c:pt>
                <c:pt idx="2">
                  <c:v>Arizona</c:v>
                </c:pt>
                <c:pt idx="3">
                  <c:v>Arkansas</c:v>
                </c:pt>
                <c:pt idx="4">
                  <c:v>California</c:v>
                </c:pt>
                <c:pt idx="5">
                  <c:v>Connecticut</c:v>
                </c:pt>
                <c:pt idx="6">
                  <c:v>Florida</c:v>
                </c:pt>
                <c:pt idx="7">
                  <c:v>Georgia</c:v>
                </c:pt>
                <c:pt idx="8">
                  <c:v>Hawaii</c:v>
                </c:pt>
                <c:pt idx="9">
                  <c:v>Illinois</c:v>
                </c:pt>
                <c:pt idx="10">
                  <c:v>Indiana</c:v>
                </c:pt>
                <c:pt idx="11">
                  <c:v>Iowa</c:v>
                </c:pt>
                <c:pt idx="12">
                  <c:v>Kansas</c:v>
                </c:pt>
                <c:pt idx="13">
                  <c:v>Kentucky</c:v>
                </c:pt>
                <c:pt idx="14">
                  <c:v>Louisiana</c:v>
                </c:pt>
                <c:pt idx="15">
                  <c:v>Massachusetts</c:v>
                </c:pt>
                <c:pt idx="16">
                  <c:v>Michigan</c:v>
                </c:pt>
                <c:pt idx="17">
                  <c:v>Minnesota</c:v>
                </c:pt>
                <c:pt idx="18">
                  <c:v>Mississippi</c:v>
                </c:pt>
                <c:pt idx="19">
                  <c:v>Missouri</c:v>
                </c:pt>
                <c:pt idx="20">
                  <c:v>Nevada</c:v>
                </c:pt>
                <c:pt idx="21">
                  <c:v>New Hampshire</c:v>
                </c:pt>
                <c:pt idx="22">
                  <c:v>New Jersey</c:v>
                </c:pt>
                <c:pt idx="23">
                  <c:v>New Mexico</c:v>
                </c:pt>
                <c:pt idx="24">
                  <c:v>New York</c:v>
                </c:pt>
                <c:pt idx="25">
                  <c:v>North Dakota</c:v>
                </c:pt>
                <c:pt idx="26">
                  <c:v>Ohio</c:v>
                </c:pt>
                <c:pt idx="27">
                  <c:v>Oklahoma</c:v>
                </c:pt>
                <c:pt idx="28">
                  <c:v>Oregon</c:v>
                </c:pt>
                <c:pt idx="29">
                  <c:v>Pennsylvania</c:v>
                </c:pt>
                <c:pt idx="30">
                  <c:v>Rhode Island</c:v>
                </c:pt>
                <c:pt idx="31">
                  <c:v>South Carolina</c:v>
                </c:pt>
                <c:pt idx="32">
                  <c:v>South Dakota</c:v>
                </c:pt>
                <c:pt idx="33">
                  <c:v>Tennessee</c:v>
                </c:pt>
                <c:pt idx="34">
                  <c:v>Utah</c:v>
                </c:pt>
                <c:pt idx="35">
                  <c:v>Vermont</c:v>
                </c:pt>
                <c:pt idx="36">
                  <c:v>Virginia</c:v>
                </c:pt>
                <c:pt idx="37">
                  <c:v>Washington</c:v>
                </c:pt>
                <c:pt idx="38">
                  <c:v>West Virginia</c:v>
                </c:pt>
                <c:pt idx="39">
                  <c:v>Wisconsin</c:v>
                </c:pt>
              </c:strCache>
            </c:strRef>
          </c:cat>
          <c:val>
            <c:numRef>
              <c:f>'Costumer Pivot'!$G$31:$G$71</c:f>
              <c:numCache>
                <c:formatCode>0.00</c:formatCode>
                <c:ptCount val="40"/>
                <c:pt idx="0">
                  <c:v>1779.6999999999998</c:v>
                </c:pt>
                <c:pt idx="1">
                  <c:v>722.57</c:v>
                </c:pt>
                <c:pt idx="2">
                  <c:v>7247.9600000000009</c:v>
                </c:pt>
                <c:pt idx="3">
                  <c:v>2547.79</c:v>
                </c:pt>
                <c:pt idx="4">
                  <c:v>3487.53</c:v>
                </c:pt>
                <c:pt idx="5">
                  <c:v>3212.75</c:v>
                </c:pt>
                <c:pt idx="6">
                  <c:v>1133.07</c:v>
                </c:pt>
                <c:pt idx="7">
                  <c:v>2965.59</c:v>
                </c:pt>
                <c:pt idx="8">
                  <c:v>2099.73</c:v>
                </c:pt>
                <c:pt idx="9">
                  <c:v>1687.19</c:v>
                </c:pt>
                <c:pt idx="10">
                  <c:v>1861.65</c:v>
                </c:pt>
                <c:pt idx="11">
                  <c:v>4669.49</c:v>
                </c:pt>
                <c:pt idx="12">
                  <c:v>3406.36</c:v>
                </c:pt>
                <c:pt idx="13">
                  <c:v>638.16</c:v>
                </c:pt>
                <c:pt idx="14">
                  <c:v>1582.06</c:v>
                </c:pt>
                <c:pt idx="15">
                  <c:v>1019.76</c:v>
                </c:pt>
                <c:pt idx="16">
                  <c:v>5343.25</c:v>
                </c:pt>
                <c:pt idx="17">
                  <c:v>4811.92</c:v>
                </c:pt>
                <c:pt idx="18">
                  <c:v>1774.0700000000002</c:v>
                </c:pt>
                <c:pt idx="19">
                  <c:v>1749.0800000000002</c:v>
                </c:pt>
                <c:pt idx="20">
                  <c:v>3747.25</c:v>
                </c:pt>
                <c:pt idx="21">
                  <c:v>1523.1399999999999</c:v>
                </c:pt>
                <c:pt idx="22">
                  <c:v>3151.11</c:v>
                </c:pt>
                <c:pt idx="23">
                  <c:v>4624.26</c:v>
                </c:pt>
                <c:pt idx="24">
                  <c:v>1819.02</c:v>
                </c:pt>
                <c:pt idx="25">
                  <c:v>785.37000000000012</c:v>
                </c:pt>
                <c:pt idx="26">
                  <c:v>2294.7200000000003</c:v>
                </c:pt>
                <c:pt idx="27">
                  <c:v>4312.16</c:v>
                </c:pt>
                <c:pt idx="28">
                  <c:v>6445.9599999999991</c:v>
                </c:pt>
                <c:pt idx="29">
                  <c:v>3676.2200000000003</c:v>
                </c:pt>
                <c:pt idx="30">
                  <c:v>3178.5</c:v>
                </c:pt>
                <c:pt idx="31">
                  <c:v>1230.1200000000001</c:v>
                </c:pt>
                <c:pt idx="32">
                  <c:v>2281.0699999999997</c:v>
                </c:pt>
                <c:pt idx="33">
                  <c:v>2602.0300000000002</c:v>
                </c:pt>
                <c:pt idx="34">
                  <c:v>3015.32</c:v>
                </c:pt>
                <c:pt idx="35">
                  <c:v>4299.3500000000004</c:v>
                </c:pt>
                <c:pt idx="36">
                  <c:v>1186.94</c:v>
                </c:pt>
                <c:pt idx="37">
                  <c:v>6763.08</c:v>
                </c:pt>
                <c:pt idx="38">
                  <c:v>1988.64</c:v>
                </c:pt>
                <c:pt idx="39">
                  <c:v>3504.38</c:v>
                </c:pt>
              </c:numCache>
            </c:numRef>
          </c:val>
          <c:extLst>
            <c:ext xmlns:c16="http://schemas.microsoft.com/office/drawing/2014/chart" uri="{C3380CC4-5D6E-409C-BE32-E72D297353CC}">
              <c16:uniqueId val="{00000000-F5D7-4643-BB89-B858AE9511FB}"/>
            </c:ext>
          </c:extLst>
        </c:ser>
        <c:dLbls>
          <c:showLegendKey val="0"/>
          <c:showVal val="0"/>
          <c:showCatName val="0"/>
          <c:showSerName val="0"/>
          <c:showPercent val="0"/>
          <c:showBubbleSize val="0"/>
        </c:dLbls>
        <c:gapWidth val="219"/>
        <c:overlap val="-27"/>
        <c:axId val="2042209215"/>
        <c:axId val="2042212575"/>
      </c:barChart>
      <c:catAx>
        <c:axId val="2042209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212575"/>
        <c:crosses val="autoZero"/>
        <c:auto val="1"/>
        <c:lblAlgn val="ctr"/>
        <c:lblOffset val="100"/>
        <c:noMultiLvlLbl val="0"/>
      </c:catAx>
      <c:valAx>
        <c:axId val="20422125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209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new1.xlsx]Costumer Pivot!PivotTable7</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s>
    <c:view3D>
      <c:rotX val="30"/>
      <c:rotY val="3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'Costumer Pivot'!$K$28</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'Costumer Pivot'!$J$29:$J$34</c:f>
              <c:strCache>
                <c:ptCount val="5"/>
                <c:pt idx="0">
                  <c:v>Bronze</c:v>
                </c:pt>
                <c:pt idx="1">
                  <c:v>Gold</c:v>
                </c:pt>
                <c:pt idx="2">
                  <c:v>Platinum</c:v>
                </c:pt>
                <c:pt idx="3">
                  <c:v>Silver</c:v>
                </c:pt>
                <c:pt idx="4">
                  <c:v>Unknown</c:v>
                </c:pt>
              </c:strCache>
            </c:strRef>
          </c:cat>
          <c:val>
            <c:numRef>
              <c:f>'Costumer Pivot'!$K$29:$K$34</c:f>
              <c:numCache>
                <c:formatCode>General</c:formatCode>
                <c:ptCount val="5"/>
                <c:pt idx="0">
                  <c:v>125</c:v>
                </c:pt>
                <c:pt idx="1">
                  <c:v>122</c:v>
                </c:pt>
                <c:pt idx="2">
                  <c:v>145</c:v>
                </c:pt>
                <c:pt idx="3">
                  <c:v>104</c:v>
                </c:pt>
                <c:pt idx="4">
                  <c:v>4</c:v>
                </c:pt>
              </c:numCache>
            </c:numRef>
          </c:val>
          <c:extLst>
            <c:ext xmlns:c16="http://schemas.microsoft.com/office/drawing/2014/chart" uri="{C3380CC4-5D6E-409C-BE32-E72D297353CC}">
              <c16:uniqueId val="{00000000-F3A8-48C0-896D-0C6FEC38F867}"/>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new1.xlsx]Costumer Vlookup!PivotTable17</c:name>
    <c:fmtId val="0"/>
  </c:pivotSource>
  <c:chart>
    <c:title>
      <c:layout>
        <c:manualLayout>
          <c:xMode val="edge"/>
          <c:yMode val="edge"/>
          <c:x val="0.85958710587306442"/>
          <c:y val="3.75965029331563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numFmt formatCode="#,##0.00;[Red]#,##0.00" sourceLinked="0"/>
          <c:spPr>
            <a:noFill/>
            <a:ln>
              <a:noFill/>
            </a:ln>
            <a:effectLst/>
          </c:spPr>
          <c:txPr>
            <a:bodyPr rot="-5400000" spcFirstLastPara="1" vertOverflow="ellipsis" vert="horz" wrap="square" lIns="38100" tIns="19050" rIns="38100" bIns="19050" anchor="ctr" anchorCtr="0">
              <a:spAutoFit/>
            </a:bodyPr>
            <a:lstStyle/>
            <a:p>
              <a:pPr algn="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'Costumer Vlookup'!$G$9</c:f>
              <c:strCache>
                <c:ptCount val="1"/>
                <c:pt idx="0">
                  <c:v>Total</c:v>
                </c:pt>
              </c:strCache>
            </c:strRef>
          </c:tx>
          <c:spPr>
            <a:solidFill>
              <a:schemeClr val="accent1"/>
            </a:solidFill>
            <a:ln>
              <a:noFill/>
            </a:ln>
            <a:effectLst/>
            <a:sp3d/>
          </c:spPr>
          <c:invertIfNegative val="0"/>
          <c:dLbls>
            <c:numFmt formatCode="#,##0.00;[Red]#,##0.00" sourceLinked="0"/>
            <c:spPr>
              <a:noFill/>
              <a:ln>
                <a:noFill/>
              </a:ln>
              <a:effectLst/>
            </c:spPr>
            <c:txPr>
              <a:bodyPr rot="-5400000" spcFirstLastPara="1" vertOverflow="ellipsis" vert="horz" wrap="square" lIns="38100" tIns="19050" rIns="38100" bIns="19050" anchor="ctr" anchorCtr="0">
                <a:spAutoFit/>
              </a:bodyPr>
              <a:lstStyle/>
              <a:p>
                <a:pPr algn="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'Costumer Vlookup'!$F$10:$F$20</c:f>
              <c:strCache>
                <c:ptCount val="10"/>
                <c:pt idx="0">
                  <c:v>Amber Mcclain</c:v>
                </c:pt>
                <c:pt idx="1">
                  <c:v>Casey Simpson</c:v>
                </c:pt>
                <c:pt idx="2">
                  <c:v>Christy Hoffman</c:v>
                </c:pt>
                <c:pt idx="3">
                  <c:v>Daniel Contreras</c:v>
                </c:pt>
                <c:pt idx="4">
                  <c:v>Jay Patel</c:v>
                </c:pt>
                <c:pt idx="5">
                  <c:v>Jordan Wells</c:v>
                </c:pt>
                <c:pt idx="6">
                  <c:v>Manuel Fisher</c:v>
                </c:pt>
                <c:pt idx="7">
                  <c:v>Nathan Hernandez</c:v>
                </c:pt>
                <c:pt idx="8">
                  <c:v>Sara Ingram</c:v>
                </c:pt>
                <c:pt idx="9">
                  <c:v>Sarah Rodgers</c:v>
                </c:pt>
              </c:strCache>
            </c:strRef>
          </c:cat>
          <c:val>
            <c:numRef>
              <c:f>'Costumer Vlookup'!$G$10:$G$20</c:f>
              <c:numCache>
                <c:formatCode>0.00</c:formatCode>
                <c:ptCount val="10"/>
                <c:pt idx="0">
                  <c:v>15914.740000000002</c:v>
                </c:pt>
                <c:pt idx="1">
                  <c:v>15065.349999999999</c:v>
                </c:pt>
                <c:pt idx="2">
                  <c:v>17751.919999999998</c:v>
                </c:pt>
                <c:pt idx="3">
                  <c:v>15243.679999999998</c:v>
                </c:pt>
                <c:pt idx="4">
                  <c:v>17630.02</c:v>
                </c:pt>
                <c:pt idx="5">
                  <c:v>19766.359999999997</c:v>
                </c:pt>
                <c:pt idx="6">
                  <c:v>14182.56</c:v>
                </c:pt>
                <c:pt idx="7">
                  <c:v>15287.48</c:v>
                </c:pt>
                <c:pt idx="8">
                  <c:v>15219.859999999999</c:v>
                </c:pt>
                <c:pt idx="9">
                  <c:v>13678.999999999998</c:v>
                </c:pt>
              </c:numCache>
            </c:numRef>
          </c:val>
          <c:extLst>
            <c:ext xmlns:c16="http://schemas.microsoft.com/office/drawing/2014/chart" uri="{C3380CC4-5D6E-409C-BE32-E72D297353CC}">
              <c16:uniqueId val="{00000000-5813-4CB8-9AB3-FE92E57330C4}"/>
            </c:ext>
          </c:extLst>
        </c:ser>
        <c:dLbls>
          <c:showLegendKey val="0"/>
          <c:showVal val="1"/>
          <c:showCatName val="0"/>
          <c:showSerName val="0"/>
          <c:showPercent val="0"/>
          <c:showBubbleSize val="0"/>
        </c:dLbls>
        <c:gapWidth val="150"/>
        <c:shape val="box"/>
        <c:axId val="756580256"/>
        <c:axId val="756581216"/>
        <c:axId val="0"/>
      </c:bar3DChart>
      <c:catAx>
        <c:axId val="756580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6581216"/>
        <c:crosses val="autoZero"/>
        <c:auto val="1"/>
        <c:lblAlgn val="ctr"/>
        <c:lblOffset val="100"/>
        <c:noMultiLvlLbl val="0"/>
      </c:catAx>
      <c:valAx>
        <c:axId val="756581216"/>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756580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[Ecommerce_Sales_Dataset_updated new1.xlsx]Store_Pivot!PivotTable5</c:name>
    <c:fmtId val="0"/>
  </c:pivotSource>
  <c:chart>
    <c:autoTitleDeleted val="1"/>
    <c:pivotFmts>
      <c:pivotFmt>
        <c:idx val="0"/>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Store_Pivot!$F$12</c:f>
              <c:strCache>
                <c:ptCount val="1"/>
                <c:pt idx="0">
                  <c:v>Total</c:v>
                </c:pt>
              </c:strCache>
            </c:strRef>
          </c:tx>
          <c:dPt>
            <c:idx val="0"/>
            <c:bubble3D val="0"/>
            <c:spPr>
              <a:solidFill>
                <a:schemeClr val="accent2">
                  <a:shade val="58000"/>
                </a:schemeClr>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hade val="86000"/>
                </a:schemeClr>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2">
                  <a:tint val="86000"/>
                </a:schemeClr>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2">
                  <a:tint val="58000"/>
                </a:schemeClr>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Store_Pivot!$E$13:$E$17</c:f>
              <c:strCache>
                <c:ptCount val="4"/>
                <c:pt idx="0">
                  <c:v>East</c:v>
                </c:pt>
                <c:pt idx="1">
                  <c:v>North</c:v>
                </c:pt>
                <c:pt idx="2">
                  <c:v>South</c:v>
                </c:pt>
                <c:pt idx="3">
                  <c:v>West</c:v>
                </c:pt>
              </c:strCache>
            </c:strRef>
          </c:cat>
          <c:val>
            <c:numRef>
              <c:f>Store_Pivot!$F$13:$F$17</c:f>
              <c:numCache>
                <c:formatCode>General</c:formatCode>
                <c:ptCount val="4"/>
                <c:pt idx="0">
                  <c:v>732886.78999999957</c:v>
                </c:pt>
                <c:pt idx="1">
                  <c:v>760196.67000000074</c:v>
                </c:pt>
                <c:pt idx="2">
                  <c:v>745185.30999999959</c:v>
                </c:pt>
                <c:pt idx="3">
                  <c:v>316601.3299999999</c:v>
                </c:pt>
              </c:numCache>
            </c:numRef>
          </c:val>
          <c:extLst>
            <c:ext xmlns:c16="http://schemas.microsoft.com/office/drawing/2014/chart" uri="{C3380CC4-5D6E-409C-BE32-E72D297353CC}">
              <c16:uniqueId val="{00000000-24E2-4D52-88EE-3202CA04065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new1.xlsx]Store_Pivot!PivotTable7</c:name>
    <c:fmtId val="3"/>
  </c:pivotSource>
  <c:chart>
    <c:autoTitleDeleted val="1"/>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Store_Pivot!$I$12</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Store_Pivot!$H$13:$H$27</c:f>
              <c:multiLvlStrCache>
                <c:ptCount val="10"/>
                <c:lvl>
                  <c:pt idx="0">
                    <c:v>Flagship</c:v>
                  </c:pt>
                  <c:pt idx="1">
                    <c:v>Online</c:v>
                  </c:pt>
                  <c:pt idx="2">
                    <c:v>Flagship</c:v>
                  </c:pt>
                  <c:pt idx="3">
                    <c:v>Online</c:v>
                  </c:pt>
                  <c:pt idx="4">
                    <c:v>Outlet</c:v>
                  </c:pt>
                  <c:pt idx="5">
                    <c:v>Flagship</c:v>
                  </c:pt>
                  <c:pt idx="6">
                    <c:v>Online</c:v>
                  </c:pt>
                  <c:pt idx="7">
                    <c:v>Outlet</c:v>
                  </c:pt>
                  <c:pt idx="8">
                    <c:v>Flagship</c:v>
                  </c:pt>
                  <c:pt idx="9">
                    <c:v>Online</c:v>
                  </c:pt>
                </c:lvl>
                <c:lvl>
                  <c:pt idx="0">
                    <c:v>East</c:v>
                  </c:pt>
                  <c:pt idx="2">
                    <c:v>North</c:v>
                  </c:pt>
                  <c:pt idx="5">
                    <c:v>South</c:v>
                  </c:pt>
                  <c:pt idx="8">
                    <c:v>West</c:v>
                  </c:pt>
                </c:lvl>
              </c:multiLvlStrCache>
            </c:multiLvlStrRef>
          </c:cat>
          <c:val>
            <c:numRef>
              <c:f>Store_Pivot!$I$13:$I$27</c:f>
              <c:numCache>
                <c:formatCode>General</c:formatCode>
                <c:ptCount val="10"/>
                <c:pt idx="0">
                  <c:v>293</c:v>
                </c:pt>
                <c:pt idx="1">
                  <c:v>297</c:v>
                </c:pt>
                <c:pt idx="2">
                  <c:v>299</c:v>
                </c:pt>
                <c:pt idx="3">
                  <c:v>100</c:v>
                </c:pt>
                <c:pt idx="4">
                  <c:v>197</c:v>
                </c:pt>
                <c:pt idx="5">
                  <c:v>96</c:v>
                </c:pt>
                <c:pt idx="6">
                  <c:v>298</c:v>
                </c:pt>
                <c:pt idx="7">
                  <c:v>187</c:v>
                </c:pt>
                <c:pt idx="8">
                  <c:v>106</c:v>
                </c:pt>
                <c:pt idx="9">
                  <c:v>127</c:v>
                </c:pt>
              </c:numCache>
            </c:numRef>
          </c:val>
          <c:extLst>
            <c:ext xmlns:c16="http://schemas.microsoft.com/office/drawing/2014/chart" uri="{C3380CC4-5D6E-409C-BE32-E72D297353CC}">
              <c16:uniqueId val="{00000000-9C6C-4D7B-812D-BD999C15BFB2}"/>
            </c:ext>
          </c:extLst>
        </c:ser>
        <c:dLbls>
          <c:showLegendKey val="0"/>
          <c:showVal val="0"/>
          <c:showCatName val="0"/>
          <c:showSerName val="0"/>
          <c:showPercent val="0"/>
          <c:showBubbleSize val="0"/>
        </c:dLbls>
        <c:gapWidth val="150"/>
        <c:shape val="box"/>
        <c:axId val="528846256"/>
        <c:axId val="528840496"/>
        <c:axId val="0"/>
      </c:bar3DChart>
      <c:catAx>
        <c:axId val="5288462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840496"/>
        <c:crosses val="autoZero"/>
        <c:auto val="1"/>
        <c:lblAlgn val="ctr"/>
        <c:lblOffset val="100"/>
        <c:noMultiLvlLbl val="0"/>
      </c:catAx>
      <c:valAx>
        <c:axId val="528840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846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[Ecommerce_Sales_Dataset_updated new1.xlsx]Total Summary!PivotTable2</c:name>
    <c:fmtId val="0"/>
  </c:pivotSource>
  <c:chart>
    <c:autoTitleDeleted val="1"/>
    <c:pivotFmts>
      <c:pivotFmt>
        <c:idx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'Total Summary'!$C$5</c:f>
              <c:strCache>
                <c:ptCount val="1"/>
                <c:pt idx="0">
                  <c:v>Total</c:v>
                </c:pt>
              </c:strCache>
            </c:strRef>
          </c:tx>
          <c:dPt>
            <c:idx val="0"/>
            <c:bubble3D val="0"/>
            <c:spPr>
              <a:pattFill prst="ltUpDiag">
                <a:fgClr>
                  <a:schemeClr val="accent2">
                    <a:shade val="65000"/>
                  </a:schemeClr>
                </a:fgClr>
                <a:bgClr>
                  <a:schemeClr val="accent2">
                    <a:shade val="65000"/>
                    <a:lumMod val="20000"/>
                    <a:lumOff val="80000"/>
                  </a:schemeClr>
                </a:bgClr>
              </a:pattFill>
              <a:ln w="19050">
                <a:solidFill>
                  <a:schemeClr val="lt1"/>
                </a:solidFill>
              </a:ln>
              <a:effectLst>
                <a:innerShdw blurRad="114300">
                  <a:schemeClr val="accent2">
                    <a:shade val="65000"/>
                  </a:schemeClr>
                </a:innerShdw>
              </a:effectLst>
            </c:spPr>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dPt>
          <c:dPt>
            <c:idx val="2"/>
            <c:bubble3D val="0"/>
            <c:spPr>
              <a:pattFill prst="ltUpDiag">
                <a:fgClr>
                  <a:schemeClr val="accent2">
                    <a:tint val="65000"/>
                  </a:schemeClr>
                </a:fgClr>
                <a:bgClr>
                  <a:schemeClr val="accent2">
                    <a:tint val="65000"/>
                    <a:lumMod val="20000"/>
                    <a:lumOff val="80000"/>
                  </a:schemeClr>
                </a:bgClr>
              </a:pattFill>
              <a:ln w="19050">
                <a:solidFill>
                  <a:schemeClr val="lt1"/>
                </a:solidFill>
              </a:ln>
              <a:effectLst>
                <a:innerShdw blurRad="114300">
                  <a:schemeClr val="accent2">
                    <a:tint val="65000"/>
                  </a:schemeClr>
                </a:inn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'Total Summary'!$B$6:$B$9</c:f>
              <c:strCache>
                <c:ptCount val="3"/>
                <c:pt idx="0">
                  <c:v>2023</c:v>
                </c:pt>
                <c:pt idx="1">
                  <c:v>2024</c:v>
                </c:pt>
                <c:pt idx="2">
                  <c:v>2025</c:v>
                </c:pt>
              </c:strCache>
            </c:strRef>
          </c:cat>
          <c:val>
            <c:numRef>
              <c:f>'Total Summary'!$C$6:$C$9</c:f>
              <c:numCache>
                <c:formatCode>[&gt;=100000]0.##,," L";#,##0</c:formatCode>
                <c:ptCount val="3"/>
                <c:pt idx="0">
                  <c:v>18305.210000000003</c:v>
                </c:pt>
                <c:pt idx="1">
                  <c:v>52620.77</c:v>
                </c:pt>
                <c:pt idx="2">
                  <c:v>45242.34</c:v>
                </c:pt>
              </c:numCache>
            </c:numRef>
          </c:val>
          <c:extLst>
            <c:ext xmlns:c16="http://schemas.microsoft.com/office/drawing/2014/chart" uri="{C3380CC4-5D6E-409C-BE32-E72D297353CC}">
              <c16:uniqueId val="{00000000-78EE-4B42-B0CD-3D688417F38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rnd" cmpd="tri" algn="ctr">
      <a:solidFill>
        <a:sysClr val="windowText" lastClr="000000">
          <a:lumMod val="25000"/>
          <a:lumOff val="75000"/>
          <a:alpha val="83000"/>
        </a:sysClr>
      </a:solidFill>
      <a:prstDash val="lgDash"/>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new1.xlsx]Total Summary!PivotTable3</c:name>
    <c:fmtId val="1"/>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Summary'!$C$31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'Total Summary'!$B$32:$B$42</c:f>
              <c:strCache>
                <c:ptCount val="10"/>
                <c:pt idx="0">
                  <c:v>Boxing Hand Wraps</c:v>
                </c:pt>
                <c:pt idx="1">
                  <c:v>Makeup Brush Set</c:v>
                </c:pt>
                <c:pt idx="2">
                  <c:v>Matte Lipstick Set</c:v>
                </c:pt>
                <c:pt idx="3">
                  <c:v>Portable Power Bank</c:v>
                </c:pt>
                <c:pt idx="4">
                  <c:v>Sports Wrist Sweatbands</c:v>
                </c:pt>
                <c:pt idx="5">
                  <c:v>Wall-Mounted Spice Rack</c:v>
                </c:pt>
                <c:pt idx="6">
                  <c:v>WiFi Mesh Router</c:v>
                </c:pt>
                <c:pt idx="7">
                  <c:v>Wireless Mouse</c:v>
                </c:pt>
                <c:pt idx="8">
                  <c:v>Women's Formal Blazer</c:v>
                </c:pt>
                <c:pt idx="9">
                  <c:v>Wooden Nightstand</c:v>
                </c:pt>
              </c:strCache>
            </c:strRef>
          </c:cat>
          <c:val>
            <c:numRef>
              <c:f>'Total Summary'!$C$32:$C$42</c:f>
              <c:numCache>
                <c:formatCode>0.00</c:formatCode>
                <c:ptCount val="10"/>
                <c:pt idx="0">
                  <c:v>3690.62</c:v>
                </c:pt>
                <c:pt idx="1">
                  <c:v>3938.3100000000004</c:v>
                </c:pt>
                <c:pt idx="2">
                  <c:v>9183.2099999999991</c:v>
                </c:pt>
                <c:pt idx="3">
                  <c:v>4474.03</c:v>
                </c:pt>
                <c:pt idx="4">
                  <c:v>5858.6</c:v>
                </c:pt>
                <c:pt idx="5">
                  <c:v>6416.5599999999995</c:v>
                </c:pt>
                <c:pt idx="6">
                  <c:v>3771.9</c:v>
                </c:pt>
                <c:pt idx="7">
                  <c:v>5347.6</c:v>
                </c:pt>
                <c:pt idx="8">
                  <c:v>6938.24</c:v>
                </c:pt>
                <c:pt idx="9">
                  <c:v>3342.63</c:v>
                </c:pt>
              </c:numCache>
            </c:numRef>
          </c:val>
          <c:extLst>
            <c:ext xmlns:c16="http://schemas.microsoft.com/office/drawing/2014/chart" uri="{C3380CC4-5D6E-409C-BE32-E72D297353CC}">
              <c16:uniqueId val="{00000000-3F85-4329-8002-17CA85AA3968}"/>
            </c:ext>
          </c:extLst>
        </c:ser>
        <c:dLbls>
          <c:showLegendKey val="0"/>
          <c:showVal val="0"/>
          <c:showCatName val="0"/>
          <c:showSerName val="0"/>
          <c:showPercent val="0"/>
          <c:showBubbleSize val="0"/>
        </c:dLbls>
        <c:gapWidth val="100"/>
        <c:overlap val="-24"/>
        <c:axId val="393896928"/>
        <c:axId val="393916608"/>
      </c:barChart>
      <c:catAx>
        <c:axId val="3938969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600" b="1" i="0" u="none" strike="noStrike" kern="1200" baseline="0">
                <a:solidFill>
                  <a:schemeClr val="tx1">
                    <a:lumMod val="65000"/>
                    <a:lumOff val="35000"/>
                  </a:schemeClr>
                </a:solidFill>
                <a:latin typeface="+mn-lt"/>
                <a:ea typeface="+mn-ea"/>
                <a:cs typeface="+mn-cs"/>
              </a:defRPr>
            </a:pPr>
            <a:endParaRPr lang="en-US"/>
          </a:p>
        </c:txPr>
        <c:crossAx val="393916608"/>
        <c:crosses val="autoZero"/>
        <c:auto val="1"/>
        <c:lblAlgn val="ctr"/>
        <c:lblOffset val="100"/>
        <c:noMultiLvlLbl val="0"/>
      </c:catAx>
      <c:valAx>
        <c:axId val="3939166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896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[Ecommerce_Sales_Dataset_updated new1.xlsx]Total Summary!PivotTable8</c:name>
    <c:fmtId val="8"/>
  </c:pivotSource>
  <c:chart>
    <c:autoTitleDeleted val="0"/>
    <c:pivotFmts>
      <c:pivotFmt>
        <c:idx val="0"/>
        <c:spPr>
          <a:gradFill>
            <a:gsLst>
              <a:gs pos="100000">
                <a:schemeClr val="accent2">
                  <a:alpha val="0"/>
                </a:schemeClr>
              </a:gs>
              <a:gs pos="50000">
                <a:schemeClr val="accent2"/>
              </a:gs>
            </a:gsLst>
            <a:lin ang="5400000" scaled="0"/>
          </a:gradFill>
          <a:ln>
            <a:noFill/>
          </a:ln>
          <a:effectLst/>
          <a:sp3d/>
        </c:spPr>
        <c:marker>
          <c:symbol val="circle"/>
          <c:size val="6"/>
          <c:spPr>
            <a:gradFill flip="none" rotWithShape="1">
              <a:gsLst>
                <a:gs pos="0">
                  <a:schemeClr val="accent2">
                    <a:shade val="65000"/>
                  </a:schemeClr>
                </a:gs>
                <a:gs pos="75000">
                  <a:schemeClr val="accent2">
                    <a:shade val="65000"/>
                    <a:lumMod val="60000"/>
                    <a:lumOff val="40000"/>
                  </a:schemeClr>
                </a:gs>
                <a:gs pos="51000">
                  <a:schemeClr val="accent2">
                    <a:shade val="65000"/>
                    <a:alpha val="75000"/>
                  </a:schemeClr>
                </a:gs>
                <a:gs pos="100000">
                  <a:schemeClr val="accent2">
                    <a:shade val="65000"/>
                    <a:lumMod val="20000"/>
                    <a:lumOff val="80000"/>
                    <a:alpha val="15000"/>
                  </a:schemeClr>
                </a:gs>
              </a:gsLst>
              <a:lin ang="5400000" scaled="0"/>
            </a:gradFill>
            <a:ln w="9525" cap="flat" cmpd="sng" algn="ctr">
              <a:solidFill>
                <a:schemeClr val="accent2">
                  <a:shade val="65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2">
                  <a:alpha val="0"/>
                </a:schemeClr>
              </a:gs>
              <a:gs pos="50000">
                <a:schemeClr val="accent2"/>
              </a:gs>
            </a:gsLst>
            <a:lin ang="5400000" scaled="0"/>
          </a:gradFill>
          <a:ln>
            <a:noFill/>
          </a:ln>
          <a:effectLst/>
          <a:sp3d/>
        </c:spPr>
        <c:marker>
          <c:symbol val="circle"/>
          <c:size val="6"/>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2">
                  <a:alpha val="0"/>
                </a:schemeClr>
              </a:gs>
              <a:gs pos="50000">
                <a:schemeClr val="accent2"/>
              </a:gs>
            </a:gsLst>
            <a:lin ang="5400000" scaled="0"/>
          </a:gradFill>
          <a:ln>
            <a:noFill/>
          </a:ln>
          <a:effectLst/>
          <a:sp3d/>
        </c:spPr>
        <c:marker>
          <c:symbol val="circle"/>
          <c:size val="6"/>
          <c:spPr>
            <a:gradFill flip="none" rotWithShape="1">
              <a:gsLst>
                <a:gs pos="0">
                  <a:schemeClr val="accent2">
                    <a:tint val="65000"/>
                  </a:schemeClr>
                </a:gs>
                <a:gs pos="75000">
                  <a:schemeClr val="accent2">
                    <a:tint val="65000"/>
                    <a:lumMod val="60000"/>
                    <a:lumOff val="40000"/>
                  </a:schemeClr>
                </a:gs>
                <a:gs pos="51000">
                  <a:schemeClr val="accent2">
                    <a:tint val="65000"/>
                    <a:alpha val="75000"/>
                  </a:schemeClr>
                </a:gs>
                <a:gs pos="100000">
                  <a:schemeClr val="accent2">
                    <a:tint val="65000"/>
                    <a:lumMod val="20000"/>
                    <a:lumOff val="80000"/>
                    <a:alpha val="15000"/>
                  </a:schemeClr>
                </a:gs>
              </a:gsLst>
              <a:lin ang="5400000" scaled="0"/>
            </a:gradFill>
            <a:ln w="9525" cap="flat" cmpd="sng" algn="ctr">
              <a:solidFill>
                <a:schemeClr val="accent2">
                  <a:tint val="65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'Total Summary'!$C$18:$C$19</c:f>
              <c:strCache>
                <c:ptCount val="1"/>
                <c:pt idx="0">
                  <c:v>2023</c:v>
                </c:pt>
              </c:strCache>
            </c:strRef>
          </c:tx>
          <c:spPr>
            <a:gradFill>
              <a:gsLst>
                <a:gs pos="100000">
                  <a:schemeClr val="accent2">
                    <a:shade val="65000"/>
                    <a:alpha val="0"/>
                  </a:schemeClr>
                </a:gs>
                <a:gs pos="50000">
                  <a:schemeClr val="accent2">
                    <a:shade val="65000"/>
                  </a:schemeClr>
                </a:gs>
              </a:gsLst>
              <a:lin ang="5400000" scaled="0"/>
            </a:gradFill>
            <a:ln>
              <a:noFill/>
            </a:ln>
            <a:effectLst/>
            <a:sp3d/>
          </c:spPr>
          <c:invertIfNegative val="0"/>
          <c:cat>
            <c:strRef>
              <c:f>'Total Summary'!$B$20:$B$23</c:f>
              <c:strCache>
                <c:ptCount val="3"/>
                <c:pt idx="0">
                  <c:v>COD</c:v>
                </c:pt>
                <c:pt idx="1">
                  <c:v>Credit Card</c:v>
                </c:pt>
                <c:pt idx="2">
                  <c:v>PayPal</c:v>
                </c:pt>
              </c:strCache>
            </c:strRef>
          </c:cat>
          <c:val>
            <c:numRef>
              <c:f>'Total Summary'!$C$20:$C$23</c:f>
              <c:numCache>
                <c:formatCode>[&gt;=100000]0.##,," L";#,##0</c:formatCode>
                <c:ptCount val="3"/>
                <c:pt idx="0">
                  <c:v>7615.1200000000008</c:v>
                </c:pt>
                <c:pt idx="1">
                  <c:v>7547.1</c:v>
                </c:pt>
                <c:pt idx="2">
                  <c:v>3142.9900000000002</c:v>
                </c:pt>
              </c:numCache>
            </c:numRef>
          </c:val>
          <c:extLst>
            <c:ext xmlns:c16="http://schemas.microsoft.com/office/drawing/2014/chart" uri="{C3380CC4-5D6E-409C-BE32-E72D297353CC}">
              <c16:uniqueId val="{00000000-8E6F-4F85-A01C-69F6F5E32305}"/>
            </c:ext>
          </c:extLst>
        </c:ser>
        <c:ser>
          <c:idx val="1"/>
          <c:order val="1"/>
          <c:tx>
            <c:strRef>
              <c:f>'Total Summary'!$D$18:$D$19</c:f>
              <c:strCache>
                <c:ptCount val="1"/>
                <c:pt idx="0">
                  <c:v>2024</c:v>
                </c:pt>
              </c:strCache>
            </c:strRef>
          </c:tx>
          <c:spPr>
            <a:gradFill>
              <a:gsLst>
                <a:gs pos="100000">
                  <a:schemeClr val="accent2">
                    <a:alpha val="0"/>
                  </a:schemeClr>
                </a:gs>
                <a:gs pos="50000">
                  <a:schemeClr val="accent2"/>
                </a:gs>
              </a:gsLst>
              <a:lin ang="5400000" scaled="0"/>
            </a:gradFill>
            <a:ln>
              <a:noFill/>
            </a:ln>
            <a:effectLst/>
            <a:sp3d/>
          </c:spPr>
          <c:invertIfNegative val="0"/>
          <c:cat>
            <c:strRef>
              <c:f>'Total Summary'!$B$20:$B$23</c:f>
              <c:strCache>
                <c:ptCount val="3"/>
                <c:pt idx="0">
                  <c:v>COD</c:v>
                </c:pt>
                <c:pt idx="1">
                  <c:v>Credit Card</c:v>
                </c:pt>
                <c:pt idx="2">
                  <c:v>PayPal</c:v>
                </c:pt>
              </c:strCache>
            </c:strRef>
          </c:cat>
          <c:val>
            <c:numRef>
              <c:f>'Total Summary'!$D$20:$D$23</c:f>
              <c:numCache>
                <c:formatCode>[&gt;=100000]0.##,," L";#,##0</c:formatCode>
                <c:ptCount val="3"/>
                <c:pt idx="0">
                  <c:v>11867.770000000002</c:v>
                </c:pt>
                <c:pt idx="1">
                  <c:v>20354.34</c:v>
                </c:pt>
                <c:pt idx="2">
                  <c:v>20398.66</c:v>
                </c:pt>
              </c:numCache>
            </c:numRef>
          </c:val>
          <c:extLst>
            <c:ext xmlns:c16="http://schemas.microsoft.com/office/drawing/2014/chart" uri="{C3380CC4-5D6E-409C-BE32-E72D297353CC}">
              <c16:uniqueId val="{00000001-8E6F-4F85-A01C-69F6F5E32305}"/>
            </c:ext>
          </c:extLst>
        </c:ser>
        <c:ser>
          <c:idx val="2"/>
          <c:order val="2"/>
          <c:tx>
            <c:strRef>
              <c:f>'Total Summary'!$E$18:$E$19</c:f>
              <c:strCache>
                <c:ptCount val="1"/>
                <c:pt idx="0">
                  <c:v>2025</c:v>
                </c:pt>
              </c:strCache>
            </c:strRef>
          </c:tx>
          <c:spPr>
            <a:gradFill>
              <a:gsLst>
                <a:gs pos="100000">
                  <a:schemeClr val="accent2">
                    <a:tint val="65000"/>
                    <a:alpha val="0"/>
                  </a:schemeClr>
                </a:gs>
                <a:gs pos="50000">
                  <a:schemeClr val="accent2">
                    <a:tint val="65000"/>
                  </a:schemeClr>
                </a:gs>
              </a:gsLst>
              <a:lin ang="5400000" scaled="0"/>
            </a:gradFill>
            <a:ln>
              <a:noFill/>
            </a:ln>
            <a:effectLst/>
            <a:sp3d/>
          </c:spPr>
          <c:invertIfNegative val="0"/>
          <c:cat>
            <c:strRef>
              <c:f>'Total Summary'!$B$20:$B$23</c:f>
              <c:strCache>
                <c:ptCount val="3"/>
                <c:pt idx="0">
                  <c:v>COD</c:v>
                </c:pt>
                <c:pt idx="1">
                  <c:v>Credit Card</c:v>
                </c:pt>
                <c:pt idx="2">
                  <c:v>PayPal</c:v>
                </c:pt>
              </c:strCache>
            </c:strRef>
          </c:cat>
          <c:val>
            <c:numRef>
              <c:f>'Total Summary'!$E$20:$E$23</c:f>
              <c:numCache>
                <c:formatCode>[&gt;=100000]0.##,," L";#,##0</c:formatCode>
                <c:ptCount val="3"/>
                <c:pt idx="0">
                  <c:v>10289.770000000002</c:v>
                </c:pt>
                <c:pt idx="1">
                  <c:v>16834.530000000002</c:v>
                </c:pt>
                <c:pt idx="2">
                  <c:v>18118.04</c:v>
                </c:pt>
              </c:numCache>
            </c:numRef>
          </c:val>
          <c:extLst>
            <c:ext xmlns:c16="http://schemas.microsoft.com/office/drawing/2014/chart" uri="{C3380CC4-5D6E-409C-BE32-E72D297353CC}">
              <c16:uniqueId val="{00000002-8E6F-4F85-A01C-69F6F5E32305}"/>
            </c:ext>
          </c:extLst>
        </c:ser>
        <c:dLbls>
          <c:showLegendKey val="0"/>
          <c:showVal val="0"/>
          <c:showCatName val="0"/>
          <c:showSerName val="0"/>
          <c:showPercent val="0"/>
          <c:showBubbleSize val="0"/>
        </c:dLbls>
        <c:gapWidth val="150"/>
        <c:gapDepth val="0"/>
        <c:shape val="box"/>
        <c:axId val="1042145728"/>
        <c:axId val="1042150048"/>
        <c:axId val="0"/>
      </c:bar3DChart>
      <c:catAx>
        <c:axId val="10421457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150048"/>
        <c:crosses val="autoZero"/>
        <c:auto val="1"/>
        <c:lblAlgn val="ctr"/>
        <c:lblOffset val="100"/>
        <c:noMultiLvlLbl val="0"/>
      </c:catAx>
      <c:valAx>
        <c:axId val="1042150048"/>
        <c:scaling>
          <c:orientation val="minMax"/>
        </c:scaling>
        <c:delete val="0"/>
        <c:axPos val="l"/>
        <c:majorGridlines>
          <c:spPr>
            <a:ln w="9525" cap="flat" cmpd="sng" algn="ctr">
              <a:solidFill>
                <a:schemeClr val="tx1">
                  <a:lumMod val="5000"/>
                  <a:lumOff val="95000"/>
                </a:schemeClr>
              </a:solidFill>
              <a:round/>
            </a:ln>
            <a:effectLst/>
          </c:spPr>
        </c:majorGridlines>
        <c:numFmt formatCode="[&gt;=100000]0.##,,&quot; L&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145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new1.xlsx]Total Summary!PivotTable10</c:name>
    <c:fmtId val="0"/>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Summary'!$C$48</c:f>
              <c:strCache>
                <c:ptCount val="1"/>
                <c:pt idx="0">
                  <c:v>Total Sales</c:v>
                </c:pt>
              </c:strCache>
            </c:strRef>
          </c:tx>
          <c:spPr>
            <a:solidFill>
              <a:schemeClr val="accent2"/>
            </a:solidFill>
            <a:ln>
              <a:noFill/>
            </a:ln>
            <a:effectLst/>
          </c:spPr>
          <c:invertIfNegative val="0"/>
          <c:cat>
            <c:strRef>
              <c:f>'Total Summary'!$B$49:$B$54</c:f>
              <c:strCache>
                <c:ptCount val="5"/>
                <c:pt idx="0">
                  <c:v>Alexander Group</c:v>
                </c:pt>
                <c:pt idx="1">
                  <c:v>Bean, Jones and Park</c:v>
                </c:pt>
                <c:pt idx="2">
                  <c:v>Holloway Ltd</c:v>
                </c:pt>
                <c:pt idx="3">
                  <c:v>Johnson-Wright</c:v>
                </c:pt>
                <c:pt idx="4">
                  <c:v>Thomas, Bridges and Harris</c:v>
                </c:pt>
              </c:strCache>
            </c:strRef>
          </c:cat>
          <c:val>
            <c:numRef>
              <c:f>'Total Summary'!$C$49:$C$54</c:f>
              <c:numCache>
                <c:formatCode>_ "Rs."\ ##.##,\ "L"</c:formatCode>
                <c:ptCount val="5"/>
                <c:pt idx="0">
                  <c:v>144026.74000000002</c:v>
                </c:pt>
                <c:pt idx="1">
                  <c:v>185369.04000000007</c:v>
                </c:pt>
                <c:pt idx="2">
                  <c:v>144714.86999999997</c:v>
                </c:pt>
                <c:pt idx="3">
                  <c:v>147980.53999999998</c:v>
                </c:pt>
                <c:pt idx="4">
                  <c:v>138726.03999999995</c:v>
                </c:pt>
              </c:numCache>
            </c:numRef>
          </c:val>
          <c:extLst>
            <c:ext xmlns:c16="http://schemas.microsoft.com/office/drawing/2014/chart" uri="{C3380CC4-5D6E-409C-BE32-E72D297353CC}">
              <c16:uniqueId val="{00000000-B843-4DD8-828C-1C187C96F5A6}"/>
            </c:ext>
          </c:extLst>
        </c:ser>
        <c:dLbls>
          <c:showLegendKey val="0"/>
          <c:showVal val="0"/>
          <c:showCatName val="0"/>
          <c:showSerName val="0"/>
          <c:showPercent val="0"/>
          <c:showBubbleSize val="0"/>
        </c:dLbls>
        <c:gapWidth val="219"/>
        <c:axId val="1300560624"/>
        <c:axId val="1300552464"/>
      </c:barChart>
      <c:lineChart>
        <c:grouping val="standard"/>
        <c:varyColors val="0"/>
        <c:ser>
          <c:idx val="1"/>
          <c:order val="1"/>
          <c:tx>
            <c:strRef>
              <c:f>'Total Summary'!$D$48</c:f>
              <c:strCache>
                <c:ptCount val="1"/>
                <c:pt idx="0">
                  <c:v>Sum of Quantity</c:v>
                </c:pt>
              </c:strCache>
            </c:strRef>
          </c:tx>
          <c:spPr>
            <a:ln w="28575" cap="rnd">
              <a:solidFill>
                <a:schemeClr val="accent4"/>
              </a:solidFill>
              <a:round/>
            </a:ln>
            <a:effectLst/>
          </c:spPr>
          <c:marker>
            <c:symbol val="none"/>
          </c:marker>
          <c:cat>
            <c:strRef>
              <c:f>'Total Summary'!$B$49:$B$54</c:f>
              <c:strCache>
                <c:ptCount val="5"/>
                <c:pt idx="0">
                  <c:v>Alexander Group</c:v>
                </c:pt>
                <c:pt idx="1">
                  <c:v>Bean, Jones and Park</c:v>
                </c:pt>
                <c:pt idx="2">
                  <c:v>Holloway Ltd</c:v>
                </c:pt>
                <c:pt idx="3">
                  <c:v>Johnson-Wright</c:v>
                </c:pt>
                <c:pt idx="4">
                  <c:v>Thomas, Bridges and Harris</c:v>
                </c:pt>
              </c:strCache>
            </c:strRef>
          </c:cat>
          <c:val>
            <c:numRef>
              <c:f>'Total Summary'!$D$49:$D$54</c:f>
              <c:numCache>
                <c:formatCode>General</c:formatCode>
                <c:ptCount val="5"/>
                <c:pt idx="0">
                  <c:v>255</c:v>
                </c:pt>
                <c:pt idx="1">
                  <c:v>344</c:v>
                </c:pt>
                <c:pt idx="2">
                  <c:v>276</c:v>
                </c:pt>
                <c:pt idx="3">
                  <c:v>293</c:v>
                </c:pt>
                <c:pt idx="4">
                  <c:v>259</c:v>
                </c:pt>
              </c:numCache>
            </c:numRef>
          </c:val>
          <c:smooth val="0"/>
          <c:extLst>
            <c:ext xmlns:c16="http://schemas.microsoft.com/office/drawing/2014/chart" uri="{C3380CC4-5D6E-409C-BE32-E72D297353CC}">
              <c16:uniqueId val="{00000001-B843-4DD8-828C-1C187C96F5A6}"/>
            </c:ext>
          </c:extLst>
        </c:ser>
        <c:dLbls>
          <c:showLegendKey val="0"/>
          <c:showVal val="0"/>
          <c:showCatName val="0"/>
          <c:showSerName val="0"/>
          <c:showPercent val="0"/>
          <c:showBubbleSize val="0"/>
        </c:dLbls>
        <c:marker val="1"/>
        <c:smooth val="0"/>
        <c:axId val="920388320"/>
        <c:axId val="920390240"/>
      </c:lineChart>
      <c:catAx>
        <c:axId val="920388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920390240"/>
        <c:crosses val="autoZero"/>
        <c:auto val="1"/>
        <c:lblAlgn val="ctr"/>
        <c:lblOffset val="100"/>
        <c:noMultiLvlLbl val="0"/>
      </c:catAx>
      <c:valAx>
        <c:axId val="92039024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388320"/>
        <c:crosses val="autoZero"/>
        <c:crossBetween val="between"/>
      </c:valAx>
      <c:valAx>
        <c:axId val="1300552464"/>
        <c:scaling>
          <c:orientation val="minMax"/>
        </c:scaling>
        <c:delete val="0"/>
        <c:axPos val="r"/>
        <c:numFmt formatCode="_ &quot;Rs.&quot;\ ##.##,\ &quot;L&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560624"/>
        <c:crosses val="max"/>
        <c:crossBetween val="between"/>
        <c:minorUnit val="8000"/>
      </c:valAx>
      <c:catAx>
        <c:axId val="1300560624"/>
        <c:scaling>
          <c:orientation val="minMax"/>
        </c:scaling>
        <c:delete val="1"/>
        <c:axPos val="b"/>
        <c:numFmt formatCode="General" sourceLinked="1"/>
        <c:majorTickMark val="out"/>
        <c:minorTickMark val="none"/>
        <c:tickLblPos val="nextTo"/>
        <c:crossAx val="1300552464"/>
        <c:crossesAt val="0"/>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[Ecommerce_Sales_Dataset_updated new1.xlsx]Sheet4!Store Sales</c:name>
    <c:fmtId val="0"/>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Sheet4!$B$3</c:f>
              <c:strCache>
                <c:ptCount val="1"/>
                <c:pt idx="0">
                  <c:v>Total</c:v>
                </c:pt>
              </c:strCache>
            </c:strRef>
          </c:tx>
          <c:spPr>
            <a:solidFill>
              <a:schemeClr val="accent2"/>
            </a:solidFill>
            <a:ln>
              <a:noFill/>
            </a:ln>
            <a:effectLst/>
          </c:spPr>
          <c:invertIfNegative val="0"/>
          <c:cat>
            <c:strRef>
              <c:f>Sheet4!$A$4:$A$5</c:f>
              <c:strCache>
                <c:ptCount val="1"/>
                <c:pt idx="0">
                  <c:v>Black-Horn</c:v>
                </c:pt>
              </c:strCache>
            </c:strRef>
          </c:cat>
          <c:val>
            <c:numRef>
              <c:f>Sheet4!$B$4:$B$5</c:f>
              <c:numCache>
                <c:formatCode>#,##0.00</c:formatCode>
                <c:ptCount val="1"/>
                <c:pt idx="0">
                  <c:v>45242.34</c:v>
                </c:pt>
              </c:numCache>
            </c:numRef>
          </c:val>
          <c:extLst>
            <c:ext xmlns:c16="http://schemas.microsoft.com/office/drawing/2014/chart" uri="{C3380CC4-5D6E-409C-BE32-E72D297353CC}">
              <c16:uniqueId val="{00000009-CB3D-4599-826D-5DC506E2FF01}"/>
            </c:ext>
          </c:extLst>
        </c:ser>
        <c:dLbls>
          <c:showLegendKey val="0"/>
          <c:showVal val="0"/>
          <c:showCatName val="0"/>
          <c:showSerName val="0"/>
          <c:showPercent val="0"/>
          <c:showBubbleSize val="0"/>
        </c:dLbls>
        <c:gapWidth val="150"/>
        <c:overlap val="100"/>
        <c:axId val="64484831"/>
        <c:axId val="64478591"/>
      </c:barChart>
      <c:catAx>
        <c:axId val="64484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78591"/>
        <c:crosses val="autoZero"/>
        <c:auto val="1"/>
        <c:lblAlgn val="ctr"/>
        <c:lblOffset val="100"/>
        <c:noMultiLvlLbl val="0"/>
      </c:catAx>
      <c:valAx>
        <c:axId val="644785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84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new1.xlsx]Sheet4!PivotTable6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new1.xlsx]Sheet9!PivotTable8</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8"/>
        <c:spPr>
          <a:solidFill>
            <a:schemeClr val="accent1"/>
          </a:solidFill>
          <a:ln w="19050">
            <a:solidFill>
              <a:schemeClr val="lt1"/>
            </a:solidFill>
          </a:ln>
          <a:effectLst/>
        </c:spPr>
      </c:pivotFmt>
    </c:pivotFmts>
    <c:plotArea>
      <c:layout/>
      <c:pieChart>
        <c:varyColors val="1"/>
        <c:ser>
          <c:idx val="0"/>
          <c:order val="0"/>
          <c:tx>
            <c:strRef>
              <c:f>Sheet9!$K$8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683-45DA-A18D-566E8DB585E4}"/>
              </c:ext>
            </c:extLst>
          </c:dPt>
          <c:cat>
            <c:strRef>
              <c:f>Sheet9!$K$9</c:f>
              <c:strCache>
                <c:ptCount val="1"/>
                <c:pt idx="0">
                  <c:v>Total</c:v>
                </c:pt>
              </c:strCache>
            </c:strRef>
          </c:cat>
          <c:val>
            <c:numRef>
              <c:f>Sheet9!$K$9</c:f>
              <c:numCache>
                <c:formatCode>General</c:formatCode>
                <c:ptCount val="1"/>
                <c:pt idx="0">
                  <c:v>11</c:v>
                </c:pt>
              </c:numCache>
            </c:numRef>
          </c:val>
          <c:extLst>
            <c:ext xmlns:c16="http://schemas.microsoft.com/office/drawing/2014/chart" uri="{C3380CC4-5D6E-409C-BE32-E72D297353CC}">
              <c16:uniqueId val="{00000008-41BC-4CFE-B4B5-ADB75D6C26E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new1.xlsx]dashboard!Product</c:name>
    <c:fmtId val="0"/>
  </c:pivotSource>
  <c:chart>
    <c:autoTitleDeleted val="1"/>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34647912305871109"/>
              <c:y val="-0.3339184664473626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11994637691385028"/>
                  <c:h val="3.6038994191715433E-2"/>
                </c:manualLayout>
              </c15:layout>
            </c:ext>
          </c:extLst>
        </c:dLbl>
      </c:pivotFmt>
      <c:pivotFmt>
        <c:idx val="2"/>
        <c:dLbl>
          <c:idx val="0"/>
          <c:layout>
            <c:manualLayout>
              <c:x val="0.36636738869681779"/>
              <c:y val="-0.49683924673163027"/>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13783112647679077"/>
                  <c:h val="0.10811698257514631"/>
                </c:manualLayout>
              </c15:layout>
            </c:ext>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pivotFmt>
      <c:pivotFmt>
        <c:idx val="5"/>
      </c:pivotFmt>
    </c:pivotFmts>
    <c:plotArea>
      <c:layout/>
      <c:pieChart>
        <c:varyColors val="1"/>
        <c:ser>
          <c:idx val="0"/>
          <c:order val="0"/>
          <c:tx>
            <c:strRef>
              <c:f>dashboard!$F$20</c:f>
              <c:strCache>
                <c:ptCount val="1"/>
                <c:pt idx="0">
                  <c:v>Total</c:v>
                </c:pt>
              </c:strCache>
            </c:strRef>
          </c:tx>
          <c:dPt>
            <c:idx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A-C32C-4FED-854E-0FAC7619087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dashboard!$E$21:$E$22</c:f>
              <c:strCache>
                <c:ptCount val="1"/>
                <c:pt idx="0">
                  <c:v>Beauty</c:v>
                </c:pt>
              </c:strCache>
            </c:strRef>
          </c:cat>
          <c:val>
            <c:numRef>
              <c:f>dashboard!$F$21:$F$22</c:f>
              <c:numCache>
                <c:formatCode>General</c:formatCode>
                <c:ptCount val="1"/>
                <c:pt idx="0">
                  <c:v>64459.979999999996</c:v>
                </c:pt>
              </c:numCache>
            </c:numRef>
          </c:val>
          <c:extLst>
            <c:ext xmlns:c16="http://schemas.microsoft.com/office/drawing/2014/chart" uri="{C3380CC4-5D6E-409C-BE32-E72D297353CC}">
              <c16:uniqueId val="{00000009-C32C-4FED-854E-0FAC7619087B}"/>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new1.xlsx]dashboard!Product Sales Pivot Chart</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dashboard!$F$42</c:f>
              <c:strCache>
                <c:ptCount val="1"/>
                <c:pt idx="0">
                  <c:v>Total</c:v>
                </c:pt>
              </c:strCache>
            </c:strRef>
          </c:tx>
          <c:spPr>
            <a:solidFill>
              <a:schemeClr val="accent2"/>
            </a:solidFill>
            <a:ln>
              <a:noFill/>
            </a:ln>
            <a:effectLst/>
          </c:spPr>
          <c:invertIfNegative val="0"/>
          <c:cat>
            <c:strRef>
              <c:f>dashboard!$E$43:$E$47</c:f>
              <c:strCache>
                <c:ptCount val="4"/>
                <c:pt idx="0">
                  <c:v>Hair Strengthening Shampoo</c:v>
                </c:pt>
                <c:pt idx="1">
                  <c:v>Herbal Face Moisturizer</c:v>
                </c:pt>
                <c:pt idx="2">
                  <c:v>Hydrating Face Cleanser</c:v>
                </c:pt>
                <c:pt idx="3">
                  <c:v>Luxury Perfume Spray</c:v>
                </c:pt>
              </c:strCache>
            </c:strRef>
          </c:cat>
          <c:val>
            <c:numRef>
              <c:f>dashboard!$F$43:$F$47</c:f>
              <c:numCache>
                <c:formatCode>General</c:formatCode>
                <c:ptCount val="4"/>
                <c:pt idx="0">
                  <c:v>25790.71000000001</c:v>
                </c:pt>
                <c:pt idx="1">
                  <c:v>11554.690000000002</c:v>
                </c:pt>
                <c:pt idx="2">
                  <c:v>24086.550000000007</c:v>
                </c:pt>
                <c:pt idx="3">
                  <c:v>24442.77</c:v>
                </c:pt>
              </c:numCache>
            </c:numRef>
          </c:val>
          <c:extLst>
            <c:ext xmlns:c16="http://schemas.microsoft.com/office/drawing/2014/chart" uri="{C3380CC4-5D6E-409C-BE32-E72D297353CC}">
              <c16:uniqueId val="{00000000-F7C8-4586-BC77-23B7F46126BC}"/>
            </c:ext>
          </c:extLst>
        </c:ser>
        <c:dLbls>
          <c:showLegendKey val="0"/>
          <c:showVal val="0"/>
          <c:showCatName val="0"/>
          <c:showSerName val="0"/>
          <c:showPercent val="0"/>
          <c:showBubbleSize val="0"/>
        </c:dLbls>
        <c:gapWidth val="219"/>
        <c:overlap val="-27"/>
        <c:axId val="1094592544"/>
        <c:axId val="1094609344"/>
      </c:barChart>
      <c:catAx>
        <c:axId val="1094592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609344"/>
        <c:crosses val="autoZero"/>
        <c:auto val="1"/>
        <c:lblAlgn val="ctr"/>
        <c:lblOffset val="100"/>
        <c:noMultiLvlLbl val="0"/>
      </c:catAx>
      <c:valAx>
        <c:axId val="1094609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592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new1.xlsx]dashboard!PivotTable15</c:name>
    <c:fmtId val="0"/>
  </c:pivotSource>
  <c:chart>
    <c:autoTitleDeleted val="1"/>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pivotFmt>
      <c:pivotFmt>
        <c:idx val="3"/>
      </c:pivotFmt>
    </c:pivotFmts>
    <c:plotArea>
      <c:layout/>
      <c:pieChart>
        <c:varyColors val="1"/>
        <c:ser>
          <c:idx val="0"/>
          <c:order val="0"/>
          <c:tx>
            <c:strRef>
              <c:f>dashboard!$J$22</c:f>
              <c:strCache>
                <c:ptCount val="1"/>
                <c:pt idx="0">
                  <c:v>Total</c:v>
                </c:pt>
              </c:strCache>
            </c:strRef>
          </c:tx>
          <c:dPt>
            <c:idx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C909-4C94-987F-E2584C73F7BB}"/>
              </c:ext>
            </c:extLst>
          </c:dPt>
          <c:dPt>
            <c:idx val="1"/>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C909-4C94-987F-E2584C73F7BB}"/>
              </c:ext>
            </c:extLst>
          </c:dPt>
          <c:dPt>
            <c:idx val="2"/>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C909-4C94-987F-E2584C73F7B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dashboard!$I$23:$I$24</c:f>
              <c:strCache>
                <c:ptCount val="1"/>
                <c:pt idx="0">
                  <c:v>Beauty</c:v>
                </c:pt>
              </c:strCache>
            </c:strRef>
          </c:cat>
          <c:val>
            <c:numRef>
              <c:f>dashboard!$J$23:$J$24</c:f>
              <c:numCache>
                <c:formatCode>General</c:formatCode>
                <c:ptCount val="1"/>
                <c:pt idx="0">
                  <c:v>4553</c:v>
                </c:pt>
              </c:numCache>
            </c:numRef>
          </c:val>
          <c:extLst>
            <c:ext xmlns:c16="http://schemas.microsoft.com/office/drawing/2014/chart" uri="{C3380CC4-5D6E-409C-BE32-E72D297353CC}">
              <c16:uniqueId val="{00000000-B155-4E04-88D3-1D57B450D206}"/>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new1.xlsx]dashboard!PivotTable16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dashboard!$E$52</c:f>
              <c:strCache>
                <c:ptCount val="1"/>
                <c:pt idx="0">
                  <c:v>Total</c:v>
                </c:pt>
              </c:strCache>
            </c:strRef>
          </c:tx>
          <c:spPr>
            <a:solidFill>
              <a:schemeClr val="accent2"/>
            </a:solidFill>
            <a:ln>
              <a:noFill/>
            </a:ln>
            <a:effectLst/>
          </c:spPr>
          <c:invertIfNegative val="0"/>
          <c:cat>
            <c:strRef>
              <c:f>dashboard!$D$53:$D$59</c:f>
              <c:strCache>
                <c:ptCount val="6"/>
                <c:pt idx="0">
                  <c:v>Harris Inc</c:v>
                </c:pt>
                <c:pt idx="1">
                  <c:v>Hatfield, Baird and Torres</c:v>
                </c:pt>
                <c:pt idx="2">
                  <c:v>Hernandez Inc</c:v>
                </c:pt>
                <c:pt idx="3">
                  <c:v>Hernandez, Kennedy and Porter</c:v>
                </c:pt>
                <c:pt idx="4">
                  <c:v>Hogan-Lee</c:v>
                </c:pt>
                <c:pt idx="5">
                  <c:v>Holmes LLC</c:v>
                </c:pt>
              </c:strCache>
            </c:strRef>
          </c:cat>
          <c:val>
            <c:numRef>
              <c:f>dashboard!$E$53:$E$59</c:f>
              <c:numCache>
                <c:formatCode>General</c:formatCode>
                <c:ptCount val="6"/>
                <c:pt idx="0">
                  <c:v>5532.12</c:v>
                </c:pt>
                <c:pt idx="1">
                  <c:v>3291.99</c:v>
                </c:pt>
                <c:pt idx="2">
                  <c:v>5595.48</c:v>
                </c:pt>
                <c:pt idx="3">
                  <c:v>8168.0499999999993</c:v>
                </c:pt>
                <c:pt idx="4">
                  <c:v>17329.230000000003</c:v>
                </c:pt>
                <c:pt idx="5">
                  <c:v>6811.25</c:v>
                </c:pt>
              </c:numCache>
            </c:numRef>
          </c:val>
          <c:extLst>
            <c:ext xmlns:c16="http://schemas.microsoft.com/office/drawing/2014/chart" uri="{C3380CC4-5D6E-409C-BE32-E72D297353CC}">
              <c16:uniqueId val="{00000000-2B69-4E1F-97B4-9CCBF4737C6E}"/>
            </c:ext>
          </c:extLst>
        </c:ser>
        <c:dLbls>
          <c:showLegendKey val="0"/>
          <c:showVal val="0"/>
          <c:showCatName val="0"/>
          <c:showSerName val="0"/>
          <c:showPercent val="0"/>
          <c:showBubbleSize val="0"/>
        </c:dLbls>
        <c:gapWidth val="219"/>
        <c:overlap val="-27"/>
        <c:axId val="1452645072"/>
        <c:axId val="1452646992"/>
      </c:barChart>
      <c:catAx>
        <c:axId val="1452645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646992"/>
        <c:crosses val="autoZero"/>
        <c:auto val="1"/>
        <c:lblAlgn val="ctr"/>
        <c:lblOffset val="100"/>
        <c:noMultiLvlLbl val="0"/>
      </c:catAx>
      <c:valAx>
        <c:axId val="1452646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645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image" Target="../media/image3.png"/><Relationship Id="rId7" Type="http://schemas.openxmlformats.org/officeDocument/2006/relationships/chart" Target="../charts/chart16.xml"/><Relationship Id="rId12" Type="http://schemas.openxmlformats.org/officeDocument/2006/relationships/image" Target="../media/image8.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7.png"/><Relationship Id="rId5" Type="http://schemas.openxmlformats.org/officeDocument/2006/relationships/image" Target="../media/image5.png"/><Relationship Id="rId10" Type="http://schemas.openxmlformats.org/officeDocument/2006/relationships/chart" Target="../charts/chart19.xml"/><Relationship Id="rId4" Type="http://schemas.openxmlformats.org/officeDocument/2006/relationships/image" Target="../media/image4.svg"/><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0</xdr:col>
      <xdr:colOff>831850</xdr:colOff>
      <xdr:row>10</xdr:row>
      <xdr:rowOff>95249</xdr:rowOff>
    </xdr:from>
    <xdr:to>
      <xdr:col>8</xdr:col>
      <xdr:colOff>1098550</xdr:colOff>
      <xdr:row>23</xdr:row>
      <xdr:rowOff>98424</xdr:rowOff>
    </xdr:to>
    <xdr:graphicFrame macro="">
      <xdr:nvGraphicFramePr>
        <xdr:cNvPr id="5" name="Chart 4">
          <a:extLst>
            <a:ext uri="{FF2B5EF4-FFF2-40B4-BE49-F238E27FC236}">
              <a16:creationId xmlns:a16="http://schemas.microsoft.com/office/drawing/2014/main" id="{1E20698B-350B-2268-AB67-CD22717E18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571498</xdr:colOff>
      <xdr:row>10</xdr:row>
      <xdr:rowOff>153629</xdr:rowOff>
    </xdr:from>
    <xdr:to>
      <xdr:col>21</xdr:col>
      <xdr:colOff>189277</xdr:colOff>
      <xdr:row>35</xdr:row>
      <xdr:rowOff>67163</xdr:rowOff>
    </xdr:to>
    <xdr:graphicFrame macro="">
      <xdr:nvGraphicFramePr>
        <xdr:cNvPr id="2" name="Chart 1">
          <a:extLst>
            <a:ext uri="{FF2B5EF4-FFF2-40B4-BE49-F238E27FC236}">
              <a16:creationId xmlns:a16="http://schemas.microsoft.com/office/drawing/2014/main" id="{B804D8EB-7712-BA78-5BDB-0B153FCF0A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403225</xdr:colOff>
      <xdr:row>12</xdr:row>
      <xdr:rowOff>130735</xdr:rowOff>
    </xdr:from>
    <xdr:to>
      <xdr:col>8</xdr:col>
      <xdr:colOff>578970</xdr:colOff>
      <xdr:row>26</xdr:row>
      <xdr:rowOff>76200</xdr:rowOff>
    </xdr:to>
    <xdr:graphicFrame macro="">
      <xdr:nvGraphicFramePr>
        <xdr:cNvPr id="2" name="Chart 1">
          <a:extLst>
            <a:ext uri="{FF2B5EF4-FFF2-40B4-BE49-F238E27FC236}">
              <a16:creationId xmlns:a16="http://schemas.microsoft.com/office/drawing/2014/main" id="{8FCFAE1E-A1D2-DCFA-2B29-CAF302F2E7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550209</xdr:colOff>
      <xdr:row>37</xdr:row>
      <xdr:rowOff>62754</xdr:rowOff>
    </xdr:from>
    <xdr:to>
      <xdr:col>20</xdr:col>
      <xdr:colOff>575235</xdr:colOff>
      <xdr:row>58</xdr:row>
      <xdr:rowOff>88153</xdr:rowOff>
    </xdr:to>
    <xdr:graphicFrame macro="">
      <xdr:nvGraphicFramePr>
        <xdr:cNvPr id="3" name="Chart 2">
          <a:extLst>
            <a:ext uri="{FF2B5EF4-FFF2-40B4-BE49-F238E27FC236}">
              <a16:creationId xmlns:a16="http://schemas.microsoft.com/office/drawing/2014/main" id="{A46CCC0F-B616-F49F-323E-4A950A4575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1010396</xdr:colOff>
      <xdr:row>11</xdr:row>
      <xdr:rowOff>80496</xdr:rowOff>
    </xdr:from>
    <xdr:to>
      <xdr:col>15</xdr:col>
      <xdr:colOff>362323</xdr:colOff>
      <xdr:row>26</xdr:row>
      <xdr:rowOff>22226</xdr:rowOff>
    </xdr:to>
    <xdr:graphicFrame macro="">
      <xdr:nvGraphicFramePr>
        <xdr:cNvPr id="4" name="Chart 3">
          <a:extLst>
            <a:ext uri="{FF2B5EF4-FFF2-40B4-BE49-F238E27FC236}">
              <a16:creationId xmlns:a16="http://schemas.microsoft.com/office/drawing/2014/main" id="{921794D5-B9A0-5B2F-5C66-F481D1E502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269594</xdr:colOff>
      <xdr:row>6</xdr:row>
      <xdr:rowOff>151516</xdr:rowOff>
    </xdr:from>
    <xdr:to>
      <xdr:col>17</xdr:col>
      <xdr:colOff>8039</xdr:colOff>
      <xdr:row>21</xdr:row>
      <xdr:rowOff>132466</xdr:rowOff>
    </xdr:to>
    <xdr:graphicFrame macro="">
      <xdr:nvGraphicFramePr>
        <xdr:cNvPr id="2" name="Chart 1">
          <a:extLst>
            <a:ext uri="{FF2B5EF4-FFF2-40B4-BE49-F238E27FC236}">
              <a16:creationId xmlns:a16="http://schemas.microsoft.com/office/drawing/2014/main" id="{788DE452-92C1-237B-9238-812F3CDC35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285750</xdr:colOff>
      <xdr:row>18</xdr:row>
      <xdr:rowOff>88900</xdr:rowOff>
    </xdr:from>
    <xdr:to>
      <xdr:col>6</xdr:col>
      <xdr:colOff>330200</xdr:colOff>
      <xdr:row>29</xdr:row>
      <xdr:rowOff>114300</xdr:rowOff>
    </xdr:to>
    <xdr:graphicFrame macro="">
      <xdr:nvGraphicFramePr>
        <xdr:cNvPr id="3" name="Chart 2">
          <a:extLst>
            <a:ext uri="{FF2B5EF4-FFF2-40B4-BE49-F238E27FC236}">
              <a16:creationId xmlns:a16="http://schemas.microsoft.com/office/drawing/2014/main" id="{FAFD432E-BC29-BE8B-D456-5B2D7DF2D1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158750</xdr:colOff>
      <xdr:row>10</xdr:row>
      <xdr:rowOff>127000</xdr:rowOff>
    </xdr:from>
    <xdr:to>
      <xdr:col>13</xdr:col>
      <xdr:colOff>279400</xdr:colOff>
      <xdr:row>28</xdr:row>
      <xdr:rowOff>57150</xdr:rowOff>
    </xdr:to>
    <xdr:graphicFrame macro="">
      <xdr:nvGraphicFramePr>
        <xdr:cNvPr id="4" name="Chart 3">
          <a:extLst>
            <a:ext uri="{FF2B5EF4-FFF2-40B4-BE49-F238E27FC236}">
              <a16:creationId xmlns:a16="http://schemas.microsoft.com/office/drawing/2014/main" id="{045A4D4B-CDEF-F150-03E2-FFC0754528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270342</xdr:colOff>
      <xdr:row>3</xdr:row>
      <xdr:rowOff>21405</xdr:rowOff>
    </xdr:from>
    <xdr:to>
      <xdr:col>7</xdr:col>
      <xdr:colOff>710339</xdr:colOff>
      <xdr:row>13</xdr:row>
      <xdr:rowOff>119865</xdr:rowOff>
    </xdr:to>
    <xdr:graphicFrame macro="">
      <xdr:nvGraphicFramePr>
        <xdr:cNvPr id="5" name="Chart 4">
          <a:extLst>
            <a:ext uri="{FF2B5EF4-FFF2-40B4-BE49-F238E27FC236}">
              <a16:creationId xmlns:a16="http://schemas.microsoft.com/office/drawing/2014/main" id="{8E4D6C99-D830-3C32-304F-7C79F479C7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331971</xdr:colOff>
      <xdr:row>28</xdr:row>
      <xdr:rowOff>47288</xdr:rowOff>
    </xdr:from>
    <xdr:to>
      <xdr:col>9</xdr:col>
      <xdr:colOff>378298</xdr:colOff>
      <xdr:row>44</xdr:row>
      <xdr:rowOff>45825</xdr:rowOff>
    </xdr:to>
    <xdr:graphicFrame macro="">
      <xdr:nvGraphicFramePr>
        <xdr:cNvPr id="6" name="Chart 5">
          <a:extLst>
            <a:ext uri="{FF2B5EF4-FFF2-40B4-BE49-F238E27FC236}">
              <a16:creationId xmlns:a16="http://schemas.microsoft.com/office/drawing/2014/main" id="{0B918BA4-5381-4E72-8DF4-188C3250E0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214722</xdr:colOff>
      <xdr:row>16</xdr:row>
      <xdr:rowOff>10762</xdr:rowOff>
    </xdr:from>
    <xdr:to>
      <xdr:col>9</xdr:col>
      <xdr:colOff>495084</xdr:colOff>
      <xdr:row>28</xdr:row>
      <xdr:rowOff>59047</xdr:rowOff>
    </xdr:to>
    <xdr:graphicFrame macro="">
      <xdr:nvGraphicFramePr>
        <xdr:cNvPr id="4" name="Chart 3">
          <a:extLst>
            <a:ext uri="{FF2B5EF4-FFF2-40B4-BE49-F238E27FC236}">
              <a16:creationId xmlns:a16="http://schemas.microsoft.com/office/drawing/2014/main" id="{4EFA8CC9-0282-4E53-E70B-6C902D1C33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166754</xdr:colOff>
      <xdr:row>45</xdr:row>
      <xdr:rowOff>106900</xdr:rowOff>
    </xdr:from>
    <xdr:to>
      <xdr:col>9</xdr:col>
      <xdr:colOff>202659</xdr:colOff>
      <xdr:row>58</xdr:row>
      <xdr:rowOff>92704</xdr:rowOff>
    </xdr:to>
    <xdr:graphicFrame macro="">
      <xdr:nvGraphicFramePr>
        <xdr:cNvPr id="7" name="Chart 6">
          <a:extLst>
            <a:ext uri="{FF2B5EF4-FFF2-40B4-BE49-F238E27FC236}">
              <a16:creationId xmlns:a16="http://schemas.microsoft.com/office/drawing/2014/main" id="{3C33D5C6-BA04-E176-A379-CC87EDEB78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12700</xdr:colOff>
      <xdr:row>2</xdr:row>
      <xdr:rowOff>76200</xdr:rowOff>
    </xdr:from>
    <xdr:to>
      <xdr:col>14</xdr:col>
      <xdr:colOff>419100</xdr:colOff>
      <xdr:row>25</xdr:row>
      <xdr:rowOff>165100</xdr:rowOff>
    </xdr:to>
    <xdr:graphicFrame macro="">
      <xdr:nvGraphicFramePr>
        <xdr:cNvPr id="2" name="Chart 1">
          <a:extLst>
            <a:ext uri="{FF2B5EF4-FFF2-40B4-BE49-F238E27FC236}">
              <a16:creationId xmlns:a16="http://schemas.microsoft.com/office/drawing/2014/main" id="{81C35508-1402-1C8D-34D8-AFC4161233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241300</xdr:colOff>
      <xdr:row>1</xdr:row>
      <xdr:rowOff>165100</xdr:rowOff>
    </xdr:from>
    <xdr:to>
      <xdr:col>4</xdr:col>
      <xdr:colOff>285094</xdr:colOff>
      <xdr:row>15</xdr:row>
      <xdr:rowOff>111125</xdr:rowOff>
    </xdr:to>
    <mc:AlternateContent xmlns:mc="http://schemas.openxmlformats.org/markup-compatibility/2006" xmlns:a14="http://schemas.microsoft.com/office/drawing/2010/main">
      <mc:Choice Requires="a14">
        <xdr:graphicFrame macro="">
          <xdr:nvGraphicFramePr>
            <xdr:cNvPr id="7" name="Store_Name">
              <a:extLst>
                <a:ext uri="{FF2B5EF4-FFF2-40B4-BE49-F238E27FC236}">
                  <a16:creationId xmlns:a16="http://schemas.microsoft.com/office/drawing/2014/main" id="{8676492D-B980-B292-0FB2-1E661503DE4A}"/>
                </a:ext>
              </a:extLst>
            </xdr:cNvPr>
            <xdr:cNvGraphicFramePr/>
          </xdr:nvGraphicFramePr>
          <xdr:xfrm>
            <a:off x="0" y="0"/>
            <a:ext cx="0" cy="0"/>
          </xdr:xfrm>
          <a:graphic>
            <a:graphicData uri="http://schemas.microsoft.com/office/drawing/2010/slicer">
              <sle:slicer xmlns:sle="http://schemas.microsoft.com/office/drawing/2010/slicer" name="Store_Name"/>
            </a:graphicData>
          </a:graphic>
        </xdr:graphicFrame>
      </mc:Choice>
      <mc:Fallback xmlns="">
        <xdr:sp macro="" textlink="">
          <xdr:nvSpPr>
            <xdr:cNvPr id="0" name=""/>
            <xdr:cNvSpPr>
              <a:spLocks noTextEdit="1"/>
            </xdr:cNvSpPr>
          </xdr:nvSpPr>
          <xdr:spPr>
            <a:xfrm>
              <a:off x="3328714" y="351221"/>
              <a:ext cx="1839311" cy="25517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411217</xdr:colOff>
      <xdr:row>29</xdr:row>
      <xdr:rowOff>70288</xdr:rowOff>
    </xdr:from>
    <xdr:to>
      <xdr:col>10</xdr:col>
      <xdr:colOff>247431</xdr:colOff>
      <xdr:row>42</xdr:row>
      <xdr:rowOff>174844</xdr:rowOff>
    </xdr:to>
    <mc:AlternateContent xmlns:mc="http://schemas.openxmlformats.org/markup-compatibility/2006" xmlns:a14="http://schemas.microsoft.com/office/drawing/2010/main">
      <mc:Choice Requires="a14">
        <xdr:graphicFrame macro="">
          <xdr:nvGraphicFramePr>
            <xdr:cNvPr id="13" name="Brand">
              <a:extLst>
                <a:ext uri="{FF2B5EF4-FFF2-40B4-BE49-F238E27FC236}">
                  <a16:creationId xmlns:a16="http://schemas.microsoft.com/office/drawing/2014/main" id="{4B80347B-41DC-AABC-DB42-AF6CE143586C}"/>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6564148" y="5467788"/>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571501</xdr:colOff>
      <xdr:row>14</xdr:row>
      <xdr:rowOff>18831</xdr:rowOff>
    </xdr:from>
    <xdr:to>
      <xdr:col>18</xdr:col>
      <xdr:colOff>249622</xdr:colOff>
      <xdr:row>28</xdr:row>
      <xdr:rowOff>156342</xdr:rowOff>
    </xdr:to>
    <xdr:graphicFrame macro="">
      <xdr:nvGraphicFramePr>
        <xdr:cNvPr id="14" name="Chart 13">
          <a:extLst>
            <a:ext uri="{FF2B5EF4-FFF2-40B4-BE49-F238E27FC236}">
              <a16:creationId xmlns:a16="http://schemas.microsoft.com/office/drawing/2014/main" id="{31CFC317-8273-B2E7-A764-2F37DF35EA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222250</xdr:colOff>
      <xdr:row>45</xdr:row>
      <xdr:rowOff>165100</xdr:rowOff>
    </xdr:from>
    <xdr:to>
      <xdr:col>5</xdr:col>
      <xdr:colOff>946150</xdr:colOff>
      <xdr:row>59</xdr:row>
      <xdr:rowOff>111125</xdr:rowOff>
    </xdr:to>
    <mc:AlternateContent xmlns:mc="http://schemas.openxmlformats.org/markup-compatibility/2006" xmlns:a14="http://schemas.microsoft.com/office/drawing/2010/main">
      <mc:Choice Requires="a14">
        <xdr:graphicFrame macro="">
          <xdr:nvGraphicFramePr>
            <xdr:cNvPr id="2" name="State">
              <a:extLst>
                <a:ext uri="{FF2B5EF4-FFF2-40B4-BE49-F238E27FC236}">
                  <a16:creationId xmlns:a16="http://schemas.microsoft.com/office/drawing/2014/main" id="{8D166B18-A945-19B8-04A4-BA1611B51BAF}"/>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3048000" y="84518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228600</xdr:colOff>
      <xdr:row>47</xdr:row>
      <xdr:rowOff>177800</xdr:rowOff>
    </xdr:from>
    <xdr:to>
      <xdr:col>8</xdr:col>
      <xdr:colOff>127000</xdr:colOff>
      <xdr:row>61</xdr:row>
      <xdr:rowOff>123825</xdr:rowOff>
    </xdr:to>
    <mc:AlternateContent xmlns:mc="http://schemas.openxmlformats.org/markup-compatibility/2006" xmlns:a14="http://schemas.microsoft.com/office/drawing/2010/main">
      <mc:Choice Requires="a14">
        <xdr:graphicFrame macro="">
          <xdr:nvGraphicFramePr>
            <xdr:cNvPr id="3" name="Total_Amount">
              <a:extLst>
                <a:ext uri="{FF2B5EF4-FFF2-40B4-BE49-F238E27FC236}">
                  <a16:creationId xmlns:a16="http://schemas.microsoft.com/office/drawing/2014/main" id="{8192166E-5613-7D68-8C37-CEE8C69957AD}"/>
                </a:ext>
              </a:extLst>
            </xdr:cNvPr>
            <xdr:cNvGraphicFramePr/>
          </xdr:nvGraphicFramePr>
          <xdr:xfrm>
            <a:off x="0" y="0"/>
            <a:ext cx="0" cy="0"/>
          </xdr:xfrm>
          <a:graphic>
            <a:graphicData uri="http://schemas.microsoft.com/office/drawing/2010/slicer">
              <sle:slicer xmlns:sle="http://schemas.microsoft.com/office/drawing/2010/slicer" name="Total_Amount"/>
            </a:graphicData>
          </a:graphic>
        </xdr:graphicFrame>
      </mc:Choice>
      <mc:Fallback xmlns="">
        <xdr:sp macro="" textlink="">
          <xdr:nvSpPr>
            <xdr:cNvPr id="0" name=""/>
            <xdr:cNvSpPr>
              <a:spLocks noTextEdit="1"/>
            </xdr:cNvSpPr>
          </xdr:nvSpPr>
          <xdr:spPr>
            <a:xfrm>
              <a:off x="5226050" y="88328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381000</xdr:colOff>
      <xdr:row>3</xdr:row>
      <xdr:rowOff>31750</xdr:rowOff>
    </xdr:from>
    <xdr:to>
      <xdr:col>6</xdr:col>
      <xdr:colOff>762000</xdr:colOff>
      <xdr:row>16</xdr:row>
      <xdr:rowOff>161925</xdr:rowOff>
    </xdr:to>
    <mc:AlternateContent xmlns:mc="http://schemas.openxmlformats.org/markup-compatibility/2006" xmlns:a14="http://schemas.microsoft.com/office/drawing/2010/main">
      <mc:Choice Requires="a14">
        <xdr:graphicFrame macro="">
          <xdr:nvGraphicFramePr>
            <xdr:cNvPr id="4" name="State 1">
              <a:extLst>
                <a:ext uri="{FF2B5EF4-FFF2-40B4-BE49-F238E27FC236}">
                  <a16:creationId xmlns:a16="http://schemas.microsoft.com/office/drawing/2014/main" id="{D3260537-FE63-2BFF-46DC-4204C7CD7A37}"/>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3930650" y="5842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266700</xdr:colOff>
      <xdr:row>9</xdr:row>
      <xdr:rowOff>139700</xdr:rowOff>
    </xdr:from>
    <xdr:to>
      <xdr:col>10</xdr:col>
      <xdr:colOff>323850</xdr:colOff>
      <xdr:row>23</xdr:row>
      <xdr:rowOff>85725</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02351B47-2F42-3C11-C721-2980544CBE6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194550" y="1797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374650</xdr:colOff>
      <xdr:row>3</xdr:row>
      <xdr:rowOff>146050</xdr:rowOff>
    </xdr:from>
    <xdr:to>
      <xdr:col>16</xdr:col>
      <xdr:colOff>222250</xdr:colOff>
      <xdr:row>18</xdr:row>
      <xdr:rowOff>127000</xdr:rowOff>
    </xdr:to>
    <xdr:graphicFrame macro="">
      <xdr:nvGraphicFramePr>
        <xdr:cNvPr id="9" name="Sum of ">
          <a:extLst>
            <a:ext uri="{FF2B5EF4-FFF2-40B4-BE49-F238E27FC236}">
              <a16:creationId xmlns:a16="http://schemas.microsoft.com/office/drawing/2014/main" id="{A618454C-CE96-EF0A-B864-8529D007EF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958850</xdr:colOff>
      <xdr:row>26</xdr:row>
      <xdr:rowOff>44450</xdr:rowOff>
    </xdr:from>
    <xdr:to>
      <xdr:col>7</xdr:col>
      <xdr:colOff>654050</xdr:colOff>
      <xdr:row>39</xdr:row>
      <xdr:rowOff>174625</xdr:rowOff>
    </xdr:to>
    <mc:AlternateContent xmlns:mc="http://schemas.openxmlformats.org/markup-compatibility/2006" xmlns:a14="http://schemas.microsoft.com/office/drawing/2010/main">
      <mc:Choice Requires="a14">
        <xdr:graphicFrame macro="">
          <xdr:nvGraphicFramePr>
            <xdr:cNvPr id="12" name="Column1">
              <a:extLst>
                <a:ext uri="{FF2B5EF4-FFF2-40B4-BE49-F238E27FC236}">
                  <a16:creationId xmlns:a16="http://schemas.microsoft.com/office/drawing/2014/main" id="{783BE7A9-DACB-E742-FB06-A88A0BECAA7A}"/>
                </a:ext>
              </a:extLst>
            </xdr:cNvPr>
            <xdr:cNvGraphicFramePr/>
          </xdr:nvGraphicFramePr>
          <xdr:xfrm>
            <a:off x="0" y="0"/>
            <a:ext cx="0" cy="0"/>
          </xdr:xfrm>
          <a:graphic>
            <a:graphicData uri="http://schemas.microsoft.com/office/drawing/2010/slicer">
              <sle:slicer xmlns:sle="http://schemas.microsoft.com/office/drawing/2010/slicer" name="Column1"/>
            </a:graphicData>
          </a:graphic>
        </xdr:graphicFrame>
      </mc:Choice>
      <mc:Fallback xmlns="">
        <xdr:sp macro="" textlink="">
          <xdr:nvSpPr>
            <xdr:cNvPr id="0" name=""/>
            <xdr:cNvSpPr>
              <a:spLocks noTextEdit="1"/>
            </xdr:cNvSpPr>
          </xdr:nvSpPr>
          <xdr:spPr>
            <a:xfrm>
              <a:off x="4889500" y="4832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31750</xdr:colOff>
      <xdr:row>35</xdr:row>
      <xdr:rowOff>171450</xdr:rowOff>
    </xdr:from>
    <xdr:to>
      <xdr:col>11</xdr:col>
      <xdr:colOff>95250</xdr:colOff>
      <xdr:row>49</xdr:row>
      <xdr:rowOff>117475</xdr:rowOff>
    </xdr:to>
    <mc:AlternateContent xmlns:mc="http://schemas.openxmlformats.org/markup-compatibility/2006" xmlns:a14="http://schemas.microsoft.com/office/drawing/2010/main">
      <mc:Choice Requires="a14">
        <xdr:graphicFrame macro="">
          <xdr:nvGraphicFramePr>
            <xdr:cNvPr id="5" name="Brand 1">
              <a:extLst>
                <a:ext uri="{FF2B5EF4-FFF2-40B4-BE49-F238E27FC236}">
                  <a16:creationId xmlns:a16="http://schemas.microsoft.com/office/drawing/2014/main" id="{E68CF1EC-FF44-E390-AD12-FCC0EA6F2E7F}"/>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7981950" y="6616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0</xdr:col>
      <xdr:colOff>203201</xdr:colOff>
      <xdr:row>5</xdr:row>
      <xdr:rowOff>88900</xdr:rowOff>
    </xdr:from>
    <xdr:to>
      <xdr:col>2</xdr:col>
      <xdr:colOff>979408</xdr:colOff>
      <xdr:row>9</xdr:row>
      <xdr:rowOff>19050</xdr:rowOff>
    </xdr:to>
    <xdr:sp macro="" textlink="">
      <xdr:nvSpPr>
        <xdr:cNvPr id="2" name="Rectangle: Rounded Corners 1">
          <a:extLst>
            <a:ext uri="{FF2B5EF4-FFF2-40B4-BE49-F238E27FC236}">
              <a16:creationId xmlns:a16="http://schemas.microsoft.com/office/drawing/2014/main" id="{B1893755-0921-BE58-BBEF-9CD7A00D9CCD}"/>
            </a:ext>
          </a:extLst>
        </xdr:cNvPr>
        <xdr:cNvSpPr/>
      </xdr:nvSpPr>
      <xdr:spPr>
        <a:xfrm>
          <a:off x="203201" y="1365250"/>
          <a:ext cx="2782807" cy="844550"/>
        </a:xfrm>
        <a:prstGeom prst="round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273050</xdr:colOff>
      <xdr:row>5</xdr:row>
      <xdr:rowOff>158750</xdr:rowOff>
    </xdr:from>
    <xdr:to>
      <xdr:col>1</xdr:col>
      <xdr:colOff>398220</xdr:colOff>
      <xdr:row>8</xdr:row>
      <xdr:rowOff>139700</xdr:rowOff>
    </xdr:to>
    <xdr:sp macro="" textlink="">
      <xdr:nvSpPr>
        <xdr:cNvPr id="3" name="Rectangle: Rounded Corners 2">
          <a:extLst>
            <a:ext uri="{FF2B5EF4-FFF2-40B4-BE49-F238E27FC236}">
              <a16:creationId xmlns:a16="http://schemas.microsoft.com/office/drawing/2014/main" id="{40A06416-DB0D-F4A8-A49D-985B709FA6E2}"/>
            </a:ext>
          </a:extLst>
        </xdr:cNvPr>
        <xdr:cNvSpPr/>
      </xdr:nvSpPr>
      <xdr:spPr>
        <a:xfrm>
          <a:off x="273050" y="1428750"/>
          <a:ext cx="738645" cy="712814"/>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615950</xdr:colOff>
      <xdr:row>5</xdr:row>
      <xdr:rowOff>267053</xdr:rowOff>
    </xdr:from>
    <xdr:to>
      <xdr:col>3</xdr:col>
      <xdr:colOff>330200</xdr:colOff>
      <xdr:row>7</xdr:row>
      <xdr:rowOff>159103</xdr:rowOff>
    </xdr:to>
    <xdr:sp macro="" textlink="">
      <xdr:nvSpPr>
        <xdr:cNvPr id="4" name="Rectangle 3">
          <a:extLst>
            <a:ext uri="{FF2B5EF4-FFF2-40B4-BE49-F238E27FC236}">
              <a16:creationId xmlns:a16="http://schemas.microsoft.com/office/drawing/2014/main" id="{A5877470-14E8-4802-3BCD-7C8273BDC09B}"/>
            </a:ext>
          </a:extLst>
        </xdr:cNvPr>
        <xdr:cNvSpPr/>
      </xdr:nvSpPr>
      <xdr:spPr>
        <a:xfrm>
          <a:off x="1229783" y="1526470"/>
          <a:ext cx="2275417" cy="431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TOTAL SALES</a:t>
          </a:r>
        </a:p>
      </xdr:txBody>
    </xdr:sp>
    <xdr:clientData/>
  </xdr:twoCellAnchor>
  <xdr:twoCellAnchor>
    <xdr:from>
      <xdr:col>1</xdr:col>
      <xdr:colOff>647700</xdr:colOff>
      <xdr:row>6</xdr:row>
      <xdr:rowOff>92075</xdr:rowOff>
    </xdr:from>
    <xdr:to>
      <xdr:col>3</xdr:col>
      <xdr:colOff>361950</xdr:colOff>
      <xdr:row>7</xdr:row>
      <xdr:rowOff>168275</xdr:rowOff>
    </xdr:to>
    <xdr:sp macro="" textlink="">
      <xdr:nvSpPr>
        <xdr:cNvPr id="5" name="Rectangle 4">
          <a:extLst>
            <a:ext uri="{FF2B5EF4-FFF2-40B4-BE49-F238E27FC236}">
              <a16:creationId xmlns:a16="http://schemas.microsoft.com/office/drawing/2014/main" id="{970155C0-2065-42AA-953B-93FBAB2C560A}"/>
            </a:ext>
          </a:extLst>
        </xdr:cNvPr>
        <xdr:cNvSpPr/>
      </xdr:nvSpPr>
      <xdr:spPr>
        <a:xfrm>
          <a:off x="1257300" y="1730375"/>
          <a:ext cx="2279650" cy="2603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b="1"/>
            <a:t>2.55 Lakhs</a:t>
          </a:r>
        </a:p>
      </xdr:txBody>
    </xdr:sp>
    <xdr:clientData/>
  </xdr:twoCellAnchor>
  <xdr:twoCellAnchor editAs="oneCell">
    <xdr:from>
      <xdr:col>0</xdr:col>
      <xdr:colOff>298450</xdr:colOff>
      <xdr:row>5</xdr:row>
      <xdr:rowOff>265995</xdr:rowOff>
    </xdr:from>
    <xdr:to>
      <xdr:col>1</xdr:col>
      <xdr:colOff>177800</xdr:colOff>
      <xdr:row>8</xdr:row>
      <xdr:rowOff>35173</xdr:rowOff>
    </xdr:to>
    <xdr:pic>
      <xdr:nvPicPr>
        <xdr:cNvPr id="7" name="Graphic 6" descr="Piggy Bank with solid fill">
          <a:extLst>
            <a:ext uri="{FF2B5EF4-FFF2-40B4-BE49-F238E27FC236}">
              <a16:creationId xmlns:a16="http://schemas.microsoft.com/office/drawing/2014/main" id="{B9286F16-5D30-A01D-D478-E21FC04FD78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8450" y="1544814"/>
          <a:ext cx="487892" cy="501192"/>
        </a:xfrm>
        <a:prstGeom prst="rect">
          <a:avLst/>
        </a:prstGeom>
      </xdr:spPr>
    </xdr:pic>
    <xdr:clientData/>
  </xdr:twoCellAnchor>
  <xdr:twoCellAnchor>
    <xdr:from>
      <xdr:col>4</xdr:col>
      <xdr:colOff>133350</xdr:colOff>
      <xdr:row>5</xdr:row>
      <xdr:rowOff>280811</xdr:rowOff>
    </xdr:from>
    <xdr:to>
      <xdr:col>5</xdr:col>
      <xdr:colOff>654050</xdr:colOff>
      <xdr:row>8</xdr:row>
      <xdr:rowOff>55032</xdr:rowOff>
    </xdr:to>
    <xdr:sp macro="" textlink="">
      <xdr:nvSpPr>
        <xdr:cNvPr id="10" name="Rectangle 9">
          <a:extLst>
            <a:ext uri="{FF2B5EF4-FFF2-40B4-BE49-F238E27FC236}">
              <a16:creationId xmlns:a16="http://schemas.microsoft.com/office/drawing/2014/main" id="{8F77DE5F-67C2-4175-A5BB-3D2F94EAFCF8}"/>
            </a:ext>
          </a:extLst>
        </xdr:cNvPr>
        <xdr:cNvSpPr/>
      </xdr:nvSpPr>
      <xdr:spPr>
        <a:xfrm>
          <a:off x="4273550" y="1557161"/>
          <a:ext cx="1485900" cy="50447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b="1"/>
            <a:t>TOTAL </a:t>
          </a:r>
          <a:r>
            <a:rPr lang="en-US" sz="1000" b="1" baseline="0"/>
            <a:t> </a:t>
          </a:r>
          <a:r>
            <a:rPr lang="en-US" sz="1000" b="1"/>
            <a:t>COSTUMERS</a:t>
          </a:r>
        </a:p>
      </xdr:txBody>
    </xdr:sp>
    <xdr:clientData/>
  </xdr:twoCellAnchor>
  <xdr:twoCellAnchor>
    <xdr:from>
      <xdr:col>4</xdr:col>
      <xdr:colOff>155222</xdr:colOff>
      <xdr:row>6</xdr:row>
      <xdr:rowOff>98778</xdr:rowOff>
    </xdr:from>
    <xdr:to>
      <xdr:col>5</xdr:col>
      <xdr:colOff>1037872</xdr:colOff>
      <xdr:row>7</xdr:row>
      <xdr:rowOff>174978</xdr:rowOff>
    </xdr:to>
    <xdr:sp macro="" textlink="">
      <xdr:nvSpPr>
        <xdr:cNvPr id="11" name="Rectangle 10">
          <a:extLst>
            <a:ext uri="{FF2B5EF4-FFF2-40B4-BE49-F238E27FC236}">
              <a16:creationId xmlns:a16="http://schemas.microsoft.com/office/drawing/2014/main" id="{F4347931-3B54-4178-8725-0877D9BEC2E5}"/>
            </a:ext>
          </a:extLst>
        </xdr:cNvPr>
        <xdr:cNvSpPr/>
      </xdr:nvSpPr>
      <xdr:spPr>
        <a:xfrm>
          <a:off x="4295422" y="1737078"/>
          <a:ext cx="1847850" cy="2603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b="1"/>
            <a:t>2000</a:t>
          </a:r>
        </a:p>
      </xdr:txBody>
    </xdr:sp>
    <xdr:clientData/>
  </xdr:twoCellAnchor>
  <xdr:twoCellAnchor>
    <xdr:from>
      <xdr:col>4</xdr:col>
      <xdr:colOff>782466</xdr:colOff>
      <xdr:row>5</xdr:row>
      <xdr:rowOff>93501</xdr:rowOff>
    </xdr:from>
    <xdr:to>
      <xdr:col>7</xdr:col>
      <xdr:colOff>590994</xdr:colOff>
      <xdr:row>9</xdr:row>
      <xdr:rowOff>23651</xdr:rowOff>
    </xdr:to>
    <xdr:grpSp>
      <xdr:nvGrpSpPr>
        <xdr:cNvPr id="30" name="Group 29">
          <a:extLst>
            <a:ext uri="{FF2B5EF4-FFF2-40B4-BE49-F238E27FC236}">
              <a16:creationId xmlns:a16="http://schemas.microsoft.com/office/drawing/2014/main" id="{F5B66D8E-967E-0A21-6646-3D7E46A36247}"/>
            </a:ext>
          </a:extLst>
        </xdr:cNvPr>
        <xdr:cNvGrpSpPr/>
      </xdr:nvGrpSpPr>
      <xdr:grpSpPr>
        <a:xfrm>
          <a:off x="5892001" y="1348734"/>
          <a:ext cx="3943412" cy="830964"/>
          <a:chOff x="5961944" y="1374069"/>
          <a:chExt cx="1844675" cy="847373"/>
        </a:xfrm>
      </xdr:grpSpPr>
      <xdr:sp macro="" textlink="">
        <xdr:nvSpPr>
          <xdr:cNvPr id="39" name="Rectangle: Rounded Corners 38">
            <a:extLst>
              <a:ext uri="{FF2B5EF4-FFF2-40B4-BE49-F238E27FC236}">
                <a16:creationId xmlns:a16="http://schemas.microsoft.com/office/drawing/2014/main" id="{8EA25A3B-67EA-4CBD-CFD0-F3012F273226}"/>
              </a:ext>
            </a:extLst>
          </xdr:cNvPr>
          <xdr:cNvSpPr/>
        </xdr:nvSpPr>
        <xdr:spPr>
          <a:xfrm>
            <a:off x="5961944" y="1374069"/>
            <a:ext cx="1844675" cy="847373"/>
          </a:xfrm>
          <a:prstGeom prst="round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endParaRPr lang="en-US" sz="1100"/>
          </a:p>
        </xdr:txBody>
      </xdr:sp>
      <xdr:sp macro="" textlink="">
        <xdr:nvSpPr>
          <xdr:cNvPr id="40" name="Rectangle: Rounded Corners 39">
            <a:extLst>
              <a:ext uri="{FF2B5EF4-FFF2-40B4-BE49-F238E27FC236}">
                <a16:creationId xmlns:a16="http://schemas.microsoft.com/office/drawing/2014/main" id="{8EB4B0C6-8EF3-32A8-1721-7AAED7544F89}"/>
              </a:ext>
            </a:extLst>
          </xdr:cNvPr>
          <xdr:cNvSpPr/>
        </xdr:nvSpPr>
        <xdr:spPr>
          <a:xfrm>
            <a:off x="6031794" y="1443919"/>
            <a:ext cx="545042" cy="712964"/>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
        <xdr:nvSpPr>
          <xdr:cNvPr id="41" name="Rectangle 40">
            <a:extLst>
              <a:ext uri="{FF2B5EF4-FFF2-40B4-BE49-F238E27FC236}">
                <a16:creationId xmlns:a16="http://schemas.microsoft.com/office/drawing/2014/main" id="{565BD14B-9A8E-FBCC-99AD-711593C0C41D}"/>
              </a:ext>
            </a:extLst>
          </xdr:cNvPr>
          <xdr:cNvSpPr/>
        </xdr:nvSpPr>
        <xdr:spPr>
          <a:xfrm>
            <a:off x="6708674" y="1579228"/>
            <a:ext cx="932392" cy="43885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UNITS</a:t>
            </a:r>
            <a:r>
              <a:rPr lang="en-US" sz="1200" b="1" baseline="0"/>
              <a:t> SOLD</a:t>
            </a:r>
            <a:endParaRPr lang="en-US" sz="1200" b="1"/>
          </a:p>
        </xdr:txBody>
      </xdr:sp>
      <xdr:sp macro="" textlink="">
        <xdr:nvSpPr>
          <xdr:cNvPr id="42" name="Rectangle 41">
            <a:extLst>
              <a:ext uri="{FF2B5EF4-FFF2-40B4-BE49-F238E27FC236}">
                <a16:creationId xmlns:a16="http://schemas.microsoft.com/office/drawing/2014/main" id="{5AF62AB0-5A2B-C278-D8B1-A2E6AF7F545B}"/>
              </a:ext>
            </a:extLst>
          </xdr:cNvPr>
          <xdr:cNvSpPr/>
        </xdr:nvSpPr>
        <xdr:spPr>
          <a:xfrm>
            <a:off x="6710186" y="1799167"/>
            <a:ext cx="932392" cy="26246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b="1"/>
              <a:t>4958</a:t>
            </a:r>
            <a:r>
              <a:rPr lang="en-US" sz="1000" b="1" baseline="0"/>
              <a:t> Units</a:t>
            </a:r>
            <a:endParaRPr lang="en-US" sz="1000" b="1"/>
          </a:p>
        </xdr:txBody>
      </xdr:sp>
      <xdr:pic>
        <xdr:nvPicPr>
          <xdr:cNvPr id="43" name="Graphic 42" descr="Shopping cart with solid fill">
            <a:extLst>
              <a:ext uri="{FF2B5EF4-FFF2-40B4-BE49-F238E27FC236}">
                <a16:creationId xmlns:a16="http://schemas.microsoft.com/office/drawing/2014/main" id="{1EFD531B-6082-387A-BB38-E83463B4333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6053999" y="1572664"/>
            <a:ext cx="488950" cy="491066"/>
          </a:xfrm>
          <a:prstGeom prst="rect">
            <a:avLst/>
          </a:prstGeom>
        </xdr:spPr>
      </xdr:pic>
    </xdr:grpSp>
    <xdr:clientData/>
  </xdr:twoCellAnchor>
  <xdr:twoCellAnchor>
    <xdr:from>
      <xdr:col>7</xdr:col>
      <xdr:colOff>757234</xdr:colOff>
      <xdr:row>5</xdr:row>
      <xdr:rowOff>96662</xdr:rowOff>
    </xdr:from>
    <xdr:to>
      <xdr:col>10</xdr:col>
      <xdr:colOff>637939</xdr:colOff>
      <xdr:row>9</xdr:row>
      <xdr:rowOff>26812</xdr:rowOff>
    </xdr:to>
    <xdr:grpSp>
      <xdr:nvGrpSpPr>
        <xdr:cNvPr id="31" name="Group 30">
          <a:extLst>
            <a:ext uri="{FF2B5EF4-FFF2-40B4-BE49-F238E27FC236}">
              <a16:creationId xmlns:a16="http://schemas.microsoft.com/office/drawing/2014/main" id="{112110BC-E55A-7CBA-5684-937D92CF0ECC}"/>
            </a:ext>
          </a:extLst>
        </xdr:cNvPr>
        <xdr:cNvGrpSpPr/>
      </xdr:nvGrpSpPr>
      <xdr:grpSpPr>
        <a:xfrm>
          <a:off x="10001653" y="1351895"/>
          <a:ext cx="3749774" cy="830964"/>
          <a:chOff x="8050532" y="1410881"/>
          <a:chExt cx="1844675" cy="847373"/>
        </a:xfrm>
      </xdr:grpSpPr>
      <xdr:sp macro="" textlink="">
        <xdr:nvSpPr>
          <xdr:cNvPr id="45" name="Rectangle: Rounded Corners 44">
            <a:extLst>
              <a:ext uri="{FF2B5EF4-FFF2-40B4-BE49-F238E27FC236}">
                <a16:creationId xmlns:a16="http://schemas.microsoft.com/office/drawing/2014/main" id="{32F54012-50F0-F263-74B0-6EFBBF867081}"/>
              </a:ext>
            </a:extLst>
          </xdr:cNvPr>
          <xdr:cNvSpPr/>
        </xdr:nvSpPr>
        <xdr:spPr>
          <a:xfrm>
            <a:off x="8050532" y="1410881"/>
            <a:ext cx="1844675" cy="847373"/>
          </a:xfrm>
          <a:prstGeom prst="round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endParaRPr lang="en-US" sz="1100"/>
          </a:p>
        </xdr:txBody>
      </xdr:sp>
      <xdr:sp macro="" textlink="">
        <xdr:nvSpPr>
          <xdr:cNvPr id="46" name="Rectangle: Rounded Corners 45">
            <a:extLst>
              <a:ext uri="{FF2B5EF4-FFF2-40B4-BE49-F238E27FC236}">
                <a16:creationId xmlns:a16="http://schemas.microsoft.com/office/drawing/2014/main" id="{7FB3DDBB-CE87-6B85-F0E1-5C6CA2923332}"/>
              </a:ext>
            </a:extLst>
          </xdr:cNvPr>
          <xdr:cNvSpPr/>
        </xdr:nvSpPr>
        <xdr:spPr>
          <a:xfrm>
            <a:off x="8124119" y="1640417"/>
            <a:ext cx="545042" cy="535516"/>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
        <xdr:nvSpPr>
          <xdr:cNvPr id="47" name="Rectangle 46">
            <a:extLst>
              <a:ext uri="{FF2B5EF4-FFF2-40B4-BE49-F238E27FC236}">
                <a16:creationId xmlns:a16="http://schemas.microsoft.com/office/drawing/2014/main" id="{1228DDD9-441F-C200-8C2A-3414252AF2BA}"/>
              </a:ext>
            </a:extLst>
          </xdr:cNvPr>
          <xdr:cNvSpPr/>
        </xdr:nvSpPr>
        <xdr:spPr>
          <a:xfrm>
            <a:off x="8811475" y="1582068"/>
            <a:ext cx="988483" cy="26140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t>GROSS</a:t>
            </a:r>
            <a:r>
              <a:rPr lang="en-US" sz="1400" b="1" baseline="0"/>
              <a:t> PROFIT</a:t>
            </a:r>
            <a:endParaRPr lang="en-US" sz="1400" b="1"/>
          </a:p>
        </xdr:txBody>
      </xdr:sp>
      <xdr:sp macro="" textlink="">
        <xdr:nvSpPr>
          <xdr:cNvPr id="48" name="Rectangle 47">
            <a:extLst>
              <a:ext uri="{FF2B5EF4-FFF2-40B4-BE49-F238E27FC236}">
                <a16:creationId xmlns:a16="http://schemas.microsoft.com/office/drawing/2014/main" id="{31212284-8F91-DCB3-9DCE-28D85645C774}"/>
              </a:ext>
            </a:extLst>
          </xdr:cNvPr>
          <xdr:cNvSpPr/>
        </xdr:nvSpPr>
        <xdr:spPr>
          <a:xfrm>
            <a:off x="8827911" y="1825625"/>
            <a:ext cx="931333" cy="26140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b="1"/>
              <a:t>2.17 Lakhs</a:t>
            </a:r>
          </a:p>
        </xdr:txBody>
      </xdr:sp>
      <xdr:pic>
        <xdr:nvPicPr>
          <xdr:cNvPr id="49" name="Graphic 48" descr="Coins with solid fill">
            <a:extLst>
              <a:ext uri="{FF2B5EF4-FFF2-40B4-BE49-F238E27FC236}">
                <a16:creationId xmlns:a16="http://schemas.microsoft.com/office/drawing/2014/main" id="{2DE7EDE1-F458-C2FF-D706-86127C9A913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8149519" y="1659467"/>
            <a:ext cx="487892" cy="491066"/>
          </a:xfrm>
          <a:prstGeom prst="rect">
            <a:avLst/>
          </a:prstGeom>
        </xdr:spPr>
      </xdr:pic>
    </xdr:grpSp>
    <xdr:clientData/>
  </xdr:twoCellAnchor>
  <xdr:twoCellAnchor editAs="oneCell">
    <xdr:from>
      <xdr:col>10</xdr:col>
      <xdr:colOff>780363</xdr:colOff>
      <xdr:row>5</xdr:row>
      <xdr:rowOff>88664</xdr:rowOff>
    </xdr:from>
    <xdr:to>
      <xdr:col>17</xdr:col>
      <xdr:colOff>20933</xdr:colOff>
      <xdr:row>9</xdr:row>
      <xdr:rowOff>70556</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3903E6F6-0E25-A70F-2BA7-206D5A33D51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364406" y="1396764"/>
              <a:ext cx="1823626" cy="9216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50093</xdr:colOff>
      <xdr:row>10</xdr:row>
      <xdr:rowOff>92927</xdr:rowOff>
    </xdr:from>
    <xdr:to>
      <xdr:col>12</xdr:col>
      <xdr:colOff>482592</xdr:colOff>
      <xdr:row>13</xdr:row>
      <xdr:rowOff>5326</xdr:rowOff>
    </xdr:to>
    <mc:AlternateContent xmlns:mc="http://schemas.openxmlformats.org/markup-compatibility/2006" xmlns:a14="http://schemas.microsoft.com/office/drawing/2010/main">
      <mc:Choice Requires="a14">
        <xdr:graphicFrame macro="">
          <xdr:nvGraphicFramePr>
            <xdr:cNvPr id="15" name="Year">
              <a:extLst>
                <a:ext uri="{FF2B5EF4-FFF2-40B4-BE49-F238E27FC236}">
                  <a16:creationId xmlns:a16="http://schemas.microsoft.com/office/drawing/2014/main" id="{2C61CF76-62C5-2EEF-D0DA-ADDA5E762DD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0093" y="2418880"/>
              <a:ext cx="14165440" cy="5963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224700</xdr:colOff>
      <xdr:row>15</xdr:row>
      <xdr:rowOff>90594</xdr:rowOff>
    </xdr:from>
    <xdr:to>
      <xdr:col>2</xdr:col>
      <xdr:colOff>304354</xdr:colOff>
      <xdr:row>30</xdr:row>
      <xdr:rowOff>165805</xdr:rowOff>
    </xdr:to>
    <mc:AlternateContent xmlns:mc="http://schemas.openxmlformats.org/markup-compatibility/2006" xmlns:a14="http://schemas.microsoft.com/office/drawing/2010/main">
      <mc:Choice Requires="a14">
        <xdr:graphicFrame macro="">
          <xdr:nvGraphicFramePr>
            <xdr:cNvPr id="16" name="Category 1">
              <a:extLst>
                <a:ext uri="{FF2B5EF4-FFF2-40B4-BE49-F238E27FC236}">
                  <a16:creationId xmlns:a16="http://schemas.microsoft.com/office/drawing/2014/main" id="{1B71E2AA-6B1E-A5FD-57ED-104909E2BDA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24700" y="3481494"/>
              <a:ext cx="2086254" cy="29327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824387</xdr:colOff>
      <xdr:row>15</xdr:row>
      <xdr:rowOff>33421</xdr:rowOff>
    </xdr:from>
    <xdr:to>
      <xdr:col>6</xdr:col>
      <xdr:colOff>1024466</xdr:colOff>
      <xdr:row>31</xdr:row>
      <xdr:rowOff>0</xdr:rowOff>
    </xdr:to>
    <xdr:graphicFrame macro="">
      <xdr:nvGraphicFramePr>
        <xdr:cNvPr id="23" name="Chart 22">
          <a:extLst>
            <a:ext uri="{FF2B5EF4-FFF2-40B4-BE49-F238E27FC236}">
              <a16:creationId xmlns:a16="http://schemas.microsoft.com/office/drawing/2014/main" id="{0C0344C3-9B7C-03F8-4851-B33D19F38702}"/>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228600</xdr:colOff>
      <xdr:row>31</xdr:row>
      <xdr:rowOff>80433</xdr:rowOff>
    </xdr:from>
    <xdr:to>
      <xdr:col>2</xdr:col>
      <xdr:colOff>234950</xdr:colOff>
      <xdr:row>45</xdr:row>
      <xdr:rowOff>160867</xdr:rowOff>
    </xdr:to>
    <mc:AlternateContent xmlns:mc="http://schemas.openxmlformats.org/markup-compatibility/2006" xmlns:a14="http://schemas.microsoft.com/office/drawing/2010/main">
      <mc:Choice Requires="a14">
        <xdr:graphicFrame macro="">
          <xdr:nvGraphicFramePr>
            <xdr:cNvPr id="35" name="Product_Name">
              <a:extLst>
                <a:ext uri="{FF2B5EF4-FFF2-40B4-BE49-F238E27FC236}">
                  <a16:creationId xmlns:a16="http://schemas.microsoft.com/office/drawing/2014/main" id="{A942CA4D-E172-3F72-392F-2E213D50D242}"/>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228600" y="6519333"/>
              <a:ext cx="2012950" cy="27474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1007533</xdr:colOff>
      <xdr:row>31</xdr:row>
      <xdr:rowOff>42333</xdr:rowOff>
    </xdr:from>
    <xdr:to>
      <xdr:col>11</xdr:col>
      <xdr:colOff>77439</xdr:colOff>
      <xdr:row>45</xdr:row>
      <xdr:rowOff>177800</xdr:rowOff>
    </xdr:to>
    <xdr:graphicFrame macro="">
      <xdr:nvGraphicFramePr>
        <xdr:cNvPr id="36" name="Chart 35">
          <a:extLst>
            <a:ext uri="{FF2B5EF4-FFF2-40B4-BE49-F238E27FC236}">
              <a16:creationId xmlns:a16="http://schemas.microsoft.com/office/drawing/2014/main" id="{27E2B561-D599-B48C-1AAB-922328C209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279400</xdr:colOff>
      <xdr:row>15</xdr:row>
      <xdr:rowOff>8465</xdr:rowOff>
    </xdr:from>
    <xdr:to>
      <xdr:col>13</xdr:col>
      <xdr:colOff>414867</xdr:colOff>
      <xdr:row>30</xdr:row>
      <xdr:rowOff>160866</xdr:rowOff>
    </xdr:to>
    <xdr:graphicFrame macro="">
      <xdr:nvGraphicFramePr>
        <xdr:cNvPr id="38" name="Chart 37">
          <a:extLst>
            <a:ext uri="{FF2B5EF4-FFF2-40B4-BE49-F238E27FC236}">
              <a16:creationId xmlns:a16="http://schemas.microsoft.com/office/drawing/2014/main" id="{699525E1-8D4E-DA4E-8D9F-485615BA0E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251883</xdr:colOff>
      <xdr:row>46</xdr:row>
      <xdr:rowOff>158750</xdr:rowOff>
    </xdr:from>
    <xdr:to>
      <xdr:col>2</xdr:col>
      <xdr:colOff>211667</xdr:colOff>
      <xdr:row>64</xdr:row>
      <xdr:rowOff>59267</xdr:rowOff>
    </xdr:to>
    <mc:AlternateContent xmlns:mc="http://schemas.openxmlformats.org/markup-compatibility/2006" xmlns:a14="http://schemas.microsoft.com/office/drawing/2010/main">
      <mc:Choice Requires="a14">
        <xdr:graphicFrame macro="">
          <xdr:nvGraphicFramePr>
            <xdr:cNvPr id="44" name="Brand 2">
              <a:extLst>
                <a:ext uri="{FF2B5EF4-FFF2-40B4-BE49-F238E27FC236}">
                  <a16:creationId xmlns:a16="http://schemas.microsoft.com/office/drawing/2014/main" id="{0A2FBD2B-5DD4-A1AA-4D5E-EA0E4172865C}"/>
                </a:ext>
              </a:extLst>
            </xdr:cNvPr>
            <xdr:cNvGraphicFramePr/>
          </xdr:nvGraphicFramePr>
          <xdr:xfrm>
            <a:off x="0" y="0"/>
            <a:ext cx="0" cy="0"/>
          </xdr:xfrm>
          <a:graphic>
            <a:graphicData uri="http://schemas.microsoft.com/office/drawing/2010/slicer">
              <sle:slicer xmlns:sle="http://schemas.microsoft.com/office/drawing/2010/slicer" name="Brand 2"/>
            </a:graphicData>
          </a:graphic>
        </xdr:graphicFrame>
      </mc:Choice>
      <mc:Fallback xmlns="">
        <xdr:sp macro="" textlink="">
          <xdr:nvSpPr>
            <xdr:cNvPr id="0" name=""/>
            <xdr:cNvSpPr>
              <a:spLocks noTextEdit="1"/>
            </xdr:cNvSpPr>
          </xdr:nvSpPr>
          <xdr:spPr>
            <a:xfrm>
              <a:off x="251883" y="9455150"/>
              <a:ext cx="1966384" cy="33295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990599</xdr:colOff>
      <xdr:row>46</xdr:row>
      <xdr:rowOff>143933</xdr:rowOff>
    </xdr:from>
    <xdr:to>
      <xdr:col>10</xdr:col>
      <xdr:colOff>774390</xdr:colOff>
      <xdr:row>65</xdr:row>
      <xdr:rowOff>15488</xdr:rowOff>
    </xdr:to>
    <xdr:graphicFrame macro="">
      <xdr:nvGraphicFramePr>
        <xdr:cNvPr id="50" name="Chart 49">
          <a:extLst>
            <a:ext uri="{FF2B5EF4-FFF2-40B4-BE49-F238E27FC236}">
              <a16:creationId xmlns:a16="http://schemas.microsoft.com/office/drawing/2014/main" id="{48624DF9-658B-76EC-445E-EF1F995997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1093615</xdr:colOff>
      <xdr:row>5</xdr:row>
      <xdr:rowOff>118900</xdr:rowOff>
    </xdr:from>
    <xdr:to>
      <xdr:col>4</xdr:col>
      <xdr:colOff>730247</xdr:colOff>
      <xdr:row>9</xdr:row>
      <xdr:rowOff>49050</xdr:rowOff>
    </xdr:to>
    <xdr:grpSp>
      <xdr:nvGrpSpPr>
        <xdr:cNvPr id="6" name="Group 5">
          <a:extLst>
            <a:ext uri="{FF2B5EF4-FFF2-40B4-BE49-F238E27FC236}">
              <a16:creationId xmlns:a16="http://schemas.microsoft.com/office/drawing/2014/main" id="{E887F6B2-3746-4FDE-B559-8C831028B50A}"/>
            </a:ext>
          </a:extLst>
        </xdr:cNvPr>
        <xdr:cNvGrpSpPr/>
      </xdr:nvGrpSpPr>
      <xdr:grpSpPr>
        <a:xfrm>
          <a:off x="3101987" y="1374133"/>
          <a:ext cx="2737795" cy="830964"/>
          <a:chOff x="5961944" y="1374069"/>
          <a:chExt cx="1909213" cy="847373"/>
        </a:xfrm>
      </xdr:grpSpPr>
      <xdr:sp macro="" textlink="">
        <xdr:nvSpPr>
          <xdr:cNvPr id="12" name="Rectangle: Rounded Corners 11">
            <a:extLst>
              <a:ext uri="{FF2B5EF4-FFF2-40B4-BE49-F238E27FC236}">
                <a16:creationId xmlns:a16="http://schemas.microsoft.com/office/drawing/2014/main" id="{04051DB5-71A2-872C-FE6B-9724D4E4B251}"/>
              </a:ext>
            </a:extLst>
          </xdr:cNvPr>
          <xdr:cNvSpPr/>
        </xdr:nvSpPr>
        <xdr:spPr>
          <a:xfrm>
            <a:off x="5961944" y="1374069"/>
            <a:ext cx="1844675" cy="847373"/>
          </a:xfrm>
          <a:prstGeom prst="round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endParaRPr lang="en-US" sz="1100"/>
          </a:p>
        </xdr:txBody>
      </xdr:sp>
      <xdr:sp macro="" textlink="">
        <xdr:nvSpPr>
          <xdr:cNvPr id="14" name="Rectangle: Rounded Corners 13">
            <a:extLst>
              <a:ext uri="{FF2B5EF4-FFF2-40B4-BE49-F238E27FC236}">
                <a16:creationId xmlns:a16="http://schemas.microsoft.com/office/drawing/2014/main" id="{D9452325-5AB9-6D47-9A2F-2880AADEDA87}"/>
              </a:ext>
            </a:extLst>
          </xdr:cNvPr>
          <xdr:cNvSpPr/>
        </xdr:nvSpPr>
        <xdr:spPr>
          <a:xfrm>
            <a:off x="6031794" y="1443919"/>
            <a:ext cx="545042" cy="712964"/>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
        <xdr:nvSpPr>
          <xdr:cNvPr id="17" name="Rectangle 16">
            <a:extLst>
              <a:ext uri="{FF2B5EF4-FFF2-40B4-BE49-F238E27FC236}">
                <a16:creationId xmlns:a16="http://schemas.microsoft.com/office/drawing/2014/main" id="{1FA7F423-4791-63A4-6DA6-CF95C590BDAA}"/>
              </a:ext>
            </a:extLst>
          </xdr:cNvPr>
          <xdr:cNvSpPr/>
        </xdr:nvSpPr>
        <xdr:spPr>
          <a:xfrm>
            <a:off x="6715287" y="1535994"/>
            <a:ext cx="1155870" cy="43885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TOTAL COSTUMERS</a:t>
            </a:r>
          </a:p>
        </xdr:txBody>
      </xdr:sp>
      <xdr:sp macro="" textlink="">
        <xdr:nvSpPr>
          <xdr:cNvPr id="18" name="Rectangle 17">
            <a:extLst>
              <a:ext uri="{FF2B5EF4-FFF2-40B4-BE49-F238E27FC236}">
                <a16:creationId xmlns:a16="http://schemas.microsoft.com/office/drawing/2014/main" id="{309C70FC-705F-9CB6-EAE9-B045800395F4}"/>
              </a:ext>
            </a:extLst>
          </xdr:cNvPr>
          <xdr:cNvSpPr/>
        </xdr:nvSpPr>
        <xdr:spPr>
          <a:xfrm>
            <a:off x="6710186" y="1799167"/>
            <a:ext cx="932392" cy="26246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b="1"/>
              <a:t>2000 Costumers</a:t>
            </a:r>
          </a:p>
        </xdr:txBody>
      </xdr:sp>
      <xdr:pic>
        <xdr:nvPicPr>
          <xdr:cNvPr id="19" name="Graphic 18" descr="Earth globe: Africa and Europe with solid fill">
            <a:extLst>
              <a:ext uri="{FF2B5EF4-FFF2-40B4-BE49-F238E27FC236}">
                <a16:creationId xmlns:a16="http://schemas.microsoft.com/office/drawing/2014/main" id="{E9C9377F-6FE0-7AB5-314F-02B4BF6FBFB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6148226" y="1572664"/>
            <a:ext cx="353852" cy="578257"/>
          </a:xfrm>
          <a:prstGeom prst="rect">
            <a:avLst/>
          </a:prstGeom>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RAS MT" refreshedDate="46100.523549999998" createdVersion="8" refreshedVersion="8" minRefreshableVersion="3" recordCount="100" xr:uid="{C41D784B-C81F-4E3C-8415-48DE5FA5DBE6}">
  <cacheSource type="worksheet">
    <worksheetSource name="Product_Dim"/>
  </cacheSource>
  <cacheFields count="8">
    <cacheField name="Product_ID" numFmtId="0">
      <sharedItems/>
    </cacheField>
    <cacheField name="Product_Name" numFmtId="0">
      <sharedItems/>
    </cacheField>
    <cacheField name="Category" numFmtId="0">
      <sharedItems count="5">
        <s v="Electronics"/>
        <s v="Clothing"/>
        <s v="Home"/>
        <s v="Beauty"/>
        <s v="Sports"/>
      </sharedItems>
    </cacheField>
    <cacheField name="Sub_Category" numFmtId="0">
      <sharedItems/>
    </cacheField>
    <cacheField name="Brand" numFmtId="0">
      <sharedItems/>
    </cacheField>
    <cacheField name="Cost" numFmtId="165">
      <sharedItems containsSemiMixedTypes="0" containsString="0" containsNumber="1" minValue="17.309999999999999" maxValue="495.72"/>
    </cacheField>
    <cacheField name="Stock" numFmtId="0">
      <sharedItems containsString="0" containsBlank="1" containsNumber="1" containsInteger="1" minValue="57" maxValue="496"/>
    </cacheField>
    <cacheField name="Total Sales" numFmtId="2">
      <sharedItems containsSemiMixedTypes="0" containsString="0" containsNumber="1" minValue="0" maxValue="217372"/>
    </cacheField>
  </cacheFields>
  <extLst>
    <ext xmlns:x14="http://schemas.microsoft.com/office/spreadsheetml/2009/9/main" uri="{725AE2AE-9491-48be-B2B4-4EB974FC3084}">
      <x14:pivotCacheDefinition pivotCacheId="41661495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RAS MT" refreshedDate="46100.523550231483" createdVersion="8" refreshedVersion="8" minRefreshableVersion="3" recordCount="500" xr:uid="{8AE14C41-8CFC-466F-BBD0-65138B5FBEDC}">
  <cacheSource type="worksheet">
    <worksheetSource name="Customer_Dim_UPDATED"/>
  </cacheSource>
  <cacheFields count="11">
    <cacheField name="Customer_ID" numFmtId="0">
      <sharedItems/>
    </cacheField>
    <cacheField name="First Name" numFmtId="0">
      <sharedItems/>
    </cacheField>
    <cacheField name="Last Name" numFmtId="0">
      <sharedItems/>
    </cacheField>
    <cacheField name="Full Name" numFmtId="0">
      <sharedItems containsBlank="1"/>
    </cacheField>
    <cacheField name="Age" numFmtId="0">
      <sharedItems containsSemiMixedTypes="0" containsString="0" containsNumber="1" containsInteger="1" minValue="18" maxValue="64"/>
    </cacheField>
    <cacheField name="Age Group" numFmtId="0">
      <sharedItems count="5">
        <s v="Middle-aged"/>
        <s v="Youth"/>
        <s v="Elderly"/>
        <s v="Adult"/>
        <s v="Teen"/>
      </sharedItems>
    </cacheField>
    <cacheField name="Gender" numFmtId="0">
      <sharedItems count="2">
        <s v="Male"/>
        <s v="Female"/>
      </sharedItems>
    </cacheField>
    <cacheField name="City" numFmtId="0">
      <sharedItems/>
    </cacheField>
    <cacheField name="State" numFmtId="0">
      <sharedItems count="50">
        <s v="North Carolina"/>
        <s v="North Dakota"/>
        <s v="Alabama"/>
        <s v="Ohio"/>
        <s v="California"/>
        <s v="Oregon"/>
        <s v="South Dakota"/>
        <s v="West Virginia"/>
        <s v="New Hampshire"/>
        <s v="Pennsylvania"/>
        <s v="New York"/>
        <s v="Kansas"/>
        <s v="Montana"/>
        <s v="Nebraska"/>
        <s v="Washington"/>
        <s v="Georgia"/>
        <s v="New Jersey"/>
        <s v="Delaware"/>
        <s v="Oklahoma"/>
        <s v="Hawaii"/>
        <s v="Idaho"/>
        <s v="Missouri"/>
        <s v="Utah"/>
        <s v="Arizona"/>
        <s v="Maryland"/>
        <s v="Michigan"/>
        <s v="Alaska"/>
        <s v="Connecticut"/>
        <s v="Vermont"/>
        <s v="Nevada"/>
        <s v="Illinois"/>
        <s v="Minnesota"/>
        <s v="Rhode Island"/>
        <s v="New Mexico"/>
        <s v="Tennessee"/>
        <s v="Florida"/>
        <s v="Indiana"/>
        <s v="Iowa"/>
        <s v="Colorado"/>
        <s v="Virginia"/>
        <s v="Arkansas"/>
        <s v="Mississippi"/>
        <s v="South Carolina"/>
        <s v="Wisconsin"/>
        <s v="Louisiana"/>
        <s v="Texas"/>
        <s v="Maine"/>
        <s v="Kentucky"/>
        <s v="Massachusetts"/>
        <s v="Wyoming"/>
      </sharedItems>
    </cacheField>
    <cacheField name="Country" numFmtId="0">
      <sharedItems/>
    </cacheField>
    <cacheField name="Loyalty_Level"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RAS MT" refreshedDate="46100.566945254628" backgroundQuery="1" createdVersion="8" refreshedVersion="8" minRefreshableVersion="3" recordCount="0" supportSubquery="1" supportAdvancedDrill="1" xr:uid="{CF88DC2D-382D-4971-A1B4-7BFBFC7E0725}">
  <cacheSource type="external" connectionId="8"/>
  <cacheFields count="7">
    <cacheField name="[Measures].[Sum of Cost]" caption="Sum of Cost" numFmtId="0" hierarchy="48" level="32767"/>
    <cacheField name="[Product_Dim].[Product_Name].[Product_Name]" caption="Product_Name" numFmtId="0" hierarchy="12" level="1">
      <sharedItems count="10">
        <s v="4K Home Projector"/>
        <s v="Adjustable Dumbbell Set"/>
        <s v="Carbon Fiber Tennis Racket"/>
        <s v="Men's Running Jacket"/>
        <s v="Professional Jump Rope"/>
        <s v="Smart Home WiFi Camera"/>
        <s v="Smart LED Light Strip"/>
        <s v="USB-C Laptop Charger"/>
        <s v="Women's High Heels"/>
        <s v="Women's Yoga Pants"/>
      </sharedItems>
    </cacheField>
    <cacheField name="[Sales_Fact__2].[Column2].[Column2]" caption="Column2" numFmtId="0" hierarchy="26" level="1">
      <sharedItems containsSemiMixedTypes="0" containsNonDate="0" containsString="0"/>
    </cacheField>
    <cacheField name="[Store_Dim].[Store_Name].[Store_Name]" caption="Store_Name" numFmtId="0" hierarchy="36" level="1">
      <sharedItems containsSemiMixedTypes="0" containsNonDate="0" containsString="0"/>
    </cacheField>
    <cacheField name="[Sales_Fact__2].[Column1].[Column1]" caption="Column1" numFmtId="0" hierarchy="20" level="1">
      <sharedItems containsSemiMixedTypes="0" containsNonDate="0" containsString="0"/>
    </cacheField>
    <cacheField name="[Product_Dim].[Category].[Category]" caption="Category" numFmtId="0" hierarchy="13" level="1">
      <sharedItems containsSemiMixedTypes="0" containsNonDate="0" containsString="0"/>
    </cacheField>
    <cacheField name="[Store_Dim].[Region].[Region]" caption="Region" numFmtId="0" hierarchy="37" level="1">
      <sharedItems containsSemiMixedTypes="0" containsNonDate="0" containsString="0"/>
    </cacheField>
  </cacheFields>
  <cacheHierarchies count="65">
    <cacheHierarchy uniqueName="[Customer_Dim_UPDATED].[Customer_ID]" caption="Customer_ID" attribute="1" defaultMemberUniqueName="[Customer_Dim_UPDATED].[Customer_ID].[All]" allUniqueName="[Customer_Dim_UPDATED].[Customer_ID].[All]" dimensionUniqueName="[Customer_Dim_UPDATED]" displayFolder="" count="0" memberValueDatatype="130" unbalanced="0"/>
    <cacheHierarchy uniqueName="[Customer_Dim_UPDATED].[First Name]" caption="First Name" attribute="1" defaultMemberUniqueName="[Customer_Dim_UPDATED].[First Name].[All]" allUniqueName="[Customer_Dim_UPDATED].[First Name].[All]" dimensionUniqueName="[Customer_Dim_UPDATED]" displayFolder="" count="0" memberValueDatatype="130" unbalanced="0"/>
    <cacheHierarchy uniqueName="[Customer_Dim_UPDATED].[Last Name]" caption="Last Name" attribute="1" defaultMemberUniqueName="[Customer_Dim_UPDATED].[Last Name].[All]" allUniqueName="[Customer_Dim_UPDATED].[Last Name].[All]" dimensionUniqueName="[Customer_Dim_UPDATED]" displayFolder="" count="0" memberValueDatatype="130" unbalanced="0"/>
    <cacheHierarchy uniqueName="[Customer_Dim_UPDATED].[Full Name]" caption="Full Name" attribute="1" defaultMemberUniqueName="[Customer_Dim_UPDATED].[Full Name].[All]" allUniqueName="[Customer_Dim_UPDATED].[Full Name].[All]" dimensionUniqueName="[Customer_Dim_UPDATED]" displayFolder="" count="0" memberValueDatatype="130" unbalanced="0"/>
    <cacheHierarchy uniqueName="[Customer_Dim_UPDATED].[Age]" caption="Age" attribute="1" defaultMemberUniqueName="[Customer_Dim_UPDATED].[Age].[All]" allUniqueName="[Customer_Dim_UPDATED].[Age].[All]" dimensionUniqueName="[Customer_Dim_UPDATED]" displayFolder="" count="0" memberValueDatatype="20" unbalanced="0"/>
    <cacheHierarchy uniqueName="[Customer_Dim_UPDATED].[Age Group]" caption="Age Group" attribute="1" defaultMemberUniqueName="[Customer_Dim_UPDATED].[Age Group].[All]" allUniqueName="[Customer_Dim_UPDATED].[Age Group].[All]" dimensionUniqueName="[Customer_Dim_UPDATED]" displayFolder="" count="0" memberValueDatatype="130" unbalanced="0"/>
    <cacheHierarchy uniqueName="[Customer_Dim_UPDATED].[Gender]" caption="Gender" attribute="1" defaultMemberUniqueName="[Customer_Dim_UPDATED].[Gender].[All]" allUniqueName="[Customer_Dim_UPDATED].[Gender].[All]" dimensionUniqueName="[Customer_Dim_UPDATED]" displayFolder="" count="0" memberValueDatatype="130" unbalanced="0"/>
    <cacheHierarchy uniqueName="[Customer_Dim_UPDATED].[City]" caption="City" attribute="1" defaultMemberUniqueName="[Customer_Dim_UPDATED].[City].[All]" allUniqueName="[Customer_Dim_UPDATED].[City].[All]" dimensionUniqueName="[Customer_Dim_UPDATED]" displayFolder="" count="0" memberValueDatatype="130" unbalanced="0"/>
    <cacheHierarchy uniqueName="[Customer_Dim_UPDATED].[State]" caption="State" attribute="1" defaultMemberUniqueName="[Customer_Dim_UPDATED].[State].[All]" allUniqueName="[Customer_Dim_UPDATED].[State].[All]" dimensionUniqueName="[Customer_Dim_UPDATED]" displayFolder="" count="0" memberValueDatatype="130" unbalanced="0"/>
    <cacheHierarchy uniqueName="[Customer_Dim_UPDATED].[Country]" caption="Country" attribute="1" defaultMemberUniqueName="[Customer_Dim_UPDATED].[Country].[All]" allUniqueName="[Customer_Dim_UPDATED].[Country].[All]" dimensionUniqueName="[Customer_Dim_UPDATED]" displayFolder="" count="0" memberValueDatatype="130" unbalanced="0"/>
    <cacheHierarchy uniqueName="[Customer_Dim_UPDATED].[Loyalty_Level]" caption="Loyalty_Level" attribute="1" defaultMemberUniqueName="[Customer_Dim_UPDATED].[Loyalty_Level].[All]" allUniqueName="[Customer_Dim_UPDATED].[Loyalty_Level].[All]" dimensionUniqueName="[Customer_Dim_UPDATED]" displayFolder="" count="0" memberValueDatatype="130" unbalanced="0"/>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2" memberValueDatatype="130" unbalanced="0">
      <fieldsUsage count="2">
        <fieldUsage x="-1"/>
        <fieldUsage x="1"/>
      </fieldsUsage>
    </cacheHierarchy>
    <cacheHierarchy uniqueName="[Product_Dim].[Category]" caption="Category" attribute="1" defaultMemberUniqueName="[Product_Dim].[Category].[All]" allUniqueName="[Product_Dim].[Category].[All]" dimensionUniqueName="[Product_Dim]" displayFolder="" count="2" memberValueDatatype="130" unbalanced="0">
      <fieldsUsage count="2">
        <fieldUsage x="-1"/>
        <fieldUsage x="5"/>
      </fieldsUsage>
    </cacheHierarchy>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0" memberValueDatatype="130" unbalanced="0"/>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20" unbalanced="0"/>
    <cacheHierarchy uniqueName="[Product_Dim].[Total Sales]" caption="Total Sales" attribute="1" defaultMemberUniqueName="[Product_Dim].[Total Sales].[All]" allUniqueName="[Product_Dim].[Total Sales].[All]" dimensionUniqueName="[Product_Dim]" displayFolder="" count="0" memberValueDatatype="5" unbalanced="0"/>
    <cacheHierarchy uniqueName="[Sales_Fact__2].[Sales_ID]" caption="Sales_ID" attribute="1" defaultMemberUniqueName="[Sales_Fact__2].[Sales_ID].[All]" allUniqueName="[Sales_Fact__2].[Sales_ID].[All]" dimensionUniqueName="[Sales_Fact__2]" displayFolder="" count="0" memberValueDatatype="130" unbalanced="0"/>
    <cacheHierarchy uniqueName="[Sales_Fact__2].[Column1]" caption="Column1" attribute="1" defaultMemberUniqueName="[Sales_Fact__2].[Column1].[All]" allUniqueName="[Sales_Fact__2].[Column1].[All]" dimensionUniqueName="[Sales_Fact__2]" displayFolder="" count="2" memberValueDatatype="20" unbalanced="0">
      <fieldsUsage count="2">
        <fieldUsage x="-1"/>
        <fieldUsage x="4"/>
      </fieldsUsage>
    </cacheHierarchy>
    <cacheHierarchy uniqueName="[Sales_Fact__2].[Order_Date]" caption="Order_Date" attribute="1" time="1" defaultMemberUniqueName="[Sales_Fact__2].[Order_Date].[All]" allUniqueName="[Sales_Fact__2].[Order_Date].[All]" dimensionUniqueName="[Sales_Fact__2]" displayFolder="" count="0" memberValueDatatype="7" unbalanced="0"/>
    <cacheHierarchy uniqueName="[Sales_Fact__2].[Customer_ID]" caption="Customer_ID" attribute="1" defaultMemberUniqueName="[Sales_Fact__2].[Customer_ID].[All]" allUniqueName="[Sales_Fact__2].[Customer_ID].[All]" dimensionUniqueName="[Sales_Fact__2]" displayFolder="" count="0" memberValueDatatype="130" unbalanced="0"/>
    <cacheHierarchy uniqueName="[Sales_Fact__2].[Product_ID]" caption="Product_ID" attribute="1" defaultMemberUniqueName="[Sales_Fact__2].[Product_ID].[All]" allUniqueName="[Sales_Fact__2].[Product_ID].[All]" dimensionUniqueName="[Sales_Fact__2]" displayFolder="" count="0" memberValueDatatype="130" unbalanced="0"/>
    <cacheHierarchy uniqueName="[Sales_Fact__2].[Store_ID]" caption="Store_ID" attribute="1" defaultMemberUniqueName="[Sales_Fact__2].[Store_ID].[All]" allUniqueName="[Sales_Fact__2].[Store_ID].[All]" dimensionUniqueName="[Sales_Fact__2]" displayFolder="" count="0" memberValueDatatype="130" unbalanced="0"/>
    <cacheHierarchy uniqueName="[Sales_Fact__2].[Quantity]" caption="Quantity" attribute="1" defaultMemberUniqueName="[Sales_Fact__2].[Quantity].[All]" allUniqueName="[Sales_Fact__2].[Quantity].[All]" dimensionUniqueName="[Sales_Fact__2]" displayFolder="" count="0" memberValueDatatype="20" unbalanced="0"/>
    <cacheHierarchy uniqueName="[Sales_Fact__2].[Column2]" caption="Column2" attribute="1" defaultMemberUniqueName="[Sales_Fact__2].[Column2].[All]" allUniqueName="[Sales_Fact__2].[Column2].[All]" dimensionUniqueName="[Sales_Fact__2]" displayFolder="" count="2" memberValueDatatype="5" unbalanced="0">
      <fieldsUsage count="2">
        <fieldUsage x="-1"/>
        <fieldUsage x="2"/>
      </fieldsUsage>
    </cacheHierarchy>
    <cacheHierarchy uniqueName="[Sales_Fact__2].[Unit_Price]" caption="Unit_Price" attribute="1" defaultMemberUniqueName="[Sales_Fact__2].[Unit_Price].[All]" allUniqueName="[Sales_Fact__2].[Unit_Price].[All]" dimensionUniqueName="[Sales_Fact__2]" displayFolder="" count="0" memberValueDatatype="5" unbalanced="0"/>
    <cacheHierarchy uniqueName="[Sales_Fact__2].[Total Sales]" caption="Total Sales" attribute="1" defaultMemberUniqueName="[Sales_Fact__2].[Total Sales].[All]" allUniqueName="[Sales_Fact__2].[Total Sales].[All]" dimensionUniqueName="[Sales_Fact__2]" displayFolder="" count="0" memberValueDatatype="5" unbalanced="0"/>
    <cacheHierarchy uniqueName="[Sales_Fact__2].[Discount]" caption="Discount" attribute="1" defaultMemberUniqueName="[Sales_Fact__2].[Discount].[All]" allUniqueName="[Sales_Fact__2].[Discount].[All]" dimensionUniqueName="[Sales_Fact__2]" displayFolder="" count="0" memberValueDatatype="5" unbalanced="0"/>
    <cacheHierarchy uniqueName="[Sales_Fact__2].[Payment_Type]" caption="Payment_Type" attribute="1" defaultMemberUniqueName="[Sales_Fact__2].[Payment_Type].[All]" allUniqueName="[Sales_Fact__2].[Payment_Type].[All]" dimensionUniqueName="[Sales_Fact__2]" displayFolder="" count="0" memberValueDatatype="130" unbalanced="0"/>
    <cacheHierarchy uniqueName="[Sales_Fact__2].[Total_Amount]" caption="Total_Amount" attribute="1" defaultMemberUniqueName="[Sales_Fact__2].[Total_Amount].[All]" allUniqueName="[Sales_Fact__2].[Total_Amount].[All]" dimensionUniqueName="[Sales_Fact__2]" displayFolder="" count="0" memberValueDatatype="5" unbalanced="0"/>
    <cacheHierarchy uniqueName="[Sales_Fact__2].[Column11]" caption="Column11" attribute="1" defaultMemberUniqueName="[Sales_Fact__2].[Column11].[All]" allUniqueName="[Sales_Fact__2].[Column11].[All]" dimensionUniqueName="[Sales_Fact__2]" displayFolder="" count="0" memberValueDatatype="130" unbalanced="0"/>
    <cacheHierarchy uniqueName="[Sales_Fact__2].[Column12]" caption="Column12" attribute="1" defaultMemberUniqueName="[Sales_Fact__2].[Column12].[All]" allUniqueName="[Sales_Fact__2].[Column12].[All]" dimensionUniqueName="[Sales_Fact__2]" displayFolder="" count="0" memberValueDatatype="130" unbalanced="0"/>
    <cacheHierarchy uniqueName="[Sales_Fact__2].[Column13]" caption="Column13" attribute="1" defaultMemberUniqueName="[Sales_Fact__2].[Column13].[All]" allUniqueName="[Sales_Fact__2].[Column13].[All]" dimensionUniqueName="[Sales_Fact__2]" displayFolder="" count="0" memberValueDatatype="130"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2" memberValueDatatype="130" unbalanced="0">
      <fieldsUsage count="2">
        <fieldUsage x="-1"/>
        <fieldUsage x="3"/>
      </fieldsUsage>
    </cacheHierarchy>
    <cacheHierarchy uniqueName="[Store_Dim].[Region]" caption="Region" attribute="1" defaultMemberUniqueName="[Store_Dim].[Region].[All]" allUniqueName="[Store_Dim].[Region].[All]" dimensionUniqueName="[Store_Dim]" displayFolder="" count="2" memberValueDatatype="130" unbalanced="0">
      <fieldsUsage count="2">
        <fieldUsage x="-1"/>
        <fieldUsage x="6"/>
      </fieldsUsage>
    </cacheHierarchy>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0" memberValueDatatype="130" unbalanced="0"/>
    <cacheHierarchy uniqueName="[Measures].[__XL_Count Customer_Dim_UPDATED]" caption="__XL_Count Customer_Dim_UPDATED" measure="1" displayFolder="" measureGroup="Customer_Dim_UPDATED" count="0" hidden="1"/>
    <cacheHierarchy uniqueName="[Measures].[__XL_Count Store_Dim]" caption="__XL_Count Store_Dim" measure="1" displayFolder="" measureGroup="Store_Dim" count="0" hidden="1"/>
    <cacheHierarchy uniqueName="[Measures].[__XL_Count Sales_Fact__2]" caption="__XL_Count Sales_Fact__2" measure="1" displayFolder="" measureGroup="Sales_Fact__2" count="0" hidden="1"/>
    <cacheHierarchy uniqueName="[Measures].[__XL_Count Product_Dim]" caption="__XL_Count Product_Dim" measure="1" displayFolder="" measureGroup="Product_Dim" count="0" hidden="1"/>
    <cacheHierarchy uniqueName="[Measures].[__No measures defined]" caption="__No measures defined" measure="1" displayFolder="" count="0" hidden="1"/>
    <cacheHierarchy uniqueName="[Measures].[Sum of Age]" caption="Sum of Age" measure="1" displayFolder="" measureGroup="Customer_Dim_UPDATED" count="0" hidden="1">
      <extLst>
        <ext xmlns:x15="http://schemas.microsoft.com/office/spreadsheetml/2010/11/main" uri="{B97F6D7D-B522-45F9-BDA1-12C45D357490}">
          <x15:cacheHierarchy aggregatedColumn="4"/>
        </ext>
      </extLst>
    </cacheHierarchy>
    <cacheHierarchy uniqueName="[Measures].[Count of Product_ID]" caption="Count of Product_ID" measure="1" displayFolder="" measureGroup="Sales_Fact__2"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ales_Fact__2" count="0" hidden="1">
      <extLst>
        <ext xmlns:x15="http://schemas.microsoft.com/office/spreadsheetml/2010/11/main" uri="{B97F6D7D-B522-45F9-BDA1-12C45D357490}">
          <x15:cacheHierarchy aggregatedColumn="25"/>
        </ext>
      </extLst>
    </cacheHierarchy>
    <cacheHierarchy uniqueName="[Measures].[Sum of Cost]" caption="Sum of Cost" measure="1" displayFolder="" measureGroup="Product_Dim" count="0" oneField="1" hidden="1">
      <fieldsUsage count="1">
        <fieldUsage x="0"/>
      </fieldsUsage>
      <extLst>
        <ext xmlns:x15="http://schemas.microsoft.com/office/spreadsheetml/2010/11/main" uri="{B97F6D7D-B522-45F9-BDA1-12C45D357490}">
          <x15:cacheHierarchy aggregatedColumn="16"/>
        </ext>
      </extLst>
    </cacheHierarchy>
    <cacheHierarchy uniqueName="[Measures].[Count of Loyalty_Level]" caption="Count of Loyalty_Level" measure="1" displayFolder="" measureGroup="Customer_Dim_UPDATED"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Customer_Dim_UPDATED" count="0" hidden="1">
      <extLst>
        <ext xmlns:x15="http://schemas.microsoft.com/office/spreadsheetml/2010/11/main" uri="{B97F6D7D-B522-45F9-BDA1-12C45D357490}">
          <x15:cacheHierarchy aggregatedColumn="5"/>
        </ext>
      </extLst>
    </cacheHierarchy>
    <cacheHierarchy uniqueName="[Measures].[Count of State]" caption="Count of State" measure="1" displayFolder="" measureGroup="Customer_Dim_UPDATED" count="0" hidden="1">
      <extLst>
        <ext xmlns:x15="http://schemas.microsoft.com/office/spreadsheetml/2010/11/main" uri="{B97F6D7D-B522-45F9-BDA1-12C45D357490}">
          <x15:cacheHierarchy aggregatedColumn="8"/>
        </ext>
      </extLst>
    </cacheHierarchy>
    <cacheHierarchy uniqueName="[Measures].[Count of Order_Date]" caption="Count of Order_Date" measure="1" displayFolder="" measureGroup="Sales_Fact__2"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Sales_Fact__2" count="0" hidden="1">
      <extLst>
        <ext xmlns:x15="http://schemas.microsoft.com/office/spreadsheetml/2010/11/main" uri="{B97F6D7D-B522-45F9-BDA1-12C45D357490}">
          <x15:cacheHierarchy aggregatedColumn="22"/>
        </ext>
      </extLst>
    </cacheHierarchy>
    <cacheHierarchy uniqueName="[Measures].[Sum of Column2]" caption="Sum of Column2" measure="1" displayFolder="" measureGroup="Sales_Fact__2" count="0" hidden="1">
      <extLst>
        <ext xmlns:x15="http://schemas.microsoft.com/office/spreadsheetml/2010/11/main" uri="{B97F6D7D-B522-45F9-BDA1-12C45D357490}">
          <x15:cacheHierarchy aggregatedColumn="26"/>
        </ext>
      </extLst>
    </cacheHierarchy>
    <cacheHierarchy uniqueName="[Measures].[Sum of Column1]" caption="Sum of Column1" measure="1" displayFolder="" measureGroup="Sales_Fact__2" count="0" hidden="1">
      <extLst>
        <ext xmlns:x15="http://schemas.microsoft.com/office/spreadsheetml/2010/11/main" uri="{B97F6D7D-B522-45F9-BDA1-12C45D357490}">
          <x15:cacheHierarchy aggregatedColumn="20"/>
        </ext>
      </extLst>
    </cacheHierarchy>
    <cacheHierarchy uniqueName="[Measures].[Sum of Total Sales]" caption="Sum of Total Sales" measure="1" displayFolder="" measureGroup="Product_Dim"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Product_Dim" count="0" hidden="1">
      <extLst>
        <ext xmlns:x15="http://schemas.microsoft.com/office/spreadsheetml/2010/11/main" uri="{B97F6D7D-B522-45F9-BDA1-12C45D357490}">
          <x15:cacheHierarchy aggregatedColumn="13"/>
        </ext>
      </extLst>
    </cacheHierarchy>
    <cacheHierarchy uniqueName="[Measures].[Sum of Total Sales 2]" caption="Sum of Total Sales 2" measure="1" displayFolder="" measureGroup="Sales_Fact__2" count="0" hidden="1">
      <extLst>
        <ext xmlns:x15="http://schemas.microsoft.com/office/spreadsheetml/2010/11/main" uri="{B97F6D7D-B522-45F9-BDA1-12C45D357490}">
          <x15:cacheHierarchy aggregatedColumn="28"/>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im_UPDATED" count="0" hidden="1">
      <extLst>
        <ext xmlns:x15="http://schemas.microsoft.com/office/spreadsheetml/2010/11/main" uri="{B97F6D7D-B522-45F9-BDA1-12C45D357490}">
          <x15:cacheHierarchy aggregatedColumn="0"/>
        </ext>
      </extLst>
    </cacheHierarchy>
    <cacheHierarchy uniqueName="[Measures].[Count of Region]" caption="Count of Region" measure="1" displayFolder="" measureGroup="Store_Dim" count="0" hidden="1">
      <extLst>
        <ext xmlns:x15="http://schemas.microsoft.com/office/spreadsheetml/2010/11/main" uri="{B97F6D7D-B522-45F9-BDA1-12C45D357490}">
          <x15:cacheHierarchy aggregatedColumn="37"/>
        </ext>
      </extLst>
    </cacheHierarchy>
    <cacheHierarchy uniqueName="[Measures].[Count of City]" caption="Count of City" measure="1" displayFolder="" measureGroup="Store_Dim" count="0" hidden="1">
      <extLst>
        <ext xmlns:x15="http://schemas.microsoft.com/office/spreadsheetml/2010/11/main" uri="{B97F6D7D-B522-45F9-BDA1-12C45D357490}">
          <x15:cacheHierarchy aggregatedColumn="38"/>
        </ext>
      </extLst>
    </cacheHierarchy>
    <cacheHierarchy uniqueName="[Measures].[Count of Store_ID]" caption="Count of Store_ID" measure="1" displayFolder="" measureGroup="Sales_Fact__2" count="0" hidden="1">
      <extLst>
        <ext xmlns:x15="http://schemas.microsoft.com/office/spreadsheetml/2010/11/main" uri="{B97F6D7D-B522-45F9-BDA1-12C45D357490}">
          <x15:cacheHierarchy aggregatedColumn="24"/>
        </ext>
      </extLst>
    </cacheHierarchy>
    <cacheHierarchy uniqueName="[Measures].[Count of Store_Name]" caption="Count of Store_Name" measure="1" displayFolder="" measureGroup="Store_Dim" count="0" hidden="1">
      <extLst>
        <ext xmlns:x15="http://schemas.microsoft.com/office/spreadsheetml/2010/11/main" uri="{B97F6D7D-B522-45F9-BDA1-12C45D357490}">
          <x15:cacheHierarchy aggregatedColumn="36"/>
        </ext>
      </extLst>
    </cacheHierarchy>
  </cacheHierarchies>
  <kpis count="0"/>
  <dimensions count="5">
    <dimension name="Customer_Dim_UPDATED" uniqueName="[Customer_Dim_UPDATED]" caption="Customer_Dim_UPDATED"/>
    <dimension measure="1" name="Measures" uniqueName="[Measures]" caption="Measures"/>
    <dimension name="Product_Dim" uniqueName="[Product_Dim]" caption="Product_Dim"/>
    <dimension name="Sales_Fact__2" uniqueName="[Sales_Fact__2]" caption="Sales_Fact__2"/>
    <dimension name="Store_Dim" uniqueName="[Store_Dim]" caption="Store_Dim"/>
  </dimensions>
  <measureGroups count="4">
    <measureGroup name="Customer_Dim_UPDATED" caption="Customer_Dim_UPDATED"/>
    <measureGroup name="Product_Dim" caption="Product_Dim"/>
    <measureGroup name="Sales_Fact__2" caption="Sales_Fact__2"/>
    <measureGroup name="Store_Dim" caption="Store_Dim"/>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RAS MT" refreshedDate="46100.539036226852" backgroundQuery="1" createdVersion="8" refreshedVersion="8" minRefreshableVersion="3" recordCount="0" supportSubquery="1" supportAdvancedDrill="1" xr:uid="{8525518F-99BE-43F7-B345-3034C2CD3F7C}">
  <cacheSource type="external" connectionId="8"/>
  <cacheFields count="3">
    <cacheField name="[Product_Dim].[Sub_Category].[Sub_Category]" caption="Sub_Category" numFmtId="0" hierarchy="14" level="1">
      <sharedItems count="23">
        <s v="Fragrance"/>
        <s v="Grooming"/>
        <s v="Haircare"/>
        <s v="Makeup"/>
        <s v="Skincare"/>
        <s v="Accessories"/>
        <s v="Bottoms"/>
        <s v="Footwear"/>
        <s v="Outerwear"/>
        <s v="Tops"/>
        <s v="Appliances"/>
        <s v="Audio"/>
        <s v="Computer"/>
        <s v="Mobile"/>
        <s v="Decor"/>
        <s v="Furniture"/>
        <s v="Kitchen"/>
        <s v="Lighting"/>
        <s v="Storage"/>
        <s v="Equipment"/>
        <s v="Fitness"/>
        <s v="Outdoor"/>
        <s v="Team Sports"/>
      </sharedItems>
    </cacheField>
    <cacheField name="[Product_Dim].[Category].[Category]" caption="Category" numFmtId="0" hierarchy="13" level="1">
      <sharedItems count="5">
        <s v="Beauty"/>
        <s v="Clothing"/>
        <s v="Electronics"/>
        <s v="Home"/>
        <s v="Sports"/>
      </sharedItems>
    </cacheField>
    <cacheField name="[Measures].[Sum of Total Sales]" caption="Sum of Total Sales" numFmtId="0" hierarchy="56" level="32767"/>
  </cacheFields>
  <cacheHierarchies count="65">
    <cacheHierarchy uniqueName="[Customer_Dim_UPDATED].[Customer_ID]" caption="Customer_ID" attribute="1" defaultMemberUniqueName="[Customer_Dim_UPDATED].[Customer_ID].[All]" allUniqueName="[Customer_Dim_UPDATED].[Customer_ID].[All]" dimensionUniqueName="[Customer_Dim_UPDATED]" displayFolder="" count="0" memberValueDatatype="130" unbalanced="0"/>
    <cacheHierarchy uniqueName="[Customer_Dim_UPDATED].[First Name]" caption="First Name" attribute="1" defaultMemberUniqueName="[Customer_Dim_UPDATED].[First Name].[All]" allUniqueName="[Customer_Dim_UPDATED].[First Name].[All]" dimensionUniqueName="[Customer_Dim_UPDATED]" displayFolder="" count="0" memberValueDatatype="130" unbalanced="0"/>
    <cacheHierarchy uniqueName="[Customer_Dim_UPDATED].[Last Name]" caption="Last Name" attribute="1" defaultMemberUniqueName="[Customer_Dim_UPDATED].[Last Name].[All]" allUniqueName="[Customer_Dim_UPDATED].[Last Name].[All]" dimensionUniqueName="[Customer_Dim_UPDATED]" displayFolder="" count="0" memberValueDatatype="130" unbalanced="0"/>
    <cacheHierarchy uniqueName="[Customer_Dim_UPDATED].[Full Name]" caption="Full Name" attribute="1" defaultMemberUniqueName="[Customer_Dim_UPDATED].[Full Name].[All]" allUniqueName="[Customer_Dim_UPDATED].[Full Name].[All]" dimensionUniqueName="[Customer_Dim_UPDATED]" displayFolder="" count="0" memberValueDatatype="130" unbalanced="0"/>
    <cacheHierarchy uniqueName="[Customer_Dim_UPDATED].[Age]" caption="Age" attribute="1" defaultMemberUniqueName="[Customer_Dim_UPDATED].[Age].[All]" allUniqueName="[Customer_Dim_UPDATED].[Age].[All]" dimensionUniqueName="[Customer_Dim_UPDATED]" displayFolder="" count="0" memberValueDatatype="20" unbalanced="0"/>
    <cacheHierarchy uniqueName="[Customer_Dim_UPDATED].[Age Group]" caption="Age Group" attribute="1" defaultMemberUniqueName="[Customer_Dim_UPDATED].[Age Group].[All]" allUniqueName="[Customer_Dim_UPDATED].[Age Group].[All]" dimensionUniqueName="[Customer_Dim_UPDATED]" displayFolder="" count="0" memberValueDatatype="130" unbalanced="0"/>
    <cacheHierarchy uniqueName="[Customer_Dim_UPDATED].[Gender]" caption="Gender" attribute="1" defaultMemberUniqueName="[Customer_Dim_UPDATED].[Gender].[All]" allUniqueName="[Customer_Dim_UPDATED].[Gender].[All]" dimensionUniqueName="[Customer_Dim_UPDATED]" displayFolder="" count="0" memberValueDatatype="130" unbalanced="0"/>
    <cacheHierarchy uniqueName="[Customer_Dim_UPDATED].[City]" caption="City" attribute="1" defaultMemberUniqueName="[Customer_Dim_UPDATED].[City].[All]" allUniqueName="[Customer_Dim_UPDATED].[City].[All]" dimensionUniqueName="[Customer_Dim_UPDATED]" displayFolder="" count="0" memberValueDatatype="130" unbalanced="0"/>
    <cacheHierarchy uniqueName="[Customer_Dim_UPDATED].[State]" caption="State" attribute="1" defaultMemberUniqueName="[Customer_Dim_UPDATED].[State].[All]" allUniqueName="[Customer_Dim_UPDATED].[State].[All]" dimensionUniqueName="[Customer_Dim_UPDATED]" displayFolder="" count="0" memberValueDatatype="130" unbalanced="0"/>
    <cacheHierarchy uniqueName="[Customer_Dim_UPDATED].[Country]" caption="Country" attribute="1" defaultMemberUniqueName="[Customer_Dim_UPDATED].[Country].[All]" allUniqueName="[Customer_Dim_UPDATED].[Country].[All]" dimensionUniqueName="[Customer_Dim_UPDATED]" displayFolder="" count="0" memberValueDatatype="130" unbalanced="0"/>
    <cacheHierarchy uniqueName="[Customer_Dim_UPDATED].[Loyalty_Level]" caption="Loyalty_Level" attribute="1" defaultMemberUniqueName="[Customer_Dim_UPDATED].[Loyalty_Level].[All]" allUniqueName="[Customer_Dim_UPDATED].[Loyalty_Level].[All]" dimensionUniqueName="[Customer_Dim_UPDATED]" displayFolder="" count="0" memberValueDatatype="130" unbalanced="0"/>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2" memberValueDatatype="130" unbalanced="0">
      <fieldsUsage count="2">
        <fieldUsage x="-1"/>
        <fieldUsage x="1"/>
      </fieldsUsage>
    </cacheHierarchy>
    <cacheHierarchy uniqueName="[Product_Dim].[Sub_Category]" caption="Sub_Category" attribute="1" defaultMemberUniqueName="[Product_Dim].[Sub_Category].[All]" allUniqueName="[Product_Dim].[Sub_Category].[All]" dimensionUniqueName="[Product_Dim]" displayFolder="" count="2" memberValueDatatype="130" unbalanced="0">
      <fieldsUsage count="2">
        <fieldUsage x="-1"/>
        <fieldUsage x="0"/>
      </fieldsUsage>
    </cacheHierarchy>
    <cacheHierarchy uniqueName="[Product_Dim].[Brand]" caption="Brand" attribute="1" defaultMemberUniqueName="[Product_Dim].[Brand].[All]" allUniqueName="[Product_Dim].[Brand].[All]" dimensionUniqueName="[Product_Dim]" displayFolder="" count="0" memberValueDatatype="130" unbalanced="0"/>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20" unbalanced="0"/>
    <cacheHierarchy uniqueName="[Product_Dim].[Total Sales]" caption="Total Sales" attribute="1" defaultMemberUniqueName="[Product_Dim].[Total Sales].[All]" allUniqueName="[Product_Dim].[Total Sales].[All]" dimensionUniqueName="[Product_Dim]" displayFolder="" count="0" memberValueDatatype="5" unbalanced="0"/>
    <cacheHierarchy uniqueName="[Sales_Fact__2].[Sales_ID]" caption="Sales_ID" attribute="1" defaultMemberUniqueName="[Sales_Fact__2].[Sales_ID].[All]" allUniqueName="[Sales_Fact__2].[Sales_ID].[All]" dimensionUniqueName="[Sales_Fact__2]" displayFolder="" count="0" memberValueDatatype="130" unbalanced="0"/>
    <cacheHierarchy uniqueName="[Sales_Fact__2].[Column1]" caption="Column1" attribute="1" defaultMemberUniqueName="[Sales_Fact__2].[Column1].[All]" allUniqueName="[Sales_Fact__2].[Column1].[All]" dimensionUniqueName="[Sales_Fact__2]" displayFolder="" count="0" memberValueDatatype="20" unbalanced="0"/>
    <cacheHierarchy uniqueName="[Sales_Fact__2].[Order_Date]" caption="Order_Date" attribute="1" time="1" defaultMemberUniqueName="[Sales_Fact__2].[Order_Date].[All]" allUniqueName="[Sales_Fact__2].[Order_Date].[All]" dimensionUniqueName="[Sales_Fact__2]" displayFolder="" count="0" memberValueDatatype="7" unbalanced="0"/>
    <cacheHierarchy uniqueName="[Sales_Fact__2].[Customer_ID]" caption="Customer_ID" attribute="1" defaultMemberUniqueName="[Sales_Fact__2].[Customer_ID].[All]" allUniqueName="[Sales_Fact__2].[Customer_ID].[All]" dimensionUniqueName="[Sales_Fact__2]" displayFolder="" count="0" memberValueDatatype="130" unbalanced="0"/>
    <cacheHierarchy uniqueName="[Sales_Fact__2].[Product_ID]" caption="Product_ID" attribute="1" defaultMemberUniqueName="[Sales_Fact__2].[Product_ID].[All]" allUniqueName="[Sales_Fact__2].[Product_ID].[All]" dimensionUniqueName="[Sales_Fact__2]" displayFolder="" count="0" memberValueDatatype="130" unbalanced="0"/>
    <cacheHierarchy uniqueName="[Sales_Fact__2].[Store_ID]" caption="Store_ID" attribute="1" defaultMemberUniqueName="[Sales_Fact__2].[Store_ID].[All]" allUniqueName="[Sales_Fact__2].[Store_ID].[All]" dimensionUniqueName="[Sales_Fact__2]" displayFolder="" count="0" memberValueDatatype="130" unbalanced="0"/>
    <cacheHierarchy uniqueName="[Sales_Fact__2].[Quantity]" caption="Quantity" attribute="1" defaultMemberUniqueName="[Sales_Fact__2].[Quantity].[All]" allUniqueName="[Sales_Fact__2].[Quantity].[All]" dimensionUniqueName="[Sales_Fact__2]" displayFolder="" count="0" memberValueDatatype="20" unbalanced="0"/>
    <cacheHierarchy uniqueName="[Sales_Fact__2].[Column2]" caption="Column2" attribute="1" defaultMemberUniqueName="[Sales_Fact__2].[Column2].[All]" allUniqueName="[Sales_Fact__2].[Column2].[All]" dimensionUniqueName="[Sales_Fact__2]" displayFolder="" count="0" memberValueDatatype="5" unbalanced="0"/>
    <cacheHierarchy uniqueName="[Sales_Fact__2].[Unit_Price]" caption="Unit_Price" attribute="1" defaultMemberUniqueName="[Sales_Fact__2].[Unit_Price].[All]" allUniqueName="[Sales_Fact__2].[Unit_Price].[All]" dimensionUniqueName="[Sales_Fact__2]" displayFolder="" count="0" memberValueDatatype="5" unbalanced="0"/>
    <cacheHierarchy uniqueName="[Sales_Fact__2].[Total Sales]" caption="Total Sales" attribute="1" defaultMemberUniqueName="[Sales_Fact__2].[Total Sales].[All]" allUniqueName="[Sales_Fact__2].[Total Sales].[All]" dimensionUniqueName="[Sales_Fact__2]" displayFolder="" count="0" memberValueDatatype="5" unbalanced="0"/>
    <cacheHierarchy uniqueName="[Sales_Fact__2].[Discount]" caption="Discount" attribute="1" defaultMemberUniqueName="[Sales_Fact__2].[Discount].[All]" allUniqueName="[Sales_Fact__2].[Discount].[All]" dimensionUniqueName="[Sales_Fact__2]" displayFolder="" count="0" memberValueDatatype="5" unbalanced="0"/>
    <cacheHierarchy uniqueName="[Sales_Fact__2].[Payment_Type]" caption="Payment_Type" attribute="1" defaultMemberUniqueName="[Sales_Fact__2].[Payment_Type].[All]" allUniqueName="[Sales_Fact__2].[Payment_Type].[All]" dimensionUniqueName="[Sales_Fact__2]" displayFolder="" count="0" memberValueDatatype="130" unbalanced="0"/>
    <cacheHierarchy uniqueName="[Sales_Fact__2].[Total_Amount]" caption="Total_Amount" attribute="1" defaultMemberUniqueName="[Sales_Fact__2].[Total_Amount].[All]" allUniqueName="[Sales_Fact__2].[Total_Amount].[All]" dimensionUniqueName="[Sales_Fact__2]" displayFolder="" count="0" memberValueDatatype="5" unbalanced="0"/>
    <cacheHierarchy uniqueName="[Sales_Fact__2].[Column11]" caption="Column11" attribute="1" defaultMemberUniqueName="[Sales_Fact__2].[Column11].[All]" allUniqueName="[Sales_Fact__2].[Column11].[All]" dimensionUniqueName="[Sales_Fact__2]" displayFolder="" count="0" memberValueDatatype="130" unbalanced="0"/>
    <cacheHierarchy uniqueName="[Sales_Fact__2].[Column12]" caption="Column12" attribute="1" defaultMemberUniqueName="[Sales_Fact__2].[Column12].[All]" allUniqueName="[Sales_Fact__2].[Column12].[All]" dimensionUniqueName="[Sales_Fact__2]" displayFolder="" count="0" memberValueDatatype="130" unbalanced="0"/>
    <cacheHierarchy uniqueName="[Sales_Fact__2].[Column13]" caption="Column13" attribute="1" defaultMemberUniqueName="[Sales_Fact__2].[Column13].[All]" allUniqueName="[Sales_Fact__2].[Column13].[All]" dimensionUniqueName="[Sales_Fact__2]" displayFolder="" count="0" memberValueDatatype="130"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0" memberValueDatatype="130" unbalanced="0"/>
    <cacheHierarchy uniqueName="[Store_Dim].[Region]" caption="Region" attribute="1" defaultMemberUniqueName="[Store_Dim].[Region].[All]" allUniqueName="[Store_Dim].[Region].[All]" dimensionUniqueName="[Store_Dim]" displayFolder="" count="0" memberValueDatatype="130" unbalanced="0"/>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0" memberValueDatatype="130" unbalanced="0"/>
    <cacheHierarchy uniqueName="[Measures].[__XL_Count Customer_Dim_UPDATED]" caption="__XL_Count Customer_Dim_UPDATED" measure="1" displayFolder="" measureGroup="Customer_Dim_UPDATED" count="0" hidden="1"/>
    <cacheHierarchy uniqueName="[Measures].[__XL_Count Store_Dim]" caption="__XL_Count Store_Dim" measure="1" displayFolder="" measureGroup="Store_Dim" count="0" hidden="1"/>
    <cacheHierarchy uniqueName="[Measures].[__XL_Count Sales_Fact__2]" caption="__XL_Count Sales_Fact__2" measure="1" displayFolder="" measureGroup="Sales_Fact__2" count="0" hidden="1"/>
    <cacheHierarchy uniqueName="[Measures].[__XL_Count Product_Dim]" caption="__XL_Count Product_Dim" measure="1" displayFolder="" measureGroup="Product_Dim" count="0" hidden="1"/>
    <cacheHierarchy uniqueName="[Measures].[__No measures defined]" caption="__No measures defined" measure="1" displayFolder="" count="0" hidden="1"/>
    <cacheHierarchy uniqueName="[Measures].[Sum of Age]" caption="Sum of Age" measure="1" displayFolder="" measureGroup="Customer_Dim_UPDATED" count="0" hidden="1">
      <extLst>
        <ext xmlns:x15="http://schemas.microsoft.com/office/spreadsheetml/2010/11/main" uri="{B97F6D7D-B522-45F9-BDA1-12C45D357490}">
          <x15:cacheHierarchy aggregatedColumn="4"/>
        </ext>
      </extLst>
    </cacheHierarchy>
    <cacheHierarchy uniqueName="[Measures].[Count of Product_ID]" caption="Count of Product_ID" measure="1" displayFolder="" measureGroup="Sales_Fact__2"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ales_Fact__2" count="0" hidden="1">
      <extLst>
        <ext xmlns:x15="http://schemas.microsoft.com/office/spreadsheetml/2010/11/main" uri="{B97F6D7D-B522-45F9-BDA1-12C45D357490}">
          <x15:cacheHierarchy aggregatedColumn="25"/>
        </ext>
      </extLst>
    </cacheHierarchy>
    <cacheHierarchy uniqueName="[Measures].[Sum of Cost]" caption="Sum of Cost" measure="1" displayFolder="" measureGroup="Product_Dim" count="0" hidden="1">
      <extLst>
        <ext xmlns:x15="http://schemas.microsoft.com/office/spreadsheetml/2010/11/main" uri="{B97F6D7D-B522-45F9-BDA1-12C45D357490}">
          <x15:cacheHierarchy aggregatedColumn="16"/>
        </ext>
      </extLst>
    </cacheHierarchy>
    <cacheHierarchy uniqueName="[Measures].[Count of Loyalty_Level]" caption="Count of Loyalty_Level" measure="1" displayFolder="" measureGroup="Customer_Dim_UPDATED"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Customer_Dim_UPDATED" count="0" hidden="1">
      <extLst>
        <ext xmlns:x15="http://schemas.microsoft.com/office/spreadsheetml/2010/11/main" uri="{B97F6D7D-B522-45F9-BDA1-12C45D357490}">
          <x15:cacheHierarchy aggregatedColumn="5"/>
        </ext>
      </extLst>
    </cacheHierarchy>
    <cacheHierarchy uniqueName="[Measures].[Count of State]" caption="Count of State" measure="1" displayFolder="" measureGroup="Customer_Dim_UPDATED" count="0" hidden="1">
      <extLst>
        <ext xmlns:x15="http://schemas.microsoft.com/office/spreadsheetml/2010/11/main" uri="{B97F6D7D-B522-45F9-BDA1-12C45D357490}">
          <x15:cacheHierarchy aggregatedColumn="8"/>
        </ext>
      </extLst>
    </cacheHierarchy>
    <cacheHierarchy uniqueName="[Measures].[Count of Order_Date]" caption="Count of Order_Date" measure="1" displayFolder="" measureGroup="Sales_Fact__2"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Sales_Fact__2" count="0" hidden="1">
      <extLst>
        <ext xmlns:x15="http://schemas.microsoft.com/office/spreadsheetml/2010/11/main" uri="{B97F6D7D-B522-45F9-BDA1-12C45D357490}">
          <x15:cacheHierarchy aggregatedColumn="22"/>
        </ext>
      </extLst>
    </cacheHierarchy>
    <cacheHierarchy uniqueName="[Measures].[Sum of Column2]" caption="Sum of Column2" measure="1" displayFolder="" measureGroup="Sales_Fact__2" count="0" hidden="1">
      <extLst>
        <ext xmlns:x15="http://schemas.microsoft.com/office/spreadsheetml/2010/11/main" uri="{B97F6D7D-B522-45F9-BDA1-12C45D357490}">
          <x15:cacheHierarchy aggregatedColumn="26"/>
        </ext>
      </extLst>
    </cacheHierarchy>
    <cacheHierarchy uniqueName="[Measures].[Sum of Column1]" caption="Sum of Column1" measure="1" displayFolder="" measureGroup="Sales_Fact__2" count="0" hidden="1">
      <extLst>
        <ext xmlns:x15="http://schemas.microsoft.com/office/spreadsheetml/2010/11/main" uri="{B97F6D7D-B522-45F9-BDA1-12C45D357490}">
          <x15:cacheHierarchy aggregatedColumn="20"/>
        </ext>
      </extLst>
    </cacheHierarchy>
    <cacheHierarchy uniqueName="[Measures].[Sum of Total Sales]" caption="Sum of Total Sales" measure="1" displayFolder="" measureGroup="Product_Dim"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Product_Dim" count="0" hidden="1">
      <extLst>
        <ext xmlns:x15="http://schemas.microsoft.com/office/spreadsheetml/2010/11/main" uri="{B97F6D7D-B522-45F9-BDA1-12C45D357490}">
          <x15:cacheHierarchy aggregatedColumn="13"/>
        </ext>
      </extLst>
    </cacheHierarchy>
    <cacheHierarchy uniqueName="[Measures].[Sum of Total Sales 2]" caption="Sum of Total Sales 2" measure="1" displayFolder="" measureGroup="Sales_Fact__2" count="0" hidden="1">
      <extLst>
        <ext xmlns:x15="http://schemas.microsoft.com/office/spreadsheetml/2010/11/main" uri="{B97F6D7D-B522-45F9-BDA1-12C45D357490}">
          <x15:cacheHierarchy aggregatedColumn="28"/>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im_UPDATED" count="0" hidden="1">
      <extLst>
        <ext xmlns:x15="http://schemas.microsoft.com/office/spreadsheetml/2010/11/main" uri="{B97F6D7D-B522-45F9-BDA1-12C45D357490}">
          <x15:cacheHierarchy aggregatedColumn="0"/>
        </ext>
      </extLst>
    </cacheHierarchy>
    <cacheHierarchy uniqueName="[Measures].[Count of Region]" caption="Count of Region" measure="1" displayFolder="" measureGroup="Store_Dim" count="0" hidden="1">
      <extLst>
        <ext xmlns:x15="http://schemas.microsoft.com/office/spreadsheetml/2010/11/main" uri="{B97F6D7D-B522-45F9-BDA1-12C45D357490}">
          <x15:cacheHierarchy aggregatedColumn="37"/>
        </ext>
      </extLst>
    </cacheHierarchy>
    <cacheHierarchy uniqueName="[Measures].[Count of City]" caption="Count of City" measure="1" displayFolder="" measureGroup="Store_Dim" count="0" hidden="1">
      <extLst>
        <ext xmlns:x15="http://schemas.microsoft.com/office/spreadsheetml/2010/11/main" uri="{B97F6D7D-B522-45F9-BDA1-12C45D357490}">
          <x15:cacheHierarchy aggregatedColumn="38"/>
        </ext>
      </extLst>
    </cacheHierarchy>
    <cacheHierarchy uniqueName="[Measures].[Count of Store_ID]" caption="Count of Store_ID" measure="1" displayFolder="" measureGroup="Sales_Fact__2" count="0" hidden="1">
      <extLst>
        <ext xmlns:x15="http://schemas.microsoft.com/office/spreadsheetml/2010/11/main" uri="{B97F6D7D-B522-45F9-BDA1-12C45D357490}">
          <x15:cacheHierarchy aggregatedColumn="24"/>
        </ext>
      </extLst>
    </cacheHierarchy>
    <cacheHierarchy uniqueName="[Measures].[Count of Store_Name]" caption="Count of Store_Name" measure="1" displayFolder="" measureGroup="Store_Dim" count="0" hidden="1">
      <extLst>
        <ext xmlns:x15="http://schemas.microsoft.com/office/spreadsheetml/2010/11/main" uri="{B97F6D7D-B522-45F9-BDA1-12C45D357490}">
          <x15:cacheHierarchy aggregatedColumn="36"/>
        </ext>
      </extLst>
    </cacheHierarchy>
  </cacheHierarchies>
  <kpis count="0"/>
  <dimensions count="5">
    <dimension name="Customer_Dim_UPDATED" uniqueName="[Customer_Dim_UPDATED]" caption="Customer_Dim_UPDATED"/>
    <dimension measure="1" name="Measures" uniqueName="[Measures]" caption="Measures"/>
    <dimension name="Product_Dim" uniqueName="[Product_Dim]" caption="Product_Dim"/>
    <dimension name="Sales_Fact__2" uniqueName="[Sales_Fact__2]" caption="Sales_Fact__2"/>
    <dimension name="Store_Dim" uniqueName="[Store_Dim]" caption="Store_Dim"/>
  </dimensions>
  <measureGroups count="4">
    <measureGroup name="Customer_Dim_UPDATED" caption="Customer_Dim_UPDATED"/>
    <measureGroup name="Product_Dim" caption="Product_Dim"/>
    <measureGroup name="Sales_Fact__2" caption="Sales_Fact__2"/>
    <measureGroup name="Store_Dim" caption="Store_Dim"/>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RAS MT" refreshedDate="46100.566935995368" backgroundQuery="1" createdVersion="8" refreshedVersion="8" minRefreshableVersion="3" recordCount="0" supportSubquery="1" supportAdvancedDrill="1" xr:uid="{966DF052-3322-4C9D-9FD9-B50437038643}">
  <cacheSource type="external" connectionId="8"/>
  <cacheFields count="3">
    <cacheField name="[Store_Dim].[Store_Name].[Store_Name]" caption="Store_Name" numFmtId="0" hierarchy="36" level="1">
      <sharedItems containsSemiMixedTypes="0" containsNonDate="0" containsString="0"/>
    </cacheField>
    <cacheField name="[Customer_Dim_UPDATED].[Loyalty_Level].[Loyalty_Level]" caption="Loyalty_Level" numFmtId="0" hierarchy="10" level="1">
      <sharedItems count="5">
        <s v="Bronze"/>
        <s v="Gold"/>
        <s v="Platinum"/>
        <s v="Silver"/>
        <s v="Unknown"/>
      </sharedItems>
    </cacheField>
    <cacheField name="[Measures].[Count of Customer_ID 2]" caption="Count of Customer_ID 2" numFmtId="0" hierarchy="60" level="32767"/>
  </cacheFields>
  <cacheHierarchies count="65">
    <cacheHierarchy uniqueName="[Customer_Dim_UPDATED].[Customer_ID]" caption="Customer_ID" attribute="1" defaultMemberUniqueName="[Customer_Dim_UPDATED].[Customer_ID].[All]" allUniqueName="[Customer_Dim_UPDATED].[Customer_ID].[All]" dimensionUniqueName="[Customer_Dim_UPDATED]" displayFolder="" count="0" memberValueDatatype="130" unbalanced="0"/>
    <cacheHierarchy uniqueName="[Customer_Dim_UPDATED].[First Name]" caption="First Name" attribute="1" defaultMemberUniqueName="[Customer_Dim_UPDATED].[First Name].[All]" allUniqueName="[Customer_Dim_UPDATED].[First Name].[All]" dimensionUniqueName="[Customer_Dim_UPDATED]" displayFolder="" count="0" memberValueDatatype="130" unbalanced="0"/>
    <cacheHierarchy uniqueName="[Customer_Dim_UPDATED].[Last Name]" caption="Last Name" attribute="1" defaultMemberUniqueName="[Customer_Dim_UPDATED].[Last Name].[All]" allUniqueName="[Customer_Dim_UPDATED].[Last Name].[All]" dimensionUniqueName="[Customer_Dim_UPDATED]" displayFolder="" count="0" memberValueDatatype="130" unbalanced="0"/>
    <cacheHierarchy uniqueName="[Customer_Dim_UPDATED].[Full Name]" caption="Full Name" attribute="1" defaultMemberUniqueName="[Customer_Dim_UPDATED].[Full Name].[All]" allUniqueName="[Customer_Dim_UPDATED].[Full Name].[All]" dimensionUniqueName="[Customer_Dim_UPDATED]" displayFolder="" count="0" memberValueDatatype="130" unbalanced="0"/>
    <cacheHierarchy uniqueName="[Customer_Dim_UPDATED].[Age]" caption="Age" attribute="1" defaultMemberUniqueName="[Customer_Dim_UPDATED].[Age].[All]" allUniqueName="[Customer_Dim_UPDATED].[Age].[All]" dimensionUniqueName="[Customer_Dim_UPDATED]" displayFolder="" count="0" memberValueDatatype="20" unbalanced="0"/>
    <cacheHierarchy uniqueName="[Customer_Dim_UPDATED].[Age Group]" caption="Age Group" attribute="1" defaultMemberUniqueName="[Customer_Dim_UPDATED].[Age Group].[All]" allUniqueName="[Customer_Dim_UPDATED].[Age Group].[All]" dimensionUniqueName="[Customer_Dim_UPDATED]" displayFolder="" count="0" memberValueDatatype="130" unbalanced="0"/>
    <cacheHierarchy uniqueName="[Customer_Dim_UPDATED].[Gender]" caption="Gender" attribute="1" defaultMemberUniqueName="[Customer_Dim_UPDATED].[Gender].[All]" allUniqueName="[Customer_Dim_UPDATED].[Gender].[All]" dimensionUniqueName="[Customer_Dim_UPDATED]" displayFolder="" count="0" memberValueDatatype="130" unbalanced="0"/>
    <cacheHierarchy uniqueName="[Customer_Dim_UPDATED].[City]" caption="City" attribute="1" defaultMemberUniqueName="[Customer_Dim_UPDATED].[City].[All]" allUniqueName="[Customer_Dim_UPDATED].[City].[All]" dimensionUniqueName="[Customer_Dim_UPDATED]" displayFolder="" count="0" memberValueDatatype="130" unbalanced="0"/>
    <cacheHierarchy uniqueName="[Customer_Dim_UPDATED].[State]" caption="State" attribute="1" defaultMemberUniqueName="[Customer_Dim_UPDATED].[State].[All]" allUniqueName="[Customer_Dim_UPDATED].[State].[All]" dimensionUniqueName="[Customer_Dim_UPDATED]" displayFolder="" count="0" memberValueDatatype="130" unbalanced="0"/>
    <cacheHierarchy uniqueName="[Customer_Dim_UPDATED].[Country]" caption="Country" attribute="1" defaultMemberUniqueName="[Customer_Dim_UPDATED].[Country].[All]" allUniqueName="[Customer_Dim_UPDATED].[Country].[All]" dimensionUniqueName="[Customer_Dim_UPDATED]" displayFolder="" count="0" memberValueDatatype="130" unbalanced="0"/>
    <cacheHierarchy uniqueName="[Customer_Dim_UPDATED].[Loyalty_Level]" caption="Loyalty_Level" attribute="1" defaultMemberUniqueName="[Customer_Dim_UPDATED].[Loyalty_Level].[All]" allUniqueName="[Customer_Dim_UPDATED].[Loyalty_Level].[All]" dimensionUniqueName="[Customer_Dim_UPDATED]" displayFolder="" count="2" memberValueDatatype="130" unbalanced="0">
      <fieldsUsage count="2">
        <fieldUsage x="-1"/>
        <fieldUsage x="1"/>
      </fieldsUsage>
    </cacheHierarchy>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0" memberValueDatatype="130" unbalanced="0"/>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0" memberValueDatatype="130" unbalanced="0"/>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20" unbalanced="0"/>
    <cacheHierarchy uniqueName="[Product_Dim].[Total Sales]" caption="Total Sales" attribute="1" defaultMemberUniqueName="[Product_Dim].[Total Sales].[All]" allUniqueName="[Product_Dim].[Total Sales].[All]" dimensionUniqueName="[Product_Dim]" displayFolder="" count="0" memberValueDatatype="5" unbalanced="0"/>
    <cacheHierarchy uniqueName="[Sales_Fact__2].[Sales_ID]" caption="Sales_ID" attribute="1" defaultMemberUniqueName="[Sales_Fact__2].[Sales_ID].[All]" allUniqueName="[Sales_Fact__2].[Sales_ID].[All]" dimensionUniqueName="[Sales_Fact__2]" displayFolder="" count="0" memberValueDatatype="130" unbalanced="0"/>
    <cacheHierarchy uniqueName="[Sales_Fact__2].[Column1]" caption="Column1" attribute="1" defaultMemberUniqueName="[Sales_Fact__2].[Column1].[All]" allUniqueName="[Sales_Fact__2].[Column1].[All]" dimensionUniqueName="[Sales_Fact__2]" displayFolder="" count="0" memberValueDatatype="20" unbalanced="0"/>
    <cacheHierarchy uniqueName="[Sales_Fact__2].[Order_Date]" caption="Order_Date" attribute="1" time="1" defaultMemberUniqueName="[Sales_Fact__2].[Order_Date].[All]" allUniqueName="[Sales_Fact__2].[Order_Date].[All]" dimensionUniqueName="[Sales_Fact__2]" displayFolder="" count="0" memberValueDatatype="7" unbalanced="0"/>
    <cacheHierarchy uniqueName="[Sales_Fact__2].[Customer_ID]" caption="Customer_ID" attribute="1" defaultMemberUniqueName="[Sales_Fact__2].[Customer_ID].[All]" allUniqueName="[Sales_Fact__2].[Customer_ID].[All]" dimensionUniqueName="[Sales_Fact__2]" displayFolder="" count="0" memberValueDatatype="130" unbalanced="0"/>
    <cacheHierarchy uniqueName="[Sales_Fact__2].[Product_ID]" caption="Product_ID" attribute="1" defaultMemberUniqueName="[Sales_Fact__2].[Product_ID].[All]" allUniqueName="[Sales_Fact__2].[Product_ID].[All]" dimensionUniqueName="[Sales_Fact__2]" displayFolder="" count="0" memberValueDatatype="130" unbalanced="0"/>
    <cacheHierarchy uniqueName="[Sales_Fact__2].[Store_ID]" caption="Store_ID" attribute="1" defaultMemberUniqueName="[Sales_Fact__2].[Store_ID].[All]" allUniqueName="[Sales_Fact__2].[Store_ID].[All]" dimensionUniqueName="[Sales_Fact__2]" displayFolder="" count="0" memberValueDatatype="130" unbalanced="0"/>
    <cacheHierarchy uniqueName="[Sales_Fact__2].[Quantity]" caption="Quantity" attribute="1" defaultMemberUniqueName="[Sales_Fact__2].[Quantity].[All]" allUniqueName="[Sales_Fact__2].[Quantity].[All]" dimensionUniqueName="[Sales_Fact__2]" displayFolder="" count="0" memberValueDatatype="20" unbalanced="0"/>
    <cacheHierarchy uniqueName="[Sales_Fact__2].[Column2]" caption="Column2" attribute="1" defaultMemberUniqueName="[Sales_Fact__2].[Column2].[All]" allUniqueName="[Sales_Fact__2].[Column2].[All]" dimensionUniqueName="[Sales_Fact__2]" displayFolder="" count="0" memberValueDatatype="5" unbalanced="0"/>
    <cacheHierarchy uniqueName="[Sales_Fact__2].[Unit_Price]" caption="Unit_Price" attribute="1" defaultMemberUniqueName="[Sales_Fact__2].[Unit_Price].[All]" allUniqueName="[Sales_Fact__2].[Unit_Price].[All]" dimensionUniqueName="[Sales_Fact__2]" displayFolder="" count="0" memberValueDatatype="5" unbalanced="0"/>
    <cacheHierarchy uniqueName="[Sales_Fact__2].[Total Sales]" caption="Total Sales" attribute="1" defaultMemberUniqueName="[Sales_Fact__2].[Total Sales].[All]" allUniqueName="[Sales_Fact__2].[Total Sales].[All]" dimensionUniqueName="[Sales_Fact__2]" displayFolder="" count="0" memberValueDatatype="5" unbalanced="0"/>
    <cacheHierarchy uniqueName="[Sales_Fact__2].[Discount]" caption="Discount" attribute="1" defaultMemberUniqueName="[Sales_Fact__2].[Discount].[All]" allUniqueName="[Sales_Fact__2].[Discount].[All]" dimensionUniqueName="[Sales_Fact__2]" displayFolder="" count="0" memberValueDatatype="5" unbalanced="0"/>
    <cacheHierarchy uniqueName="[Sales_Fact__2].[Payment_Type]" caption="Payment_Type" attribute="1" defaultMemberUniqueName="[Sales_Fact__2].[Payment_Type].[All]" allUniqueName="[Sales_Fact__2].[Payment_Type].[All]" dimensionUniqueName="[Sales_Fact__2]" displayFolder="" count="0" memberValueDatatype="130" unbalanced="0"/>
    <cacheHierarchy uniqueName="[Sales_Fact__2].[Total_Amount]" caption="Total_Amount" attribute="1" defaultMemberUniqueName="[Sales_Fact__2].[Total_Amount].[All]" allUniqueName="[Sales_Fact__2].[Total_Amount].[All]" dimensionUniqueName="[Sales_Fact__2]" displayFolder="" count="0" memberValueDatatype="5" unbalanced="0"/>
    <cacheHierarchy uniqueName="[Sales_Fact__2].[Column11]" caption="Column11" attribute="1" defaultMemberUniqueName="[Sales_Fact__2].[Column11].[All]" allUniqueName="[Sales_Fact__2].[Column11].[All]" dimensionUniqueName="[Sales_Fact__2]" displayFolder="" count="0" memberValueDatatype="130" unbalanced="0"/>
    <cacheHierarchy uniqueName="[Sales_Fact__2].[Column12]" caption="Column12" attribute="1" defaultMemberUniqueName="[Sales_Fact__2].[Column12].[All]" allUniqueName="[Sales_Fact__2].[Column12].[All]" dimensionUniqueName="[Sales_Fact__2]" displayFolder="" count="0" memberValueDatatype="130" unbalanced="0"/>
    <cacheHierarchy uniqueName="[Sales_Fact__2].[Column13]" caption="Column13" attribute="1" defaultMemberUniqueName="[Sales_Fact__2].[Column13].[All]" allUniqueName="[Sales_Fact__2].[Column13].[All]" dimensionUniqueName="[Sales_Fact__2]" displayFolder="" count="0" memberValueDatatype="130"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2" memberValueDatatype="130" unbalanced="0">
      <fieldsUsage count="2">
        <fieldUsage x="-1"/>
        <fieldUsage x="0"/>
      </fieldsUsage>
    </cacheHierarchy>
    <cacheHierarchy uniqueName="[Store_Dim].[Region]" caption="Region" attribute="1" defaultMemberUniqueName="[Store_Dim].[Region].[All]" allUniqueName="[Store_Dim].[Region].[All]" dimensionUniqueName="[Store_Dim]" displayFolder="" count="0" memberValueDatatype="130" unbalanced="0"/>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0" memberValueDatatype="130" unbalanced="0"/>
    <cacheHierarchy uniqueName="[Measures].[__XL_Count Customer_Dim_UPDATED]" caption="__XL_Count Customer_Dim_UPDATED" measure="1" displayFolder="" measureGroup="Customer_Dim_UPDATED" count="0" hidden="1"/>
    <cacheHierarchy uniqueName="[Measures].[__XL_Count Store_Dim]" caption="__XL_Count Store_Dim" measure="1" displayFolder="" measureGroup="Store_Dim" count="0" hidden="1"/>
    <cacheHierarchy uniqueName="[Measures].[__XL_Count Sales_Fact__2]" caption="__XL_Count Sales_Fact__2" measure="1" displayFolder="" measureGroup="Sales_Fact__2" count="0" hidden="1"/>
    <cacheHierarchy uniqueName="[Measures].[__XL_Count Product_Dim]" caption="__XL_Count Product_Dim" measure="1" displayFolder="" measureGroup="Product_Dim" count="0" hidden="1"/>
    <cacheHierarchy uniqueName="[Measures].[__No measures defined]" caption="__No measures defined" measure="1" displayFolder="" count="0" hidden="1"/>
    <cacheHierarchy uniqueName="[Measures].[Sum of Age]" caption="Sum of Age" measure="1" displayFolder="" measureGroup="Customer_Dim_UPDATED" count="0" hidden="1">
      <extLst>
        <ext xmlns:x15="http://schemas.microsoft.com/office/spreadsheetml/2010/11/main" uri="{B97F6D7D-B522-45F9-BDA1-12C45D357490}">
          <x15:cacheHierarchy aggregatedColumn="4"/>
        </ext>
      </extLst>
    </cacheHierarchy>
    <cacheHierarchy uniqueName="[Measures].[Count of Product_ID]" caption="Count of Product_ID" measure="1" displayFolder="" measureGroup="Sales_Fact__2"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ales_Fact__2" count="0" hidden="1">
      <extLst>
        <ext xmlns:x15="http://schemas.microsoft.com/office/spreadsheetml/2010/11/main" uri="{B97F6D7D-B522-45F9-BDA1-12C45D357490}">
          <x15:cacheHierarchy aggregatedColumn="25"/>
        </ext>
      </extLst>
    </cacheHierarchy>
    <cacheHierarchy uniqueName="[Measures].[Sum of Cost]" caption="Sum of Cost" measure="1" displayFolder="" measureGroup="Product_Dim" count="0" hidden="1">
      <extLst>
        <ext xmlns:x15="http://schemas.microsoft.com/office/spreadsheetml/2010/11/main" uri="{B97F6D7D-B522-45F9-BDA1-12C45D357490}">
          <x15:cacheHierarchy aggregatedColumn="16"/>
        </ext>
      </extLst>
    </cacheHierarchy>
    <cacheHierarchy uniqueName="[Measures].[Count of Loyalty_Level]" caption="Count of Loyalty_Level" measure="1" displayFolder="" measureGroup="Customer_Dim_UPDATED"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Customer_Dim_UPDATED" count="0" hidden="1">
      <extLst>
        <ext xmlns:x15="http://schemas.microsoft.com/office/spreadsheetml/2010/11/main" uri="{B97F6D7D-B522-45F9-BDA1-12C45D357490}">
          <x15:cacheHierarchy aggregatedColumn="5"/>
        </ext>
      </extLst>
    </cacheHierarchy>
    <cacheHierarchy uniqueName="[Measures].[Count of State]" caption="Count of State" measure="1" displayFolder="" measureGroup="Customer_Dim_UPDATED" count="0" hidden="1">
      <extLst>
        <ext xmlns:x15="http://schemas.microsoft.com/office/spreadsheetml/2010/11/main" uri="{B97F6D7D-B522-45F9-BDA1-12C45D357490}">
          <x15:cacheHierarchy aggregatedColumn="8"/>
        </ext>
      </extLst>
    </cacheHierarchy>
    <cacheHierarchy uniqueName="[Measures].[Count of Order_Date]" caption="Count of Order_Date" measure="1" displayFolder="" measureGroup="Sales_Fact__2"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Sales_Fact__2" count="0" hidden="1">
      <extLst>
        <ext xmlns:x15="http://schemas.microsoft.com/office/spreadsheetml/2010/11/main" uri="{B97F6D7D-B522-45F9-BDA1-12C45D357490}">
          <x15:cacheHierarchy aggregatedColumn="22"/>
        </ext>
      </extLst>
    </cacheHierarchy>
    <cacheHierarchy uniqueName="[Measures].[Sum of Column2]" caption="Sum of Column2" measure="1" displayFolder="" measureGroup="Sales_Fact__2" count="0" hidden="1">
      <extLst>
        <ext xmlns:x15="http://schemas.microsoft.com/office/spreadsheetml/2010/11/main" uri="{B97F6D7D-B522-45F9-BDA1-12C45D357490}">
          <x15:cacheHierarchy aggregatedColumn="26"/>
        </ext>
      </extLst>
    </cacheHierarchy>
    <cacheHierarchy uniqueName="[Measures].[Sum of Column1]" caption="Sum of Column1" measure="1" displayFolder="" measureGroup="Sales_Fact__2" count="0" hidden="1">
      <extLst>
        <ext xmlns:x15="http://schemas.microsoft.com/office/spreadsheetml/2010/11/main" uri="{B97F6D7D-B522-45F9-BDA1-12C45D357490}">
          <x15:cacheHierarchy aggregatedColumn="20"/>
        </ext>
      </extLst>
    </cacheHierarchy>
    <cacheHierarchy uniqueName="[Measures].[Sum of Total Sales]" caption="Sum of Total Sales" measure="1" displayFolder="" measureGroup="Product_Dim"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Product_Dim" count="0" hidden="1">
      <extLst>
        <ext xmlns:x15="http://schemas.microsoft.com/office/spreadsheetml/2010/11/main" uri="{B97F6D7D-B522-45F9-BDA1-12C45D357490}">
          <x15:cacheHierarchy aggregatedColumn="13"/>
        </ext>
      </extLst>
    </cacheHierarchy>
    <cacheHierarchy uniqueName="[Measures].[Sum of Total Sales 2]" caption="Sum of Total Sales 2" measure="1" displayFolder="" measureGroup="Sales_Fact__2" count="0" hidden="1">
      <extLst>
        <ext xmlns:x15="http://schemas.microsoft.com/office/spreadsheetml/2010/11/main" uri="{B97F6D7D-B522-45F9-BDA1-12C45D357490}">
          <x15:cacheHierarchy aggregatedColumn="28"/>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im_UPDATED"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Region]" caption="Count of Region" measure="1" displayFolder="" measureGroup="Store_Dim" count="0" hidden="1">
      <extLst>
        <ext xmlns:x15="http://schemas.microsoft.com/office/spreadsheetml/2010/11/main" uri="{B97F6D7D-B522-45F9-BDA1-12C45D357490}">
          <x15:cacheHierarchy aggregatedColumn="37"/>
        </ext>
      </extLst>
    </cacheHierarchy>
    <cacheHierarchy uniqueName="[Measures].[Count of City]" caption="Count of City" measure="1" displayFolder="" measureGroup="Store_Dim" count="0" hidden="1">
      <extLst>
        <ext xmlns:x15="http://schemas.microsoft.com/office/spreadsheetml/2010/11/main" uri="{B97F6D7D-B522-45F9-BDA1-12C45D357490}">
          <x15:cacheHierarchy aggregatedColumn="38"/>
        </ext>
      </extLst>
    </cacheHierarchy>
    <cacheHierarchy uniqueName="[Measures].[Count of Store_ID]" caption="Count of Store_ID" measure="1" displayFolder="" measureGroup="Sales_Fact__2" count="0" hidden="1">
      <extLst>
        <ext xmlns:x15="http://schemas.microsoft.com/office/spreadsheetml/2010/11/main" uri="{B97F6D7D-B522-45F9-BDA1-12C45D357490}">
          <x15:cacheHierarchy aggregatedColumn="24"/>
        </ext>
      </extLst>
    </cacheHierarchy>
    <cacheHierarchy uniqueName="[Measures].[Count of Store_Name]" caption="Count of Store_Name" measure="1" displayFolder="" measureGroup="Store_Dim" count="0" hidden="1">
      <extLst>
        <ext xmlns:x15="http://schemas.microsoft.com/office/spreadsheetml/2010/11/main" uri="{B97F6D7D-B522-45F9-BDA1-12C45D357490}">
          <x15:cacheHierarchy aggregatedColumn="36"/>
        </ext>
      </extLst>
    </cacheHierarchy>
  </cacheHierarchies>
  <kpis count="0"/>
  <dimensions count="5">
    <dimension name="Customer_Dim_UPDATED" uniqueName="[Customer_Dim_UPDATED]" caption="Customer_Dim_UPDATED"/>
    <dimension measure="1" name="Measures" uniqueName="[Measures]" caption="Measures"/>
    <dimension name="Product_Dim" uniqueName="[Product_Dim]" caption="Product_Dim"/>
    <dimension name="Sales_Fact__2" uniqueName="[Sales_Fact__2]" caption="Sales_Fact__2"/>
    <dimension name="Store_Dim" uniqueName="[Store_Dim]" caption="Store_Dim"/>
  </dimensions>
  <measureGroups count="4">
    <measureGroup name="Customer_Dim_UPDATED" caption="Customer_Dim_UPDATED"/>
    <measureGroup name="Product_Dim" caption="Product_Dim"/>
    <measureGroup name="Sales_Fact__2" caption="Sales_Fact__2"/>
    <measureGroup name="Store_Dim" caption="Store_Dim"/>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RAS MT" refreshedDate="46100.566937152777" backgroundQuery="1" createdVersion="8" refreshedVersion="8" minRefreshableVersion="3" recordCount="0" supportSubquery="1" supportAdvancedDrill="1" xr:uid="{044386BB-2CC5-43C5-AE07-13CDA0AA381F}">
  <cacheSource type="external" connectionId="8"/>
  <cacheFields count="3">
    <cacheField name="[Customer_Dim_UPDATED].[State].[State]" caption="State" numFmtId="0" hierarchy="8" level="1">
      <sharedItems count="40">
        <s v="Alabama"/>
        <s v="Alaska"/>
        <s v="Arizona"/>
        <s v="Arkansas"/>
        <s v="California"/>
        <s v="Connecticut"/>
        <s v="Florida"/>
        <s v="Georgia"/>
        <s v="Hawaii"/>
        <s v="Illinois"/>
        <s v="Indiana"/>
        <s v="Iowa"/>
        <s v="Kansas"/>
        <s v="Kentucky"/>
        <s v="Louisiana"/>
        <s v="Massachusetts"/>
        <s v="Michigan"/>
        <s v="Minnesota"/>
        <s v="Mississippi"/>
        <s v="Missouri"/>
        <s v="Nevada"/>
        <s v="New Hampshire"/>
        <s v="New Jersey"/>
        <s v="New Mexico"/>
        <s v="New York"/>
        <s v="North Dakota"/>
        <s v="Ohio"/>
        <s v="Oklahoma"/>
        <s v="Oregon"/>
        <s v="Pennsylvania"/>
        <s v="Rhode Island"/>
        <s v="South Carolina"/>
        <s v="South Dakota"/>
        <s v="Tennessee"/>
        <s v="Utah"/>
        <s v="Vermont"/>
        <s v="Virginia"/>
        <s v="Washington"/>
        <s v="West Virginia"/>
        <s v="Wisconsin"/>
      </sharedItems>
    </cacheField>
    <cacheField name="[Measures].[Sum of Total Sales 2]" caption="Sum of Total Sales 2" numFmtId="0" hierarchy="58" level="32767"/>
    <cacheField name="[Store_Dim].[Store_Name].[Store_Name]" caption="Store_Name" numFmtId="0" hierarchy="36" level="1">
      <sharedItems containsSemiMixedTypes="0" containsNonDate="0" containsString="0"/>
    </cacheField>
  </cacheFields>
  <cacheHierarchies count="65">
    <cacheHierarchy uniqueName="[Customer_Dim_UPDATED].[Customer_ID]" caption="Customer_ID" attribute="1" defaultMemberUniqueName="[Customer_Dim_UPDATED].[Customer_ID].[All]" allUniqueName="[Customer_Dim_UPDATED].[Customer_ID].[All]" dimensionUniqueName="[Customer_Dim_UPDATED]" displayFolder="" count="0" memberValueDatatype="130" unbalanced="0"/>
    <cacheHierarchy uniqueName="[Customer_Dim_UPDATED].[First Name]" caption="First Name" attribute="1" defaultMemberUniqueName="[Customer_Dim_UPDATED].[First Name].[All]" allUniqueName="[Customer_Dim_UPDATED].[First Name].[All]" dimensionUniqueName="[Customer_Dim_UPDATED]" displayFolder="" count="0" memberValueDatatype="130" unbalanced="0"/>
    <cacheHierarchy uniqueName="[Customer_Dim_UPDATED].[Last Name]" caption="Last Name" attribute="1" defaultMemberUniqueName="[Customer_Dim_UPDATED].[Last Name].[All]" allUniqueName="[Customer_Dim_UPDATED].[Last Name].[All]" dimensionUniqueName="[Customer_Dim_UPDATED]" displayFolder="" count="0" memberValueDatatype="130" unbalanced="0"/>
    <cacheHierarchy uniqueName="[Customer_Dim_UPDATED].[Full Name]" caption="Full Name" attribute="1" defaultMemberUniqueName="[Customer_Dim_UPDATED].[Full Name].[All]" allUniqueName="[Customer_Dim_UPDATED].[Full Name].[All]" dimensionUniqueName="[Customer_Dim_UPDATED]" displayFolder="" count="0" memberValueDatatype="130" unbalanced="0"/>
    <cacheHierarchy uniqueName="[Customer_Dim_UPDATED].[Age]" caption="Age" attribute="1" defaultMemberUniqueName="[Customer_Dim_UPDATED].[Age].[All]" allUniqueName="[Customer_Dim_UPDATED].[Age].[All]" dimensionUniqueName="[Customer_Dim_UPDATED]" displayFolder="" count="0" memberValueDatatype="20" unbalanced="0"/>
    <cacheHierarchy uniqueName="[Customer_Dim_UPDATED].[Age Group]" caption="Age Group" attribute="1" defaultMemberUniqueName="[Customer_Dim_UPDATED].[Age Group].[All]" allUniqueName="[Customer_Dim_UPDATED].[Age Group].[All]" dimensionUniqueName="[Customer_Dim_UPDATED]" displayFolder="" count="0" memberValueDatatype="130" unbalanced="0"/>
    <cacheHierarchy uniqueName="[Customer_Dim_UPDATED].[Gender]" caption="Gender" attribute="1" defaultMemberUniqueName="[Customer_Dim_UPDATED].[Gender].[All]" allUniqueName="[Customer_Dim_UPDATED].[Gender].[All]" dimensionUniqueName="[Customer_Dim_UPDATED]" displayFolder="" count="0" memberValueDatatype="130" unbalanced="0"/>
    <cacheHierarchy uniqueName="[Customer_Dim_UPDATED].[City]" caption="City" attribute="1" defaultMemberUniqueName="[Customer_Dim_UPDATED].[City].[All]" allUniqueName="[Customer_Dim_UPDATED].[City].[All]" dimensionUniqueName="[Customer_Dim_UPDATED]" displayFolder="" count="0" memberValueDatatype="130" unbalanced="0"/>
    <cacheHierarchy uniqueName="[Customer_Dim_UPDATED].[State]" caption="State" attribute="1" defaultMemberUniqueName="[Customer_Dim_UPDATED].[State].[All]" allUniqueName="[Customer_Dim_UPDATED].[State].[All]" dimensionUniqueName="[Customer_Dim_UPDATED]" displayFolder="" count="2" memberValueDatatype="130" unbalanced="0">
      <fieldsUsage count="2">
        <fieldUsage x="-1"/>
        <fieldUsage x="0"/>
      </fieldsUsage>
    </cacheHierarchy>
    <cacheHierarchy uniqueName="[Customer_Dim_UPDATED].[Country]" caption="Country" attribute="1" defaultMemberUniqueName="[Customer_Dim_UPDATED].[Country].[All]" allUniqueName="[Customer_Dim_UPDATED].[Country].[All]" dimensionUniqueName="[Customer_Dim_UPDATED]" displayFolder="" count="0" memberValueDatatype="130" unbalanced="0"/>
    <cacheHierarchy uniqueName="[Customer_Dim_UPDATED].[Loyalty_Level]" caption="Loyalty_Level" attribute="1" defaultMemberUniqueName="[Customer_Dim_UPDATED].[Loyalty_Level].[All]" allUniqueName="[Customer_Dim_UPDATED].[Loyalty_Level].[All]" dimensionUniqueName="[Customer_Dim_UPDATED]" displayFolder="" count="0" memberValueDatatype="130" unbalanced="0"/>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0" memberValueDatatype="130" unbalanced="0"/>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0" memberValueDatatype="130" unbalanced="0"/>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20" unbalanced="0"/>
    <cacheHierarchy uniqueName="[Product_Dim].[Total Sales]" caption="Total Sales" attribute="1" defaultMemberUniqueName="[Product_Dim].[Total Sales].[All]" allUniqueName="[Product_Dim].[Total Sales].[All]" dimensionUniqueName="[Product_Dim]" displayFolder="" count="0" memberValueDatatype="5" unbalanced="0"/>
    <cacheHierarchy uniqueName="[Sales_Fact__2].[Sales_ID]" caption="Sales_ID" attribute="1" defaultMemberUniqueName="[Sales_Fact__2].[Sales_ID].[All]" allUniqueName="[Sales_Fact__2].[Sales_ID].[All]" dimensionUniqueName="[Sales_Fact__2]" displayFolder="" count="0" memberValueDatatype="130" unbalanced="0"/>
    <cacheHierarchy uniqueName="[Sales_Fact__2].[Column1]" caption="Column1" attribute="1" defaultMemberUniqueName="[Sales_Fact__2].[Column1].[All]" allUniqueName="[Sales_Fact__2].[Column1].[All]" dimensionUniqueName="[Sales_Fact__2]" displayFolder="" count="0" memberValueDatatype="20" unbalanced="0"/>
    <cacheHierarchy uniqueName="[Sales_Fact__2].[Order_Date]" caption="Order_Date" attribute="1" time="1" defaultMemberUniqueName="[Sales_Fact__2].[Order_Date].[All]" allUniqueName="[Sales_Fact__2].[Order_Date].[All]" dimensionUniqueName="[Sales_Fact__2]" displayFolder="" count="0" memberValueDatatype="7" unbalanced="0"/>
    <cacheHierarchy uniqueName="[Sales_Fact__2].[Customer_ID]" caption="Customer_ID" attribute="1" defaultMemberUniqueName="[Sales_Fact__2].[Customer_ID].[All]" allUniqueName="[Sales_Fact__2].[Customer_ID].[All]" dimensionUniqueName="[Sales_Fact__2]" displayFolder="" count="0" memberValueDatatype="130" unbalanced="0"/>
    <cacheHierarchy uniqueName="[Sales_Fact__2].[Product_ID]" caption="Product_ID" attribute="1" defaultMemberUniqueName="[Sales_Fact__2].[Product_ID].[All]" allUniqueName="[Sales_Fact__2].[Product_ID].[All]" dimensionUniqueName="[Sales_Fact__2]" displayFolder="" count="0" memberValueDatatype="130" unbalanced="0"/>
    <cacheHierarchy uniqueName="[Sales_Fact__2].[Store_ID]" caption="Store_ID" attribute="1" defaultMemberUniqueName="[Sales_Fact__2].[Store_ID].[All]" allUniqueName="[Sales_Fact__2].[Store_ID].[All]" dimensionUniqueName="[Sales_Fact__2]" displayFolder="" count="0" memberValueDatatype="130" unbalanced="0"/>
    <cacheHierarchy uniqueName="[Sales_Fact__2].[Quantity]" caption="Quantity" attribute="1" defaultMemberUniqueName="[Sales_Fact__2].[Quantity].[All]" allUniqueName="[Sales_Fact__2].[Quantity].[All]" dimensionUniqueName="[Sales_Fact__2]" displayFolder="" count="0" memberValueDatatype="20" unbalanced="0"/>
    <cacheHierarchy uniqueName="[Sales_Fact__2].[Column2]" caption="Column2" attribute="1" defaultMemberUniqueName="[Sales_Fact__2].[Column2].[All]" allUniqueName="[Sales_Fact__2].[Column2].[All]" dimensionUniqueName="[Sales_Fact__2]" displayFolder="" count="0" memberValueDatatype="5" unbalanced="0"/>
    <cacheHierarchy uniqueName="[Sales_Fact__2].[Unit_Price]" caption="Unit_Price" attribute="1" defaultMemberUniqueName="[Sales_Fact__2].[Unit_Price].[All]" allUniqueName="[Sales_Fact__2].[Unit_Price].[All]" dimensionUniqueName="[Sales_Fact__2]" displayFolder="" count="0" memberValueDatatype="5" unbalanced="0"/>
    <cacheHierarchy uniqueName="[Sales_Fact__2].[Total Sales]" caption="Total Sales" attribute="1" defaultMemberUniqueName="[Sales_Fact__2].[Total Sales].[All]" allUniqueName="[Sales_Fact__2].[Total Sales].[All]" dimensionUniqueName="[Sales_Fact__2]" displayFolder="" count="0" memberValueDatatype="5" unbalanced="0"/>
    <cacheHierarchy uniqueName="[Sales_Fact__2].[Discount]" caption="Discount" attribute="1" defaultMemberUniqueName="[Sales_Fact__2].[Discount].[All]" allUniqueName="[Sales_Fact__2].[Discount].[All]" dimensionUniqueName="[Sales_Fact__2]" displayFolder="" count="0" memberValueDatatype="5" unbalanced="0"/>
    <cacheHierarchy uniqueName="[Sales_Fact__2].[Payment_Type]" caption="Payment_Type" attribute="1" defaultMemberUniqueName="[Sales_Fact__2].[Payment_Type].[All]" allUniqueName="[Sales_Fact__2].[Payment_Type].[All]" dimensionUniqueName="[Sales_Fact__2]" displayFolder="" count="0" memberValueDatatype="130" unbalanced="0"/>
    <cacheHierarchy uniqueName="[Sales_Fact__2].[Total_Amount]" caption="Total_Amount" attribute="1" defaultMemberUniqueName="[Sales_Fact__2].[Total_Amount].[All]" allUniqueName="[Sales_Fact__2].[Total_Amount].[All]" dimensionUniqueName="[Sales_Fact__2]" displayFolder="" count="0" memberValueDatatype="5" unbalanced="0"/>
    <cacheHierarchy uniqueName="[Sales_Fact__2].[Column11]" caption="Column11" attribute="1" defaultMemberUniqueName="[Sales_Fact__2].[Column11].[All]" allUniqueName="[Sales_Fact__2].[Column11].[All]" dimensionUniqueName="[Sales_Fact__2]" displayFolder="" count="0" memberValueDatatype="130" unbalanced="0"/>
    <cacheHierarchy uniqueName="[Sales_Fact__2].[Column12]" caption="Column12" attribute="1" defaultMemberUniqueName="[Sales_Fact__2].[Column12].[All]" allUniqueName="[Sales_Fact__2].[Column12].[All]" dimensionUniqueName="[Sales_Fact__2]" displayFolder="" count="0" memberValueDatatype="130" unbalanced="0"/>
    <cacheHierarchy uniqueName="[Sales_Fact__2].[Column13]" caption="Column13" attribute="1" defaultMemberUniqueName="[Sales_Fact__2].[Column13].[All]" allUniqueName="[Sales_Fact__2].[Column13].[All]" dimensionUniqueName="[Sales_Fact__2]" displayFolder="" count="0" memberValueDatatype="130"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2" memberValueDatatype="130" unbalanced="0">
      <fieldsUsage count="2">
        <fieldUsage x="-1"/>
        <fieldUsage x="2"/>
      </fieldsUsage>
    </cacheHierarchy>
    <cacheHierarchy uniqueName="[Store_Dim].[Region]" caption="Region" attribute="1" defaultMemberUniqueName="[Store_Dim].[Region].[All]" allUniqueName="[Store_Dim].[Region].[All]" dimensionUniqueName="[Store_Dim]" displayFolder="" count="0" memberValueDatatype="130" unbalanced="0"/>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0" memberValueDatatype="130" unbalanced="0"/>
    <cacheHierarchy uniqueName="[Measures].[__XL_Count Customer_Dim_UPDATED]" caption="__XL_Count Customer_Dim_UPDATED" measure="1" displayFolder="" measureGroup="Customer_Dim_UPDATED" count="0" hidden="1"/>
    <cacheHierarchy uniqueName="[Measures].[__XL_Count Store_Dim]" caption="__XL_Count Store_Dim" measure="1" displayFolder="" measureGroup="Store_Dim" count="0" hidden="1"/>
    <cacheHierarchy uniqueName="[Measures].[__XL_Count Sales_Fact__2]" caption="__XL_Count Sales_Fact__2" measure="1" displayFolder="" measureGroup="Sales_Fact__2" count="0" hidden="1"/>
    <cacheHierarchy uniqueName="[Measures].[__XL_Count Product_Dim]" caption="__XL_Count Product_Dim" measure="1" displayFolder="" measureGroup="Product_Dim" count="0" hidden="1"/>
    <cacheHierarchy uniqueName="[Measures].[__No measures defined]" caption="__No measures defined" measure="1" displayFolder="" count="0" hidden="1"/>
    <cacheHierarchy uniqueName="[Measures].[Sum of Age]" caption="Sum of Age" measure="1" displayFolder="" measureGroup="Customer_Dim_UPDATED" count="0" hidden="1">
      <extLst>
        <ext xmlns:x15="http://schemas.microsoft.com/office/spreadsheetml/2010/11/main" uri="{B97F6D7D-B522-45F9-BDA1-12C45D357490}">
          <x15:cacheHierarchy aggregatedColumn="4"/>
        </ext>
      </extLst>
    </cacheHierarchy>
    <cacheHierarchy uniqueName="[Measures].[Count of Product_ID]" caption="Count of Product_ID" measure="1" displayFolder="" measureGroup="Sales_Fact__2"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ales_Fact__2" count="0" hidden="1">
      <extLst>
        <ext xmlns:x15="http://schemas.microsoft.com/office/spreadsheetml/2010/11/main" uri="{B97F6D7D-B522-45F9-BDA1-12C45D357490}">
          <x15:cacheHierarchy aggregatedColumn="25"/>
        </ext>
      </extLst>
    </cacheHierarchy>
    <cacheHierarchy uniqueName="[Measures].[Sum of Cost]" caption="Sum of Cost" measure="1" displayFolder="" measureGroup="Product_Dim" count="0" hidden="1">
      <extLst>
        <ext xmlns:x15="http://schemas.microsoft.com/office/spreadsheetml/2010/11/main" uri="{B97F6D7D-B522-45F9-BDA1-12C45D357490}">
          <x15:cacheHierarchy aggregatedColumn="16"/>
        </ext>
      </extLst>
    </cacheHierarchy>
    <cacheHierarchy uniqueName="[Measures].[Count of Loyalty_Level]" caption="Count of Loyalty_Level" measure="1" displayFolder="" measureGroup="Customer_Dim_UPDATED"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Customer_Dim_UPDATED" count="0" hidden="1">
      <extLst>
        <ext xmlns:x15="http://schemas.microsoft.com/office/spreadsheetml/2010/11/main" uri="{B97F6D7D-B522-45F9-BDA1-12C45D357490}">
          <x15:cacheHierarchy aggregatedColumn="5"/>
        </ext>
      </extLst>
    </cacheHierarchy>
    <cacheHierarchy uniqueName="[Measures].[Count of State]" caption="Count of State" measure="1" displayFolder="" measureGroup="Customer_Dim_UPDATED" count="0" hidden="1">
      <extLst>
        <ext xmlns:x15="http://schemas.microsoft.com/office/spreadsheetml/2010/11/main" uri="{B97F6D7D-B522-45F9-BDA1-12C45D357490}">
          <x15:cacheHierarchy aggregatedColumn="8"/>
        </ext>
      </extLst>
    </cacheHierarchy>
    <cacheHierarchy uniqueName="[Measures].[Count of Order_Date]" caption="Count of Order_Date" measure="1" displayFolder="" measureGroup="Sales_Fact__2"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Sales_Fact__2" count="0" hidden="1">
      <extLst>
        <ext xmlns:x15="http://schemas.microsoft.com/office/spreadsheetml/2010/11/main" uri="{B97F6D7D-B522-45F9-BDA1-12C45D357490}">
          <x15:cacheHierarchy aggregatedColumn="22"/>
        </ext>
      </extLst>
    </cacheHierarchy>
    <cacheHierarchy uniqueName="[Measures].[Sum of Column2]" caption="Sum of Column2" measure="1" displayFolder="" measureGroup="Sales_Fact__2" count="0" hidden="1">
      <extLst>
        <ext xmlns:x15="http://schemas.microsoft.com/office/spreadsheetml/2010/11/main" uri="{B97F6D7D-B522-45F9-BDA1-12C45D357490}">
          <x15:cacheHierarchy aggregatedColumn="26"/>
        </ext>
      </extLst>
    </cacheHierarchy>
    <cacheHierarchy uniqueName="[Measures].[Sum of Column1]" caption="Sum of Column1" measure="1" displayFolder="" measureGroup="Sales_Fact__2" count="0" hidden="1">
      <extLst>
        <ext xmlns:x15="http://schemas.microsoft.com/office/spreadsheetml/2010/11/main" uri="{B97F6D7D-B522-45F9-BDA1-12C45D357490}">
          <x15:cacheHierarchy aggregatedColumn="20"/>
        </ext>
      </extLst>
    </cacheHierarchy>
    <cacheHierarchy uniqueName="[Measures].[Sum of Total Sales]" caption="Sum of Total Sales" measure="1" displayFolder="" measureGroup="Product_Dim"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Product_Dim" count="0" hidden="1">
      <extLst>
        <ext xmlns:x15="http://schemas.microsoft.com/office/spreadsheetml/2010/11/main" uri="{B97F6D7D-B522-45F9-BDA1-12C45D357490}">
          <x15:cacheHierarchy aggregatedColumn="13"/>
        </ext>
      </extLst>
    </cacheHierarchy>
    <cacheHierarchy uniqueName="[Measures].[Sum of Total Sales 2]" caption="Sum of Total Sales 2" measure="1" displayFolder="" measureGroup="Sales_Fact__2"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im_UPDATED" count="0" hidden="1">
      <extLst>
        <ext xmlns:x15="http://schemas.microsoft.com/office/spreadsheetml/2010/11/main" uri="{B97F6D7D-B522-45F9-BDA1-12C45D357490}">
          <x15:cacheHierarchy aggregatedColumn="0"/>
        </ext>
      </extLst>
    </cacheHierarchy>
    <cacheHierarchy uniqueName="[Measures].[Count of Region]" caption="Count of Region" measure="1" displayFolder="" measureGroup="Store_Dim" count="0" hidden="1">
      <extLst>
        <ext xmlns:x15="http://schemas.microsoft.com/office/spreadsheetml/2010/11/main" uri="{B97F6D7D-B522-45F9-BDA1-12C45D357490}">
          <x15:cacheHierarchy aggregatedColumn="37"/>
        </ext>
      </extLst>
    </cacheHierarchy>
    <cacheHierarchy uniqueName="[Measures].[Count of City]" caption="Count of City" measure="1" displayFolder="" measureGroup="Store_Dim" count="0" hidden="1">
      <extLst>
        <ext xmlns:x15="http://schemas.microsoft.com/office/spreadsheetml/2010/11/main" uri="{B97F6D7D-B522-45F9-BDA1-12C45D357490}">
          <x15:cacheHierarchy aggregatedColumn="38"/>
        </ext>
      </extLst>
    </cacheHierarchy>
    <cacheHierarchy uniqueName="[Measures].[Count of Store_ID]" caption="Count of Store_ID" measure="1" displayFolder="" measureGroup="Sales_Fact__2" count="0" hidden="1">
      <extLst>
        <ext xmlns:x15="http://schemas.microsoft.com/office/spreadsheetml/2010/11/main" uri="{B97F6D7D-B522-45F9-BDA1-12C45D357490}">
          <x15:cacheHierarchy aggregatedColumn="24"/>
        </ext>
      </extLst>
    </cacheHierarchy>
    <cacheHierarchy uniqueName="[Measures].[Count of Store_Name]" caption="Count of Store_Name" measure="1" displayFolder="" measureGroup="Store_Dim" count="0" hidden="1">
      <extLst>
        <ext xmlns:x15="http://schemas.microsoft.com/office/spreadsheetml/2010/11/main" uri="{B97F6D7D-B522-45F9-BDA1-12C45D357490}">
          <x15:cacheHierarchy aggregatedColumn="36"/>
        </ext>
      </extLst>
    </cacheHierarchy>
  </cacheHierarchies>
  <kpis count="0"/>
  <dimensions count="5">
    <dimension name="Customer_Dim_UPDATED" uniqueName="[Customer_Dim_UPDATED]" caption="Customer_Dim_UPDATED"/>
    <dimension measure="1" name="Measures" uniqueName="[Measures]" caption="Measures"/>
    <dimension name="Product_Dim" uniqueName="[Product_Dim]" caption="Product_Dim"/>
    <dimension name="Sales_Fact__2" uniqueName="[Sales_Fact__2]" caption="Sales_Fact__2"/>
    <dimension name="Store_Dim" uniqueName="[Store_Dim]" caption="Store_Dim"/>
  </dimensions>
  <measureGroups count="4">
    <measureGroup name="Customer_Dim_UPDATED" caption="Customer_Dim_UPDATED"/>
    <measureGroup name="Product_Dim" caption="Product_Dim"/>
    <measureGroup name="Sales_Fact__2" caption="Sales_Fact__2"/>
    <measureGroup name="Store_Dim" caption="Store_Dim"/>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RAS MT" refreshedDate="46100.566921296297" backgroundQuery="1" createdVersion="8" refreshedVersion="8" minRefreshableVersion="3" recordCount="0" supportSubquery="1" supportAdvancedDrill="1" xr:uid="{305DF694-1D42-4DB7-AD0D-E102FD02F776}">
  <cacheSource type="external" connectionId="8"/>
  <cacheFields count="3">
    <cacheField name="[Store_Dim].[Region].[Region]" caption="Region" numFmtId="0" hierarchy="37" level="1">
      <sharedItems count="4">
        <s v="East"/>
        <s v="North"/>
        <s v="South"/>
        <s v="West"/>
      </sharedItems>
    </cacheField>
    <cacheField name="[Store_Dim].[Store_Type].[Store_Type]" caption="Store_Type" numFmtId="0" hierarchy="39" level="1">
      <sharedItems count="3">
        <s v="Flagship"/>
        <s v="Online"/>
        <s v="Outlet"/>
      </sharedItems>
    </cacheField>
    <cacheField name="[Measures].[Count of Product_ID]" caption="Count of Product_ID" numFmtId="0" hierarchy="46" level="32767"/>
  </cacheFields>
  <cacheHierarchies count="65">
    <cacheHierarchy uniqueName="[Customer_Dim_UPDATED].[Customer_ID]" caption="Customer_ID" attribute="1" defaultMemberUniqueName="[Customer_Dim_UPDATED].[Customer_ID].[All]" allUniqueName="[Customer_Dim_UPDATED].[Customer_ID].[All]" dimensionUniqueName="[Customer_Dim_UPDATED]" displayFolder="" count="0" memberValueDatatype="130" unbalanced="0"/>
    <cacheHierarchy uniqueName="[Customer_Dim_UPDATED].[First Name]" caption="First Name" attribute="1" defaultMemberUniqueName="[Customer_Dim_UPDATED].[First Name].[All]" allUniqueName="[Customer_Dim_UPDATED].[First Name].[All]" dimensionUniqueName="[Customer_Dim_UPDATED]" displayFolder="" count="0" memberValueDatatype="130" unbalanced="0"/>
    <cacheHierarchy uniqueName="[Customer_Dim_UPDATED].[Last Name]" caption="Last Name" attribute="1" defaultMemberUniqueName="[Customer_Dim_UPDATED].[Last Name].[All]" allUniqueName="[Customer_Dim_UPDATED].[Last Name].[All]" dimensionUniqueName="[Customer_Dim_UPDATED]" displayFolder="" count="0" memberValueDatatype="130" unbalanced="0"/>
    <cacheHierarchy uniqueName="[Customer_Dim_UPDATED].[Full Name]" caption="Full Name" attribute="1" defaultMemberUniqueName="[Customer_Dim_UPDATED].[Full Name].[All]" allUniqueName="[Customer_Dim_UPDATED].[Full Name].[All]" dimensionUniqueName="[Customer_Dim_UPDATED]" displayFolder="" count="0" memberValueDatatype="130" unbalanced="0"/>
    <cacheHierarchy uniqueName="[Customer_Dim_UPDATED].[Age]" caption="Age" attribute="1" defaultMemberUniqueName="[Customer_Dim_UPDATED].[Age].[All]" allUniqueName="[Customer_Dim_UPDATED].[Age].[All]" dimensionUniqueName="[Customer_Dim_UPDATED]" displayFolder="" count="0" memberValueDatatype="20" unbalanced="0"/>
    <cacheHierarchy uniqueName="[Customer_Dim_UPDATED].[Age Group]" caption="Age Group" attribute="1" defaultMemberUniqueName="[Customer_Dim_UPDATED].[Age Group].[All]" allUniqueName="[Customer_Dim_UPDATED].[Age Group].[All]" dimensionUniqueName="[Customer_Dim_UPDATED]" displayFolder="" count="0" memberValueDatatype="130" unbalanced="0"/>
    <cacheHierarchy uniqueName="[Customer_Dim_UPDATED].[Gender]" caption="Gender" attribute="1" defaultMemberUniqueName="[Customer_Dim_UPDATED].[Gender].[All]" allUniqueName="[Customer_Dim_UPDATED].[Gender].[All]" dimensionUniqueName="[Customer_Dim_UPDATED]" displayFolder="" count="0" memberValueDatatype="130" unbalanced="0"/>
    <cacheHierarchy uniqueName="[Customer_Dim_UPDATED].[City]" caption="City" attribute="1" defaultMemberUniqueName="[Customer_Dim_UPDATED].[City].[All]" allUniqueName="[Customer_Dim_UPDATED].[City].[All]" dimensionUniqueName="[Customer_Dim_UPDATED]" displayFolder="" count="0" memberValueDatatype="130" unbalanced="0"/>
    <cacheHierarchy uniqueName="[Customer_Dim_UPDATED].[State]" caption="State" attribute="1" defaultMemberUniqueName="[Customer_Dim_UPDATED].[State].[All]" allUniqueName="[Customer_Dim_UPDATED].[State].[All]" dimensionUniqueName="[Customer_Dim_UPDATED]" displayFolder="" count="0" memberValueDatatype="130" unbalanced="0"/>
    <cacheHierarchy uniqueName="[Customer_Dim_UPDATED].[Country]" caption="Country" attribute="1" defaultMemberUniqueName="[Customer_Dim_UPDATED].[Country].[All]" allUniqueName="[Customer_Dim_UPDATED].[Country].[All]" dimensionUniqueName="[Customer_Dim_UPDATED]" displayFolder="" count="0" memberValueDatatype="130" unbalanced="0"/>
    <cacheHierarchy uniqueName="[Customer_Dim_UPDATED].[Loyalty_Level]" caption="Loyalty_Level" attribute="1" defaultMemberUniqueName="[Customer_Dim_UPDATED].[Loyalty_Level].[All]" allUniqueName="[Customer_Dim_UPDATED].[Loyalty_Level].[All]" dimensionUniqueName="[Customer_Dim_UPDATED]" displayFolder="" count="0" memberValueDatatype="130" unbalanced="0"/>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0" memberValueDatatype="130" unbalanced="0"/>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0" memberValueDatatype="130" unbalanced="0"/>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20" unbalanced="0"/>
    <cacheHierarchy uniqueName="[Product_Dim].[Total Sales]" caption="Total Sales" attribute="1" defaultMemberUniqueName="[Product_Dim].[Total Sales].[All]" allUniqueName="[Product_Dim].[Total Sales].[All]" dimensionUniqueName="[Product_Dim]" displayFolder="" count="0" memberValueDatatype="5" unbalanced="0"/>
    <cacheHierarchy uniqueName="[Sales_Fact__2].[Sales_ID]" caption="Sales_ID" attribute="1" defaultMemberUniqueName="[Sales_Fact__2].[Sales_ID].[All]" allUniqueName="[Sales_Fact__2].[Sales_ID].[All]" dimensionUniqueName="[Sales_Fact__2]" displayFolder="" count="0" memberValueDatatype="130" unbalanced="0"/>
    <cacheHierarchy uniqueName="[Sales_Fact__2].[Column1]" caption="Column1" attribute="1" defaultMemberUniqueName="[Sales_Fact__2].[Column1].[All]" allUniqueName="[Sales_Fact__2].[Column1].[All]" dimensionUniqueName="[Sales_Fact__2]" displayFolder="" count="0" memberValueDatatype="20" unbalanced="0"/>
    <cacheHierarchy uniqueName="[Sales_Fact__2].[Order_Date]" caption="Order_Date" attribute="1" time="1" defaultMemberUniqueName="[Sales_Fact__2].[Order_Date].[All]" allUniqueName="[Sales_Fact__2].[Order_Date].[All]" dimensionUniqueName="[Sales_Fact__2]" displayFolder="" count="0" memberValueDatatype="7" unbalanced="0"/>
    <cacheHierarchy uniqueName="[Sales_Fact__2].[Customer_ID]" caption="Customer_ID" attribute="1" defaultMemberUniqueName="[Sales_Fact__2].[Customer_ID].[All]" allUniqueName="[Sales_Fact__2].[Customer_ID].[All]" dimensionUniqueName="[Sales_Fact__2]" displayFolder="" count="0" memberValueDatatype="130" unbalanced="0"/>
    <cacheHierarchy uniqueName="[Sales_Fact__2].[Product_ID]" caption="Product_ID" attribute="1" defaultMemberUniqueName="[Sales_Fact__2].[Product_ID].[All]" allUniqueName="[Sales_Fact__2].[Product_ID].[All]" dimensionUniqueName="[Sales_Fact__2]" displayFolder="" count="0" memberValueDatatype="130" unbalanced="0"/>
    <cacheHierarchy uniqueName="[Sales_Fact__2].[Store_ID]" caption="Store_ID" attribute="1" defaultMemberUniqueName="[Sales_Fact__2].[Store_ID].[All]" allUniqueName="[Sales_Fact__2].[Store_ID].[All]" dimensionUniqueName="[Sales_Fact__2]" displayFolder="" count="0" memberValueDatatype="130" unbalanced="0"/>
    <cacheHierarchy uniqueName="[Sales_Fact__2].[Quantity]" caption="Quantity" attribute="1" defaultMemberUniqueName="[Sales_Fact__2].[Quantity].[All]" allUniqueName="[Sales_Fact__2].[Quantity].[All]" dimensionUniqueName="[Sales_Fact__2]" displayFolder="" count="0" memberValueDatatype="20" unbalanced="0"/>
    <cacheHierarchy uniqueName="[Sales_Fact__2].[Column2]" caption="Column2" attribute="1" defaultMemberUniqueName="[Sales_Fact__2].[Column2].[All]" allUniqueName="[Sales_Fact__2].[Column2].[All]" dimensionUniqueName="[Sales_Fact__2]" displayFolder="" count="0" memberValueDatatype="5" unbalanced="0"/>
    <cacheHierarchy uniqueName="[Sales_Fact__2].[Unit_Price]" caption="Unit_Price" attribute="1" defaultMemberUniqueName="[Sales_Fact__2].[Unit_Price].[All]" allUniqueName="[Sales_Fact__2].[Unit_Price].[All]" dimensionUniqueName="[Sales_Fact__2]" displayFolder="" count="0" memberValueDatatype="5" unbalanced="0"/>
    <cacheHierarchy uniqueName="[Sales_Fact__2].[Total Sales]" caption="Total Sales" attribute="1" defaultMemberUniqueName="[Sales_Fact__2].[Total Sales].[All]" allUniqueName="[Sales_Fact__2].[Total Sales].[All]" dimensionUniqueName="[Sales_Fact__2]" displayFolder="" count="0" memberValueDatatype="5" unbalanced="0"/>
    <cacheHierarchy uniqueName="[Sales_Fact__2].[Discount]" caption="Discount" attribute="1" defaultMemberUniqueName="[Sales_Fact__2].[Discount].[All]" allUniqueName="[Sales_Fact__2].[Discount].[All]" dimensionUniqueName="[Sales_Fact__2]" displayFolder="" count="0" memberValueDatatype="5" unbalanced="0"/>
    <cacheHierarchy uniqueName="[Sales_Fact__2].[Payment_Type]" caption="Payment_Type" attribute="1" defaultMemberUniqueName="[Sales_Fact__2].[Payment_Type].[All]" allUniqueName="[Sales_Fact__2].[Payment_Type].[All]" dimensionUniqueName="[Sales_Fact__2]" displayFolder="" count="0" memberValueDatatype="130" unbalanced="0"/>
    <cacheHierarchy uniqueName="[Sales_Fact__2].[Total_Amount]" caption="Total_Amount" attribute="1" defaultMemberUniqueName="[Sales_Fact__2].[Total_Amount].[All]" allUniqueName="[Sales_Fact__2].[Total_Amount].[All]" dimensionUniqueName="[Sales_Fact__2]" displayFolder="" count="0" memberValueDatatype="5" unbalanced="0"/>
    <cacheHierarchy uniqueName="[Sales_Fact__2].[Column11]" caption="Column11" attribute="1" defaultMemberUniqueName="[Sales_Fact__2].[Column11].[All]" allUniqueName="[Sales_Fact__2].[Column11].[All]" dimensionUniqueName="[Sales_Fact__2]" displayFolder="" count="0" memberValueDatatype="130" unbalanced="0"/>
    <cacheHierarchy uniqueName="[Sales_Fact__2].[Column12]" caption="Column12" attribute="1" defaultMemberUniqueName="[Sales_Fact__2].[Column12].[All]" allUniqueName="[Sales_Fact__2].[Column12].[All]" dimensionUniqueName="[Sales_Fact__2]" displayFolder="" count="0" memberValueDatatype="130" unbalanced="0"/>
    <cacheHierarchy uniqueName="[Sales_Fact__2].[Column13]" caption="Column13" attribute="1" defaultMemberUniqueName="[Sales_Fact__2].[Column13].[All]" allUniqueName="[Sales_Fact__2].[Column13].[All]" dimensionUniqueName="[Sales_Fact__2]" displayFolder="" count="0" memberValueDatatype="130"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0" memberValueDatatype="130" unbalanced="0"/>
    <cacheHierarchy uniqueName="[Store_Dim].[Region]" caption="Region" attribute="1" defaultMemberUniqueName="[Store_Dim].[Region].[All]" allUniqueName="[Store_Dim].[Region].[All]" dimensionUniqueName="[Store_Dim]" displayFolder="" count="2" memberValueDatatype="130" unbalanced="0">
      <fieldsUsage count="2">
        <fieldUsage x="-1"/>
        <fieldUsage x="0"/>
      </fieldsUsage>
    </cacheHierarchy>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2" memberValueDatatype="130" unbalanced="0">
      <fieldsUsage count="2">
        <fieldUsage x="-1"/>
        <fieldUsage x="1"/>
      </fieldsUsage>
    </cacheHierarchy>
    <cacheHierarchy uniqueName="[Measures].[__XL_Count Customer_Dim_UPDATED]" caption="__XL_Count Customer_Dim_UPDATED" measure="1" displayFolder="" measureGroup="Customer_Dim_UPDATED" count="0" hidden="1"/>
    <cacheHierarchy uniqueName="[Measures].[__XL_Count Store_Dim]" caption="__XL_Count Store_Dim" measure="1" displayFolder="" measureGroup="Store_Dim" count="0" hidden="1"/>
    <cacheHierarchy uniqueName="[Measures].[__XL_Count Sales_Fact__2]" caption="__XL_Count Sales_Fact__2" measure="1" displayFolder="" measureGroup="Sales_Fact__2" count="0" hidden="1"/>
    <cacheHierarchy uniqueName="[Measures].[__XL_Count Product_Dim]" caption="__XL_Count Product_Dim" measure="1" displayFolder="" measureGroup="Product_Dim" count="0" hidden="1"/>
    <cacheHierarchy uniqueName="[Measures].[__No measures defined]" caption="__No measures defined" measure="1" displayFolder="" count="0" hidden="1"/>
    <cacheHierarchy uniqueName="[Measures].[Sum of Age]" caption="Sum of Age" measure="1" displayFolder="" measureGroup="Customer_Dim_UPDATED" count="0" hidden="1">
      <extLst>
        <ext xmlns:x15="http://schemas.microsoft.com/office/spreadsheetml/2010/11/main" uri="{B97F6D7D-B522-45F9-BDA1-12C45D357490}">
          <x15:cacheHierarchy aggregatedColumn="4"/>
        </ext>
      </extLst>
    </cacheHierarchy>
    <cacheHierarchy uniqueName="[Measures].[Count of Product_ID]" caption="Count of Product_ID" measure="1" displayFolder="" measureGroup="Sales_Fact__2" count="0" oneField="1" hidden="1">
      <fieldsUsage count="1">
        <fieldUsage x="2"/>
      </fieldsUsage>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ales_Fact__2" count="0" hidden="1">
      <extLst>
        <ext xmlns:x15="http://schemas.microsoft.com/office/spreadsheetml/2010/11/main" uri="{B97F6D7D-B522-45F9-BDA1-12C45D357490}">
          <x15:cacheHierarchy aggregatedColumn="25"/>
        </ext>
      </extLst>
    </cacheHierarchy>
    <cacheHierarchy uniqueName="[Measures].[Sum of Cost]" caption="Sum of Cost" measure="1" displayFolder="" measureGroup="Product_Dim" count="0" hidden="1">
      <extLst>
        <ext xmlns:x15="http://schemas.microsoft.com/office/spreadsheetml/2010/11/main" uri="{B97F6D7D-B522-45F9-BDA1-12C45D357490}">
          <x15:cacheHierarchy aggregatedColumn="16"/>
        </ext>
      </extLst>
    </cacheHierarchy>
    <cacheHierarchy uniqueName="[Measures].[Count of Loyalty_Level]" caption="Count of Loyalty_Level" measure="1" displayFolder="" measureGroup="Customer_Dim_UPDATED"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Customer_Dim_UPDATED" count="0" hidden="1">
      <extLst>
        <ext xmlns:x15="http://schemas.microsoft.com/office/spreadsheetml/2010/11/main" uri="{B97F6D7D-B522-45F9-BDA1-12C45D357490}">
          <x15:cacheHierarchy aggregatedColumn="5"/>
        </ext>
      </extLst>
    </cacheHierarchy>
    <cacheHierarchy uniqueName="[Measures].[Count of State]" caption="Count of State" measure="1" displayFolder="" measureGroup="Customer_Dim_UPDATED" count="0" hidden="1">
      <extLst>
        <ext xmlns:x15="http://schemas.microsoft.com/office/spreadsheetml/2010/11/main" uri="{B97F6D7D-B522-45F9-BDA1-12C45D357490}">
          <x15:cacheHierarchy aggregatedColumn="8"/>
        </ext>
      </extLst>
    </cacheHierarchy>
    <cacheHierarchy uniqueName="[Measures].[Count of Order_Date]" caption="Count of Order_Date" measure="1" displayFolder="" measureGroup="Sales_Fact__2"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Sales_Fact__2" count="0" hidden="1">
      <extLst>
        <ext xmlns:x15="http://schemas.microsoft.com/office/spreadsheetml/2010/11/main" uri="{B97F6D7D-B522-45F9-BDA1-12C45D357490}">
          <x15:cacheHierarchy aggregatedColumn="22"/>
        </ext>
      </extLst>
    </cacheHierarchy>
    <cacheHierarchy uniqueName="[Measures].[Sum of Column2]" caption="Sum of Column2" measure="1" displayFolder="" measureGroup="Sales_Fact__2" count="0" hidden="1">
      <extLst>
        <ext xmlns:x15="http://schemas.microsoft.com/office/spreadsheetml/2010/11/main" uri="{B97F6D7D-B522-45F9-BDA1-12C45D357490}">
          <x15:cacheHierarchy aggregatedColumn="26"/>
        </ext>
      </extLst>
    </cacheHierarchy>
    <cacheHierarchy uniqueName="[Measures].[Sum of Column1]" caption="Sum of Column1" measure="1" displayFolder="" measureGroup="Sales_Fact__2" count="0" hidden="1">
      <extLst>
        <ext xmlns:x15="http://schemas.microsoft.com/office/spreadsheetml/2010/11/main" uri="{B97F6D7D-B522-45F9-BDA1-12C45D357490}">
          <x15:cacheHierarchy aggregatedColumn="20"/>
        </ext>
      </extLst>
    </cacheHierarchy>
    <cacheHierarchy uniqueName="[Measures].[Sum of Total Sales]" caption="Sum of Total Sales" measure="1" displayFolder="" measureGroup="Product_Dim"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Product_Dim" count="0" hidden="1">
      <extLst>
        <ext xmlns:x15="http://schemas.microsoft.com/office/spreadsheetml/2010/11/main" uri="{B97F6D7D-B522-45F9-BDA1-12C45D357490}">
          <x15:cacheHierarchy aggregatedColumn="13"/>
        </ext>
      </extLst>
    </cacheHierarchy>
    <cacheHierarchy uniqueName="[Measures].[Sum of Total Sales 2]" caption="Sum of Total Sales 2" measure="1" displayFolder="" measureGroup="Sales_Fact__2" count="0" hidden="1">
      <extLst>
        <ext xmlns:x15="http://schemas.microsoft.com/office/spreadsheetml/2010/11/main" uri="{B97F6D7D-B522-45F9-BDA1-12C45D357490}">
          <x15:cacheHierarchy aggregatedColumn="28"/>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im_UPDATED" count="0" hidden="1">
      <extLst>
        <ext xmlns:x15="http://schemas.microsoft.com/office/spreadsheetml/2010/11/main" uri="{B97F6D7D-B522-45F9-BDA1-12C45D357490}">
          <x15:cacheHierarchy aggregatedColumn="0"/>
        </ext>
      </extLst>
    </cacheHierarchy>
    <cacheHierarchy uniqueName="[Measures].[Count of Region]" caption="Count of Region" measure="1" displayFolder="" measureGroup="Store_Dim" count="0" hidden="1">
      <extLst>
        <ext xmlns:x15="http://schemas.microsoft.com/office/spreadsheetml/2010/11/main" uri="{B97F6D7D-B522-45F9-BDA1-12C45D357490}">
          <x15:cacheHierarchy aggregatedColumn="37"/>
        </ext>
      </extLst>
    </cacheHierarchy>
    <cacheHierarchy uniqueName="[Measures].[Count of City]" caption="Count of City" measure="1" displayFolder="" measureGroup="Store_Dim" count="0" hidden="1">
      <extLst>
        <ext xmlns:x15="http://schemas.microsoft.com/office/spreadsheetml/2010/11/main" uri="{B97F6D7D-B522-45F9-BDA1-12C45D357490}">
          <x15:cacheHierarchy aggregatedColumn="38"/>
        </ext>
      </extLst>
    </cacheHierarchy>
    <cacheHierarchy uniqueName="[Measures].[Count of Store_ID]" caption="Count of Store_ID" measure="1" displayFolder="" measureGroup="Sales_Fact__2" count="0" hidden="1">
      <extLst>
        <ext xmlns:x15="http://schemas.microsoft.com/office/spreadsheetml/2010/11/main" uri="{B97F6D7D-B522-45F9-BDA1-12C45D357490}">
          <x15:cacheHierarchy aggregatedColumn="24"/>
        </ext>
      </extLst>
    </cacheHierarchy>
    <cacheHierarchy uniqueName="[Measures].[Count of Store_Name]" caption="Count of Store_Name" measure="1" displayFolder="" measureGroup="Store_Dim" count="0" hidden="1">
      <extLst>
        <ext xmlns:x15="http://schemas.microsoft.com/office/spreadsheetml/2010/11/main" uri="{B97F6D7D-B522-45F9-BDA1-12C45D357490}">
          <x15:cacheHierarchy aggregatedColumn="36"/>
        </ext>
      </extLst>
    </cacheHierarchy>
  </cacheHierarchies>
  <kpis count="0"/>
  <dimensions count="5">
    <dimension name="Customer_Dim_UPDATED" uniqueName="[Customer_Dim_UPDATED]" caption="Customer_Dim_UPDATED"/>
    <dimension measure="1" name="Measures" uniqueName="[Measures]" caption="Measures"/>
    <dimension name="Product_Dim" uniqueName="[Product_Dim]" caption="Product_Dim"/>
    <dimension name="Sales_Fact__2" uniqueName="[Sales_Fact__2]" caption="Sales_Fact__2"/>
    <dimension name="Store_Dim" uniqueName="[Store_Dim]" caption="Store_Dim"/>
  </dimensions>
  <measureGroups count="4">
    <measureGroup name="Customer_Dim_UPDATED" caption="Customer_Dim_UPDATED"/>
    <measureGroup name="Product_Dim" caption="Product_Dim"/>
    <measureGroup name="Sales_Fact__2" caption="Sales_Fact__2"/>
    <measureGroup name="Store_Dim" caption="Store_Dim"/>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RAS MT" refreshedDate="46100.566920138888" backgroundQuery="1" createdVersion="8" refreshedVersion="8" minRefreshableVersion="3" recordCount="0" supportSubquery="1" supportAdvancedDrill="1" xr:uid="{5AF20C81-4A79-4FDA-B584-D6C53286CBAF}">
  <cacheSource type="external" connectionId="8"/>
  <cacheFields count="2">
    <cacheField name="[Store_Dim].[Region].[Region]" caption="Region" numFmtId="0" hierarchy="37" level="1">
      <sharedItems count="4">
        <s v="East"/>
        <s v="North"/>
        <s v="South"/>
        <s v="West"/>
      </sharedItems>
    </cacheField>
    <cacheField name="[Measures].[Sum of Total Sales 2]" caption="Sum of Total Sales 2" numFmtId="0" hierarchy="58" level="32767"/>
  </cacheFields>
  <cacheHierarchies count="65">
    <cacheHierarchy uniqueName="[Customer_Dim_UPDATED].[Customer_ID]" caption="Customer_ID" attribute="1" defaultMemberUniqueName="[Customer_Dim_UPDATED].[Customer_ID].[All]" allUniqueName="[Customer_Dim_UPDATED].[Customer_ID].[All]" dimensionUniqueName="[Customer_Dim_UPDATED]" displayFolder="" count="0" memberValueDatatype="130" unbalanced="0"/>
    <cacheHierarchy uniqueName="[Customer_Dim_UPDATED].[First Name]" caption="First Name" attribute="1" defaultMemberUniqueName="[Customer_Dim_UPDATED].[First Name].[All]" allUniqueName="[Customer_Dim_UPDATED].[First Name].[All]" dimensionUniqueName="[Customer_Dim_UPDATED]" displayFolder="" count="0" memberValueDatatype="130" unbalanced="0"/>
    <cacheHierarchy uniqueName="[Customer_Dim_UPDATED].[Last Name]" caption="Last Name" attribute="1" defaultMemberUniqueName="[Customer_Dim_UPDATED].[Last Name].[All]" allUniqueName="[Customer_Dim_UPDATED].[Last Name].[All]" dimensionUniqueName="[Customer_Dim_UPDATED]" displayFolder="" count="0" memberValueDatatype="130" unbalanced="0"/>
    <cacheHierarchy uniqueName="[Customer_Dim_UPDATED].[Full Name]" caption="Full Name" attribute="1" defaultMemberUniqueName="[Customer_Dim_UPDATED].[Full Name].[All]" allUniqueName="[Customer_Dim_UPDATED].[Full Name].[All]" dimensionUniqueName="[Customer_Dim_UPDATED]" displayFolder="" count="0" memberValueDatatype="130" unbalanced="0"/>
    <cacheHierarchy uniqueName="[Customer_Dim_UPDATED].[Age]" caption="Age" attribute="1" defaultMemberUniqueName="[Customer_Dim_UPDATED].[Age].[All]" allUniqueName="[Customer_Dim_UPDATED].[Age].[All]" dimensionUniqueName="[Customer_Dim_UPDATED]" displayFolder="" count="0" memberValueDatatype="20" unbalanced="0"/>
    <cacheHierarchy uniqueName="[Customer_Dim_UPDATED].[Age Group]" caption="Age Group" attribute="1" defaultMemberUniqueName="[Customer_Dim_UPDATED].[Age Group].[All]" allUniqueName="[Customer_Dim_UPDATED].[Age Group].[All]" dimensionUniqueName="[Customer_Dim_UPDATED]" displayFolder="" count="0" memberValueDatatype="130" unbalanced="0"/>
    <cacheHierarchy uniqueName="[Customer_Dim_UPDATED].[Gender]" caption="Gender" attribute="1" defaultMemberUniqueName="[Customer_Dim_UPDATED].[Gender].[All]" allUniqueName="[Customer_Dim_UPDATED].[Gender].[All]" dimensionUniqueName="[Customer_Dim_UPDATED]" displayFolder="" count="0" memberValueDatatype="130" unbalanced="0"/>
    <cacheHierarchy uniqueName="[Customer_Dim_UPDATED].[City]" caption="City" attribute="1" defaultMemberUniqueName="[Customer_Dim_UPDATED].[City].[All]" allUniqueName="[Customer_Dim_UPDATED].[City].[All]" dimensionUniqueName="[Customer_Dim_UPDATED]" displayFolder="" count="0" memberValueDatatype="130" unbalanced="0"/>
    <cacheHierarchy uniqueName="[Customer_Dim_UPDATED].[State]" caption="State" attribute="1" defaultMemberUniqueName="[Customer_Dim_UPDATED].[State].[All]" allUniqueName="[Customer_Dim_UPDATED].[State].[All]" dimensionUniqueName="[Customer_Dim_UPDATED]" displayFolder="" count="0" memberValueDatatype="130" unbalanced="0"/>
    <cacheHierarchy uniqueName="[Customer_Dim_UPDATED].[Country]" caption="Country" attribute="1" defaultMemberUniqueName="[Customer_Dim_UPDATED].[Country].[All]" allUniqueName="[Customer_Dim_UPDATED].[Country].[All]" dimensionUniqueName="[Customer_Dim_UPDATED]" displayFolder="" count="0" memberValueDatatype="130" unbalanced="0"/>
    <cacheHierarchy uniqueName="[Customer_Dim_UPDATED].[Loyalty_Level]" caption="Loyalty_Level" attribute="1" defaultMemberUniqueName="[Customer_Dim_UPDATED].[Loyalty_Level].[All]" allUniqueName="[Customer_Dim_UPDATED].[Loyalty_Level].[All]" dimensionUniqueName="[Customer_Dim_UPDATED]" displayFolder="" count="0" memberValueDatatype="130" unbalanced="0"/>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0" memberValueDatatype="130" unbalanced="0"/>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0" memberValueDatatype="130" unbalanced="0"/>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20" unbalanced="0"/>
    <cacheHierarchy uniqueName="[Product_Dim].[Total Sales]" caption="Total Sales" attribute="1" defaultMemberUniqueName="[Product_Dim].[Total Sales].[All]" allUniqueName="[Product_Dim].[Total Sales].[All]" dimensionUniqueName="[Product_Dim]" displayFolder="" count="0" memberValueDatatype="5" unbalanced="0"/>
    <cacheHierarchy uniqueName="[Sales_Fact__2].[Sales_ID]" caption="Sales_ID" attribute="1" defaultMemberUniqueName="[Sales_Fact__2].[Sales_ID].[All]" allUniqueName="[Sales_Fact__2].[Sales_ID].[All]" dimensionUniqueName="[Sales_Fact__2]" displayFolder="" count="0" memberValueDatatype="130" unbalanced="0"/>
    <cacheHierarchy uniqueName="[Sales_Fact__2].[Column1]" caption="Column1" attribute="1" defaultMemberUniqueName="[Sales_Fact__2].[Column1].[All]" allUniqueName="[Sales_Fact__2].[Column1].[All]" dimensionUniqueName="[Sales_Fact__2]" displayFolder="" count="0" memberValueDatatype="20" unbalanced="0"/>
    <cacheHierarchy uniqueName="[Sales_Fact__2].[Order_Date]" caption="Order_Date" attribute="1" time="1" defaultMemberUniqueName="[Sales_Fact__2].[Order_Date].[All]" allUniqueName="[Sales_Fact__2].[Order_Date].[All]" dimensionUniqueName="[Sales_Fact__2]" displayFolder="" count="0" memberValueDatatype="7" unbalanced="0"/>
    <cacheHierarchy uniqueName="[Sales_Fact__2].[Customer_ID]" caption="Customer_ID" attribute="1" defaultMemberUniqueName="[Sales_Fact__2].[Customer_ID].[All]" allUniqueName="[Sales_Fact__2].[Customer_ID].[All]" dimensionUniqueName="[Sales_Fact__2]" displayFolder="" count="0" memberValueDatatype="130" unbalanced="0"/>
    <cacheHierarchy uniqueName="[Sales_Fact__2].[Product_ID]" caption="Product_ID" attribute="1" defaultMemberUniqueName="[Sales_Fact__2].[Product_ID].[All]" allUniqueName="[Sales_Fact__2].[Product_ID].[All]" dimensionUniqueName="[Sales_Fact__2]" displayFolder="" count="0" memberValueDatatype="130" unbalanced="0"/>
    <cacheHierarchy uniqueName="[Sales_Fact__2].[Store_ID]" caption="Store_ID" attribute="1" defaultMemberUniqueName="[Sales_Fact__2].[Store_ID].[All]" allUniqueName="[Sales_Fact__2].[Store_ID].[All]" dimensionUniqueName="[Sales_Fact__2]" displayFolder="" count="0" memberValueDatatype="130" unbalanced="0"/>
    <cacheHierarchy uniqueName="[Sales_Fact__2].[Quantity]" caption="Quantity" attribute="1" defaultMemberUniqueName="[Sales_Fact__2].[Quantity].[All]" allUniqueName="[Sales_Fact__2].[Quantity].[All]" dimensionUniqueName="[Sales_Fact__2]" displayFolder="" count="0" memberValueDatatype="20" unbalanced="0"/>
    <cacheHierarchy uniqueName="[Sales_Fact__2].[Column2]" caption="Column2" attribute="1" defaultMemberUniqueName="[Sales_Fact__2].[Column2].[All]" allUniqueName="[Sales_Fact__2].[Column2].[All]" dimensionUniqueName="[Sales_Fact__2]" displayFolder="" count="0" memberValueDatatype="5" unbalanced="0"/>
    <cacheHierarchy uniqueName="[Sales_Fact__2].[Unit_Price]" caption="Unit_Price" attribute="1" defaultMemberUniqueName="[Sales_Fact__2].[Unit_Price].[All]" allUniqueName="[Sales_Fact__2].[Unit_Price].[All]" dimensionUniqueName="[Sales_Fact__2]" displayFolder="" count="0" memberValueDatatype="5" unbalanced="0"/>
    <cacheHierarchy uniqueName="[Sales_Fact__2].[Total Sales]" caption="Total Sales" attribute="1" defaultMemberUniqueName="[Sales_Fact__2].[Total Sales].[All]" allUniqueName="[Sales_Fact__2].[Total Sales].[All]" dimensionUniqueName="[Sales_Fact__2]" displayFolder="" count="0" memberValueDatatype="5" unbalanced="0"/>
    <cacheHierarchy uniqueName="[Sales_Fact__2].[Discount]" caption="Discount" attribute="1" defaultMemberUniqueName="[Sales_Fact__2].[Discount].[All]" allUniqueName="[Sales_Fact__2].[Discount].[All]" dimensionUniqueName="[Sales_Fact__2]" displayFolder="" count="0" memberValueDatatype="5" unbalanced="0"/>
    <cacheHierarchy uniqueName="[Sales_Fact__2].[Payment_Type]" caption="Payment_Type" attribute="1" defaultMemberUniqueName="[Sales_Fact__2].[Payment_Type].[All]" allUniqueName="[Sales_Fact__2].[Payment_Type].[All]" dimensionUniqueName="[Sales_Fact__2]" displayFolder="" count="0" memberValueDatatype="130" unbalanced="0"/>
    <cacheHierarchy uniqueName="[Sales_Fact__2].[Total_Amount]" caption="Total_Amount" attribute="1" defaultMemberUniqueName="[Sales_Fact__2].[Total_Amount].[All]" allUniqueName="[Sales_Fact__2].[Total_Amount].[All]" dimensionUniqueName="[Sales_Fact__2]" displayFolder="" count="0" memberValueDatatype="5" unbalanced="0"/>
    <cacheHierarchy uniqueName="[Sales_Fact__2].[Column11]" caption="Column11" attribute="1" defaultMemberUniqueName="[Sales_Fact__2].[Column11].[All]" allUniqueName="[Sales_Fact__2].[Column11].[All]" dimensionUniqueName="[Sales_Fact__2]" displayFolder="" count="0" memberValueDatatype="130" unbalanced="0"/>
    <cacheHierarchy uniqueName="[Sales_Fact__2].[Column12]" caption="Column12" attribute="1" defaultMemberUniqueName="[Sales_Fact__2].[Column12].[All]" allUniqueName="[Sales_Fact__2].[Column12].[All]" dimensionUniqueName="[Sales_Fact__2]" displayFolder="" count="0" memberValueDatatype="130" unbalanced="0"/>
    <cacheHierarchy uniqueName="[Sales_Fact__2].[Column13]" caption="Column13" attribute="1" defaultMemberUniqueName="[Sales_Fact__2].[Column13].[All]" allUniqueName="[Sales_Fact__2].[Column13].[All]" dimensionUniqueName="[Sales_Fact__2]" displayFolder="" count="0" memberValueDatatype="130"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0" memberValueDatatype="130" unbalanced="0"/>
    <cacheHierarchy uniqueName="[Store_Dim].[Region]" caption="Region" attribute="1" defaultMemberUniqueName="[Store_Dim].[Region].[All]" allUniqueName="[Store_Dim].[Region].[All]" dimensionUniqueName="[Store_Dim]" displayFolder="" count="2" memberValueDatatype="130" unbalanced="0">
      <fieldsUsage count="2">
        <fieldUsage x="-1"/>
        <fieldUsage x="0"/>
      </fieldsUsage>
    </cacheHierarchy>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0" memberValueDatatype="130" unbalanced="0"/>
    <cacheHierarchy uniqueName="[Measures].[__XL_Count Customer_Dim_UPDATED]" caption="__XL_Count Customer_Dim_UPDATED" measure="1" displayFolder="" measureGroup="Customer_Dim_UPDATED" count="0" hidden="1"/>
    <cacheHierarchy uniqueName="[Measures].[__XL_Count Store_Dim]" caption="__XL_Count Store_Dim" measure="1" displayFolder="" measureGroup="Store_Dim" count="0" hidden="1"/>
    <cacheHierarchy uniqueName="[Measures].[__XL_Count Sales_Fact__2]" caption="__XL_Count Sales_Fact__2" measure="1" displayFolder="" measureGroup="Sales_Fact__2" count="0" hidden="1"/>
    <cacheHierarchy uniqueName="[Measures].[__XL_Count Product_Dim]" caption="__XL_Count Product_Dim" measure="1" displayFolder="" measureGroup="Product_Dim" count="0" hidden="1"/>
    <cacheHierarchy uniqueName="[Measures].[__No measures defined]" caption="__No measures defined" measure="1" displayFolder="" count="0" hidden="1"/>
    <cacheHierarchy uniqueName="[Measures].[Sum of Age]" caption="Sum of Age" measure="1" displayFolder="" measureGroup="Customer_Dim_UPDATED" count="0" hidden="1">
      <extLst>
        <ext xmlns:x15="http://schemas.microsoft.com/office/spreadsheetml/2010/11/main" uri="{B97F6D7D-B522-45F9-BDA1-12C45D357490}">
          <x15:cacheHierarchy aggregatedColumn="4"/>
        </ext>
      </extLst>
    </cacheHierarchy>
    <cacheHierarchy uniqueName="[Measures].[Count of Product_ID]" caption="Count of Product_ID" measure="1" displayFolder="" measureGroup="Sales_Fact__2"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ales_Fact__2" count="0" hidden="1">
      <extLst>
        <ext xmlns:x15="http://schemas.microsoft.com/office/spreadsheetml/2010/11/main" uri="{B97F6D7D-B522-45F9-BDA1-12C45D357490}">
          <x15:cacheHierarchy aggregatedColumn="25"/>
        </ext>
      </extLst>
    </cacheHierarchy>
    <cacheHierarchy uniqueName="[Measures].[Sum of Cost]" caption="Sum of Cost" measure="1" displayFolder="" measureGroup="Product_Dim" count="0" hidden="1">
      <extLst>
        <ext xmlns:x15="http://schemas.microsoft.com/office/spreadsheetml/2010/11/main" uri="{B97F6D7D-B522-45F9-BDA1-12C45D357490}">
          <x15:cacheHierarchy aggregatedColumn="16"/>
        </ext>
      </extLst>
    </cacheHierarchy>
    <cacheHierarchy uniqueName="[Measures].[Count of Loyalty_Level]" caption="Count of Loyalty_Level" measure="1" displayFolder="" measureGroup="Customer_Dim_UPDATED"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Customer_Dim_UPDATED" count="0" hidden="1">
      <extLst>
        <ext xmlns:x15="http://schemas.microsoft.com/office/spreadsheetml/2010/11/main" uri="{B97F6D7D-B522-45F9-BDA1-12C45D357490}">
          <x15:cacheHierarchy aggregatedColumn="5"/>
        </ext>
      </extLst>
    </cacheHierarchy>
    <cacheHierarchy uniqueName="[Measures].[Count of State]" caption="Count of State" measure="1" displayFolder="" measureGroup="Customer_Dim_UPDATED" count="0" hidden="1">
      <extLst>
        <ext xmlns:x15="http://schemas.microsoft.com/office/spreadsheetml/2010/11/main" uri="{B97F6D7D-B522-45F9-BDA1-12C45D357490}">
          <x15:cacheHierarchy aggregatedColumn="8"/>
        </ext>
      </extLst>
    </cacheHierarchy>
    <cacheHierarchy uniqueName="[Measures].[Count of Order_Date]" caption="Count of Order_Date" measure="1" displayFolder="" measureGroup="Sales_Fact__2"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Sales_Fact__2" count="0" hidden="1">
      <extLst>
        <ext xmlns:x15="http://schemas.microsoft.com/office/spreadsheetml/2010/11/main" uri="{B97F6D7D-B522-45F9-BDA1-12C45D357490}">
          <x15:cacheHierarchy aggregatedColumn="22"/>
        </ext>
      </extLst>
    </cacheHierarchy>
    <cacheHierarchy uniqueName="[Measures].[Sum of Column2]" caption="Sum of Column2" measure="1" displayFolder="" measureGroup="Sales_Fact__2" count="0" hidden="1">
      <extLst>
        <ext xmlns:x15="http://schemas.microsoft.com/office/spreadsheetml/2010/11/main" uri="{B97F6D7D-B522-45F9-BDA1-12C45D357490}">
          <x15:cacheHierarchy aggregatedColumn="26"/>
        </ext>
      </extLst>
    </cacheHierarchy>
    <cacheHierarchy uniqueName="[Measures].[Sum of Column1]" caption="Sum of Column1" measure="1" displayFolder="" measureGroup="Sales_Fact__2" count="0" hidden="1">
      <extLst>
        <ext xmlns:x15="http://schemas.microsoft.com/office/spreadsheetml/2010/11/main" uri="{B97F6D7D-B522-45F9-BDA1-12C45D357490}">
          <x15:cacheHierarchy aggregatedColumn="20"/>
        </ext>
      </extLst>
    </cacheHierarchy>
    <cacheHierarchy uniqueName="[Measures].[Sum of Total Sales]" caption="Sum of Total Sales" measure="1" displayFolder="" measureGroup="Product_Dim"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Product_Dim" count="0" hidden="1">
      <extLst>
        <ext xmlns:x15="http://schemas.microsoft.com/office/spreadsheetml/2010/11/main" uri="{B97F6D7D-B522-45F9-BDA1-12C45D357490}">
          <x15:cacheHierarchy aggregatedColumn="13"/>
        </ext>
      </extLst>
    </cacheHierarchy>
    <cacheHierarchy uniqueName="[Measures].[Sum of Total Sales 2]" caption="Sum of Total Sales 2" measure="1" displayFolder="" measureGroup="Sales_Fact__2"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im_UPDATED" count="0" hidden="1">
      <extLst>
        <ext xmlns:x15="http://schemas.microsoft.com/office/spreadsheetml/2010/11/main" uri="{B97F6D7D-B522-45F9-BDA1-12C45D357490}">
          <x15:cacheHierarchy aggregatedColumn="0"/>
        </ext>
      </extLst>
    </cacheHierarchy>
    <cacheHierarchy uniqueName="[Measures].[Count of Region]" caption="Count of Region" measure="1" displayFolder="" measureGroup="Store_Dim" count="0" hidden="1">
      <extLst>
        <ext xmlns:x15="http://schemas.microsoft.com/office/spreadsheetml/2010/11/main" uri="{B97F6D7D-B522-45F9-BDA1-12C45D357490}">
          <x15:cacheHierarchy aggregatedColumn="37"/>
        </ext>
      </extLst>
    </cacheHierarchy>
    <cacheHierarchy uniqueName="[Measures].[Count of City]" caption="Count of City" measure="1" displayFolder="" measureGroup="Store_Dim" count="0" hidden="1">
      <extLst>
        <ext xmlns:x15="http://schemas.microsoft.com/office/spreadsheetml/2010/11/main" uri="{B97F6D7D-B522-45F9-BDA1-12C45D357490}">
          <x15:cacheHierarchy aggregatedColumn="38"/>
        </ext>
      </extLst>
    </cacheHierarchy>
    <cacheHierarchy uniqueName="[Measures].[Count of Store_ID]" caption="Count of Store_ID" measure="1" displayFolder="" measureGroup="Sales_Fact__2" count="0" hidden="1">
      <extLst>
        <ext xmlns:x15="http://schemas.microsoft.com/office/spreadsheetml/2010/11/main" uri="{B97F6D7D-B522-45F9-BDA1-12C45D357490}">
          <x15:cacheHierarchy aggregatedColumn="24"/>
        </ext>
      </extLst>
    </cacheHierarchy>
    <cacheHierarchy uniqueName="[Measures].[Count of Store_Name]" caption="Count of Store_Name" measure="1" displayFolder="" measureGroup="Store_Dim" count="0" hidden="1">
      <extLst>
        <ext xmlns:x15="http://schemas.microsoft.com/office/spreadsheetml/2010/11/main" uri="{B97F6D7D-B522-45F9-BDA1-12C45D357490}">
          <x15:cacheHierarchy aggregatedColumn="36"/>
        </ext>
      </extLst>
    </cacheHierarchy>
  </cacheHierarchies>
  <kpis count="0"/>
  <dimensions count="5">
    <dimension name="Customer_Dim_UPDATED" uniqueName="[Customer_Dim_UPDATED]" caption="Customer_Dim_UPDATED"/>
    <dimension measure="1" name="Measures" uniqueName="[Measures]" caption="Measures"/>
    <dimension name="Product_Dim" uniqueName="[Product_Dim]" caption="Product_Dim"/>
    <dimension name="Sales_Fact__2" uniqueName="[Sales_Fact__2]" caption="Sales_Fact__2"/>
    <dimension name="Store_Dim" uniqueName="[Store_Dim]" caption="Store_Dim"/>
  </dimensions>
  <measureGroups count="4">
    <measureGroup name="Customer_Dim_UPDATED" caption="Customer_Dim_UPDATED"/>
    <measureGroup name="Product_Dim" caption="Product_Dim"/>
    <measureGroup name="Sales_Fact__2" caption="Sales_Fact__2"/>
    <measureGroup name="Store_Dim" caption="Store_Dim"/>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RAS MT" refreshedDate="46100.56691898148" backgroundQuery="1" createdVersion="8" refreshedVersion="8" minRefreshableVersion="3" recordCount="0" supportSubquery="1" supportAdvancedDrill="1" xr:uid="{4C6FEBF8-C43A-4F0D-A1FD-A34C950F9198}">
  <cacheSource type="external" connectionId="8"/>
  <cacheFields count="2">
    <cacheField name="[Measures].[Sum of Total Sales 2]" caption="Sum of Total Sales 2" numFmtId="0" hierarchy="58" level="32767"/>
    <cacheField name="[Store_Dim].[Store_Name].[Store_Name]" caption="Store_Name" numFmtId="0" hierarchy="36" level="1">
      <sharedItems count="20">
        <s v="Aguirre-Keller"/>
        <s v="Alexander Group"/>
        <s v="Bean, Jones and Park"/>
        <s v="Benson-Elliott"/>
        <s v="Black-Horn"/>
        <s v="Frederick-Wright"/>
        <s v="Gardner, Humphrey and Contreras"/>
        <s v="Gray Ltd"/>
        <s v="Guerrero-Schmitt"/>
        <s v="Hill, Wagner and Ballard"/>
        <s v="Holloway Ltd"/>
        <s v="Johnson-Wright"/>
        <s v="Mann-Austin"/>
        <s v="Martinez, Adkins and Johnson"/>
        <s v="Martinez-Mullins"/>
        <s v="Mcdonald Inc"/>
        <s v="Moore, Padilla and Butler"/>
        <s v="Rivera-Warner"/>
        <s v="Shelton PLC"/>
        <s v="Thomas, Bridges and Harris"/>
      </sharedItems>
    </cacheField>
  </cacheFields>
  <cacheHierarchies count="65">
    <cacheHierarchy uniqueName="[Customer_Dim_UPDATED].[Customer_ID]" caption="Customer_ID" attribute="1" defaultMemberUniqueName="[Customer_Dim_UPDATED].[Customer_ID].[All]" allUniqueName="[Customer_Dim_UPDATED].[Customer_ID].[All]" dimensionUniqueName="[Customer_Dim_UPDATED]" displayFolder="" count="0" memberValueDatatype="130" unbalanced="0"/>
    <cacheHierarchy uniqueName="[Customer_Dim_UPDATED].[First Name]" caption="First Name" attribute="1" defaultMemberUniqueName="[Customer_Dim_UPDATED].[First Name].[All]" allUniqueName="[Customer_Dim_UPDATED].[First Name].[All]" dimensionUniqueName="[Customer_Dim_UPDATED]" displayFolder="" count="0" memberValueDatatype="130" unbalanced="0"/>
    <cacheHierarchy uniqueName="[Customer_Dim_UPDATED].[Last Name]" caption="Last Name" attribute="1" defaultMemberUniqueName="[Customer_Dim_UPDATED].[Last Name].[All]" allUniqueName="[Customer_Dim_UPDATED].[Last Name].[All]" dimensionUniqueName="[Customer_Dim_UPDATED]" displayFolder="" count="0" memberValueDatatype="130" unbalanced="0"/>
    <cacheHierarchy uniqueName="[Customer_Dim_UPDATED].[Full Name]" caption="Full Name" attribute="1" defaultMemberUniqueName="[Customer_Dim_UPDATED].[Full Name].[All]" allUniqueName="[Customer_Dim_UPDATED].[Full Name].[All]" dimensionUniqueName="[Customer_Dim_UPDATED]" displayFolder="" count="0" memberValueDatatype="130" unbalanced="0"/>
    <cacheHierarchy uniqueName="[Customer_Dim_UPDATED].[Age]" caption="Age" attribute="1" defaultMemberUniqueName="[Customer_Dim_UPDATED].[Age].[All]" allUniqueName="[Customer_Dim_UPDATED].[Age].[All]" dimensionUniqueName="[Customer_Dim_UPDATED]" displayFolder="" count="0" memberValueDatatype="20" unbalanced="0"/>
    <cacheHierarchy uniqueName="[Customer_Dim_UPDATED].[Age Group]" caption="Age Group" attribute="1" defaultMemberUniqueName="[Customer_Dim_UPDATED].[Age Group].[All]" allUniqueName="[Customer_Dim_UPDATED].[Age Group].[All]" dimensionUniqueName="[Customer_Dim_UPDATED]" displayFolder="" count="0" memberValueDatatype="130" unbalanced="0"/>
    <cacheHierarchy uniqueName="[Customer_Dim_UPDATED].[Gender]" caption="Gender" attribute="1" defaultMemberUniqueName="[Customer_Dim_UPDATED].[Gender].[All]" allUniqueName="[Customer_Dim_UPDATED].[Gender].[All]" dimensionUniqueName="[Customer_Dim_UPDATED]" displayFolder="" count="0" memberValueDatatype="130" unbalanced="0"/>
    <cacheHierarchy uniqueName="[Customer_Dim_UPDATED].[City]" caption="City" attribute="1" defaultMemberUniqueName="[Customer_Dim_UPDATED].[City].[All]" allUniqueName="[Customer_Dim_UPDATED].[City].[All]" dimensionUniqueName="[Customer_Dim_UPDATED]" displayFolder="" count="0" memberValueDatatype="130" unbalanced="0"/>
    <cacheHierarchy uniqueName="[Customer_Dim_UPDATED].[State]" caption="State" attribute="1" defaultMemberUniqueName="[Customer_Dim_UPDATED].[State].[All]" allUniqueName="[Customer_Dim_UPDATED].[State].[All]" dimensionUniqueName="[Customer_Dim_UPDATED]" displayFolder="" count="0" memberValueDatatype="130" unbalanced="0"/>
    <cacheHierarchy uniqueName="[Customer_Dim_UPDATED].[Country]" caption="Country" attribute="1" defaultMemberUniqueName="[Customer_Dim_UPDATED].[Country].[All]" allUniqueName="[Customer_Dim_UPDATED].[Country].[All]" dimensionUniqueName="[Customer_Dim_UPDATED]" displayFolder="" count="0" memberValueDatatype="130" unbalanced="0"/>
    <cacheHierarchy uniqueName="[Customer_Dim_UPDATED].[Loyalty_Level]" caption="Loyalty_Level" attribute="1" defaultMemberUniqueName="[Customer_Dim_UPDATED].[Loyalty_Level].[All]" allUniqueName="[Customer_Dim_UPDATED].[Loyalty_Level].[All]" dimensionUniqueName="[Customer_Dim_UPDATED]" displayFolder="" count="0" memberValueDatatype="130" unbalanced="0"/>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0" memberValueDatatype="130" unbalanced="0"/>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0" memberValueDatatype="130" unbalanced="0"/>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20" unbalanced="0"/>
    <cacheHierarchy uniqueName="[Product_Dim].[Total Sales]" caption="Total Sales" attribute="1" defaultMemberUniqueName="[Product_Dim].[Total Sales].[All]" allUniqueName="[Product_Dim].[Total Sales].[All]" dimensionUniqueName="[Product_Dim]" displayFolder="" count="0" memberValueDatatype="5" unbalanced="0"/>
    <cacheHierarchy uniqueName="[Sales_Fact__2].[Sales_ID]" caption="Sales_ID" attribute="1" defaultMemberUniqueName="[Sales_Fact__2].[Sales_ID].[All]" allUniqueName="[Sales_Fact__2].[Sales_ID].[All]" dimensionUniqueName="[Sales_Fact__2]" displayFolder="" count="0" memberValueDatatype="130" unbalanced="0"/>
    <cacheHierarchy uniqueName="[Sales_Fact__2].[Column1]" caption="Column1" attribute="1" defaultMemberUniqueName="[Sales_Fact__2].[Column1].[All]" allUniqueName="[Sales_Fact__2].[Column1].[All]" dimensionUniqueName="[Sales_Fact__2]" displayFolder="" count="0" memberValueDatatype="20" unbalanced="0"/>
    <cacheHierarchy uniqueName="[Sales_Fact__2].[Order_Date]" caption="Order_Date" attribute="1" time="1" defaultMemberUniqueName="[Sales_Fact__2].[Order_Date].[All]" allUniqueName="[Sales_Fact__2].[Order_Date].[All]" dimensionUniqueName="[Sales_Fact__2]" displayFolder="" count="0" memberValueDatatype="7" unbalanced="0"/>
    <cacheHierarchy uniqueName="[Sales_Fact__2].[Customer_ID]" caption="Customer_ID" attribute="1" defaultMemberUniqueName="[Sales_Fact__2].[Customer_ID].[All]" allUniqueName="[Sales_Fact__2].[Customer_ID].[All]" dimensionUniqueName="[Sales_Fact__2]" displayFolder="" count="0" memberValueDatatype="130" unbalanced="0"/>
    <cacheHierarchy uniqueName="[Sales_Fact__2].[Product_ID]" caption="Product_ID" attribute="1" defaultMemberUniqueName="[Sales_Fact__2].[Product_ID].[All]" allUniqueName="[Sales_Fact__2].[Product_ID].[All]" dimensionUniqueName="[Sales_Fact__2]" displayFolder="" count="0" memberValueDatatype="130" unbalanced="0"/>
    <cacheHierarchy uniqueName="[Sales_Fact__2].[Store_ID]" caption="Store_ID" attribute="1" defaultMemberUniqueName="[Sales_Fact__2].[Store_ID].[All]" allUniqueName="[Sales_Fact__2].[Store_ID].[All]" dimensionUniqueName="[Sales_Fact__2]" displayFolder="" count="0" memberValueDatatype="130" unbalanced="0"/>
    <cacheHierarchy uniqueName="[Sales_Fact__2].[Quantity]" caption="Quantity" attribute="1" defaultMemberUniqueName="[Sales_Fact__2].[Quantity].[All]" allUniqueName="[Sales_Fact__2].[Quantity].[All]" dimensionUniqueName="[Sales_Fact__2]" displayFolder="" count="0" memberValueDatatype="20" unbalanced="0"/>
    <cacheHierarchy uniqueName="[Sales_Fact__2].[Column2]" caption="Column2" attribute="1" defaultMemberUniqueName="[Sales_Fact__2].[Column2].[All]" allUniqueName="[Sales_Fact__2].[Column2].[All]" dimensionUniqueName="[Sales_Fact__2]" displayFolder="" count="0" memberValueDatatype="5" unbalanced="0"/>
    <cacheHierarchy uniqueName="[Sales_Fact__2].[Unit_Price]" caption="Unit_Price" attribute="1" defaultMemberUniqueName="[Sales_Fact__2].[Unit_Price].[All]" allUniqueName="[Sales_Fact__2].[Unit_Price].[All]" dimensionUniqueName="[Sales_Fact__2]" displayFolder="" count="0" memberValueDatatype="5" unbalanced="0"/>
    <cacheHierarchy uniqueName="[Sales_Fact__2].[Total Sales]" caption="Total Sales" attribute="1" defaultMemberUniqueName="[Sales_Fact__2].[Total Sales].[All]" allUniqueName="[Sales_Fact__2].[Total Sales].[All]" dimensionUniqueName="[Sales_Fact__2]" displayFolder="" count="0" memberValueDatatype="5" unbalanced="0"/>
    <cacheHierarchy uniqueName="[Sales_Fact__2].[Discount]" caption="Discount" attribute="1" defaultMemberUniqueName="[Sales_Fact__2].[Discount].[All]" allUniqueName="[Sales_Fact__2].[Discount].[All]" dimensionUniqueName="[Sales_Fact__2]" displayFolder="" count="0" memberValueDatatype="5" unbalanced="0"/>
    <cacheHierarchy uniqueName="[Sales_Fact__2].[Payment_Type]" caption="Payment_Type" attribute="1" defaultMemberUniqueName="[Sales_Fact__2].[Payment_Type].[All]" allUniqueName="[Sales_Fact__2].[Payment_Type].[All]" dimensionUniqueName="[Sales_Fact__2]" displayFolder="" count="0" memberValueDatatype="130" unbalanced="0"/>
    <cacheHierarchy uniqueName="[Sales_Fact__2].[Total_Amount]" caption="Total_Amount" attribute="1" defaultMemberUniqueName="[Sales_Fact__2].[Total_Amount].[All]" allUniqueName="[Sales_Fact__2].[Total_Amount].[All]" dimensionUniqueName="[Sales_Fact__2]" displayFolder="" count="0" memberValueDatatype="5" unbalanced="0"/>
    <cacheHierarchy uniqueName="[Sales_Fact__2].[Column11]" caption="Column11" attribute="1" defaultMemberUniqueName="[Sales_Fact__2].[Column11].[All]" allUniqueName="[Sales_Fact__2].[Column11].[All]" dimensionUniqueName="[Sales_Fact__2]" displayFolder="" count="0" memberValueDatatype="130" unbalanced="0"/>
    <cacheHierarchy uniqueName="[Sales_Fact__2].[Column12]" caption="Column12" attribute="1" defaultMemberUniqueName="[Sales_Fact__2].[Column12].[All]" allUniqueName="[Sales_Fact__2].[Column12].[All]" dimensionUniqueName="[Sales_Fact__2]" displayFolder="" count="0" memberValueDatatype="130" unbalanced="0"/>
    <cacheHierarchy uniqueName="[Sales_Fact__2].[Column13]" caption="Column13" attribute="1" defaultMemberUniqueName="[Sales_Fact__2].[Column13].[All]" allUniqueName="[Sales_Fact__2].[Column13].[All]" dimensionUniqueName="[Sales_Fact__2]" displayFolder="" count="0" memberValueDatatype="130"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2" memberValueDatatype="130" unbalanced="0">
      <fieldsUsage count="2">
        <fieldUsage x="-1"/>
        <fieldUsage x="1"/>
      </fieldsUsage>
    </cacheHierarchy>
    <cacheHierarchy uniqueName="[Store_Dim].[Region]" caption="Region" attribute="1" defaultMemberUniqueName="[Store_Dim].[Region].[All]" allUniqueName="[Store_Dim].[Region].[All]" dimensionUniqueName="[Store_Dim]" displayFolder="" count="0" memberValueDatatype="130" unbalanced="0"/>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0" memberValueDatatype="130" unbalanced="0"/>
    <cacheHierarchy uniqueName="[Measures].[__XL_Count Customer_Dim_UPDATED]" caption="__XL_Count Customer_Dim_UPDATED" measure="1" displayFolder="" measureGroup="Customer_Dim_UPDATED" count="0" hidden="1"/>
    <cacheHierarchy uniqueName="[Measures].[__XL_Count Store_Dim]" caption="__XL_Count Store_Dim" measure="1" displayFolder="" measureGroup="Store_Dim" count="0" hidden="1"/>
    <cacheHierarchy uniqueName="[Measures].[__XL_Count Sales_Fact__2]" caption="__XL_Count Sales_Fact__2" measure="1" displayFolder="" measureGroup="Sales_Fact__2" count="0" hidden="1"/>
    <cacheHierarchy uniqueName="[Measures].[__XL_Count Product_Dim]" caption="__XL_Count Product_Dim" measure="1" displayFolder="" measureGroup="Product_Dim" count="0" hidden="1"/>
    <cacheHierarchy uniqueName="[Measures].[__No measures defined]" caption="__No measures defined" measure="1" displayFolder="" count="0" hidden="1"/>
    <cacheHierarchy uniqueName="[Measures].[Sum of Age]" caption="Sum of Age" measure="1" displayFolder="" measureGroup="Customer_Dim_UPDATED" count="0" hidden="1">
      <extLst>
        <ext xmlns:x15="http://schemas.microsoft.com/office/spreadsheetml/2010/11/main" uri="{B97F6D7D-B522-45F9-BDA1-12C45D357490}">
          <x15:cacheHierarchy aggregatedColumn="4"/>
        </ext>
      </extLst>
    </cacheHierarchy>
    <cacheHierarchy uniqueName="[Measures].[Count of Product_ID]" caption="Count of Product_ID" measure="1" displayFolder="" measureGroup="Sales_Fact__2"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ales_Fact__2" count="0" hidden="1">
      <extLst>
        <ext xmlns:x15="http://schemas.microsoft.com/office/spreadsheetml/2010/11/main" uri="{B97F6D7D-B522-45F9-BDA1-12C45D357490}">
          <x15:cacheHierarchy aggregatedColumn="25"/>
        </ext>
      </extLst>
    </cacheHierarchy>
    <cacheHierarchy uniqueName="[Measures].[Sum of Cost]" caption="Sum of Cost" measure="1" displayFolder="" measureGroup="Product_Dim" count="0" hidden="1">
      <extLst>
        <ext xmlns:x15="http://schemas.microsoft.com/office/spreadsheetml/2010/11/main" uri="{B97F6D7D-B522-45F9-BDA1-12C45D357490}">
          <x15:cacheHierarchy aggregatedColumn="16"/>
        </ext>
      </extLst>
    </cacheHierarchy>
    <cacheHierarchy uniqueName="[Measures].[Count of Loyalty_Level]" caption="Count of Loyalty_Level" measure="1" displayFolder="" measureGroup="Customer_Dim_UPDATED"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Customer_Dim_UPDATED" count="0" hidden="1">
      <extLst>
        <ext xmlns:x15="http://schemas.microsoft.com/office/spreadsheetml/2010/11/main" uri="{B97F6D7D-B522-45F9-BDA1-12C45D357490}">
          <x15:cacheHierarchy aggregatedColumn="5"/>
        </ext>
      </extLst>
    </cacheHierarchy>
    <cacheHierarchy uniqueName="[Measures].[Count of State]" caption="Count of State" measure="1" displayFolder="" measureGroup="Customer_Dim_UPDATED" count="0" hidden="1">
      <extLst>
        <ext xmlns:x15="http://schemas.microsoft.com/office/spreadsheetml/2010/11/main" uri="{B97F6D7D-B522-45F9-BDA1-12C45D357490}">
          <x15:cacheHierarchy aggregatedColumn="8"/>
        </ext>
      </extLst>
    </cacheHierarchy>
    <cacheHierarchy uniqueName="[Measures].[Count of Order_Date]" caption="Count of Order_Date" measure="1" displayFolder="" measureGroup="Sales_Fact__2"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Sales_Fact__2" count="0" hidden="1">
      <extLst>
        <ext xmlns:x15="http://schemas.microsoft.com/office/spreadsheetml/2010/11/main" uri="{B97F6D7D-B522-45F9-BDA1-12C45D357490}">
          <x15:cacheHierarchy aggregatedColumn="22"/>
        </ext>
      </extLst>
    </cacheHierarchy>
    <cacheHierarchy uniqueName="[Measures].[Sum of Column2]" caption="Sum of Column2" measure="1" displayFolder="" measureGroup="Sales_Fact__2" count="0" hidden="1">
      <extLst>
        <ext xmlns:x15="http://schemas.microsoft.com/office/spreadsheetml/2010/11/main" uri="{B97F6D7D-B522-45F9-BDA1-12C45D357490}">
          <x15:cacheHierarchy aggregatedColumn="26"/>
        </ext>
      </extLst>
    </cacheHierarchy>
    <cacheHierarchy uniqueName="[Measures].[Sum of Column1]" caption="Sum of Column1" measure="1" displayFolder="" measureGroup="Sales_Fact__2" count="0" hidden="1">
      <extLst>
        <ext xmlns:x15="http://schemas.microsoft.com/office/spreadsheetml/2010/11/main" uri="{B97F6D7D-B522-45F9-BDA1-12C45D357490}">
          <x15:cacheHierarchy aggregatedColumn="20"/>
        </ext>
      </extLst>
    </cacheHierarchy>
    <cacheHierarchy uniqueName="[Measures].[Sum of Total Sales]" caption="Sum of Total Sales" measure="1" displayFolder="" measureGroup="Product_Dim"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Product_Dim" count="0" hidden="1">
      <extLst>
        <ext xmlns:x15="http://schemas.microsoft.com/office/spreadsheetml/2010/11/main" uri="{B97F6D7D-B522-45F9-BDA1-12C45D357490}">
          <x15:cacheHierarchy aggregatedColumn="13"/>
        </ext>
      </extLst>
    </cacheHierarchy>
    <cacheHierarchy uniqueName="[Measures].[Sum of Total Sales 2]" caption="Sum of Total Sales 2" measure="1" displayFolder="" measureGroup="Sales_Fact__2"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im_UPDATED" count="0" hidden="1">
      <extLst>
        <ext xmlns:x15="http://schemas.microsoft.com/office/spreadsheetml/2010/11/main" uri="{B97F6D7D-B522-45F9-BDA1-12C45D357490}">
          <x15:cacheHierarchy aggregatedColumn="0"/>
        </ext>
      </extLst>
    </cacheHierarchy>
    <cacheHierarchy uniqueName="[Measures].[Count of Region]" caption="Count of Region" measure="1" displayFolder="" measureGroup="Store_Dim" count="0" hidden="1">
      <extLst>
        <ext xmlns:x15="http://schemas.microsoft.com/office/spreadsheetml/2010/11/main" uri="{B97F6D7D-B522-45F9-BDA1-12C45D357490}">
          <x15:cacheHierarchy aggregatedColumn="37"/>
        </ext>
      </extLst>
    </cacheHierarchy>
    <cacheHierarchy uniqueName="[Measures].[Count of City]" caption="Count of City" measure="1" displayFolder="" measureGroup="Store_Dim" count="0" hidden="1">
      <extLst>
        <ext xmlns:x15="http://schemas.microsoft.com/office/spreadsheetml/2010/11/main" uri="{B97F6D7D-B522-45F9-BDA1-12C45D357490}">
          <x15:cacheHierarchy aggregatedColumn="38"/>
        </ext>
      </extLst>
    </cacheHierarchy>
    <cacheHierarchy uniqueName="[Measures].[Count of Store_ID]" caption="Count of Store_ID" measure="1" displayFolder="" measureGroup="Sales_Fact__2" count="0" hidden="1">
      <extLst>
        <ext xmlns:x15="http://schemas.microsoft.com/office/spreadsheetml/2010/11/main" uri="{B97F6D7D-B522-45F9-BDA1-12C45D357490}">
          <x15:cacheHierarchy aggregatedColumn="24"/>
        </ext>
      </extLst>
    </cacheHierarchy>
    <cacheHierarchy uniqueName="[Measures].[Count of Store_Name]" caption="Count of Store_Name" measure="1" displayFolder="" measureGroup="Store_Dim" count="0" hidden="1">
      <extLst>
        <ext xmlns:x15="http://schemas.microsoft.com/office/spreadsheetml/2010/11/main" uri="{B97F6D7D-B522-45F9-BDA1-12C45D357490}">
          <x15:cacheHierarchy aggregatedColumn="36"/>
        </ext>
      </extLst>
    </cacheHierarchy>
  </cacheHierarchies>
  <kpis count="0"/>
  <dimensions count="5">
    <dimension name="Customer_Dim_UPDATED" uniqueName="[Customer_Dim_UPDATED]" caption="Customer_Dim_UPDATED"/>
    <dimension measure="1" name="Measures" uniqueName="[Measures]" caption="Measures"/>
    <dimension name="Product_Dim" uniqueName="[Product_Dim]" caption="Product_Dim"/>
    <dimension name="Sales_Fact__2" uniqueName="[Sales_Fact__2]" caption="Sales_Fact__2"/>
    <dimension name="Store_Dim" uniqueName="[Store_Dim]" caption="Store_Dim"/>
  </dimensions>
  <measureGroups count="4">
    <measureGroup name="Customer_Dim_UPDATED" caption="Customer_Dim_UPDATED"/>
    <measureGroup name="Product_Dim" caption="Product_Dim"/>
    <measureGroup name="Sales_Fact__2" caption="Sales_Fact__2"/>
    <measureGroup name="Store_Dim" caption="Store_Dim"/>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RAS MT" refreshedDate="46100.566917824071" backgroundQuery="1" createdVersion="8" refreshedVersion="8" minRefreshableVersion="3" recordCount="0" supportSubquery="1" supportAdvancedDrill="1" xr:uid="{F5C81F22-C2B0-4DB3-9A98-97B9AA74AE3F}">
  <cacheSource type="external" connectionId="8"/>
  <cacheFields count="3">
    <cacheField name="[Store_Dim].[Store_Name].[Store_Name]" caption="Store_Name" numFmtId="0" hierarchy="36" level="1">
      <sharedItems count="5">
        <s v="Alexander Group"/>
        <s v="Bean, Jones and Park"/>
        <s v="Holloway Ltd"/>
        <s v="Johnson-Wright"/>
        <s v="Thomas, Bridges and Harris"/>
      </sharedItems>
    </cacheField>
    <cacheField name="[Measures].[Sum of Total Sales 2]" caption="Sum of Total Sales 2" numFmtId="0" hierarchy="58" level="32767"/>
    <cacheField name="[Measures].[Sum of Quantity]" caption="Sum of Quantity" numFmtId="0" hierarchy="47" level="32767"/>
  </cacheFields>
  <cacheHierarchies count="65">
    <cacheHierarchy uniqueName="[Customer_Dim_UPDATED].[Customer_ID]" caption="Customer_ID" attribute="1" defaultMemberUniqueName="[Customer_Dim_UPDATED].[Customer_ID].[All]" allUniqueName="[Customer_Dim_UPDATED].[Customer_ID].[All]" dimensionUniqueName="[Customer_Dim_UPDATED]" displayFolder="" count="0" memberValueDatatype="130" unbalanced="0"/>
    <cacheHierarchy uniqueName="[Customer_Dim_UPDATED].[First Name]" caption="First Name" attribute="1" defaultMemberUniqueName="[Customer_Dim_UPDATED].[First Name].[All]" allUniqueName="[Customer_Dim_UPDATED].[First Name].[All]" dimensionUniqueName="[Customer_Dim_UPDATED]" displayFolder="" count="0" memberValueDatatype="130" unbalanced="0"/>
    <cacheHierarchy uniqueName="[Customer_Dim_UPDATED].[Last Name]" caption="Last Name" attribute="1" defaultMemberUniqueName="[Customer_Dim_UPDATED].[Last Name].[All]" allUniqueName="[Customer_Dim_UPDATED].[Last Name].[All]" dimensionUniqueName="[Customer_Dim_UPDATED]" displayFolder="" count="0" memberValueDatatype="130" unbalanced="0"/>
    <cacheHierarchy uniqueName="[Customer_Dim_UPDATED].[Full Name]" caption="Full Name" attribute="1" defaultMemberUniqueName="[Customer_Dim_UPDATED].[Full Name].[All]" allUniqueName="[Customer_Dim_UPDATED].[Full Name].[All]" dimensionUniqueName="[Customer_Dim_UPDATED]" displayFolder="" count="0" memberValueDatatype="130" unbalanced="0"/>
    <cacheHierarchy uniqueName="[Customer_Dim_UPDATED].[Age]" caption="Age" attribute="1" defaultMemberUniqueName="[Customer_Dim_UPDATED].[Age].[All]" allUniqueName="[Customer_Dim_UPDATED].[Age].[All]" dimensionUniqueName="[Customer_Dim_UPDATED]" displayFolder="" count="0" memberValueDatatype="20" unbalanced="0"/>
    <cacheHierarchy uniqueName="[Customer_Dim_UPDATED].[Age Group]" caption="Age Group" attribute="1" defaultMemberUniqueName="[Customer_Dim_UPDATED].[Age Group].[All]" allUniqueName="[Customer_Dim_UPDATED].[Age Group].[All]" dimensionUniqueName="[Customer_Dim_UPDATED]" displayFolder="" count="0" memberValueDatatype="130" unbalanced="0"/>
    <cacheHierarchy uniqueName="[Customer_Dim_UPDATED].[Gender]" caption="Gender" attribute="1" defaultMemberUniqueName="[Customer_Dim_UPDATED].[Gender].[All]" allUniqueName="[Customer_Dim_UPDATED].[Gender].[All]" dimensionUniqueName="[Customer_Dim_UPDATED]" displayFolder="" count="0" memberValueDatatype="130" unbalanced="0"/>
    <cacheHierarchy uniqueName="[Customer_Dim_UPDATED].[City]" caption="City" attribute="1" defaultMemberUniqueName="[Customer_Dim_UPDATED].[City].[All]" allUniqueName="[Customer_Dim_UPDATED].[City].[All]" dimensionUniqueName="[Customer_Dim_UPDATED]" displayFolder="" count="0" memberValueDatatype="130" unbalanced="0"/>
    <cacheHierarchy uniqueName="[Customer_Dim_UPDATED].[State]" caption="State" attribute="1" defaultMemberUniqueName="[Customer_Dim_UPDATED].[State].[All]" allUniqueName="[Customer_Dim_UPDATED].[State].[All]" dimensionUniqueName="[Customer_Dim_UPDATED]" displayFolder="" count="0" memberValueDatatype="130" unbalanced="0"/>
    <cacheHierarchy uniqueName="[Customer_Dim_UPDATED].[Country]" caption="Country" attribute="1" defaultMemberUniqueName="[Customer_Dim_UPDATED].[Country].[All]" allUniqueName="[Customer_Dim_UPDATED].[Country].[All]" dimensionUniqueName="[Customer_Dim_UPDATED]" displayFolder="" count="0" memberValueDatatype="130" unbalanced="0"/>
    <cacheHierarchy uniqueName="[Customer_Dim_UPDATED].[Loyalty_Level]" caption="Loyalty_Level" attribute="1" defaultMemberUniqueName="[Customer_Dim_UPDATED].[Loyalty_Level].[All]" allUniqueName="[Customer_Dim_UPDATED].[Loyalty_Level].[All]" dimensionUniqueName="[Customer_Dim_UPDATED]" displayFolder="" count="0" memberValueDatatype="130" unbalanced="0"/>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0" memberValueDatatype="130" unbalanced="0"/>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0" memberValueDatatype="130" unbalanced="0"/>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20" unbalanced="0"/>
    <cacheHierarchy uniqueName="[Product_Dim].[Total Sales]" caption="Total Sales" attribute="1" defaultMemberUniqueName="[Product_Dim].[Total Sales].[All]" allUniqueName="[Product_Dim].[Total Sales].[All]" dimensionUniqueName="[Product_Dim]" displayFolder="" count="0" memberValueDatatype="5" unbalanced="0"/>
    <cacheHierarchy uniqueName="[Sales_Fact__2].[Sales_ID]" caption="Sales_ID" attribute="1" defaultMemberUniqueName="[Sales_Fact__2].[Sales_ID].[All]" allUniqueName="[Sales_Fact__2].[Sales_ID].[All]" dimensionUniqueName="[Sales_Fact__2]" displayFolder="" count="0" memberValueDatatype="130" unbalanced="0"/>
    <cacheHierarchy uniqueName="[Sales_Fact__2].[Column1]" caption="Column1" attribute="1" defaultMemberUniqueName="[Sales_Fact__2].[Column1].[All]" allUniqueName="[Sales_Fact__2].[Column1].[All]" dimensionUniqueName="[Sales_Fact__2]" displayFolder="" count="0" memberValueDatatype="20" unbalanced="0"/>
    <cacheHierarchy uniqueName="[Sales_Fact__2].[Order_Date]" caption="Order_Date" attribute="1" time="1" defaultMemberUniqueName="[Sales_Fact__2].[Order_Date].[All]" allUniqueName="[Sales_Fact__2].[Order_Date].[All]" dimensionUniqueName="[Sales_Fact__2]" displayFolder="" count="0" memberValueDatatype="7" unbalanced="0"/>
    <cacheHierarchy uniqueName="[Sales_Fact__2].[Customer_ID]" caption="Customer_ID" attribute="1" defaultMemberUniqueName="[Sales_Fact__2].[Customer_ID].[All]" allUniqueName="[Sales_Fact__2].[Customer_ID].[All]" dimensionUniqueName="[Sales_Fact__2]" displayFolder="" count="0" memberValueDatatype="130" unbalanced="0"/>
    <cacheHierarchy uniqueName="[Sales_Fact__2].[Product_ID]" caption="Product_ID" attribute="1" defaultMemberUniqueName="[Sales_Fact__2].[Product_ID].[All]" allUniqueName="[Sales_Fact__2].[Product_ID].[All]" dimensionUniqueName="[Sales_Fact__2]" displayFolder="" count="0" memberValueDatatype="130" unbalanced="0"/>
    <cacheHierarchy uniqueName="[Sales_Fact__2].[Store_ID]" caption="Store_ID" attribute="1" defaultMemberUniqueName="[Sales_Fact__2].[Store_ID].[All]" allUniqueName="[Sales_Fact__2].[Store_ID].[All]" dimensionUniqueName="[Sales_Fact__2]" displayFolder="" count="0" memberValueDatatype="130" unbalanced="0"/>
    <cacheHierarchy uniqueName="[Sales_Fact__2].[Quantity]" caption="Quantity" attribute="1" defaultMemberUniqueName="[Sales_Fact__2].[Quantity].[All]" allUniqueName="[Sales_Fact__2].[Quantity].[All]" dimensionUniqueName="[Sales_Fact__2]" displayFolder="" count="0" memberValueDatatype="20" unbalanced="0"/>
    <cacheHierarchy uniqueName="[Sales_Fact__2].[Column2]" caption="Column2" attribute="1" defaultMemberUniqueName="[Sales_Fact__2].[Column2].[All]" allUniqueName="[Sales_Fact__2].[Column2].[All]" dimensionUniqueName="[Sales_Fact__2]" displayFolder="" count="0" memberValueDatatype="5" unbalanced="0"/>
    <cacheHierarchy uniqueName="[Sales_Fact__2].[Unit_Price]" caption="Unit_Price" attribute="1" defaultMemberUniqueName="[Sales_Fact__2].[Unit_Price].[All]" allUniqueName="[Sales_Fact__2].[Unit_Price].[All]" dimensionUniqueName="[Sales_Fact__2]" displayFolder="" count="0" memberValueDatatype="5" unbalanced="0"/>
    <cacheHierarchy uniqueName="[Sales_Fact__2].[Total Sales]" caption="Total Sales" attribute="1" defaultMemberUniqueName="[Sales_Fact__2].[Total Sales].[All]" allUniqueName="[Sales_Fact__2].[Total Sales].[All]" dimensionUniqueName="[Sales_Fact__2]" displayFolder="" count="0" memberValueDatatype="5" unbalanced="0"/>
    <cacheHierarchy uniqueName="[Sales_Fact__2].[Discount]" caption="Discount" attribute="1" defaultMemberUniqueName="[Sales_Fact__2].[Discount].[All]" allUniqueName="[Sales_Fact__2].[Discount].[All]" dimensionUniqueName="[Sales_Fact__2]" displayFolder="" count="0" memberValueDatatype="5" unbalanced="0"/>
    <cacheHierarchy uniqueName="[Sales_Fact__2].[Payment_Type]" caption="Payment_Type" attribute="1" defaultMemberUniqueName="[Sales_Fact__2].[Payment_Type].[All]" allUniqueName="[Sales_Fact__2].[Payment_Type].[All]" dimensionUniqueName="[Sales_Fact__2]" displayFolder="" count="0" memberValueDatatype="130" unbalanced="0"/>
    <cacheHierarchy uniqueName="[Sales_Fact__2].[Total_Amount]" caption="Total_Amount" attribute="1" defaultMemberUniqueName="[Sales_Fact__2].[Total_Amount].[All]" allUniqueName="[Sales_Fact__2].[Total_Amount].[All]" dimensionUniqueName="[Sales_Fact__2]" displayFolder="" count="0" memberValueDatatype="5" unbalanced="0"/>
    <cacheHierarchy uniqueName="[Sales_Fact__2].[Column11]" caption="Column11" attribute="1" defaultMemberUniqueName="[Sales_Fact__2].[Column11].[All]" allUniqueName="[Sales_Fact__2].[Column11].[All]" dimensionUniqueName="[Sales_Fact__2]" displayFolder="" count="0" memberValueDatatype="130" unbalanced="0"/>
    <cacheHierarchy uniqueName="[Sales_Fact__2].[Column12]" caption="Column12" attribute="1" defaultMemberUniqueName="[Sales_Fact__2].[Column12].[All]" allUniqueName="[Sales_Fact__2].[Column12].[All]" dimensionUniqueName="[Sales_Fact__2]" displayFolder="" count="0" memberValueDatatype="130" unbalanced="0"/>
    <cacheHierarchy uniqueName="[Sales_Fact__2].[Column13]" caption="Column13" attribute="1" defaultMemberUniqueName="[Sales_Fact__2].[Column13].[All]" allUniqueName="[Sales_Fact__2].[Column13].[All]" dimensionUniqueName="[Sales_Fact__2]" displayFolder="" count="0" memberValueDatatype="130"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2" memberValueDatatype="130" unbalanced="0">
      <fieldsUsage count="2">
        <fieldUsage x="-1"/>
        <fieldUsage x="0"/>
      </fieldsUsage>
    </cacheHierarchy>
    <cacheHierarchy uniqueName="[Store_Dim].[Region]" caption="Region" attribute="1" defaultMemberUniqueName="[Store_Dim].[Region].[All]" allUniqueName="[Store_Dim].[Region].[All]" dimensionUniqueName="[Store_Dim]" displayFolder="" count="0" memberValueDatatype="130" unbalanced="0"/>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0" memberValueDatatype="130" unbalanced="0"/>
    <cacheHierarchy uniqueName="[Measures].[__XL_Count Customer_Dim_UPDATED]" caption="__XL_Count Customer_Dim_UPDATED" measure="1" displayFolder="" measureGroup="Customer_Dim_UPDATED" count="0" hidden="1"/>
    <cacheHierarchy uniqueName="[Measures].[__XL_Count Store_Dim]" caption="__XL_Count Store_Dim" measure="1" displayFolder="" measureGroup="Store_Dim" count="0" hidden="1"/>
    <cacheHierarchy uniqueName="[Measures].[__XL_Count Sales_Fact__2]" caption="__XL_Count Sales_Fact__2" measure="1" displayFolder="" measureGroup="Sales_Fact__2" count="0" hidden="1"/>
    <cacheHierarchy uniqueName="[Measures].[__XL_Count Product_Dim]" caption="__XL_Count Product_Dim" measure="1" displayFolder="" measureGroup="Product_Dim" count="0" hidden="1"/>
    <cacheHierarchy uniqueName="[Measures].[__No measures defined]" caption="__No measures defined" measure="1" displayFolder="" count="0" hidden="1"/>
    <cacheHierarchy uniqueName="[Measures].[Sum of Age]" caption="Sum of Age" measure="1" displayFolder="" measureGroup="Customer_Dim_UPDATED" count="0" hidden="1">
      <extLst>
        <ext xmlns:x15="http://schemas.microsoft.com/office/spreadsheetml/2010/11/main" uri="{B97F6D7D-B522-45F9-BDA1-12C45D357490}">
          <x15:cacheHierarchy aggregatedColumn="4"/>
        </ext>
      </extLst>
    </cacheHierarchy>
    <cacheHierarchy uniqueName="[Measures].[Count of Product_ID]" caption="Count of Product_ID" measure="1" displayFolder="" measureGroup="Sales_Fact__2"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ales_Fact__2" count="0" oneField="1" hidden="1">
      <fieldsUsage count="1">
        <fieldUsage x="2"/>
      </fieldsUsage>
      <extLst>
        <ext xmlns:x15="http://schemas.microsoft.com/office/spreadsheetml/2010/11/main" uri="{B97F6D7D-B522-45F9-BDA1-12C45D357490}">
          <x15:cacheHierarchy aggregatedColumn="25"/>
        </ext>
      </extLst>
    </cacheHierarchy>
    <cacheHierarchy uniqueName="[Measures].[Sum of Cost]" caption="Sum of Cost" measure="1" displayFolder="" measureGroup="Product_Dim" count="0" hidden="1">
      <extLst>
        <ext xmlns:x15="http://schemas.microsoft.com/office/spreadsheetml/2010/11/main" uri="{B97F6D7D-B522-45F9-BDA1-12C45D357490}">
          <x15:cacheHierarchy aggregatedColumn="16"/>
        </ext>
      </extLst>
    </cacheHierarchy>
    <cacheHierarchy uniqueName="[Measures].[Count of Loyalty_Level]" caption="Count of Loyalty_Level" measure="1" displayFolder="" measureGroup="Customer_Dim_UPDATED"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Customer_Dim_UPDATED" count="0" hidden="1">
      <extLst>
        <ext xmlns:x15="http://schemas.microsoft.com/office/spreadsheetml/2010/11/main" uri="{B97F6D7D-B522-45F9-BDA1-12C45D357490}">
          <x15:cacheHierarchy aggregatedColumn="5"/>
        </ext>
      </extLst>
    </cacheHierarchy>
    <cacheHierarchy uniqueName="[Measures].[Count of State]" caption="Count of State" measure="1" displayFolder="" measureGroup="Customer_Dim_UPDATED" count="0" hidden="1">
      <extLst>
        <ext xmlns:x15="http://schemas.microsoft.com/office/spreadsheetml/2010/11/main" uri="{B97F6D7D-B522-45F9-BDA1-12C45D357490}">
          <x15:cacheHierarchy aggregatedColumn="8"/>
        </ext>
      </extLst>
    </cacheHierarchy>
    <cacheHierarchy uniqueName="[Measures].[Count of Order_Date]" caption="Count of Order_Date" measure="1" displayFolder="" measureGroup="Sales_Fact__2"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Sales_Fact__2" count="0" hidden="1">
      <extLst>
        <ext xmlns:x15="http://schemas.microsoft.com/office/spreadsheetml/2010/11/main" uri="{B97F6D7D-B522-45F9-BDA1-12C45D357490}">
          <x15:cacheHierarchy aggregatedColumn="22"/>
        </ext>
      </extLst>
    </cacheHierarchy>
    <cacheHierarchy uniqueName="[Measures].[Sum of Column2]" caption="Sum of Column2" measure="1" displayFolder="" measureGroup="Sales_Fact__2" count="0" hidden="1">
      <extLst>
        <ext xmlns:x15="http://schemas.microsoft.com/office/spreadsheetml/2010/11/main" uri="{B97F6D7D-B522-45F9-BDA1-12C45D357490}">
          <x15:cacheHierarchy aggregatedColumn="26"/>
        </ext>
      </extLst>
    </cacheHierarchy>
    <cacheHierarchy uniqueName="[Measures].[Sum of Column1]" caption="Sum of Column1" measure="1" displayFolder="" measureGroup="Sales_Fact__2" count="0" hidden="1">
      <extLst>
        <ext xmlns:x15="http://schemas.microsoft.com/office/spreadsheetml/2010/11/main" uri="{B97F6D7D-B522-45F9-BDA1-12C45D357490}">
          <x15:cacheHierarchy aggregatedColumn="20"/>
        </ext>
      </extLst>
    </cacheHierarchy>
    <cacheHierarchy uniqueName="[Measures].[Sum of Total Sales]" caption="Sum of Total Sales" measure="1" displayFolder="" measureGroup="Product_Dim"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Product_Dim" count="0" hidden="1">
      <extLst>
        <ext xmlns:x15="http://schemas.microsoft.com/office/spreadsheetml/2010/11/main" uri="{B97F6D7D-B522-45F9-BDA1-12C45D357490}">
          <x15:cacheHierarchy aggregatedColumn="13"/>
        </ext>
      </extLst>
    </cacheHierarchy>
    <cacheHierarchy uniqueName="[Measures].[Sum of Total Sales 2]" caption="Sum of Total Sales 2" measure="1" displayFolder="" measureGroup="Sales_Fact__2"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im_UPDATED" count="0" hidden="1">
      <extLst>
        <ext xmlns:x15="http://schemas.microsoft.com/office/spreadsheetml/2010/11/main" uri="{B97F6D7D-B522-45F9-BDA1-12C45D357490}">
          <x15:cacheHierarchy aggregatedColumn="0"/>
        </ext>
      </extLst>
    </cacheHierarchy>
    <cacheHierarchy uniqueName="[Measures].[Count of Region]" caption="Count of Region" measure="1" displayFolder="" measureGroup="Store_Dim" count="0" hidden="1">
      <extLst>
        <ext xmlns:x15="http://schemas.microsoft.com/office/spreadsheetml/2010/11/main" uri="{B97F6D7D-B522-45F9-BDA1-12C45D357490}">
          <x15:cacheHierarchy aggregatedColumn="37"/>
        </ext>
      </extLst>
    </cacheHierarchy>
    <cacheHierarchy uniqueName="[Measures].[Count of City]" caption="Count of City" measure="1" displayFolder="" measureGroup="Store_Dim" count="0" hidden="1">
      <extLst>
        <ext xmlns:x15="http://schemas.microsoft.com/office/spreadsheetml/2010/11/main" uri="{B97F6D7D-B522-45F9-BDA1-12C45D357490}">
          <x15:cacheHierarchy aggregatedColumn="38"/>
        </ext>
      </extLst>
    </cacheHierarchy>
    <cacheHierarchy uniqueName="[Measures].[Count of Store_ID]" caption="Count of Store_ID" measure="1" displayFolder="" measureGroup="Sales_Fact__2" count="0" hidden="1">
      <extLst>
        <ext xmlns:x15="http://schemas.microsoft.com/office/spreadsheetml/2010/11/main" uri="{B97F6D7D-B522-45F9-BDA1-12C45D357490}">
          <x15:cacheHierarchy aggregatedColumn="24"/>
        </ext>
      </extLst>
    </cacheHierarchy>
    <cacheHierarchy uniqueName="[Measures].[Count of Store_Name]" caption="Count of Store_Name" measure="1" displayFolder="" measureGroup="Store_Dim" count="0" hidden="1">
      <extLst>
        <ext xmlns:x15="http://schemas.microsoft.com/office/spreadsheetml/2010/11/main" uri="{B97F6D7D-B522-45F9-BDA1-12C45D357490}">
          <x15:cacheHierarchy aggregatedColumn="36"/>
        </ext>
      </extLst>
    </cacheHierarchy>
  </cacheHierarchies>
  <kpis count="0"/>
  <dimensions count="5">
    <dimension name="Customer_Dim_UPDATED" uniqueName="[Customer_Dim_UPDATED]" caption="Customer_Dim_UPDATED"/>
    <dimension measure="1" name="Measures" uniqueName="[Measures]" caption="Measures"/>
    <dimension name="Product_Dim" uniqueName="[Product_Dim]" caption="Product_Dim"/>
    <dimension name="Sales_Fact__2" uniqueName="[Sales_Fact__2]" caption="Sales_Fact__2"/>
    <dimension name="Store_Dim" uniqueName="[Store_Dim]" caption="Store_Dim"/>
  </dimensions>
  <measureGroups count="4">
    <measureGroup name="Customer_Dim_UPDATED" caption="Customer_Dim_UPDATED"/>
    <measureGroup name="Product_Dim" caption="Product_Dim"/>
    <measureGroup name="Sales_Fact__2" caption="Sales_Fact__2"/>
    <measureGroup name="Store_Dim" caption="Store_Dim"/>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RAS MT" refreshedDate="46100.56693854167" backgroundQuery="1" createdVersion="8" refreshedVersion="8" minRefreshableVersion="3" recordCount="0" supportSubquery="1" supportAdvancedDrill="1" xr:uid="{11157C4D-22B9-43C2-BD24-68C4ED50E764}">
  <cacheSource type="external" connectionId="8"/>
  <cacheFields count="4">
    <cacheField name="[Sales_Fact__2].[Column1].[Column1]" caption="Column1" numFmtId="0" hierarchy="20" level="1">
      <sharedItems containsSemiMixedTypes="0" containsString="0" containsNumber="1" containsInteger="1" minValue="2023" maxValue="2025" count="3">
        <n v="2023"/>
        <n v="2024"/>
        <n v="2025"/>
      </sharedItems>
      <extLst>
        <ext xmlns:x15="http://schemas.microsoft.com/office/spreadsheetml/2010/11/main" uri="{4F2E5C28-24EA-4eb8-9CBF-B6C8F9C3D259}">
          <x15:cachedUniqueNames>
            <x15:cachedUniqueName index="0" name="[Sales_Fact__2].[Column1].&amp;[2023]"/>
            <x15:cachedUniqueName index="1" name="[Sales_Fact__2].[Column1].&amp;[2024]"/>
            <x15:cachedUniqueName index="2" name="[Sales_Fact__2].[Column1].&amp;[2025]"/>
          </x15:cachedUniqueNames>
        </ext>
      </extLst>
    </cacheField>
    <cacheField name="[Measures].[Sum of Total Sales 2]" caption="Sum of Total Sales 2" numFmtId="0" hierarchy="58" level="32767"/>
    <cacheField name="[Store_Dim].[Store_Name].[Store_Name]" caption="Store_Name" numFmtId="0" hierarchy="36" level="1">
      <sharedItems containsSemiMixedTypes="0" containsNonDate="0" containsString="0"/>
    </cacheField>
    <cacheField name="[Sales_Fact__2].[Payment_Type].[Payment_Type]" caption="Payment_Type" numFmtId="0" hierarchy="30" level="1">
      <sharedItems count="3">
        <s v="COD"/>
        <s v="Credit Card"/>
        <s v="PayPal"/>
      </sharedItems>
    </cacheField>
  </cacheFields>
  <cacheHierarchies count="65">
    <cacheHierarchy uniqueName="[Customer_Dim_UPDATED].[Customer_ID]" caption="Customer_ID" attribute="1" defaultMemberUniqueName="[Customer_Dim_UPDATED].[Customer_ID].[All]" allUniqueName="[Customer_Dim_UPDATED].[Customer_ID].[All]" dimensionUniqueName="[Customer_Dim_UPDATED]" displayFolder="" count="0" memberValueDatatype="130" unbalanced="0"/>
    <cacheHierarchy uniqueName="[Customer_Dim_UPDATED].[First Name]" caption="First Name" attribute="1" defaultMemberUniqueName="[Customer_Dim_UPDATED].[First Name].[All]" allUniqueName="[Customer_Dim_UPDATED].[First Name].[All]" dimensionUniqueName="[Customer_Dim_UPDATED]" displayFolder="" count="0" memberValueDatatype="130" unbalanced="0"/>
    <cacheHierarchy uniqueName="[Customer_Dim_UPDATED].[Last Name]" caption="Last Name" attribute="1" defaultMemberUniqueName="[Customer_Dim_UPDATED].[Last Name].[All]" allUniqueName="[Customer_Dim_UPDATED].[Last Name].[All]" dimensionUniqueName="[Customer_Dim_UPDATED]" displayFolder="" count="0" memberValueDatatype="130" unbalanced="0"/>
    <cacheHierarchy uniqueName="[Customer_Dim_UPDATED].[Full Name]" caption="Full Name" attribute="1" defaultMemberUniqueName="[Customer_Dim_UPDATED].[Full Name].[All]" allUniqueName="[Customer_Dim_UPDATED].[Full Name].[All]" dimensionUniqueName="[Customer_Dim_UPDATED]" displayFolder="" count="0" memberValueDatatype="130" unbalanced="0"/>
    <cacheHierarchy uniqueName="[Customer_Dim_UPDATED].[Age]" caption="Age" attribute="1" defaultMemberUniqueName="[Customer_Dim_UPDATED].[Age].[All]" allUniqueName="[Customer_Dim_UPDATED].[Age].[All]" dimensionUniqueName="[Customer_Dim_UPDATED]" displayFolder="" count="0" memberValueDatatype="20" unbalanced="0"/>
    <cacheHierarchy uniqueName="[Customer_Dim_UPDATED].[Age Group]" caption="Age Group" attribute="1" defaultMemberUniqueName="[Customer_Dim_UPDATED].[Age Group].[All]" allUniqueName="[Customer_Dim_UPDATED].[Age Group].[All]" dimensionUniqueName="[Customer_Dim_UPDATED]" displayFolder="" count="0" memberValueDatatype="130" unbalanced="0"/>
    <cacheHierarchy uniqueName="[Customer_Dim_UPDATED].[Gender]" caption="Gender" attribute="1" defaultMemberUniqueName="[Customer_Dim_UPDATED].[Gender].[All]" allUniqueName="[Customer_Dim_UPDATED].[Gender].[All]" dimensionUniqueName="[Customer_Dim_UPDATED]" displayFolder="" count="0" memberValueDatatype="130" unbalanced="0"/>
    <cacheHierarchy uniqueName="[Customer_Dim_UPDATED].[City]" caption="City" attribute="1" defaultMemberUniqueName="[Customer_Dim_UPDATED].[City].[All]" allUniqueName="[Customer_Dim_UPDATED].[City].[All]" dimensionUniqueName="[Customer_Dim_UPDATED]" displayFolder="" count="0" memberValueDatatype="130" unbalanced="0"/>
    <cacheHierarchy uniqueName="[Customer_Dim_UPDATED].[State]" caption="State" attribute="1" defaultMemberUniqueName="[Customer_Dim_UPDATED].[State].[All]" allUniqueName="[Customer_Dim_UPDATED].[State].[All]" dimensionUniqueName="[Customer_Dim_UPDATED]" displayFolder="" count="0" memberValueDatatype="130" unbalanced="0"/>
    <cacheHierarchy uniqueName="[Customer_Dim_UPDATED].[Country]" caption="Country" attribute="1" defaultMemberUniqueName="[Customer_Dim_UPDATED].[Country].[All]" allUniqueName="[Customer_Dim_UPDATED].[Country].[All]" dimensionUniqueName="[Customer_Dim_UPDATED]" displayFolder="" count="0" memberValueDatatype="130" unbalanced="0"/>
    <cacheHierarchy uniqueName="[Customer_Dim_UPDATED].[Loyalty_Level]" caption="Loyalty_Level" attribute="1" defaultMemberUniqueName="[Customer_Dim_UPDATED].[Loyalty_Level].[All]" allUniqueName="[Customer_Dim_UPDATED].[Loyalty_Level].[All]" dimensionUniqueName="[Customer_Dim_UPDATED]" displayFolder="" count="0" memberValueDatatype="130" unbalanced="0"/>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0" memberValueDatatype="130" unbalanced="0"/>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0" memberValueDatatype="130" unbalanced="0"/>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20" unbalanced="0"/>
    <cacheHierarchy uniqueName="[Product_Dim].[Total Sales]" caption="Total Sales" attribute="1" defaultMemberUniqueName="[Product_Dim].[Total Sales].[All]" allUniqueName="[Product_Dim].[Total Sales].[All]" dimensionUniqueName="[Product_Dim]" displayFolder="" count="0" memberValueDatatype="5" unbalanced="0"/>
    <cacheHierarchy uniqueName="[Sales_Fact__2].[Sales_ID]" caption="Sales_ID" attribute="1" defaultMemberUniqueName="[Sales_Fact__2].[Sales_ID].[All]" allUniqueName="[Sales_Fact__2].[Sales_ID].[All]" dimensionUniqueName="[Sales_Fact__2]" displayFolder="" count="0" memberValueDatatype="130" unbalanced="0"/>
    <cacheHierarchy uniqueName="[Sales_Fact__2].[Column1]" caption="Column1" attribute="1" defaultMemberUniqueName="[Sales_Fact__2].[Column1].[All]" allUniqueName="[Sales_Fact__2].[Column1].[All]" dimensionUniqueName="[Sales_Fact__2]" displayFolder="" count="2" memberValueDatatype="20" unbalanced="0">
      <fieldsUsage count="2">
        <fieldUsage x="-1"/>
        <fieldUsage x="0"/>
      </fieldsUsage>
    </cacheHierarchy>
    <cacheHierarchy uniqueName="[Sales_Fact__2].[Order_Date]" caption="Order_Date" attribute="1" time="1" defaultMemberUniqueName="[Sales_Fact__2].[Order_Date].[All]" allUniqueName="[Sales_Fact__2].[Order_Date].[All]" dimensionUniqueName="[Sales_Fact__2]" displayFolder="" count="0" memberValueDatatype="7" unbalanced="0"/>
    <cacheHierarchy uniqueName="[Sales_Fact__2].[Customer_ID]" caption="Customer_ID" attribute="1" defaultMemberUniqueName="[Sales_Fact__2].[Customer_ID].[All]" allUniqueName="[Sales_Fact__2].[Customer_ID].[All]" dimensionUniqueName="[Sales_Fact__2]" displayFolder="" count="0" memberValueDatatype="130" unbalanced="0"/>
    <cacheHierarchy uniqueName="[Sales_Fact__2].[Product_ID]" caption="Product_ID" attribute="1" defaultMemberUniqueName="[Sales_Fact__2].[Product_ID].[All]" allUniqueName="[Sales_Fact__2].[Product_ID].[All]" dimensionUniqueName="[Sales_Fact__2]" displayFolder="" count="0" memberValueDatatype="130" unbalanced="0"/>
    <cacheHierarchy uniqueName="[Sales_Fact__2].[Store_ID]" caption="Store_ID" attribute="1" defaultMemberUniqueName="[Sales_Fact__2].[Store_ID].[All]" allUniqueName="[Sales_Fact__2].[Store_ID].[All]" dimensionUniqueName="[Sales_Fact__2]" displayFolder="" count="0" memberValueDatatype="130" unbalanced="0"/>
    <cacheHierarchy uniqueName="[Sales_Fact__2].[Quantity]" caption="Quantity" attribute="1" defaultMemberUniqueName="[Sales_Fact__2].[Quantity].[All]" allUniqueName="[Sales_Fact__2].[Quantity].[All]" dimensionUniqueName="[Sales_Fact__2]" displayFolder="" count="0" memberValueDatatype="20" unbalanced="0"/>
    <cacheHierarchy uniqueName="[Sales_Fact__2].[Column2]" caption="Column2" attribute="1" defaultMemberUniqueName="[Sales_Fact__2].[Column2].[All]" allUniqueName="[Sales_Fact__2].[Column2].[All]" dimensionUniqueName="[Sales_Fact__2]" displayFolder="" count="0" memberValueDatatype="5" unbalanced="0"/>
    <cacheHierarchy uniqueName="[Sales_Fact__2].[Unit_Price]" caption="Unit_Price" attribute="1" defaultMemberUniqueName="[Sales_Fact__2].[Unit_Price].[All]" allUniqueName="[Sales_Fact__2].[Unit_Price].[All]" dimensionUniqueName="[Sales_Fact__2]" displayFolder="" count="0" memberValueDatatype="5" unbalanced="0"/>
    <cacheHierarchy uniqueName="[Sales_Fact__2].[Total Sales]" caption="Total Sales" attribute="1" defaultMemberUniqueName="[Sales_Fact__2].[Total Sales].[All]" allUniqueName="[Sales_Fact__2].[Total Sales].[All]" dimensionUniqueName="[Sales_Fact__2]" displayFolder="" count="0" memberValueDatatype="5" unbalanced="0"/>
    <cacheHierarchy uniqueName="[Sales_Fact__2].[Discount]" caption="Discount" attribute="1" defaultMemberUniqueName="[Sales_Fact__2].[Discount].[All]" allUniqueName="[Sales_Fact__2].[Discount].[All]" dimensionUniqueName="[Sales_Fact__2]" displayFolder="" count="0" memberValueDatatype="5" unbalanced="0"/>
    <cacheHierarchy uniqueName="[Sales_Fact__2].[Payment_Type]" caption="Payment_Type" attribute="1" defaultMemberUniqueName="[Sales_Fact__2].[Payment_Type].[All]" allUniqueName="[Sales_Fact__2].[Payment_Type].[All]" dimensionUniqueName="[Sales_Fact__2]" displayFolder="" count="2" memberValueDatatype="130" unbalanced="0">
      <fieldsUsage count="2">
        <fieldUsage x="-1"/>
        <fieldUsage x="3"/>
      </fieldsUsage>
    </cacheHierarchy>
    <cacheHierarchy uniqueName="[Sales_Fact__2].[Total_Amount]" caption="Total_Amount" attribute="1" defaultMemberUniqueName="[Sales_Fact__2].[Total_Amount].[All]" allUniqueName="[Sales_Fact__2].[Total_Amount].[All]" dimensionUniqueName="[Sales_Fact__2]" displayFolder="" count="0" memberValueDatatype="5" unbalanced="0"/>
    <cacheHierarchy uniqueName="[Sales_Fact__2].[Column11]" caption="Column11" attribute="1" defaultMemberUniqueName="[Sales_Fact__2].[Column11].[All]" allUniqueName="[Sales_Fact__2].[Column11].[All]" dimensionUniqueName="[Sales_Fact__2]" displayFolder="" count="0" memberValueDatatype="130" unbalanced="0"/>
    <cacheHierarchy uniqueName="[Sales_Fact__2].[Column12]" caption="Column12" attribute="1" defaultMemberUniqueName="[Sales_Fact__2].[Column12].[All]" allUniqueName="[Sales_Fact__2].[Column12].[All]" dimensionUniqueName="[Sales_Fact__2]" displayFolder="" count="0" memberValueDatatype="130" unbalanced="0"/>
    <cacheHierarchy uniqueName="[Sales_Fact__2].[Column13]" caption="Column13" attribute="1" defaultMemberUniqueName="[Sales_Fact__2].[Column13].[All]" allUniqueName="[Sales_Fact__2].[Column13].[All]" dimensionUniqueName="[Sales_Fact__2]" displayFolder="" count="0" memberValueDatatype="130"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2" memberValueDatatype="130" unbalanced="0">
      <fieldsUsage count="2">
        <fieldUsage x="-1"/>
        <fieldUsage x="2"/>
      </fieldsUsage>
    </cacheHierarchy>
    <cacheHierarchy uniqueName="[Store_Dim].[Region]" caption="Region" attribute="1" defaultMemberUniqueName="[Store_Dim].[Region].[All]" allUniqueName="[Store_Dim].[Region].[All]" dimensionUniqueName="[Store_Dim]" displayFolder="" count="0" memberValueDatatype="130" unbalanced="0"/>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0" memberValueDatatype="130" unbalanced="0"/>
    <cacheHierarchy uniqueName="[Measures].[__XL_Count Customer_Dim_UPDATED]" caption="__XL_Count Customer_Dim_UPDATED" measure="1" displayFolder="" measureGroup="Customer_Dim_UPDATED" count="0" hidden="1"/>
    <cacheHierarchy uniqueName="[Measures].[__XL_Count Store_Dim]" caption="__XL_Count Store_Dim" measure="1" displayFolder="" measureGroup="Store_Dim" count="0" hidden="1"/>
    <cacheHierarchy uniqueName="[Measures].[__XL_Count Sales_Fact__2]" caption="__XL_Count Sales_Fact__2" measure="1" displayFolder="" measureGroup="Sales_Fact__2" count="0" hidden="1"/>
    <cacheHierarchy uniqueName="[Measures].[__XL_Count Product_Dim]" caption="__XL_Count Product_Dim" measure="1" displayFolder="" measureGroup="Product_Dim" count="0" hidden="1"/>
    <cacheHierarchy uniqueName="[Measures].[__No measures defined]" caption="__No measures defined" measure="1" displayFolder="" count="0" hidden="1"/>
    <cacheHierarchy uniqueName="[Measures].[Sum of Age]" caption="Sum of Age" measure="1" displayFolder="" measureGroup="Customer_Dim_UPDATED" count="0" hidden="1">
      <extLst>
        <ext xmlns:x15="http://schemas.microsoft.com/office/spreadsheetml/2010/11/main" uri="{B97F6D7D-B522-45F9-BDA1-12C45D357490}">
          <x15:cacheHierarchy aggregatedColumn="4"/>
        </ext>
      </extLst>
    </cacheHierarchy>
    <cacheHierarchy uniqueName="[Measures].[Count of Product_ID]" caption="Count of Product_ID" measure="1" displayFolder="" measureGroup="Sales_Fact__2"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ales_Fact__2" count="0" hidden="1">
      <extLst>
        <ext xmlns:x15="http://schemas.microsoft.com/office/spreadsheetml/2010/11/main" uri="{B97F6D7D-B522-45F9-BDA1-12C45D357490}">
          <x15:cacheHierarchy aggregatedColumn="25"/>
        </ext>
      </extLst>
    </cacheHierarchy>
    <cacheHierarchy uniqueName="[Measures].[Sum of Cost]" caption="Sum of Cost" measure="1" displayFolder="" measureGroup="Product_Dim" count="0" hidden="1">
      <extLst>
        <ext xmlns:x15="http://schemas.microsoft.com/office/spreadsheetml/2010/11/main" uri="{B97F6D7D-B522-45F9-BDA1-12C45D357490}">
          <x15:cacheHierarchy aggregatedColumn="16"/>
        </ext>
      </extLst>
    </cacheHierarchy>
    <cacheHierarchy uniqueName="[Measures].[Count of Loyalty_Level]" caption="Count of Loyalty_Level" measure="1" displayFolder="" measureGroup="Customer_Dim_UPDATED"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Customer_Dim_UPDATED" count="0" hidden="1">
      <extLst>
        <ext xmlns:x15="http://schemas.microsoft.com/office/spreadsheetml/2010/11/main" uri="{B97F6D7D-B522-45F9-BDA1-12C45D357490}">
          <x15:cacheHierarchy aggregatedColumn="5"/>
        </ext>
      </extLst>
    </cacheHierarchy>
    <cacheHierarchy uniqueName="[Measures].[Count of State]" caption="Count of State" measure="1" displayFolder="" measureGroup="Customer_Dim_UPDATED" count="0" hidden="1">
      <extLst>
        <ext xmlns:x15="http://schemas.microsoft.com/office/spreadsheetml/2010/11/main" uri="{B97F6D7D-B522-45F9-BDA1-12C45D357490}">
          <x15:cacheHierarchy aggregatedColumn="8"/>
        </ext>
      </extLst>
    </cacheHierarchy>
    <cacheHierarchy uniqueName="[Measures].[Count of Order_Date]" caption="Count of Order_Date" measure="1" displayFolder="" measureGroup="Sales_Fact__2"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Sales_Fact__2" count="0" hidden="1">
      <extLst>
        <ext xmlns:x15="http://schemas.microsoft.com/office/spreadsheetml/2010/11/main" uri="{B97F6D7D-B522-45F9-BDA1-12C45D357490}">
          <x15:cacheHierarchy aggregatedColumn="22"/>
        </ext>
      </extLst>
    </cacheHierarchy>
    <cacheHierarchy uniqueName="[Measures].[Sum of Column2]" caption="Sum of Column2" measure="1" displayFolder="" measureGroup="Sales_Fact__2" count="0" hidden="1">
      <extLst>
        <ext xmlns:x15="http://schemas.microsoft.com/office/spreadsheetml/2010/11/main" uri="{B97F6D7D-B522-45F9-BDA1-12C45D357490}">
          <x15:cacheHierarchy aggregatedColumn="26"/>
        </ext>
      </extLst>
    </cacheHierarchy>
    <cacheHierarchy uniqueName="[Measures].[Sum of Column1]" caption="Sum of Column1" measure="1" displayFolder="" measureGroup="Sales_Fact__2" count="0" hidden="1">
      <extLst>
        <ext xmlns:x15="http://schemas.microsoft.com/office/spreadsheetml/2010/11/main" uri="{B97F6D7D-B522-45F9-BDA1-12C45D357490}">
          <x15:cacheHierarchy aggregatedColumn="20"/>
        </ext>
      </extLst>
    </cacheHierarchy>
    <cacheHierarchy uniqueName="[Measures].[Sum of Total Sales]" caption="Sum of Total Sales" measure="1" displayFolder="" measureGroup="Product_Dim"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Product_Dim" count="0" hidden="1">
      <extLst>
        <ext xmlns:x15="http://schemas.microsoft.com/office/spreadsheetml/2010/11/main" uri="{B97F6D7D-B522-45F9-BDA1-12C45D357490}">
          <x15:cacheHierarchy aggregatedColumn="13"/>
        </ext>
      </extLst>
    </cacheHierarchy>
    <cacheHierarchy uniqueName="[Measures].[Sum of Total Sales 2]" caption="Sum of Total Sales 2" measure="1" displayFolder="" measureGroup="Sales_Fact__2"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im_UPDATED" count="0" hidden="1">
      <extLst>
        <ext xmlns:x15="http://schemas.microsoft.com/office/spreadsheetml/2010/11/main" uri="{B97F6D7D-B522-45F9-BDA1-12C45D357490}">
          <x15:cacheHierarchy aggregatedColumn="0"/>
        </ext>
      </extLst>
    </cacheHierarchy>
    <cacheHierarchy uniqueName="[Measures].[Count of Region]" caption="Count of Region" measure="1" displayFolder="" measureGroup="Store_Dim" count="0" hidden="1">
      <extLst>
        <ext xmlns:x15="http://schemas.microsoft.com/office/spreadsheetml/2010/11/main" uri="{B97F6D7D-B522-45F9-BDA1-12C45D357490}">
          <x15:cacheHierarchy aggregatedColumn="37"/>
        </ext>
      </extLst>
    </cacheHierarchy>
    <cacheHierarchy uniqueName="[Measures].[Count of City]" caption="Count of City" measure="1" displayFolder="" measureGroup="Store_Dim" count="0" hidden="1">
      <extLst>
        <ext xmlns:x15="http://schemas.microsoft.com/office/spreadsheetml/2010/11/main" uri="{B97F6D7D-B522-45F9-BDA1-12C45D357490}">
          <x15:cacheHierarchy aggregatedColumn="38"/>
        </ext>
      </extLst>
    </cacheHierarchy>
    <cacheHierarchy uniqueName="[Measures].[Count of Store_ID]" caption="Count of Store_ID" measure="1" displayFolder="" measureGroup="Sales_Fact__2" count="0" hidden="1">
      <extLst>
        <ext xmlns:x15="http://schemas.microsoft.com/office/spreadsheetml/2010/11/main" uri="{B97F6D7D-B522-45F9-BDA1-12C45D357490}">
          <x15:cacheHierarchy aggregatedColumn="24"/>
        </ext>
      </extLst>
    </cacheHierarchy>
    <cacheHierarchy uniqueName="[Measures].[Count of Store_Name]" caption="Count of Store_Name" measure="1" displayFolder="" measureGroup="Store_Dim" count="0" hidden="1">
      <extLst>
        <ext xmlns:x15="http://schemas.microsoft.com/office/spreadsheetml/2010/11/main" uri="{B97F6D7D-B522-45F9-BDA1-12C45D357490}">
          <x15:cacheHierarchy aggregatedColumn="36"/>
        </ext>
      </extLst>
    </cacheHierarchy>
  </cacheHierarchies>
  <kpis count="0"/>
  <dimensions count="5">
    <dimension name="Customer_Dim_UPDATED" uniqueName="[Customer_Dim_UPDATED]" caption="Customer_Dim_UPDATED"/>
    <dimension measure="1" name="Measures" uniqueName="[Measures]" caption="Measures"/>
    <dimension name="Product_Dim" uniqueName="[Product_Dim]" caption="Product_Dim"/>
    <dimension name="Sales_Fact__2" uniqueName="[Sales_Fact__2]" caption="Sales_Fact__2"/>
    <dimension name="Store_Dim" uniqueName="[Store_Dim]" caption="Store_Dim"/>
  </dimensions>
  <measureGroups count="4">
    <measureGroup name="Customer_Dim_UPDATED" caption="Customer_Dim_UPDATED"/>
    <measureGroup name="Product_Dim" caption="Product_Dim"/>
    <measureGroup name="Sales_Fact__2" caption="Sales_Fact__2"/>
    <measureGroup name="Store_Dim" caption="Store_Dim"/>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RAS MT" refreshedDate="46100.566933333335" backgroundQuery="1" createdVersion="8" refreshedVersion="8" minRefreshableVersion="3" recordCount="0" supportSubquery="1" supportAdvancedDrill="1" xr:uid="{0D869614-DF54-455E-BFE1-D598AD5BB558}">
  <cacheSource type="external" connectionId="8"/>
  <cacheFields count="3">
    <cacheField name="[Sales_Fact__2].[Column1].[Column1]" caption="Column1" numFmtId="0" hierarchy="20" level="1">
      <sharedItems containsSemiMixedTypes="0" containsString="0" containsNumber="1" containsInteger="1" minValue="2023" maxValue="2025" count="3">
        <n v="2023"/>
        <n v="2024"/>
        <n v="2025"/>
      </sharedItems>
      <extLst>
        <ext xmlns:x15="http://schemas.microsoft.com/office/spreadsheetml/2010/11/main" uri="{4F2E5C28-24EA-4eb8-9CBF-B6C8F9C3D259}">
          <x15:cachedUniqueNames>
            <x15:cachedUniqueName index="0" name="[Sales_Fact__2].[Column1].&amp;[2023]"/>
            <x15:cachedUniqueName index="1" name="[Sales_Fact__2].[Column1].&amp;[2024]"/>
            <x15:cachedUniqueName index="2" name="[Sales_Fact__2].[Column1].&amp;[2025]"/>
          </x15:cachedUniqueNames>
        </ext>
      </extLst>
    </cacheField>
    <cacheField name="[Measures].[Sum of Total Sales 2]" caption="Sum of Total Sales 2" numFmtId="0" hierarchy="58" level="32767"/>
    <cacheField name="[Store_Dim].[Store_Name].[Store_Name]" caption="Store_Name" numFmtId="0" hierarchy="36" level="1">
      <sharedItems containsSemiMixedTypes="0" containsNonDate="0" containsString="0"/>
    </cacheField>
  </cacheFields>
  <cacheHierarchies count="65">
    <cacheHierarchy uniqueName="[Customer_Dim_UPDATED].[Customer_ID]" caption="Customer_ID" attribute="1" defaultMemberUniqueName="[Customer_Dim_UPDATED].[Customer_ID].[All]" allUniqueName="[Customer_Dim_UPDATED].[Customer_ID].[All]" dimensionUniqueName="[Customer_Dim_UPDATED]" displayFolder="" count="0" memberValueDatatype="130" unbalanced="0"/>
    <cacheHierarchy uniqueName="[Customer_Dim_UPDATED].[First Name]" caption="First Name" attribute="1" defaultMemberUniqueName="[Customer_Dim_UPDATED].[First Name].[All]" allUniqueName="[Customer_Dim_UPDATED].[First Name].[All]" dimensionUniqueName="[Customer_Dim_UPDATED]" displayFolder="" count="0" memberValueDatatype="130" unbalanced="0"/>
    <cacheHierarchy uniqueName="[Customer_Dim_UPDATED].[Last Name]" caption="Last Name" attribute="1" defaultMemberUniqueName="[Customer_Dim_UPDATED].[Last Name].[All]" allUniqueName="[Customer_Dim_UPDATED].[Last Name].[All]" dimensionUniqueName="[Customer_Dim_UPDATED]" displayFolder="" count="0" memberValueDatatype="130" unbalanced="0"/>
    <cacheHierarchy uniqueName="[Customer_Dim_UPDATED].[Full Name]" caption="Full Name" attribute="1" defaultMemberUniqueName="[Customer_Dim_UPDATED].[Full Name].[All]" allUniqueName="[Customer_Dim_UPDATED].[Full Name].[All]" dimensionUniqueName="[Customer_Dim_UPDATED]" displayFolder="" count="0" memberValueDatatype="130" unbalanced="0"/>
    <cacheHierarchy uniqueName="[Customer_Dim_UPDATED].[Age]" caption="Age" attribute="1" defaultMemberUniqueName="[Customer_Dim_UPDATED].[Age].[All]" allUniqueName="[Customer_Dim_UPDATED].[Age].[All]" dimensionUniqueName="[Customer_Dim_UPDATED]" displayFolder="" count="0" memberValueDatatype="20" unbalanced="0"/>
    <cacheHierarchy uniqueName="[Customer_Dim_UPDATED].[Age Group]" caption="Age Group" attribute="1" defaultMemberUniqueName="[Customer_Dim_UPDATED].[Age Group].[All]" allUniqueName="[Customer_Dim_UPDATED].[Age Group].[All]" dimensionUniqueName="[Customer_Dim_UPDATED]" displayFolder="" count="0" memberValueDatatype="130" unbalanced="0"/>
    <cacheHierarchy uniqueName="[Customer_Dim_UPDATED].[Gender]" caption="Gender" attribute="1" defaultMemberUniqueName="[Customer_Dim_UPDATED].[Gender].[All]" allUniqueName="[Customer_Dim_UPDATED].[Gender].[All]" dimensionUniqueName="[Customer_Dim_UPDATED]" displayFolder="" count="0" memberValueDatatype="130" unbalanced="0"/>
    <cacheHierarchy uniqueName="[Customer_Dim_UPDATED].[City]" caption="City" attribute="1" defaultMemberUniqueName="[Customer_Dim_UPDATED].[City].[All]" allUniqueName="[Customer_Dim_UPDATED].[City].[All]" dimensionUniqueName="[Customer_Dim_UPDATED]" displayFolder="" count="0" memberValueDatatype="130" unbalanced="0"/>
    <cacheHierarchy uniqueName="[Customer_Dim_UPDATED].[State]" caption="State" attribute="1" defaultMemberUniqueName="[Customer_Dim_UPDATED].[State].[All]" allUniqueName="[Customer_Dim_UPDATED].[State].[All]" dimensionUniqueName="[Customer_Dim_UPDATED]" displayFolder="" count="0" memberValueDatatype="130" unbalanced="0"/>
    <cacheHierarchy uniqueName="[Customer_Dim_UPDATED].[Country]" caption="Country" attribute="1" defaultMemberUniqueName="[Customer_Dim_UPDATED].[Country].[All]" allUniqueName="[Customer_Dim_UPDATED].[Country].[All]" dimensionUniqueName="[Customer_Dim_UPDATED]" displayFolder="" count="0" memberValueDatatype="130" unbalanced="0"/>
    <cacheHierarchy uniqueName="[Customer_Dim_UPDATED].[Loyalty_Level]" caption="Loyalty_Level" attribute="1" defaultMemberUniqueName="[Customer_Dim_UPDATED].[Loyalty_Level].[All]" allUniqueName="[Customer_Dim_UPDATED].[Loyalty_Level].[All]" dimensionUniqueName="[Customer_Dim_UPDATED]" displayFolder="" count="0" memberValueDatatype="130" unbalanced="0"/>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0" memberValueDatatype="130" unbalanced="0"/>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0" memberValueDatatype="130" unbalanced="0"/>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20" unbalanced="0"/>
    <cacheHierarchy uniqueName="[Product_Dim].[Total Sales]" caption="Total Sales" attribute="1" defaultMemberUniqueName="[Product_Dim].[Total Sales].[All]" allUniqueName="[Product_Dim].[Total Sales].[All]" dimensionUniqueName="[Product_Dim]" displayFolder="" count="0" memberValueDatatype="5" unbalanced="0"/>
    <cacheHierarchy uniqueName="[Sales_Fact__2].[Sales_ID]" caption="Sales_ID" attribute="1" defaultMemberUniqueName="[Sales_Fact__2].[Sales_ID].[All]" allUniqueName="[Sales_Fact__2].[Sales_ID].[All]" dimensionUniqueName="[Sales_Fact__2]" displayFolder="" count="0" memberValueDatatype="130" unbalanced="0"/>
    <cacheHierarchy uniqueName="[Sales_Fact__2].[Column1]" caption="Column1" attribute="1" defaultMemberUniqueName="[Sales_Fact__2].[Column1].[All]" allUniqueName="[Sales_Fact__2].[Column1].[All]" dimensionUniqueName="[Sales_Fact__2]" displayFolder="" count="2" memberValueDatatype="20" unbalanced="0">
      <fieldsUsage count="2">
        <fieldUsage x="-1"/>
        <fieldUsage x="0"/>
      </fieldsUsage>
    </cacheHierarchy>
    <cacheHierarchy uniqueName="[Sales_Fact__2].[Order_Date]" caption="Order_Date" attribute="1" time="1" defaultMemberUniqueName="[Sales_Fact__2].[Order_Date].[All]" allUniqueName="[Sales_Fact__2].[Order_Date].[All]" dimensionUniqueName="[Sales_Fact__2]" displayFolder="" count="0" memberValueDatatype="7" unbalanced="0"/>
    <cacheHierarchy uniqueName="[Sales_Fact__2].[Customer_ID]" caption="Customer_ID" attribute="1" defaultMemberUniqueName="[Sales_Fact__2].[Customer_ID].[All]" allUniqueName="[Sales_Fact__2].[Customer_ID].[All]" dimensionUniqueName="[Sales_Fact__2]" displayFolder="" count="0" memberValueDatatype="130" unbalanced="0"/>
    <cacheHierarchy uniqueName="[Sales_Fact__2].[Product_ID]" caption="Product_ID" attribute="1" defaultMemberUniqueName="[Sales_Fact__2].[Product_ID].[All]" allUniqueName="[Sales_Fact__2].[Product_ID].[All]" dimensionUniqueName="[Sales_Fact__2]" displayFolder="" count="0" memberValueDatatype="130" unbalanced="0"/>
    <cacheHierarchy uniqueName="[Sales_Fact__2].[Store_ID]" caption="Store_ID" attribute="1" defaultMemberUniqueName="[Sales_Fact__2].[Store_ID].[All]" allUniqueName="[Sales_Fact__2].[Store_ID].[All]" dimensionUniqueName="[Sales_Fact__2]" displayFolder="" count="0" memberValueDatatype="130" unbalanced="0"/>
    <cacheHierarchy uniqueName="[Sales_Fact__2].[Quantity]" caption="Quantity" attribute="1" defaultMemberUniqueName="[Sales_Fact__2].[Quantity].[All]" allUniqueName="[Sales_Fact__2].[Quantity].[All]" dimensionUniqueName="[Sales_Fact__2]" displayFolder="" count="0" memberValueDatatype="20" unbalanced="0"/>
    <cacheHierarchy uniqueName="[Sales_Fact__2].[Column2]" caption="Column2" attribute="1" defaultMemberUniqueName="[Sales_Fact__2].[Column2].[All]" allUniqueName="[Sales_Fact__2].[Column2].[All]" dimensionUniqueName="[Sales_Fact__2]" displayFolder="" count="0" memberValueDatatype="5" unbalanced="0"/>
    <cacheHierarchy uniqueName="[Sales_Fact__2].[Unit_Price]" caption="Unit_Price" attribute="1" defaultMemberUniqueName="[Sales_Fact__2].[Unit_Price].[All]" allUniqueName="[Sales_Fact__2].[Unit_Price].[All]" dimensionUniqueName="[Sales_Fact__2]" displayFolder="" count="0" memberValueDatatype="5" unbalanced="0"/>
    <cacheHierarchy uniqueName="[Sales_Fact__2].[Total Sales]" caption="Total Sales" attribute="1" defaultMemberUniqueName="[Sales_Fact__2].[Total Sales].[All]" allUniqueName="[Sales_Fact__2].[Total Sales].[All]" dimensionUniqueName="[Sales_Fact__2]" displayFolder="" count="0" memberValueDatatype="5" unbalanced="0"/>
    <cacheHierarchy uniqueName="[Sales_Fact__2].[Discount]" caption="Discount" attribute="1" defaultMemberUniqueName="[Sales_Fact__2].[Discount].[All]" allUniqueName="[Sales_Fact__2].[Discount].[All]" dimensionUniqueName="[Sales_Fact__2]" displayFolder="" count="0" memberValueDatatype="5" unbalanced="0"/>
    <cacheHierarchy uniqueName="[Sales_Fact__2].[Payment_Type]" caption="Payment_Type" attribute="1" defaultMemberUniqueName="[Sales_Fact__2].[Payment_Type].[All]" allUniqueName="[Sales_Fact__2].[Payment_Type].[All]" dimensionUniqueName="[Sales_Fact__2]" displayFolder="" count="0" memberValueDatatype="130" unbalanced="0"/>
    <cacheHierarchy uniqueName="[Sales_Fact__2].[Total_Amount]" caption="Total_Amount" attribute="1" defaultMemberUniqueName="[Sales_Fact__2].[Total_Amount].[All]" allUniqueName="[Sales_Fact__2].[Total_Amount].[All]" dimensionUniqueName="[Sales_Fact__2]" displayFolder="" count="0" memberValueDatatype="5" unbalanced="0"/>
    <cacheHierarchy uniqueName="[Sales_Fact__2].[Column11]" caption="Column11" attribute="1" defaultMemberUniqueName="[Sales_Fact__2].[Column11].[All]" allUniqueName="[Sales_Fact__2].[Column11].[All]" dimensionUniqueName="[Sales_Fact__2]" displayFolder="" count="0" memberValueDatatype="130" unbalanced="0"/>
    <cacheHierarchy uniqueName="[Sales_Fact__2].[Column12]" caption="Column12" attribute="1" defaultMemberUniqueName="[Sales_Fact__2].[Column12].[All]" allUniqueName="[Sales_Fact__2].[Column12].[All]" dimensionUniqueName="[Sales_Fact__2]" displayFolder="" count="0" memberValueDatatype="130" unbalanced="0"/>
    <cacheHierarchy uniqueName="[Sales_Fact__2].[Column13]" caption="Column13" attribute="1" defaultMemberUniqueName="[Sales_Fact__2].[Column13].[All]" allUniqueName="[Sales_Fact__2].[Column13].[All]" dimensionUniqueName="[Sales_Fact__2]" displayFolder="" count="0" memberValueDatatype="130"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2" memberValueDatatype="130" unbalanced="0">
      <fieldsUsage count="2">
        <fieldUsage x="-1"/>
        <fieldUsage x="2"/>
      </fieldsUsage>
    </cacheHierarchy>
    <cacheHierarchy uniqueName="[Store_Dim].[Region]" caption="Region" attribute="1" defaultMemberUniqueName="[Store_Dim].[Region].[All]" allUniqueName="[Store_Dim].[Region].[All]" dimensionUniqueName="[Store_Dim]" displayFolder="" count="0" memberValueDatatype="130" unbalanced="0"/>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0" memberValueDatatype="130" unbalanced="0"/>
    <cacheHierarchy uniqueName="[Measures].[__XL_Count Customer_Dim_UPDATED]" caption="__XL_Count Customer_Dim_UPDATED" measure="1" displayFolder="" measureGroup="Customer_Dim_UPDATED" count="0" hidden="1"/>
    <cacheHierarchy uniqueName="[Measures].[__XL_Count Store_Dim]" caption="__XL_Count Store_Dim" measure="1" displayFolder="" measureGroup="Store_Dim" count="0" hidden="1"/>
    <cacheHierarchy uniqueName="[Measures].[__XL_Count Sales_Fact__2]" caption="__XL_Count Sales_Fact__2" measure="1" displayFolder="" measureGroup="Sales_Fact__2" count="0" hidden="1"/>
    <cacheHierarchy uniqueName="[Measures].[__XL_Count Product_Dim]" caption="__XL_Count Product_Dim" measure="1" displayFolder="" measureGroup="Product_Dim" count="0" hidden="1"/>
    <cacheHierarchy uniqueName="[Measures].[__No measures defined]" caption="__No measures defined" measure="1" displayFolder="" count="0" hidden="1"/>
    <cacheHierarchy uniqueName="[Measures].[Sum of Age]" caption="Sum of Age" measure="1" displayFolder="" measureGroup="Customer_Dim_UPDATED" count="0" hidden="1">
      <extLst>
        <ext xmlns:x15="http://schemas.microsoft.com/office/spreadsheetml/2010/11/main" uri="{B97F6D7D-B522-45F9-BDA1-12C45D357490}">
          <x15:cacheHierarchy aggregatedColumn="4"/>
        </ext>
      </extLst>
    </cacheHierarchy>
    <cacheHierarchy uniqueName="[Measures].[Count of Product_ID]" caption="Count of Product_ID" measure="1" displayFolder="" measureGroup="Sales_Fact__2"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ales_Fact__2" count="0" hidden="1">
      <extLst>
        <ext xmlns:x15="http://schemas.microsoft.com/office/spreadsheetml/2010/11/main" uri="{B97F6D7D-B522-45F9-BDA1-12C45D357490}">
          <x15:cacheHierarchy aggregatedColumn="25"/>
        </ext>
      </extLst>
    </cacheHierarchy>
    <cacheHierarchy uniqueName="[Measures].[Sum of Cost]" caption="Sum of Cost" measure="1" displayFolder="" measureGroup="Product_Dim" count="0" hidden="1">
      <extLst>
        <ext xmlns:x15="http://schemas.microsoft.com/office/spreadsheetml/2010/11/main" uri="{B97F6D7D-B522-45F9-BDA1-12C45D357490}">
          <x15:cacheHierarchy aggregatedColumn="16"/>
        </ext>
      </extLst>
    </cacheHierarchy>
    <cacheHierarchy uniqueName="[Measures].[Count of Loyalty_Level]" caption="Count of Loyalty_Level" measure="1" displayFolder="" measureGroup="Customer_Dim_UPDATED"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Customer_Dim_UPDATED" count="0" hidden="1">
      <extLst>
        <ext xmlns:x15="http://schemas.microsoft.com/office/spreadsheetml/2010/11/main" uri="{B97F6D7D-B522-45F9-BDA1-12C45D357490}">
          <x15:cacheHierarchy aggregatedColumn="5"/>
        </ext>
      </extLst>
    </cacheHierarchy>
    <cacheHierarchy uniqueName="[Measures].[Count of State]" caption="Count of State" measure="1" displayFolder="" measureGroup="Customer_Dim_UPDATED" count="0" hidden="1">
      <extLst>
        <ext xmlns:x15="http://schemas.microsoft.com/office/spreadsheetml/2010/11/main" uri="{B97F6D7D-B522-45F9-BDA1-12C45D357490}">
          <x15:cacheHierarchy aggregatedColumn="8"/>
        </ext>
      </extLst>
    </cacheHierarchy>
    <cacheHierarchy uniqueName="[Measures].[Count of Order_Date]" caption="Count of Order_Date" measure="1" displayFolder="" measureGroup="Sales_Fact__2"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Sales_Fact__2" count="0" hidden="1">
      <extLst>
        <ext xmlns:x15="http://schemas.microsoft.com/office/spreadsheetml/2010/11/main" uri="{B97F6D7D-B522-45F9-BDA1-12C45D357490}">
          <x15:cacheHierarchy aggregatedColumn="22"/>
        </ext>
      </extLst>
    </cacheHierarchy>
    <cacheHierarchy uniqueName="[Measures].[Sum of Column2]" caption="Sum of Column2" measure="1" displayFolder="" measureGroup="Sales_Fact__2" count="0" hidden="1">
      <extLst>
        <ext xmlns:x15="http://schemas.microsoft.com/office/spreadsheetml/2010/11/main" uri="{B97F6D7D-B522-45F9-BDA1-12C45D357490}">
          <x15:cacheHierarchy aggregatedColumn="26"/>
        </ext>
      </extLst>
    </cacheHierarchy>
    <cacheHierarchy uniqueName="[Measures].[Sum of Column1]" caption="Sum of Column1" measure="1" displayFolder="" measureGroup="Sales_Fact__2" count="0" hidden="1">
      <extLst>
        <ext xmlns:x15="http://schemas.microsoft.com/office/spreadsheetml/2010/11/main" uri="{B97F6D7D-B522-45F9-BDA1-12C45D357490}">
          <x15:cacheHierarchy aggregatedColumn="20"/>
        </ext>
      </extLst>
    </cacheHierarchy>
    <cacheHierarchy uniqueName="[Measures].[Sum of Total Sales]" caption="Sum of Total Sales" measure="1" displayFolder="" measureGroup="Product_Dim"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Product_Dim" count="0" hidden="1">
      <extLst>
        <ext xmlns:x15="http://schemas.microsoft.com/office/spreadsheetml/2010/11/main" uri="{B97F6D7D-B522-45F9-BDA1-12C45D357490}">
          <x15:cacheHierarchy aggregatedColumn="13"/>
        </ext>
      </extLst>
    </cacheHierarchy>
    <cacheHierarchy uniqueName="[Measures].[Sum of Total Sales 2]" caption="Sum of Total Sales 2" measure="1" displayFolder="" measureGroup="Sales_Fact__2"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im_UPDATED" count="0" hidden="1">
      <extLst>
        <ext xmlns:x15="http://schemas.microsoft.com/office/spreadsheetml/2010/11/main" uri="{B97F6D7D-B522-45F9-BDA1-12C45D357490}">
          <x15:cacheHierarchy aggregatedColumn="0"/>
        </ext>
      </extLst>
    </cacheHierarchy>
    <cacheHierarchy uniqueName="[Measures].[Count of Region]" caption="Count of Region" measure="1" displayFolder="" measureGroup="Store_Dim" count="0" hidden="1">
      <extLst>
        <ext xmlns:x15="http://schemas.microsoft.com/office/spreadsheetml/2010/11/main" uri="{B97F6D7D-B522-45F9-BDA1-12C45D357490}">
          <x15:cacheHierarchy aggregatedColumn="37"/>
        </ext>
      </extLst>
    </cacheHierarchy>
    <cacheHierarchy uniqueName="[Measures].[Count of City]" caption="Count of City" measure="1" displayFolder="" measureGroup="Store_Dim" count="0" hidden="1">
      <extLst>
        <ext xmlns:x15="http://schemas.microsoft.com/office/spreadsheetml/2010/11/main" uri="{B97F6D7D-B522-45F9-BDA1-12C45D357490}">
          <x15:cacheHierarchy aggregatedColumn="38"/>
        </ext>
      </extLst>
    </cacheHierarchy>
    <cacheHierarchy uniqueName="[Measures].[Count of Store_ID]" caption="Count of Store_ID" measure="1" displayFolder="" measureGroup="Sales_Fact__2" count="0" hidden="1">
      <extLst>
        <ext xmlns:x15="http://schemas.microsoft.com/office/spreadsheetml/2010/11/main" uri="{B97F6D7D-B522-45F9-BDA1-12C45D357490}">
          <x15:cacheHierarchy aggregatedColumn="24"/>
        </ext>
      </extLst>
    </cacheHierarchy>
    <cacheHierarchy uniqueName="[Measures].[Count of Store_Name]" caption="Count of Store_Name" measure="1" displayFolder="" measureGroup="Store_Dim" count="0" hidden="1">
      <extLst>
        <ext xmlns:x15="http://schemas.microsoft.com/office/spreadsheetml/2010/11/main" uri="{B97F6D7D-B522-45F9-BDA1-12C45D357490}">
          <x15:cacheHierarchy aggregatedColumn="36"/>
        </ext>
      </extLst>
    </cacheHierarchy>
  </cacheHierarchies>
  <kpis count="0"/>
  <dimensions count="5">
    <dimension name="Customer_Dim_UPDATED" uniqueName="[Customer_Dim_UPDATED]" caption="Customer_Dim_UPDATED"/>
    <dimension measure="1" name="Measures" uniqueName="[Measures]" caption="Measures"/>
    <dimension name="Product_Dim" uniqueName="[Product_Dim]" caption="Product_Dim"/>
    <dimension name="Sales_Fact__2" uniqueName="[Sales_Fact__2]" caption="Sales_Fact__2"/>
    <dimension name="Store_Dim" uniqueName="[Store_Dim]" caption="Store_Dim"/>
  </dimensions>
  <measureGroups count="4">
    <measureGroup name="Customer_Dim_UPDATED" caption="Customer_Dim_UPDATED"/>
    <measureGroup name="Product_Dim" caption="Product_Dim"/>
    <measureGroup name="Sales_Fact__2" caption="Sales_Fact__2"/>
    <measureGroup name="Store_Dim" caption="Store_Dim"/>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RAS MT" refreshedDate="46100.566932060188" backgroundQuery="1" createdVersion="8" refreshedVersion="8" minRefreshableVersion="3" recordCount="0" supportSubquery="1" supportAdvancedDrill="1" xr:uid="{7C87B998-5A5F-4212-9FEE-3A0FD9D03B9E}">
  <cacheSource type="external" connectionId="8"/>
  <cacheFields count="3">
    <cacheField name="[Product_Dim].[Product_Name].[Product_Name]" caption="Product_Name" numFmtId="0" hierarchy="12" level="1">
      <sharedItems count="10">
        <s v="Boxing Hand Wraps"/>
        <s v="Makeup Brush Set"/>
        <s v="Matte Lipstick Set"/>
        <s v="Portable Power Bank"/>
        <s v="Sports Wrist Sweatbands"/>
        <s v="Wall-Mounted Spice Rack"/>
        <s v="WiFi Mesh Router"/>
        <s v="Wireless Mouse"/>
        <s v="Women's Formal Blazer"/>
        <s v="Wooden Nightstand"/>
      </sharedItems>
    </cacheField>
    <cacheField name="[Measures].[Sum of Total Sales 2]" caption="Sum of Total Sales 2" numFmtId="0" hierarchy="58" level="32767"/>
    <cacheField name="[Store_Dim].[Store_Name].[Store_Name]" caption="Store_Name" numFmtId="0" hierarchy="36" level="1">
      <sharedItems containsSemiMixedTypes="0" containsNonDate="0" containsString="0"/>
    </cacheField>
  </cacheFields>
  <cacheHierarchies count="65">
    <cacheHierarchy uniqueName="[Customer_Dim_UPDATED].[Customer_ID]" caption="Customer_ID" attribute="1" defaultMemberUniqueName="[Customer_Dim_UPDATED].[Customer_ID].[All]" allUniqueName="[Customer_Dim_UPDATED].[Customer_ID].[All]" dimensionUniqueName="[Customer_Dim_UPDATED]" displayFolder="" count="0" memberValueDatatype="130" unbalanced="0"/>
    <cacheHierarchy uniqueName="[Customer_Dim_UPDATED].[First Name]" caption="First Name" attribute="1" defaultMemberUniqueName="[Customer_Dim_UPDATED].[First Name].[All]" allUniqueName="[Customer_Dim_UPDATED].[First Name].[All]" dimensionUniqueName="[Customer_Dim_UPDATED]" displayFolder="" count="0" memberValueDatatype="130" unbalanced="0"/>
    <cacheHierarchy uniqueName="[Customer_Dim_UPDATED].[Last Name]" caption="Last Name" attribute="1" defaultMemberUniqueName="[Customer_Dim_UPDATED].[Last Name].[All]" allUniqueName="[Customer_Dim_UPDATED].[Last Name].[All]" dimensionUniqueName="[Customer_Dim_UPDATED]" displayFolder="" count="0" memberValueDatatype="130" unbalanced="0"/>
    <cacheHierarchy uniqueName="[Customer_Dim_UPDATED].[Full Name]" caption="Full Name" attribute="1" defaultMemberUniqueName="[Customer_Dim_UPDATED].[Full Name].[All]" allUniqueName="[Customer_Dim_UPDATED].[Full Name].[All]" dimensionUniqueName="[Customer_Dim_UPDATED]" displayFolder="" count="0" memberValueDatatype="130" unbalanced="0"/>
    <cacheHierarchy uniqueName="[Customer_Dim_UPDATED].[Age]" caption="Age" attribute="1" defaultMemberUniqueName="[Customer_Dim_UPDATED].[Age].[All]" allUniqueName="[Customer_Dim_UPDATED].[Age].[All]" dimensionUniqueName="[Customer_Dim_UPDATED]" displayFolder="" count="0" memberValueDatatype="20" unbalanced="0"/>
    <cacheHierarchy uniqueName="[Customer_Dim_UPDATED].[Age Group]" caption="Age Group" attribute="1" defaultMemberUniqueName="[Customer_Dim_UPDATED].[Age Group].[All]" allUniqueName="[Customer_Dim_UPDATED].[Age Group].[All]" dimensionUniqueName="[Customer_Dim_UPDATED]" displayFolder="" count="0" memberValueDatatype="130" unbalanced="0"/>
    <cacheHierarchy uniqueName="[Customer_Dim_UPDATED].[Gender]" caption="Gender" attribute="1" defaultMemberUniqueName="[Customer_Dim_UPDATED].[Gender].[All]" allUniqueName="[Customer_Dim_UPDATED].[Gender].[All]" dimensionUniqueName="[Customer_Dim_UPDATED]" displayFolder="" count="0" memberValueDatatype="130" unbalanced="0"/>
    <cacheHierarchy uniqueName="[Customer_Dim_UPDATED].[City]" caption="City" attribute="1" defaultMemberUniqueName="[Customer_Dim_UPDATED].[City].[All]" allUniqueName="[Customer_Dim_UPDATED].[City].[All]" dimensionUniqueName="[Customer_Dim_UPDATED]" displayFolder="" count="0" memberValueDatatype="130" unbalanced="0"/>
    <cacheHierarchy uniqueName="[Customer_Dim_UPDATED].[State]" caption="State" attribute="1" defaultMemberUniqueName="[Customer_Dim_UPDATED].[State].[All]" allUniqueName="[Customer_Dim_UPDATED].[State].[All]" dimensionUniqueName="[Customer_Dim_UPDATED]" displayFolder="" count="0" memberValueDatatype="130" unbalanced="0"/>
    <cacheHierarchy uniqueName="[Customer_Dim_UPDATED].[Country]" caption="Country" attribute="1" defaultMemberUniqueName="[Customer_Dim_UPDATED].[Country].[All]" allUniqueName="[Customer_Dim_UPDATED].[Country].[All]" dimensionUniqueName="[Customer_Dim_UPDATED]" displayFolder="" count="0" memberValueDatatype="130" unbalanced="0"/>
    <cacheHierarchy uniqueName="[Customer_Dim_UPDATED].[Loyalty_Level]" caption="Loyalty_Level" attribute="1" defaultMemberUniqueName="[Customer_Dim_UPDATED].[Loyalty_Level].[All]" allUniqueName="[Customer_Dim_UPDATED].[Loyalty_Level].[All]" dimensionUniqueName="[Customer_Dim_UPDATED]" displayFolder="" count="0" memberValueDatatype="130" unbalanced="0"/>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2" memberValueDatatype="130" unbalanced="0">
      <fieldsUsage count="2">
        <fieldUsage x="-1"/>
        <fieldUsage x="0"/>
      </fieldsUsage>
    </cacheHierarchy>
    <cacheHierarchy uniqueName="[Product_Dim].[Category]" caption="Category" attribute="1" defaultMemberUniqueName="[Product_Dim].[Category].[All]" allUniqueName="[Product_Dim].[Category].[All]" dimensionUniqueName="[Product_Dim]" displayFolder="" count="0" memberValueDatatype="130" unbalanced="0"/>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0" memberValueDatatype="130" unbalanced="0"/>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20" unbalanced="0"/>
    <cacheHierarchy uniqueName="[Product_Dim].[Total Sales]" caption="Total Sales" attribute="1" defaultMemberUniqueName="[Product_Dim].[Total Sales].[All]" allUniqueName="[Product_Dim].[Total Sales].[All]" dimensionUniqueName="[Product_Dim]" displayFolder="" count="0" memberValueDatatype="5" unbalanced="0"/>
    <cacheHierarchy uniqueName="[Sales_Fact__2].[Sales_ID]" caption="Sales_ID" attribute="1" defaultMemberUniqueName="[Sales_Fact__2].[Sales_ID].[All]" allUniqueName="[Sales_Fact__2].[Sales_ID].[All]" dimensionUniqueName="[Sales_Fact__2]" displayFolder="" count="0" memberValueDatatype="130" unbalanced="0"/>
    <cacheHierarchy uniqueName="[Sales_Fact__2].[Column1]" caption="Column1" attribute="1" defaultMemberUniqueName="[Sales_Fact__2].[Column1].[All]" allUniqueName="[Sales_Fact__2].[Column1].[All]" dimensionUniqueName="[Sales_Fact__2]" displayFolder="" count="0" memberValueDatatype="20" unbalanced="0"/>
    <cacheHierarchy uniqueName="[Sales_Fact__2].[Order_Date]" caption="Order_Date" attribute="1" time="1" defaultMemberUniqueName="[Sales_Fact__2].[Order_Date].[All]" allUniqueName="[Sales_Fact__2].[Order_Date].[All]" dimensionUniqueName="[Sales_Fact__2]" displayFolder="" count="0" memberValueDatatype="7" unbalanced="0"/>
    <cacheHierarchy uniqueName="[Sales_Fact__2].[Customer_ID]" caption="Customer_ID" attribute="1" defaultMemberUniqueName="[Sales_Fact__2].[Customer_ID].[All]" allUniqueName="[Sales_Fact__2].[Customer_ID].[All]" dimensionUniqueName="[Sales_Fact__2]" displayFolder="" count="0" memberValueDatatype="130" unbalanced="0"/>
    <cacheHierarchy uniqueName="[Sales_Fact__2].[Product_ID]" caption="Product_ID" attribute="1" defaultMemberUniqueName="[Sales_Fact__2].[Product_ID].[All]" allUniqueName="[Sales_Fact__2].[Product_ID].[All]" dimensionUniqueName="[Sales_Fact__2]" displayFolder="" count="0" memberValueDatatype="130" unbalanced="0"/>
    <cacheHierarchy uniqueName="[Sales_Fact__2].[Store_ID]" caption="Store_ID" attribute="1" defaultMemberUniqueName="[Sales_Fact__2].[Store_ID].[All]" allUniqueName="[Sales_Fact__2].[Store_ID].[All]" dimensionUniqueName="[Sales_Fact__2]" displayFolder="" count="0" memberValueDatatype="130" unbalanced="0"/>
    <cacheHierarchy uniqueName="[Sales_Fact__2].[Quantity]" caption="Quantity" attribute="1" defaultMemberUniqueName="[Sales_Fact__2].[Quantity].[All]" allUniqueName="[Sales_Fact__2].[Quantity].[All]" dimensionUniqueName="[Sales_Fact__2]" displayFolder="" count="0" memberValueDatatype="20" unbalanced="0"/>
    <cacheHierarchy uniqueName="[Sales_Fact__2].[Column2]" caption="Column2" attribute="1" defaultMemberUniqueName="[Sales_Fact__2].[Column2].[All]" allUniqueName="[Sales_Fact__2].[Column2].[All]" dimensionUniqueName="[Sales_Fact__2]" displayFolder="" count="0" memberValueDatatype="5" unbalanced="0"/>
    <cacheHierarchy uniqueName="[Sales_Fact__2].[Unit_Price]" caption="Unit_Price" attribute="1" defaultMemberUniqueName="[Sales_Fact__2].[Unit_Price].[All]" allUniqueName="[Sales_Fact__2].[Unit_Price].[All]" dimensionUniqueName="[Sales_Fact__2]" displayFolder="" count="0" memberValueDatatype="5" unbalanced="0"/>
    <cacheHierarchy uniqueName="[Sales_Fact__2].[Total Sales]" caption="Total Sales" attribute="1" defaultMemberUniqueName="[Sales_Fact__2].[Total Sales].[All]" allUniqueName="[Sales_Fact__2].[Total Sales].[All]" dimensionUniqueName="[Sales_Fact__2]" displayFolder="" count="0" memberValueDatatype="5" unbalanced="0"/>
    <cacheHierarchy uniqueName="[Sales_Fact__2].[Discount]" caption="Discount" attribute="1" defaultMemberUniqueName="[Sales_Fact__2].[Discount].[All]" allUniqueName="[Sales_Fact__2].[Discount].[All]" dimensionUniqueName="[Sales_Fact__2]" displayFolder="" count="0" memberValueDatatype="5" unbalanced="0"/>
    <cacheHierarchy uniqueName="[Sales_Fact__2].[Payment_Type]" caption="Payment_Type" attribute="1" defaultMemberUniqueName="[Sales_Fact__2].[Payment_Type].[All]" allUniqueName="[Sales_Fact__2].[Payment_Type].[All]" dimensionUniqueName="[Sales_Fact__2]" displayFolder="" count="0" memberValueDatatype="130" unbalanced="0"/>
    <cacheHierarchy uniqueName="[Sales_Fact__2].[Total_Amount]" caption="Total_Amount" attribute="1" defaultMemberUniqueName="[Sales_Fact__2].[Total_Amount].[All]" allUniqueName="[Sales_Fact__2].[Total_Amount].[All]" dimensionUniqueName="[Sales_Fact__2]" displayFolder="" count="0" memberValueDatatype="5" unbalanced="0"/>
    <cacheHierarchy uniqueName="[Sales_Fact__2].[Column11]" caption="Column11" attribute="1" defaultMemberUniqueName="[Sales_Fact__2].[Column11].[All]" allUniqueName="[Sales_Fact__2].[Column11].[All]" dimensionUniqueName="[Sales_Fact__2]" displayFolder="" count="0" memberValueDatatype="130" unbalanced="0"/>
    <cacheHierarchy uniqueName="[Sales_Fact__2].[Column12]" caption="Column12" attribute="1" defaultMemberUniqueName="[Sales_Fact__2].[Column12].[All]" allUniqueName="[Sales_Fact__2].[Column12].[All]" dimensionUniqueName="[Sales_Fact__2]" displayFolder="" count="0" memberValueDatatype="130" unbalanced="0"/>
    <cacheHierarchy uniqueName="[Sales_Fact__2].[Column13]" caption="Column13" attribute="1" defaultMemberUniqueName="[Sales_Fact__2].[Column13].[All]" allUniqueName="[Sales_Fact__2].[Column13].[All]" dimensionUniqueName="[Sales_Fact__2]" displayFolder="" count="0" memberValueDatatype="130"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2" memberValueDatatype="130" unbalanced="0">
      <fieldsUsage count="2">
        <fieldUsage x="-1"/>
        <fieldUsage x="2"/>
      </fieldsUsage>
    </cacheHierarchy>
    <cacheHierarchy uniqueName="[Store_Dim].[Region]" caption="Region" attribute="1" defaultMemberUniqueName="[Store_Dim].[Region].[All]" allUniqueName="[Store_Dim].[Region].[All]" dimensionUniqueName="[Store_Dim]" displayFolder="" count="0" memberValueDatatype="130" unbalanced="0"/>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0" memberValueDatatype="130" unbalanced="0"/>
    <cacheHierarchy uniqueName="[Measures].[__XL_Count Customer_Dim_UPDATED]" caption="__XL_Count Customer_Dim_UPDATED" measure="1" displayFolder="" measureGroup="Customer_Dim_UPDATED" count="0" hidden="1"/>
    <cacheHierarchy uniqueName="[Measures].[__XL_Count Store_Dim]" caption="__XL_Count Store_Dim" measure="1" displayFolder="" measureGroup="Store_Dim" count="0" hidden="1"/>
    <cacheHierarchy uniqueName="[Measures].[__XL_Count Sales_Fact__2]" caption="__XL_Count Sales_Fact__2" measure="1" displayFolder="" measureGroup="Sales_Fact__2" count="0" hidden="1"/>
    <cacheHierarchy uniqueName="[Measures].[__XL_Count Product_Dim]" caption="__XL_Count Product_Dim" measure="1" displayFolder="" measureGroup="Product_Dim" count="0" hidden="1"/>
    <cacheHierarchy uniqueName="[Measures].[__No measures defined]" caption="__No measures defined" measure="1" displayFolder="" count="0" hidden="1"/>
    <cacheHierarchy uniqueName="[Measures].[Sum of Age]" caption="Sum of Age" measure="1" displayFolder="" measureGroup="Customer_Dim_UPDATED" count="0" hidden="1">
      <extLst>
        <ext xmlns:x15="http://schemas.microsoft.com/office/spreadsheetml/2010/11/main" uri="{B97F6D7D-B522-45F9-BDA1-12C45D357490}">
          <x15:cacheHierarchy aggregatedColumn="4"/>
        </ext>
      </extLst>
    </cacheHierarchy>
    <cacheHierarchy uniqueName="[Measures].[Count of Product_ID]" caption="Count of Product_ID" measure="1" displayFolder="" measureGroup="Sales_Fact__2"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ales_Fact__2" count="0" hidden="1">
      <extLst>
        <ext xmlns:x15="http://schemas.microsoft.com/office/spreadsheetml/2010/11/main" uri="{B97F6D7D-B522-45F9-BDA1-12C45D357490}">
          <x15:cacheHierarchy aggregatedColumn="25"/>
        </ext>
      </extLst>
    </cacheHierarchy>
    <cacheHierarchy uniqueName="[Measures].[Sum of Cost]" caption="Sum of Cost" measure="1" displayFolder="" measureGroup="Product_Dim" count="0" hidden="1">
      <extLst>
        <ext xmlns:x15="http://schemas.microsoft.com/office/spreadsheetml/2010/11/main" uri="{B97F6D7D-B522-45F9-BDA1-12C45D357490}">
          <x15:cacheHierarchy aggregatedColumn="16"/>
        </ext>
      </extLst>
    </cacheHierarchy>
    <cacheHierarchy uniqueName="[Measures].[Count of Loyalty_Level]" caption="Count of Loyalty_Level" measure="1" displayFolder="" measureGroup="Customer_Dim_UPDATED"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Customer_Dim_UPDATED" count="0" hidden="1">
      <extLst>
        <ext xmlns:x15="http://schemas.microsoft.com/office/spreadsheetml/2010/11/main" uri="{B97F6D7D-B522-45F9-BDA1-12C45D357490}">
          <x15:cacheHierarchy aggregatedColumn="5"/>
        </ext>
      </extLst>
    </cacheHierarchy>
    <cacheHierarchy uniqueName="[Measures].[Count of State]" caption="Count of State" measure="1" displayFolder="" measureGroup="Customer_Dim_UPDATED" count="0" hidden="1">
      <extLst>
        <ext xmlns:x15="http://schemas.microsoft.com/office/spreadsheetml/2010/11/main" uri="{B97F6D7D-B522-45F9-BDA1-12C45D357490}">
          <x15:cacheHierarchy aggregatedColumn="8"/>
        </ext>
      </extLst>
    </cacheHierarchy>
    <cacheHierarchy uniqueName="[Measures].[Count of Order_Date]" caption="Count of Order_Date" measure="1" displayFolder="" measureGroup="Sales_Fact__2"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Sales_Fact__2" count="0" hidden="1">
      <extLst>
        <ext xmlns:x15="http://schemas.microsoft.com/office/spreadsheetml/2010/11/main" uri="{B97F6D7D-B522-45F9-BDA1-12C45D357490}">
          <x15:cacheHierarchy aggregatedColumn="22"/>
        </ext>
      </extLst>
    </cacheHierarchy>
    <cacheHierarchy uniqueName="[Measures].[Sum of Column2]" caption="Sum of Column2" measure="1" displayFolder="" measureGroup="Sales_Fact__2" count="0" hidden="1">
      <extLst>
        <ext xmlns:x15="http://schemas.microsoft.com/office/spreadsheetml/2010/11/main" uri="{B97F6D7D-B522-45F9-BDA1-12C45D357490}">
          <x15:cacheHierarchy aggregatedColumn="26"/>
        </ext>
      </extLst>
    </cacheHierarchy>
    <cacheHierarchy uniqueName="[Measures].[Sum of Column1]" caption="Sum of Column1" measure="1" displayFolder="" measureGroup="Sales_Fact__2" count="0" hidden="1">
      <extLst>
        <ext xmlns:x15="http://schemas.microsoft.com/office/spreadsheetml/2010/11/main" uri="{B97F6D7D-B522-45F9-BDA1-12C45D357490}">
          <x15:cacheHierarchy aggregatedColumn="20"/>
        </ext>
      </extLst>
    </cacheHierarchy>
    <cacheHierarchy uniqueName="[Measures].[Sum of Total Sales]" caption="Sum of Total Sales" measure="1" displayFolder="" measureGroup="Product_Dim"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Product_Dim" count="0" hidden="1">
      <extLst>
        <ext xmlns:x15="http://schemas.microsoft.com/office/spreadsheetml/2010/11/main" uri="{B97F6D7D-B522-45F9-BDA1-12C45D357490}">
          <x15:cacheHierarchy aggregatedColumn="13"/>
        </ext>
      </extLst>
    </cacheHierarchy>
    <cacheHierarchy uniqueName="[Measures].[Sum of Total Sales 2]" caption="Sum of Total Sales 2" measure="1" displayFolder="" measureGroup="Sales_Fact__2"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im_UPDATED" count="0" hidden="1">
      <extLst>
        <ext xmlns:x15="http://schemas.microsoft.com/office/spreadsheetml/2010/11/main" uri="{B97F6D7D-B522-45F9-BDA1-12C45D357490}">
          <x15:cacheHierarchy aggregatedColumn="0"/>
        </ext>
      </extLst>
    </cacheHierarchy>
    <cacheHierarchy uniqueName="[Measures].[Count of Region]" caption="Count of Region" measure="1" displayFolder="" measureGroup="Store_Dim" count="0" hidden="1">
      <extLst>
        <ext xmlns:x15="http://schemas.microsoft.com/office/spreadsheetml/2010/11/main" uri="{B97F6D7D-B522-45F9-BDA1-12C45D357490}">
          <x15:cacheHierarchy aggregatedColumn="37"/>
        </ext>
      </extLst>
    </cacheHierarchy>
    <cacheHierarchy uniqueName="[Measures].[Count of City]" caption="Count of City" measure="1" displayFolder="" measureGroup="Store_Dim" count="0" hidden="1">
      <extLst>
        <ext xmlns:x15="http://schemas.microsoft.com/office/spreadsheetml/2010/11/main" uri="{B97F6D7D-B522-45F9-BDA1-12C45D357490}">
          <x15:cacheHierarchy aggregatedColumn="38"/>
        </ext>
      </extLst>
    </cacheHierarchy>
    <cacheHierarchy uniqueName="[Measures].[Count of Store_ID]" caption="Count of Store_ID" measure="1" displayFolder="" measureGroup="Sales_Fact__2" count="0" hidden="1">
      <extLst>
        <ext xmlns:x15="http://schemas.microsoft.com/office/spreadsheetml/2010/11/main" uri="{B97F6D7D-B522-45F9-BDA1-12C45D357490}">
          <x15:cacheHierarchy aggregatedColumn="24"/>
        </ext>
      </extLst>
    </cacheHierarchy>
    <cacheHierarchy uniqueName="[Measures].[Count of Store_Name]" caption="Count of Store_Name" measure="1" displayFolder="" measureGroup="Store_Dim" count="0" hidden="1">
      <extLst>
        <ext xmlns:x15="http://schemas.microsoft.com/office/spreadsheetml/2010/11/main" uri="{B97F6D7D-B522-45F9-BDA1-12C45D357490}">
          <x15:cacheHierarchy aggregatedColumn="36"/>
        </ext>
      </extLst>
    </cacheHierarchy>
  </cacheHierarchies>
  <kpis count="0"/>
  <dimensions count="5">
    <dimension name="Customer_Dim_UPDATED" uniqueName="[Customer_Dim_UPDATED]" caption="Customer_Dim_UPDATED"/>
    <dimension measure="1" name="Measures" uniqueName="[Measures]" caption="Measures"/>
    <dimension name="Product_Dim" uniqueName="[Product_Dim]" caption="Product_Dim"/>
    <dimension name="Sales_Fact__2" uniqueName="[Sales_Fact__2]" caption="Sales_Fact__2"/>
    <dimension name="Store_Dim" uniqueName="[Store_Dim]" caption="Store_Dim"/>
  </dimensions>
  <measureGroups count="4">
    <measureGroup name="Customer_Dim_UPDATED" caption="Customer_Dim_UPDATED"/>
    <measureGroup name="Product_Dim" caption="Product_Dim"/>
    <measureGroup name="Sales_Fact__2" caption="Sales_Fact__2"/>
    <measureGroup name="Store_Dim" caption="Store_Dim"/>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RAS MT" refreshedDate="46100.566926851854" backgroundQuery="1" createdVersion="8" refreshedVersion="8" minRefreshableVersion="3" recordCount="0" supportSubquery="1" supportAdvancedDrill="1" xr:uid="{94A7C6CE-DFAA-498A-A7E4-C0006C9D8663}">
  <cacheSource type="external" connectionId="8"/>
  <cacheFields count="6">
    <cacheField name="[Product_Dim].[Product_Name].[Product_Name]" caption="Product_Name" numFmtId="0" hierarchy="12" level="1">
      <sharedItems count="100">
        <s v="4K Home Projector"/>
        <s v="Adjustable Dumbbell Set"/>
        <s v="Adjustable Dumbbells 20kg"/>
        <s v="Adjustable Jump Rope"/>
        <s v="Badminton Racket Set"/>
        <s v="Basketball"/>
        <s v="Beard Grooming Kit"/>
        <s v="Bedroom Table Lamp"/>
        <s v="Bluetooth Car Audio System"/>
        <s v="Boxing Hand Wraps"/>
        <s v="Brother Laser Printer"/>
        <s v="Car Dashboard Phone Holder"/>
        <s v="Carbon Fiber Tennis Racket"/>
        <s v="Ceramic Kitchen Bowl Set"/>
        <s v="Ceramic Plant Pot"/>
        <s v="Cricket Bat"/>
        <s v="Decorative Floor Vase"/>
        <s v="Decorative Lamp Shade"/>
        <s v="Decorative Wall Mirror"/>
        <s v="Essential Oil Diffuser"/>
        <s v="Fabric Sofa Throw Blanket"/>
        <s v="Face Foundation Kit"/>
        <s v="Fitness Resistance Bands"/>
        <s v="Foam Roller"/>
        <s v="Foldable Camping Chair"/>
        <s v="Gaming Mechanical Keyboard"/>
        <s v="Gaming Mouse Pad XL"/>
        <s v="Hair Repair Oil Treatment"/>
        <s v="Hair Strengthening Shampoo"/>
        <s v="HD Smart TV Stick"/>
        <s v="HDMI Cable – 2m"/>
        <s v="Herbal Face Moisturizer"/>
        <s v="High-Grip Football"/>
        <s v="Hydrating Face Cleanser"/>
        <s v="Kitchen Cutting Board"/>
        <s v="Kitchen Storage Rack"/>
        <s v="Knee Support Brace"/>
        <s v="Laptop Cooling Pad"/>
        <s v="LED Bedside Lamp"/>
        <s v="LED Table Lamp"/>
        <s v="Luxury Perfume Spray"/>
        <s v="Makeup Brush Set"/>
        <s v="Matte Lipstick Set"/>
        <s v="Men's Casual Sneakers"/>
        <s v="Men's Formal Shirt"/>
        <s v="Men's Graphic T-Shirt"/>
        <s v="Men's Hair Styling Gel"/>
        <s v="Men's Leather Belt"/>
        <s v="Men's Roll-On Perfume"/>
        <s v="Men's Running Jacket"/>
        <s v="Men's Sports Shorts"/>
        <s v="Men's Track Pants"/>
        <s v="Men's Winter Jacket"/>
        <s v="Microwave Oven"/>
        <s v="Modern Wall Clock"/>
        <s v="Multi-Purpose Storage Box"/>
        <s v="Noise-Canceling Headphones"/>
        <s v="Organic Sunscreen Lotion"/>
        <s v="Outdoor Sports Water Bottle"/>
        <s v="Portable Bluetooth Speaker"/>
        <s v="Portable Power Bank"/>
        <s v="Premium Blanket Throw"/>
        <s v="Professional Jump Rope"/>
        <s v="Rugby Ball"/>
        <s v="Shin Guards – Adult"/>
        <s v="Smart Home WiFi Camera"/>
        <s v="Smart LED Light Strip"/>
        <s v="Soccer Training Cone Set"/>
        <s v="Sports Stopwatch Basic"/>
        <s v="Sports Stopwatch Pro"/>
        <s v="Sports Stopwatch Timer"/>
        <s v="Sports Water Hydration Pack"/>
        <s v="Sports Wrist Sweatbands"/>
        <s v="Stainless Steel Cookware Set"/>
        <s v="Stainless Steel Cutlery Set"/>
        <s v="Tennis Ball 3-Pack"/>
        <s v="USB External Hard Drive"/>
        <s v="USB-C Fast Charger"/>
        <s v="USB-C Laptop Charger"/>
        <s v="Vitamin C Face Serum"/>
        <s v="Vitamin E Body Lotion"/>
        <s v="Wall-Mounted Spice Rack"/>
        <s v="WiFi Mesh Router"/>
        <s v="Wireless Bluetooth Earbuds"/>
        <s v="Wireless Bluetooth Speaker"/>
        <s v="Wireless Mouse"/>
        <s v="Women's Ankle Boots"/>
        <s v="Women's Beanie Hat"/>
        <s v="Women's Casual Hoodie"/>
        <s v="Womens Cotton Scarf"/>
        <s v="Women's Denim Jeans"/>
        <s v="Women's Formal Blazer"/>
        <s v="Women's Hair Dryer Brush"/>
        <s v="Women's High Heels"/>
        <s v="Women's Scarf Set"/>
        <s v="Women's Summer Dress"/>
        <s v="Women's Yoga Pants"/>
        <s v="Wooden Bookshelf"/>
        <s v="Wooden Nightstand"/>
        <s v="Yoga Exercise Mat"/>
      </sharedItems>
    </cacheField>
    <cacheField name="[Product_Dim].[Brand].[Brand]" caption="Brand" numFmtId="0" hierarchy="15" level="1">
      <sharedItems containsSemiMixedTypes="0" containsNonDate="0" containsString="0"/>
    </cacheField>
    <cacheField name="[Store_Dim].[Store_Name].[Store_Name]" caption="Store_Name" numFmtId="0" hierarchy="36" level="1">
      <sharedItems containsSemiMixedTypes="0" containsNonDate="0" containsString="0"/>
    </cacheField>
    <cacheField name="[Sales_Fact__2].[Column1].[Column1]" caption="Column1" numFmtId="0" hierarchy="20" level="1">
      <sharedItems containsSemiMixedTypes="0" containsNonDate="0" containsString="0"/>
    </cacheField>
    <cacheField name="[Product_Dim].[Category].[Category]" caption="Category" numFmtId="0" hierarchy="13" level="1">
      <sharedItems containsSemiMixedTypes="0" containsNonDate="0" containsString="0"/>
    </cacheField>
    <cacheField name="[Store_Dim].[Region].[Region]" caption="Region" numFmtId="0" hierarchy="37" level="1">
      <sharedItems containsSemiMixedTypes="0" containsNonDate="0" containsString="0"/>
    </cacheField>
  </cacheFields>
  <cacheHierarchies count="65">
    <cacheHierarchy uniqueName="[Customer_Dim_UPDATED].[Customer_ID]" caption="Customer_ID" attribute="1" defaultMemberUniqueName="[Customer_Dim_UPDATED].[Customer_ID].[All]" allUniqueName="[Customer_Dim_UPDATED].[Customer_ID].[All]" dimensionUniqueName="[Customer_Dim_UPDATED]" displayFolder="" count="0" memberValueDatatype="130" unbalanced="0"/>
    <cacheHierarchy uniqueName="[Customer_Dim_UPDATED].[First Name]" caption="First Name" attribute="1" defaultMemberUniqueName="[Customer_Dim_UPDATED].[First Name].[All]" allUniqueName="[Customer_Dim_UPDATED].[First Name].[All]" dimensionUniqueName="[Customer_Dim_UPDATED]" displayFolder="" count="0" memberValueDatatype="130" unbalanced="0"/>
    <cacheHierarchy uniqueName="[Customer_Dim_UPDATED].[Last Name]" caption="Last Name" attribute="1" defaultMemberUniqueName="[Customer_Dim_UPDATED].[Last Name].[All]" allUniqueName="[Customer_Dim_UPDATED].[Last Name].[All]" dimensionUniqueName="[Customer_Dim_UPDATED]" displayFolder="" count="0" memberValueDatatype="130" unbalanced="0"/>
    <cacheHierarchy uniqueName="[Customer_Dim_UPDATED].[Full Name]" caption="Full Name" attribute="1" defaultMemberUniqueName="[Customer_Dim_UPDATED].[Full Name].[All]" allUniqueName="[Customer_Dim_UPDATED].[Full Name].[All]" dimensionUniqueName="[Customer_Dim_UPDATED]" displayFolder="" count="0" memberValueDatatype="130" unbalanced="0"/>
    <cacheHierarchy uniqueName="[Customer_Dim_UPDATED].[Age]" caption="Age" attribute="1" defaultMemberUniqueName="[Customer_Dim_UPDATED].[Age].[All]" allUniqueName="[Customer_Dim_UPDATED].[Age].[All]" dimensionUniqueName="[Customer_Dim_UPDATED]" displayFolder="" count="0" memberValueDatatype="20" unbalanced="0"/>
    <cacheHierarchy uniqueName="[Customer_Dim_UPDATED].[Age Group]" caption="Age Group" attribute="1" defaultMemberUniqueName="[Customer_Dim_UPDATED].[Age Group].[All]" allUniqueName="[Customer_Dim_UPDATED].[Age Group].[All]" dimensionUniqueName="[Customer_Dim_UPDATED]" displayFolder="" count="0" memberValueDatatype="130" unbalanced="0"/>
    <cacheHierarchy uniqueName="[Customer_Dim_UPDATED].[Gender]" caption="Gender" attribute="1" defaultMemberUniqueName="[Customer_Dim_UPDATED].[Gender].[All]" allUniqueName="[Customer_Dim_UPDATED].[Gender].[All]" dimensionUniqueName="[Customer_Dim_UPDATED]" displayFolder="" count="0" memberValueDatatype="130" unbalanced="0"/>
    <cacheHierarchy uniqueName="[Customer_Dim_UPDATED].[City]" caption="City" attribute="1" defaultMemberUniqueName="[Customer_Dim_UPDATED].[City].[All]" allUniqueName="[Customer_Dim_UPDATED].[City].[All]" dimensionUniqueName="[Customer_Dim_UPDATED]" displayFolder="" count="0" memberValueDatatype="130" unbalanced="0"/>
    <cacheHierarchy uniqueName="[Customer_Dim_UPDATED].[State]" caption="State" attribute="1" defaultMemberUniqueName="[Customer_Dim_UPDATED].[State].[All]" allUniqueName="[Customer_Dim_UPDATED].[State].[All]" dimensionUniqueName="[Customer_Dim_UPDATED]" displayFolder="" count="0" memberValueDatatype="130" unbalanced="0"/>
    <cacheHierarchy uniqueName="[Customer_Dim_UPDATED].[Country]" caption="Country" attribute="1" defaultMemberUniqueName="[Customer_Dim_UPDATED].[Country].[All]" allUniqueName="[Customer_Dim_UPDATED].[Country].[All]" dimensionUniqueName="[Customer_Dim_UPDATED]" displayFolder="" count="0" memberValueDatatype="130" unbalanced="0"/>
    <cacheHierarchy uniqueName="[Customer_Dim_UPDATED].[Loyalty_Level]" caption="Loyalty_Level" attribute="1" defaultMemberUniqueName="[Customer_Dim_UPDATED].[Loyalty_Level].[All]" allUniqueName="[Customer_Dim_UPDATED].[Loyalty_Level].[All]" dimensionUniqueName="[Customer_Dim_UPDATED]" displayFolder="" count="0" memberValueDatatype="130" unbalanced="0"/>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2" memberValueDatatype="130" unbalanced="0">
      <fieldsUsage count="2">
        <fieldUsage x="-1"/>
        <fieldUsage x="0"/>
      </fieldsUsage>
    </cacheHierarchy>
    <cacheHierarchy uniqueName="[Product_Dim].[Category]" caption="Category" attribute="1" defaultMemberUniqueName="[Product_Dim].[Category].[All]" allUniqueName="[Product_Dim].[Category].[All]" dimensionUniqueName="[Product_Dim]" displayFolder="" count="2" memberValueDatatype="130" unbalanced="0">
      <fieldsUsage count="2">
        <fieldUsage x="-1"/>
        <fieldUsage x="4"/>
      </fieldsUsage>
    </cacheHierarchy>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2" memberValueDatatype="130" unbalanced="0">
      <fieldsUsage count="2">
        <fieldUsage x="-1"/>
        <fieldUsage x="1"/>
      </fieldsUsage>
    </cacheHierarchy>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20" unbalanced="0"/>
    <cacheHierarchy uniqueName="[Product_Dim].[Total Sales]" caption="Total Sales" attribute="1" defaultMemberUniqueName="[Product_Dim].[Total Sales].[All]" allUniqueName="[Product_Dim].[Total Sales].[All]" dimensionUniqueName="[Product_Dim]" displayFolder="" count="0" memberValueDatatype="5" unbalanced="0"/>
    <cacheHierarchy uniqueName="[Sales_Fact__2].[Sales_ID]" caption="Sales_ID" attribute="1" defaultMemberUniqueName="[Sales_Fact__2].[Sales_ID].[All]" allUniqueName="[Sales_Fact__2].[Sales_ID].[All]" dimensionUniqueName="[Sales_Fact__2]" displayFolder="" count="0" memberValueDatatype="130" unbalanced="0"/>
    <cacheHierarchy uniqueName="[Sales_Fact__2].[Column1]" caption="Column1" attribute="1" defaultMemberUniqueName="[Sales_Fact__2].[Column1].[All]" allUniqueName="[Sales_Fact__2].[Column1].[All]" dimensionUniqueName="[Sales_Fact__2]" displayFolder="" count="2" memberValueDatatype="20" unbalanced="0">
      <fieldsUsage count="2">
        <fieldUsage x="-1"/>
        <fieldUsage x="3"/>
      </fieldsUsage>
    </cacheHierarchy>
    <cacheHierarchy uniqueName="[Sales_Fact__2].[Order_Date]" caption="Order_Date" attribute="1" time="1" defaultMemberUniqueName="[Sales_Fact__2].[Order_Date].[All]" allUniqueName="[Sales_Fact__2].[Order_Date].[All]" dimensionUniqueName="[Sales_Fact__2]" displayFolder="" count="0" memberValueDatatype="7" unbalanced="0"/>
    <cacheHierarchy uniqueName="[Sales_Fact__2].[Customer_ID]" caption="Customer_ID" attribute="1" defaultMemberUniqueName="[Sales_Fact__2].[Customer_ID].[All]" allUniqueName="[Sales_Fact__2].[Customer_ID].[All]" dimensionUniqueName="[Sales_Fact__2]" displayFolder="" count="0" memberValueDatatype="130" unbalanced="0"/>
    <cacheHierarchy uniqueName="[Sales_Fact__2].[Product_ID]" caption="Product_ID" attribute="1" defaultMemberUniqueName="[Sales_Fact__2].[Product_ID].[All]" allUniqueName="[Sales_Fact__2].[Product_ID].[All]" dimensionUniqueName="[Sales_Fact__2]" displayFolder="" count="0" memberValueDatatype="130" unbalanced="0"/>
    <cacheHierarchy uniqueName="[Sales_Fact__2].[Store_ID]" caption="Store_ID" attribute="1" defaultMemberUniqueName="[Sales_Fact__2].[Store_ID].[All]" allUniqueName="[Sales_Fact__2].[Store_ID].[All]" dimensionUniqueName="[Sales_Fact__2]" displayFolder="" count="0" memberValueDatatype="130" unbalanced="0"/>
    <cacheHierarchy uniqueName="[Sales_Fact__2].[Quantity]" caption="Quantity" attribute="1" defaultMemberUniqueName="[Sales_Fact__2].[Quantity].[All]" allUniqueName="[Sales_Fact__2].[Quantity].[All]" dimensionUniqueName="[Sales_Fact__2]" displayFolder="" count="0" memberValueDatatype="20" unbalanced="0"/>
    <cacheHierarchy uniqueName="[Sales_Fact__2].[Column2]" caption="Column2" attribute="1" defaultMemberUniqueName="[Sales_Fact__2].[Column2].[All]" allUniqueName="[Sales_Fact__2].[Column2].[All]" dimensionUniqueName="[Sales_Fact__2]" displayFolder="" count="0" memberValueDatatype="5" unbalanced="0"/>
    <cacheHierarchy uniqueName="[Sales_Fact__2].[Unit_Price]" caption="Unit_Price" attribute="1" defaultMemberUniqueName="[Sales_Fact__2].[Unit_Price].[All]" allUniqueName="[Sales_Fact__2].[Unit_Price].[All]" dimensionUniqueName="[Sales_Fact__2]" displayFolder="" count="0" memberValueDatatype="5" unbalanced="0"/>
    <cacheHierarchy uniqueName="[Sales_Fact__2].[Total Sales]" caption="Total Sales" attribute="1" defaultMemberUniqueName="[Sales_Fact__2].[Total Sales].[All]" allUniqueName="[Sales_Fact__2].[Total Sales].[All]" dimensionUniqueName="[Sales_Fact__2]" displayFolder="" count="0" memberValueDatatype="5" unbalanced="0"/>
    <cacheHierarchy uniqueName="[Sales_Fact__2].[Discount]" caption="Discount" attribute="1" defaultMemberUniqueName="[Sales_Fact__2].[Discount].[All]" allUniqueName="[Sales_Fact__2].[Discount].[All]" dimensionUniqueName="[Sales_Fact__2]" displayFolder="" count="0" memberValueDatatype="5" unbalanced="0"/>
    <cacheHierarchy uniqueName="[Sales_Fact__2].[Payment_Type]" caption="Payment_Type" attribute="1" defaultMemberUniqueName="[Sales_Fact__2].[Payment_Type].[All]" allUniqueName="[Sales_Fact__2].[Payment_Type].[All]" dimensionUniqueName="[Sales_Fact__2]" displayFolder="" count="0" memberValueDatatype="130" unbalanced="0"/>
    <cacheHierarchy uniqueName="[Sales_Fact__2].[Total_Amount]" caption="Total_Amount" attribute="1" defaultMemberUniqueName="[Sales_Fact__2].[Total_Amount].[All]" allUniqueName="[Sales_Fact__2].[Total_Amount].[All]" dimensionUniqueName="[Sales_Fact__2]" displayFolder="" count="0" memberValueDatatype="5" unbalanced="0"/>
    <cacheHierarchy uniqueName="[Sales_Fact__2].[Column11]" caption="Column11" attribute="1" defaultMemberUniqueName="[Sales_Fact__2].[Column11].[All]" allUniqueName="[Sales_Fact__2].[Column11].[All]" dimensionUniqueName="[Sales_Fact__2]" displayFolder="" count="0" memberValueDatatype="130" unbalanced="0"/>
    <cacheHierarchy uniqueName="[Sales_Fact__2].[Column12]" caption="Column12" attribute="1" defaultMemberUniqueName="[Sales_Fact__2].[Column12].[All]" allUniqueName="[Sales_Fact__2].[Column12].[All]" dimensionUniqueName="[Sales_Fact__2]" displayFolder="" count="0" memberValueDatatype="130" unbalanced="0"/>
    <cacheHierarchy uniqueName="[Sales_Fact__2].[Column13]" caption="Column13" attribute="1" defaultMemberUniqueName="[Sales_Fact__2].[Column13].[All]" allUniqueName="[Sales_Fact__2].[Column13].[All]" dimensionUniqueName="[Sales_Fact__2]" displayFolder="" count="0" memberValueDatatype="130"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2" memberValueDatatype="130" unbalanced="0">
      <fieldsUsage count="2">
        <fieldUsage x="-1"/>
        <fieldUsage x="2"/>
      </fieldsUsage>
    </cacheHierarchy>
    <cacheHierarchy uniqueName="[Store_Dim].[Region]" caption="Region" attribute="1" defaultMemberUniqueName="[Store_Dim].[Region].[All]" allUniqueName="[Store_Dim].[Region].[All]" dimensionUniqueName="[Store_Dim]" displayFolder="" count="2" memberValueDatatype="130" unbalanced="0">
      <fieldsUsage count="2">
        <fieldUsage x="-1"/>
        <fieldUsage x="5"/>
      </fieldsUsage>
    </cacheHierarchy>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0" memberValueDatatype="130" unbalanced="0"/>
    <cacheHierarchy uniqueName="[Measures].[__XL_Count Customer_Dim_UPDATED]" caption="__XL_Count Customer_Dim_UPDATED" measure="1" displayFolder="" measureGroup="Customer_Dim_UPDATED" count="0" hidden="1"/>
    <cacheHierarchy uniqueName="[Measures].[__XL_Count Store_Dim]" caption="__XL_Count Store_Dim" measure="1" displayFolder="" measureGroup="Store_Dim" count="0" hidden="1"/>
    <cacheHierarchy uniqueName="[Measures].[__XL_Count Sales_Fact__2]" caption="__XL_Count Sales_Fact__2" measure="1" displayFolder="" measureGroup="Sales_Fact__2" count="0" hidden="1"/>
    <cacheHierarchy uniqueName="[Measures].[__XL_Count Product_Dim]" caption="__XL_Count Product_Dim" measure="1" displayFolder="" measureGroup="Product_Dim" count="0" hidden="1"/>
    <cacheHierarchy uniqueName="[Measures].[__No measures defined]" caption="__No measures defined" measure="1" displayFolder="" count="0" hidden="1"/>
    <cacheHierarchy uniqueName="[Measures].[Sum of Age]" caption="Sum of Age" measure="1" displayFolder="" measureGroup="Customer_Dim_UPDATED" count="0" hidden="1">
      <extLst>
        <ext xmlns:x15="http://schemas.microsoft.com/office/spreadsheetml/2010/11/main" uri="{B97F6D7D-B522-45F9-BDA1-12C45D357490}">
          <x15:cacheHierarchy aggregatedColumn="4"/>
        </ext>
      </extLst>
    </cacheHierarchy>
    <cacheHierarchy uniqueName="[Measures].[Count of Product_ID]" caption="Count of Product_ID" measure="1" displayFolder="" measureGroup="Sales_Fact__2"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ales_Fact__2" count="0" hidden="1">
      <extLst>
        <ext xmlns:x15="http://schemas.microsoft.com/office/spreadsheetml/2010/11/main" uri="{B97F6D7D-B522-45F9-BDA1-12C45D357490}">
          <x15:cacheHierarchy aggregatedColumn="25"/>
        </ext>
      </extLst>
    </cacheHierarchy>
    <cacheHierarchy uniqueName="[Measures].[Sum of Cost]" caption="Sum of Cost" measure="1" displayFolder="" measureGroup="Product_Dim" count="0" hidden="1">
      <extLst>
        <ext xmlns:x15="http://schemas.microsoft.com/office/spreadsheetml/2010/11/main" uri="{B97F6D7D-B522-45F9-BDA1-12C45D357490}">
          <x15:cacheHierarchy aggregatedColumn="16"/>
        </ext>
      </extLst>
    </cacheHierarchy>
    <cacheHierarchy uniqueName="[Measures].[Count of Loyalty_Level]" caption="Count of Loyalty_Level" measure="1" displayFolder="" measureGroup="Customer_Dim_UPDATED"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Customer_Dim_UPDATED" count="0" hidden="1">
      <extLst>
        <ext xmlns:x15="http://schemas.microsoft.com/office/spreadsheetml/2010/11/main" uri="{B97F6D7D-B522-45F9-BDA1-12C45D357490}">
          <x15:cacheHierarchy aggregatedColumn="5"/>
        </ext>
      </extLst>
    </cacheHierarchy>
    <cacheHierarchy uniqueName="[Measures].[Count of State]" caption="Count of State" measure="1" displayFolder="" measureGroup="Customer_Dim_UPDATED" count="0" hidden="1">
      <extLst>
        <ext xmlns:x15="http://schemas.microsoft.com/office/spreadsheetml/2010/11/main" uri="{B97F6D7D-B522-45F9-BDA1-12C45D357490}">
          <x15:cacheHierarchy aggregatedColumn="8"/>
        </ext>
      </extLst>
    </cacheHierarchy>
    <cacheHierarchy uniqueName="[Measures].[Count of Order_Date]" caption="Count of Order_Date" measure="1" displayFolder="" measureGroup="Sales_Fact__2"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Sales_Fact__2" count="0" hidden="1">
      <extLst>
        <ext xmlns:x15="http://schemas.microsoft.com/office/spreadsheetml/2010/11/main" uri="{B97F6D7D-B522-45F9-BDA1-12C45D357490}">
          <x15:cacheHierarchy aggregatedColumn="22"/>
        </ext>
      </extLst>
    </cacheHierarchy>
    <cacheHierarchy uniqueName="[Measures].[Sum of Column2]" caption="Sum of Column2" measure="1" displayFolder="" measureGroup="Sales_Fact__2" count="0" hidden="1">
      <extLst>
        <ext xmlns:x15="http://schemas.microsoft.com/office/spreadsheetml/2010/11/main" uri="{B97F6D7D-B522-45F9-BDA1-12C45D357490}">
          <x15:cacheHierarchy aggregatedColumn="26"/>
        </ext>
      </extLst>
    </cacheHierarchy>
    <cacheHierarchy uniqueName="[Measures].[Sum of Column1]" caption="Sum of Column1" measure="1" displayFolder="" measureGroup="Sales_Fact__2" count="0" hidden="1">
      <extLst>
        <ext xmlns:x15="http://schemas.microsoft.com/office/spreadsheetml/2010/11/main" uri="{B97F6D7D-B522-45F9-BDA1-12C45D357490}">
          <x15:cacheHierarchy aggregatedColumn="20"/>
        </ext>
      </extLst>
    </cacheHierarchy>
    <cacheHierarchy uniqueName="[Measures].[Sum of Total Sales]" caption="Sum of Total Sales" measure="1" displayFolder="" measureGroup="Product_Dim"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Product_Dim" count="0" hidden="1">
      <extLst>
        <ext xmlns:x15="http://schemas.microsoft.com/office/spreadsheetml/2010/11/main" uri="{B97F6D7D-B522-45F9-BDA1-12C45D357490}">
          <x15:cacheHierarchy aggregatedColumn="13"/>
        </ext>
      </extLst>
    </cacheHierarchy>
    <cacheHierarchy uniqueName="[Measures].[Sum of Total Sales 2]" caption="Sum of Total Sales 2" measure="1" displayFolder="" measureGroup="Sales_Fact__2" count="0" hidden="1">
      <extLst>
        <ext xmlns:x15="http://schemas.microsoft.com/office/spreadsheetml/2010/11/main" uri="{B97F6D7D-B522-45F9-BDA1-12C45D357490}">
          <x15:cacheHierarchy aggregatedColumn="28"/>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im_UPDATED" count="0" hidden="1">
      <extLst>
        <ext xmlns:x15="http://schemas.microsoft.com/office/spreadsheetml/2010/11/main" uri="{B97F6D7D-B522-45F9-BDA1-12C45D357490}">
          <x15:cacheHierarchy aggregatedColumn="0"/>
        </ext>
      </extLst>
    </cacheHierarchy>
    <cacheHierarchy uniqueName="[Measures].[Count of Region]" caption="Count of Region" measure="1" displayFolder="" measureGroup="Store_Dim" count="0" hidden="1">
      <extLst>
        <ext xmlns:x15="http://schemas.microsoft.com/office/spreadsheetml/2010/11/main" uri="{B97F6D7D-B522-45F9-BDA1-12C45D357490}">
          <x15:cacheHierarchy aggregatedColumn="37"/>
        </ext>
      </extLst>
    </cacheHierarchy>
    <cacheHierarchy uniqueName="[Measures].[Count of City]" caption="Count of City" measure="1" displayFolder="" measureGroup="Store_Dim" count="0" hidden="1">
      <extLst>
        <ext xmlns:x15="http://schemas.microsoft.com/office/spreadsheetml/2010/11/main" uri="{B97F6D7D-B522-45F9-BDA1-12C45D357490}">
          <x15:cacheHierarchy aggregatedColumn="38"/>
        </ext>
      </extLst>
    </cacheHierarchy>
    <cacheHierarchy uniqueName="[Measures].[Count of Store_ID]" caption="Count of Store_ID" measure="1" displayFolder="" measureGroup="Sales_Fact__2" count="0" hidden="1">
      <extLst>
        <ext xmlns:x15="http://schemas.microsoft.com/office/spreadsheetml/2010/11/main" uri="{B97F6D7D-B522-45F9-BDA1-12C45D357490}">
          <x15:cacheHierarchy aggregatedColumn="24"/>
        </ext>
      </extLst>
    </cacheHierarchy>
    <cacheHierarchy uniqueName="[Measures].[Count of Store_Name]" caption="Count of Store_Name" measure="1" displayFolder="" measureGroup="Store_Dim" count="0" hidden="1">
      <extLst>
        <ext xmlns:x15="http://schemas.microsoft.com/office/spreadsheetml/2010/11/main" uri="{B97F6D7D-B522-45F9-BDA1-12C45D357490}">
          <x15:cacheHierarchy aggregatedColumn="36"/>
        </ext>
      </extLst>
    </cacheHierarchy>
  </cacheHierarchies>
  <kpis count="0"/>
  <dimensions count="5">
    <dimension name="Customer_Dim_UPDATED" uniqueName="[Customer_Dim_UPDATED]" caption="Customer_Dim_UPDATED"/>
    <dimension measure="1" name="Measures" uniqueName="[Measures]" caption="Measures"/>
    <dimension name="Product_Dim" uniqueName="[Product_Dim]" caption="Product_Dim"/>
    <dimension name="Sales_Fact__2" uniqueName="[Sales_Fact__2]" caption="Sales_Fact__2"/>
    <dimension name="Store_Dim" uniqueName="[Store_Dim]" caption="Store_Dim"/>
  </dimensions>
  <measureGroups count="4">
    <measureGroup name="Customer_Dim_UPDATED" caption="Customer_Dim_UPDATED"/>
    <measureGroup name="Product_Dim" caption="Product_Dim"/>
    <measureGroup name="Sales_Fact__2" caption="Sales_Fact__2"/>
    <measureGroup name="Store_Dim" caption="Store_Dim"/>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MIRAS MT" refreshedDate="46100.566925462961" backgroundQuery="1" createdVersion="8" refreshedVersion="8" minRefreshableVersion="3" recordCount="0" supportSubquery="1" supportAdvancedDrill="1" xr:uid="{F722E217-56A1-415D-B49B-18485FC133C5}">
  <cacheSource type="external" connectionId="8"/>
  <cacheFields count="5">
    <cacheField name="[Store_Dim].[Store_Name].[Store_Name]" caption="Store_Name" numFmtId="0" hierarchy="36" level="1">
      <sharedItems count="5">
        <s v="Black-Horn"/>
        <s v="Alexander Group" u="1"/>
        <s v="Martinez-Mullins" u="1"/>
        <s v="Mcdonald Inc" u="1"/>
        <s v="Moore, Padilla and Butler" u="1"/>
      </sharedItems>
    </cacheField>
    <cacheField name="[Sales_Fact__2].[Column1].[Column1]" caption="Column1" numFmtId="0" hierarchy="20" level="1">
      <sharedItems containsSemiMixedTypes="0" containsNonDate="0" containsString="0"/>
    </cacheField>
    <cacheField name="[Measures].[Sum of Total Sales 2]" caption="Sum of Total Sales 2" numFmtId="0" hierarchy="58" level="32767"/>
    <cacheField name="[Product_Dim].[Category].[Category]" caption="Category" numFmtId="0" hierarchy="13" level="1">
      <sharedItems containsSemiMixedTypes="0" containsNonDate="0" containsString="0"/>
    </cacheField>
    <cacheField name="[Store_Dim].[Region].[Region]" caption="Region" numFmtId="0" hierarchy="37" level="1">
      <sharedItems containsSemiMixedTypes="0" containsNonDate="0" containsString="0"/>
    </cacheField>
  </cacheFields>
  <cacheHierarchies count="65">
    <cacheHierarchy uniqueName="[Customer_Dim_UPDATED].[Customer_ID]" caption="Customer_ID" attribute="1" defaultMemberUniqueName="[Customer_Dim_UPDATED].[Customer_ID].[All]" allUniqueName="[Customer_Dim_UPDATED].[Customer_ID].[All]" dimensionUniqueName="[Customer_Dim_UPDATED]" displayFolder="" count="0" memberValueDatatype="130" unbalanced="0"/>
    <cacheHierarchy uniqueName="[Customer_Dim_UPDATED].[First Name]" caption="First Name" attribute="1" defaultMemberUniqueName="[Customer_Dim_UPDATED].[First Name].[All]" allUniqueName="[Customer_Dim_UPDATED].[First Name].[All]" dimensionUniqueName="[Customer_Dim_UPDATED]" displayFolder="" count="0" memberValueDatatype="130" unbalanced="0"/>
    <cacheHierarchy uniqueName="[Customer_Dim_UPDATED].[Last Name]" caption="Last Name" attribute="1" defaultMemberUniqueName="[Customer_Dim_UPDATED].[Last Name].[All]" allUniqueName="[Customer_Dim_UPDATED].[Last Name].[All]" dimensionUniqueName="[Customer_Dim_UPDATED]" displayFolder="" count="0" memberValueDatatype="130" unbalanced="0"/>
    <cacheHierarchy uniqueName="[Customer_Dim_UPDATED].[Full Name]" caption="Full Name" attribute="1" defaultMemberUniqueName="[Customer_Dim_UPDATED].[Full Name].[All]" allUniqueName="[Customer_Dim_UPDATED].[Full Name].[All]" dimensionUniqueName="[Customer_Dim_UPDATED]" displayFolder="" count="0" memberValueDatatype="130" unbalanced="0"/>
    <cacheHierarchy uniqueName="[Customer_Dim_UPDATED].[Age]" caption="Age" attribute="1" defaultMemberUniqueName="[Customer_Dim_UPDATED].[Age].[All]" allUniqueName="[Customer_Dim_UPDATED].[Age].[All]" dimensionUniqueName="[Customer_Dim_UPDATED]" displayFolder="" count="0" memberValueDatatype="20" unbalanced="0"/>
    <cacheHierarchy uniqueName="[Customer_Dim_UPDATED].[Age Group]" caption="Age Group" attribute="1" defaultMemberUniqueName="[Customer_Dim_UPDATED].[Age Group].[All]" allUniqueName="[Customer_Dim_UPDATED].[Age Group].[All]" dimensionUniqueName="[Customer_Dim_UPDATED]" displayFolder="" count="0" memberValueDatatype="130" unbalanced="0"/>
    <cacheHierarchy uniqueName="[Customer_Dim_UPDATED].[Gender]" caption="Gender" attribute="1" defaultMemberUniqueName="[Customer_Dim_UPDATED].[Gender].[All]" allUniqueName="[Customer_Dim_UPDATED].[Gender].[All]" dimensionUniqueName="[Customer_Dim_UPDATED]" displayFolder="" count="0" memberValueDatatype="130" unbalanced="0"/>
    <cacheHierarchy uniqueName="[Customer_Dim_UPDATED].[City]" caption="City" attribute="1" defaultMemberUniqueName="[Customer_Dim_UPDATED].[City].[All]" allUniqueName="[Customer_Dim_UPDATED].[City].[All]" dimensionUniqueName="[Customer_Dim_UPDATED]" displayFolder="" count="0" memberValueDatatype="130" unbalanced="0"/>
    <cacheHierarchy uniqueName="[Customer_Dim_UPDATED].[State]" caption="State" attribute="1" defaultMemberUniqueName="[Customer_Dim_UPDATED].[State].[All]" allUniqueName="[Customer_Dim_UPDATED].[State].[All]" dimensionUniqueName="[Customer_Dim_UPDATED]" displayFolder="" count="0" memberValueDatatype="130" unbalanced="0"/>
    <cacheHierarchy uniqueName="[Customer_Dim_UPDATED].[Country]" caption="Country" attribute="1" defaultMemberUniqueName="[Customer_Dim_UPDATED].[Country].[All]" allUniqueName="[Customer_Dim_UPDATED].[Country].[All]" dimensionUniqueName="[Customer_Dim_UPDATED]" displayFolder="" count="0" memberValueDatatype="130" unbalanced="0"/>
    <cacheHierarchy uniqueName="[Customer_Dim_UPDATED].[Loyalty_Level]" caption="Loyalty_Level" attribute="1" defaultMemberUniqueName="[Customer_Dim_UPDATED].[Loyalty_Level].[All]" allUniqueName="[Customer_Dim_UPDATED].[Loyalty_Level].[All]" dimensionUniqueName="[Customer_Dim_UPDATED]" displayFolder="" count="0" memberValueDatatype="130" unbalanced="0"/>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2" memberValueDatatype="130" unbalanced="0">
      <fieldsUsage count="2">
        <fieldUsage x="-1"/>
        <fieldUsage x="3"/>
      </fieldsUsage>
    </cacheHierarchy>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0" memberValueDatatype="130" unbalanced="0"/>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20" unbalanced="0"/>
    <cacheHierarchy uniqueName="[Product_Dim].[Total Sales]" caption="Total Sales" attribute="1" defaultMemberUniqueName="[Product_Dim].[Total Sales].[All]" allUniqueName="[Product_Dim].[Total Sales].[All]" dimensionUniqueName="[Product_Dim]" displayFolder="" count="0" memberValueDatatype="5" unbalanced="0"/>
    <cacheHierarchy uniqueName="[Sales_Fact__2].[Sales_ID]" caption="Sales_ID" attribute="1" defaultMemberUniqueName="[Sales_Fact__2].[Sales_ID].[All]" allUniqueName="[Sales_Fact__2].[Sales_ID].[All]" dimensionUniqueName="[Sales_Fact__2]" displayFolder="" count="0" memberValueDatatype="130" unbalanced="0"/>
    <cacheHierarchy uniqueName="[Sales_Fact__2].[Column1]" caption="Column1" attribute="1" defaultMemberUniqueName="[Sales_Fact__2].[Column1].[All]" allUniqueName="[Sales_Fact__2].[Column1].[All]" dimensionUniqueName="[Sales_Fact__2]" displayFolder="" count="2" memberValueDatatype="20" unbalanced="0">
      <fieldsUsage count="2">
        <fieldUsage x="-1"/>
        <fieldUsage x="1"/>
      </fieldsUsage>
    </cacheHierarchy>
    <cacheHierarchy uniqueName="[Sales_Fact__2].[Order_Date]" caption="Order_Date" attribute="1" time="1" defaultMemberUniqueName="[Sales_Fact__2].[Order_Date].[All]" allUniqueName="[Sales_Fact__2].[Order_Date].[All]" dimensionUniqueName="[Sales_Fact__2]" displayFolder="" count="0" memberValueDatatype="7" unbalanced="0"/>
    <cacheHierarchy uniqueName="[Sales_Fact__2].[Customer_ID]" caption="Customer_ID" attribute="1" defaultMemberUniqueName="[Sales_Fact__2].[Customer_ID].[All]" allUniqueName="[Sales_Fact__2].[Customer_ID].[All]" dimensionUniqueName="[Sales_Fact__2]" displayFolder="" count="0" memberValueDatatype="130" unbalanced="0"/>
    <cacheHierarchy uniqueName="[Sales_Fact__2].[Product_ID]" caption="Product_ID" attribute="1" defaultMemberUniqueName="[Sales_Fact__2].[Product_ID].[All]" allUniqueName="[Sales_Fact__2].[Product_ID].[All]" dimensionUniqueName="[Sales_Fact__2]" displayFolder="" count="0" memberValueDatatype="130" unbalanced="0"/>
    <cacheHierarchy uniqueName="[Sales_Fact__2].[Store_ID]" caption="Store_ID" attribute="1" defaultMemberUniqueName="[Sales_Fact__2].[Store_ID].[All]" allUniqueName="[Sales_Fact__2].[Store_ID].[All]" dimensionUniqueName="[Sales_Fact__2]" displayFolder="" count="0" memberValueDatatype="130" unbalanced="0"/>
    <cacheHierarchy uniqueName="[Sales_Fact__2].[Quantity]" caption="Quantity" attribute="1" defaultMemberUniqueName="[Sales_Fact__2].[Quantity].[All]" allUniqueName="[Sales_Fact__2].[Quantity].[All]" dimensionUniqueName="[Sales_Fact__2]" displayFolder="" count="0" memberValueDatatype="20" unbalanced="0"/>
    <cacheHierarchy uniqueName="[Sales_Fact__2].[Column2]" caption="Column2" attribute="1" defaultMemberUniqueName="[Sales_Fact__2].[Column2].[All]" allUniqueName="[Sales_Fact__2].[Column2].[All]" dimensionUniqueName="[Sales_Fact__2]" displayFolder="" count="0" memberValueDatatype="5" unbalanced="0"/>
    <cacheHierarchy uniqueName="[Sales_Fact__2].[Unit_Price]" caption="Unit_Price" attribute="1" defaultMemberUniqueName="[Sales_Fact__2].[Unit_Price].[All]" allUniqueName="[Sales_Fact__2].[Unit_Price].[All]" dimensionUniqueName="[Sales_Fact__2]" displayFolder="" count="0" memberValueDatatype="5" unbalanced="0"/>
    <cacheHierarchy uniqueName="[Sales_Fact__2].[Total Sales]" caption="Total Sales" attribute="1" defaultMemberUniqueName="[Sales_Fact__2].[Total Sales].[All]" allUniqueName="[Sales_Fact__2].[Total Sales].[All]" dimensionUniqueName="[Sales_Fact__2]" displayFolder="" count="0" memberValueDatatype="5" unbalanced="0"/>
    <cacheHierarchy uniqueName="[Sales_Fact__2].[Discount]" caption="Discount" attribute="1" defaultMemberUniqueName="[Sales_Fact__2].[Discount].[All]" allUniqueName="[Sales_Fact__2].[Discount].[All]" dimensionUniqueName="[Sales_Fact__2]" displayFolder="" count="0" memberValueDatatype="5" unbalanced="0"/>
    <cacheHierarchy uniqueName="[Sales_Fact__2].[Payment_Type]" caption="Payment_Type" attribute="1" defaultMemberUniqueName="[Sales_Fact__2].[Payment_Type].[All]" allUniqueName="[Sales_Fact__2].[Payment_Type].[All]" dimensionUniqueName="[Sales_Fact__2]" displayFolder="" count="0" memberValueDatatype="130" unbalanced="0"/>
    <cacheHierarchy uniqueName="[Sales_Fact__2].[Total_Amount]" caption="Total_Amount" attribute="1" defaultMemberUniqueName="[Sales_Fact__2].[Total_Amount].[All]" allUniqueName="[Sales_Fact__2].[Total_Amount].[All]" dimensionUniqueName="[Sales_Fact__2]" displayFolder="" count="0" memberValueDatatype="5" unbalanced="0"/>
    <cacheHierarchy uniqueName="[Sales_Fact__2].[Column11]" caption="Column11" attribute="1" defaultMemberUniqueName="[Sales_Fact__2].[Column11].[All]" allUniqueName="[Sales_Fact__2].[Column11].[All]" dimensionUniqueName="[Sales_Fact__2]" displayFolder="" count="0" memberValueDatatype="130" unbalanced="0"/>
    <cacheHierarchy uniqueName="[Sales_Fact__2].[Column12]" caption="Column12" attribute="1" defaultMemberUniqueName="[Sales_Fact__2].[Column12].[All]" allUniqueName="[Sales_Fact__2].[Column12].[All]" dimensionUniqueName="[Sales_Fact__2]" displayFolder="" count="0" memberValueDatatype="130" unbalanced="0"/>
    <cacheHierarchy uniqueName="[Sales_Fact__2].[Column13]" caption="Column13" attribute="1" defaultMemberUniqueName="[Sales_Fact__2].[Column13].[All]" allUniqueName="[Sales_Fact__2].[Column13].[All]" dimensionUniqueName="[Sales_Fact__2]" displayFolder="" count="0" memberValueDatatype="130"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2" memberValueDatatype="130" unbalanced="0">
      <fieldsUsage count="2">
        <fieldUsage x="-1"/>
        <fieldUsage x="0"/>
      </fieldsUsage>
    </cacheHierarchy>
    <cacheHierarchy uniqueName="[Store_Dim].[Region]" caption="Region" attribute="1" defaultMemberUniqueName="[Store_Dim].[Region].[All]" allUniqueName="[Store_Dim].[Region].[All]" dimensionUniqueName="[Store_Dim]" displayFolder="" count="2" memberValueDatatype="130" unbalanced="0">
      <fieldsUsage count="2">
        <fieldUsage x="-1"/>
        <fieldUsage x="4"/>
      </fieldsUsage>
    </cacheHierarchy>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0" memberValueDatatype="130" unbalanced="0"/>
    <cacheHierarchy uniqueName="[Measures].[__XL_Count Customer_Dim_UPDATED]" caption="__XL_Count Customer_Dim_UPDATED" measure="1" displayFolder="" measureGroup="Customer_Dim_UPDATED" count="0" hidden="1"/>
    <cacheHierarchy uniqueName="[Measures].[__XL_Count Store_Dim]" caption="__XL_Count Store_Dim" measure="1" displayFolder="" measureGroup="Store_Dim" count="0" hidden="1"/>
    <cacheHierarchy uniqueName="[Measures].[__XL_Count Sales_Fact__2]" caption="__XL_Count Sales_Fact__2" measure="1" displayFolder="" measureGroup="Sales_Fact__2" count="0" hidden="1"/>
    <cacheHierarchy uniqueName="[Measures].[__XL_Count Product_Dim]" caption="__XL_Count Product_Dim" measure="1" displayFolder="" measureGroup="Product_Dim" count="0" hidden="1"/>
    <cacheHierarchy uniqueName="[Measures].[__No measures defined]" caption="__No measures defined" measure="1" displayFolder="" count="0" hidden="1"/>
    <cacheHierarchy uniqueName="[Measures].[Sum of Age]" caption="Sum of Age" measure="1" displayFolder="" measureGroup="Customer_Dim_UPDATED" count="0" hidden="1">
      <extLst>
        <ext xmlns:x15="http://schemas.microsoft.com/office/spreadsheetml/2010/11/main" uri="{B97F6D7D-B522-45F9-BDA1-12C45D357490}">
          <x15:cacheHierarchy aggregatedColumn="4"/>
        </ext>
      </extLst>
    </cacheHierarchy>
    <cacheHierarchy uniqueName="[Measures].[Count of Product_ID]" caption="Count of Product_ID" measure="1" displayFolder="" measureGroup="Sales_Fact__2"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ales_Fact__2" count="0" hidden="1">
      <extLst>
        <ext xmlns:x15="http://schemas.microsoft.com/office/spreadsheetml/2010/11/main" uri="{B97F6D7D-B522-45F9-BDA1-12C45D357490}">
          <x15:cacheHierarchy aggregatedColumn="25"/>
        </ext>
      </extLst>
    </cacheHierarchy>
    <cacheHierarchy uniqueName="[Measures].[Sum of Cost]" caption="Sum of Cost" measure="1" displayFolder="" measureGroup="Product_Dim" count="0" hidden="1">
      <extLst>
        <ext xmlns:x15="http://schemas.microsoft.com/office/spreadsheetml/2010/11/main" uri="{B97F6D7D-B522-45F9-BDA1-12C45D357490}">
          <x15:cacheHierarchy aggregatedColumn="16"/>
        </ext>
      </extLst>
    </cacheHierarchy>
    <cacheHierarchy uniqueName="[Measures].[Count of Loyalty_Level]" caption="Count of Loyalty_Level" measure="1" displayFolder="" measureGroup="Customer_Dim_UPDATED"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Customer_Dim_UPDATED" count="0" hidden="1">
      <extLst>
        <ext xmlns:x15="http://schemas.microsoft.com/office/spreadsheetml/2010/11/main" uri="{B97F6D7D-B522-45F9-BDA1-12C45D357490}">
          <x15:cacheHierarchy aggregatedColumn="5"/>
        </ext>
      </extLst>
    </cacheHierarchy>
    <cacheHierarchy uniqueName="[Measures].[Count of State]" caption="Count of State" measure="1" displayFolder="" measureGroup="Customer_Dim_UPDATED" count="0" hidden="1">
      <extLst>
        <ext xmlns:x15="http://schemas.microsoft.com/office/spreadsheetml/2010/11/main" uri="{B97F6D7D-B522-45F9-BDA1-12C45D357490}">
          <x15:cacheHierarchy aggregatedColumn="8"/>
        </ext>
      </extLst>
    </cacheHierarchy>
    <cacheHierarchy uniqueName="[Measures].[Count of Order_Date]" caption="Count of Order_Date" measure="1" displayFolder="" measureGroup="Sales_Fact__2"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Sales_Fact__2" count="0" hidden="1">
      <extLst>
        <ext xmlns:x15="http://schemas.microsoft.com/office/spreadsheetml/2010/11/main" uri="{B97F6D7D-B522-45F9-BDA1-12C45D357490}">
          <x15:cacheHierarchy aggregatedColumn="22"/>
        </ext>
      </extLst>
    </cacheHierarchy>
    <cacheHierarchy uniqueName="[Measures].[Sum of Column2]" caption="Sum of Column2" measure="1" displayFolder="" measureGroup="Sales_Fact__2" count="0" hidden="1">
      <extLst>
        <ext xmlns:x15="http://schemas.microsoft.com/office/spreadsheetml/2010/11/main" uri="{B97F6D7D-B522-45F9-BDA1-12C45D357490}">
          <x15:cacheHierarchy aggregatedColumn="26"/>
        </ext>
      </extLst>
    </cacheHierarchy>
    <cacheHierarchy uniqueName="[Measures].[Sum of Column1]" caption="Sum of Column1" measure="1" displayFolder="" measureGroup="Sales_Fact__2" count="0" hidden="1">
      <extLst>
        <ext xmlns:x15="http://schemas.microsoft.com/office/spreadsheetml/2010/11/main" uri="{B97F6D7D-B522-45F9-BDA1-12C45D357490}">
          <x15:cacheHierarchy aggregatedColumn="20"/>
        </ext>
      </extLst>
    </cacheHierarchy>
    <cacheHierarchy uniqueName="[Measures].[Sum of Total Sales]" caption="Sum of Total Sales" measure="1" displayFolder="" measureGroup="Product_Dim"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Product_Dim" count="0" hidden="1">
      <extLst>
        <ext xmlns:x15="http://schemas.microsoft.com/office/spreadsheetml/2010/11/main" uri="{B97F6D7D-B522-45F9-BDA1-12C45D357490}">
          <x15:cacheHierarchy aggregatedColumn="13"/>
        </ext>
      </extLst>
    </cacheHierarchy>
    <cacheHierarchy uniqueName="[Measures].[Sum of Total Sales 2]" caption="Sum of Total Sales 2" measure="1" displayFolder="" measureGroup="Sales_Fact__2" count="0" oneField="1" hidden="1">
      <fieldsUsage count="1">
        <fieldUsage x="2"/>
      </fieldsUsage>
      <extLst>
        <ext xmlns:x15="http://schemas.microsoft.com/office/spreadsheetml/2010/11/main" uri="{B97F6D7D-B522-45F9-BDA1-12C45D357490}">
          <x15:cacheHierarchy aggregatedColumn="28"/>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im_UPDATED" count="0" hidden="1">
      <extLst>
        <ext xmlns:x15="http://schemas.microsoft.com/office/spreadsheetml/2010/11/main" uri="{B97F6D7D-B522-45F9-BDA1-12C45D357490}">
          <x15:cacheHierarchy aggregatedColumn="0"/>
        </ext>
      </extLst>
    </cacheHierarchy>
    <cacheHierarchy uniqueName="[Measures].[Count of Region]" caption="Count of Region" measure="1" displayFolder="" measureGroup="Store_Dim" count="0" hidden="1">
      <extLst>
        <ext xmlns:x15="http://schemas.microsoft.com/office/spreadsheetml/2010/11/main" uri="{B97F6D7D-B522-45F9-BDA1-12C45D357490}">
          <x15:cacheHierarchy aggregatedColumn="37"/>
        </ext>
      </extLst>
    </cacheHierarchy>
    <cacheHierarchy uniqueName="[Measures].[Count of City]" caption="Count of City" measure="1" displayFolder="" measureGroup="Store_Dim" count="0" hidden="1">
      <extLst>
        <ext xmlns:x15="http://schemas.microsoft.com/office/spreadsheetml/2010/11/main" uri="{B97F6D7D-B522-45F9-BDA1-12C45D357490}">
          <x15:cacheHierarchy aggregatedColumn="38"/>
        </ext>
      </extLst>
    </cacheHierarchy>
    <cacheHierarchy uniqueName="[Measures].[Count of Store_ID]" caption="Count of Store_ID" measure="1" displayFolder="" measureGroup="Sales_Fact__2" count="0" hidden="1">
      <extLst>
        <ext xmlns:x15="http://schemas.microsoft.com/office/spreadsheetml/2010/11/main" uri="{B97F6D7D-B522-45F9-BDA1-12C45D357490}">
          <x15:cacheHierarchy aggregatedColumn="24"/>
        </ext>
      </extLst>
    </cacheHierarchy>
    <cacheHierarchy uniqueName="[Measures].[Count of Store_Name]" caption="Count of Store_Name" measure="1" displayFolder="" measureGroup="Store_Dim" count="0" hidden="1">
      <extLst>
        <ext xmlns:x15="http://schemas.microsoft.com/office/spreadsheetml/2010/11/main" uri="{B97F6D7D-B522-45F9-BDA1-12C45D357490}">
          <x15:cacheHierarchy aggregatedColumn="36"/>
        </ext>
      </extLst>
    </cacheHierarchy>
  </cacheHierarchies>
  <kpis count="0"/>
  <dimensions count="5">
    <dimension name="Customer_Dim_UPDATED" uniqueName="[Customer_Dim_UPDATED]" caption="Customer_Dim_UPDATED"/>
    <dimension measure="1" name="Measures" uniqueName="[Measures]" caption="Measures"/>
    <dimension name="Product_Dim" uniqueName="[Product_Dim]" caption="Product_Dim"/>
    <dimension name="Sales_Fact__2" uniqueName="[Sales_Fact__2]" caption="Sales_Fact__2"/>
    <dimension name="Store_Dim" uniqueName="[Store_Dim]" caption="Store_Dim"/>
  </dimensions>
  <measureGroups count="4">
    <measureGroup name="Customer_Dim_UPDATED" caption="Customer_Dim_UPDATED"/>
    <measureGroup name="Product_Dim" caption="Product_Dim"/>
    <measureGroup name="Sales_Fact__2" caption="Sales_Fact__2"/>
    <measureGroup name="Store_Dim" caption="Store_Dim"/>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RAS MT" refreshedDate="46100.566934722221" backgroundQuery="1" createdVersion="8" refreshedVersion="8" minRefreshableVersion="3" recordCount="0" supportSubquery="1" supportAdvancedDrill="1" xr:uid="{4BE9091B-7090-4228-A1BD-6DF68C0A3FB6}">
  <cacheSource type="external" connectionId="8"/>
  <cacheFields count="4">
    <cacheField name="[Product_Dim].[Brand].[Brand]" caption="Brand" numFmtId="0" hierarchy="15" level="1">
      <sharedItems count="1">
        <s v="Baldwin, Garza and Gonzalez"/>
      </sharedItems>
    </cacheField>
    <cacheField name="[Measures].[Sum of Total Sales]" caption="Sum of Total Sales" numFmtId="0" hierarchy="56" level="32767"/>
    <cacheField name="[Store_Dim].[Store_Name].[Store_Name]" caption="Store_Name" numFmtId="0" hierarchy="36" level="1">
      <sharedItems containsSemiMixedTypes="0" containsNonDate="0" containsString="0"/>
    </cacheField>
    <cacheField name="[Store_Dim].[Region].[Region]" caption="Region" numFmtId="0" hierarchy="37" level="1">
      <sharedItems containsSemiMixedTypes="0" containsNonDate="0" containsString="0"/>
    </cacheField>
  </cacheFields>
  <cacheHierarchies count="65">
    <cacheHierarchy uniqueName="[Customer_Dim_UPDATED].[Customer_ID]" caption="Customer_ID" attribute="1" defaultMemberUniqueName="[Customer_Dim_UPDATED].[Customer_ID].[All]" allUniqueName="[Customer_Dim_UPDATED].[Customer_ID].[All]" dimensionUniqueName="[Customer_Dim_UPDATED]" displayFolder="" count="0" memberValueDatatype="130" unbalanced="0"/>
    <cacheHierarchy uniqueName="[Customer_Dim_UPDATED].[First Name]" caption="First Name" attribute="1" defaultMemberUniqueName="[Customer_Dim_UPDATED].[First Name].[All]" allUniqueName="[Customer_Dim_UPDATED].[First Name].[All]" dimensionUniqueName="[Customer_Dim_UPDATED]" displayFolder="" count="0" memberValueDatatype="130" unbalanced="0"/>
    <cacheHierarchy uniqueName="[Customer_Dim_UPDATED].[Last Name]" caption="Last Name" attribute="1" defaultMemberUniqueName="[Customer_Dim_UPDATED].[Last Name].[All]" allUniqueName="[Customer_Dim_UPDATED].[Last Name].[All]" dimensionUniqueName="[Customer_Dim_UPDATED]" displayFolder="" count="0" memberValueDatatype="130" unbalanced="0"/>
    <cacheHierarchy uniqueName="[Customer_Dim_UPDATED].[Full Name]" caption="Full Name" attribute="1" defaultMemberUniqueName="[Customer_Dim_UPDATED].[Full Name].[All]" allUniqueName="[Customer_Dim_UPDATED].[Full Name].[All]" dimensionUniqueName="[Customer_Dim_UPDATED]" displayFolder="" count="0" memberValueDatatype="130" unbalanced="0"/>
    <cacheHierarchy uniqueName="[Customer_Dim_UPDATED].[Age]" caption="Age" attribute="1" defaultMemberUniqueName="[Customer_Dim_UPDATED].[Age].[All]" allUniqueName="[Customer_Dim_UPDATED].[Age].[All]" dimensionUniqueName="[Customer_Dim_UPDATED]" displayFolder="" count="0" memberValueDatatype="20" unbalanced="0"/>
    <cacheHierarchy uniqueName="[Customer_Dim_UPDATED].[Age Group]" caption="Age Group" attribute="1" defaultMemberUniqueName="[Customer_Dim_UPDATED].[Age Group].[All]" allUniqueName="[Customer_Dim_UPDATED].[Age Group].[All]" dimensionUniqueName="[Customer_Dim_UPDATED]" displayFolder="" count="0" memberValueDatatype="130" unbalanced="0"/>
    <cacheHierarchy uniqueName="[Customer_Dim_UPDATED].[Gender]" caption="Gender" attribute="1" defaultMemberUniqueName="[Customer_Dim_UPDATED].[Gender].[All]" allUniqueName="[Customer_Dim_UPDATED].[Gender].[All]" dimensionUniqueName="[Customer_Dim_UPDATED]" displayFolder="" count="0" memberValueDatatype="130" unbalanced="0"/>
    <cacheHierarchy uniqueName="[Customer_Dim_UPDATED].[City]" caption="City" attribute="1" defaultMemberUniqueName="[Customer_Dim_UPDATED].[City].[All]" allUniqueName="[Customer_Dim_UPDATED].[City].[All]" dimensionUniqueName="[Customer_Dim_UPDATED]" displayFolder="" count="0" memberValueDatatype="130" unbalanced="0"/>
    <cacheHierarchy uniqueName="[Customer_Dim_UPDATED].[State]" caption="State" attribute="1" defaultMemberUniqueName="[Customer_Dim_UPDATED].[State].[All]" allUniqueName="[Customer_Dim_UPDATED].[State].[All]" dimensionUniqueName="[Customer_Dim_UPDATED]" displayFolder="" count="0" memberValueDatatype="130" unbalanced="0"/>
    <cacheHierarchy uniqueName="[Customer_Dim_UPDATED].[Country]" caption="Country" attribute="1" defaultMemberUniqueName="[Customer_Dim_UPDATED].[Country].[All]" allUniqueName="[Customer_Dim_UPDATED].[Country].[All]" dimensionUniqueName="[Customer_Dim_UPDATED]" displayFolder="" count="0" memberValueDatatype="130" unbalanced="0"/>
    <cacheHierarchy uniqueName="[Customer_Dim_UPDATED].[Loyalty_Level]" caption="Loyalty_Level" attribute="1" defaultMemberUniqueName="[Customer_Dim_UPDATED].[Loyalty_Level].[All]" allUniqueName="[Customer_Dim_UPDATED].[Loyalty_Level].[All]" dimensionUniqueName="[Customer_Dim_UPDATED]" displayFolder="" count="0" memberValueDatatype="130" unbalanced="0"/>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0" memberValueDatatype="130" unbalanced="0"/>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2" memberValueDatatype="130" unbalanced="0">
      <fieldsUsage count="2">
        <fieldUsage x="-1"/>
        <fieldUsage x="0"/>
      </fieldsUsage>
    </cacheHierarchy>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20" unbalanced="0"/>
    <cacheHierarchy uniqueName="[Product_Dim].[Total Sales]" caption="Total Sales" attribute="1" defaultMemberUniqueName="[Product_Dim].[Total Sales].[All]" allUniqueName="[Product_Dim].[Total Sales].[All]" dimensionUniqueName="[Product_Dim]" displayFolder="" count="0" memberValueDatatype="5" unbalanced="0"/>
    <cacheHierarchy uniqueName="[Sales_Fact__2].[Sales_ID]" caption="Sales_ID" attribute="1" defaultMemberUniqueName="[Sales_Fact__2].[Sales_ID].[All]" allUniqueName="[Sales_Fact__2].[Sales_ID].[All]" dimensionUniqueName="[Sales_Fact__2]" displayFolder="" count="0" memberValueDatatype="130" unbalanced="0"/>
    <cacheHierarchy uniqueName="[Sales_Fact__2].[Column1]" caption="Column1" attribute="1" defaultMemberUniqueName="[Sales_Fact__2].[Column1].[All]" allUniqueName="[Sales_Fact__2].[Column1].[All]" dimensionUniqueName="[Sales_Fact__2]" displayFolder="" count="0" memberValueDatatype="20" unbalanced="0"/>
    <cacheHierarchy uniqueName="[Sales_Fact__2].[Order_Date]" caption="Order_Date" attribute="1" time="1" defaultMemberUniqueName="[Sales_Fact__2].[Order_Date].[All]" allUniqueName="[Sales_Fact__2].[Order_Date].[All]" dimensionUniqueName="[Sales_Fact__2]" displayFolder="" count="0" memberValueDatatype="7" unbalanced="0"/>
    <cacheHierarchy uniqueName="[Sales_Fact__2].[Customer_ID]" caption="Customer_ID" attribute="1" defaultMemberUniqueName="[Sales_Fact__2].[Customer_ID].[All]" allUniqueName="[Sales_Fact__2].[Customer_ID].[All]" dimensionUniqueName="[Sales_Fact__2]" displayFolder="" count="0" memberValueDatatype="130" unbalanced="0"/>
    <cacheHierarchy uniqueName="[Sales_Fact__2].[Product_ID]" caption="Product_ID" attribute="1" defaultMemberUniqueName="[Sales_Fact__2].[Product_ID].[All]" allUniqueName="[Sales_Fact__2].[Product_ID].[All]" dimensionUniqueName="[Sales_Fact__2]" displayFolder="" count="0" memberValueDatatype="130" unbalanced="0"/>
    <cacheHierarchy uniqueName="[Sales_Fact__2].[Store_ID]" caption="Store_ID" attribute="1" defaultMemberUniqueName="[Sales_Fact__2].[Store_ID].[All]" allUniqueName="[Sales_Fact__2].[Store_ID].[All]" dimensionUniqueName="[Sales_Fact__2]" displayFolder="" count="0" memberValueDatatype="130" unbalanced="0"/>
    <cacheHierarchy uniqueName="[Sales_Fact__2].[Quantity]" caption="Quantity" attribute="1" defaultMemberUniqueName="[Sales_Fact__2].[Quantity].[All]" allUniqueName="[Sales_Fact__2].[Quantity].[All]" dimensionUniqueName="[Sales_Fact__2]" displayFolder="" count="0" memberValueDatatype="20" unbalanced="0"/>
    <cacheHierarchy uniqueName="[Sales_Fact__2].[Column2]" caption="Column2" attribute="1" defaultMemberUniqueName="[Sales_Fact__2].[Column2].[All]" allUniqueName="[Sales_Fact__2].[Column2].[All]" dimensionUniqueName="[Sales_Fact__2]" displayFolder="" count="0" memberValueDatatype="5" unbalanced="0"/>
    <cacheHierarchy uniqueName="[Sales_Fact__2].[Unit_Price]" caption="Unit_Price" attribute="1" defaultMemberUniqueName="[Sales_Fact__2].[Unit_Price].[All]" allUniqueName="[Sales_Fact__2].[Unit_Price].[All]" dimensionUniqueName="[Sales_Fact__2]" displayFolder="" count="0" memberValueDatatype="5" unbalanced="0"/>
    <cacheHierarchy uniqueName="[Sales_Fact__2].[Total Sales]" caption="Total Sales" attribute="1" defaultMemberUniqueName="[Sales_Fact__2].[Total Sales].[All]" allUniqueName="[Sales_Fact__2].[Total Sales].[All]" dimensionUniqueName="[Sales_Fact__2]" displayFolder="" count="0" memberValueDatatype="5" unbalanced="0"/>
    <cacheHierarchy uniqueName="[Sales_Fact__2].[Discount]" caption="Discount" attribute="1" defaultMemberUniqueName="[Sales_Fact__2].[Discount].[All]" allUniqueName="[Sales_Fact__2].[Discount].[All]" dimensionUniqueName="[Sales_Fact__2]" displayFolder="" count="0" memberValueDatatype="5" unbalanced="0"/>
    <cacheHierarchy uniqueName="[Sales_Fact__2].[Payment_Type]" caption="Payment_Type" attribute="1" defaultMemberUniqueName="[Sales_Fact__2].[Payment_Type].[All]" allUniqueName="[Sales_Fact__2].[Payment_Type].[All]" dimensionUniqueName="[Sales_Fact__2]" displayFolder="" count="0" memberValueDatatype="130" unbalanced="0"/>
    <cacheHierarchy uniqueName="[Sales_Fact__2].[Total_Amount]" caption="Total_Amount" attribute="1" defaultMemberUniqueName="[Sales_Fact__2].[Total_Amount].[All]" allUniqueName="[Sales_Fact__2].[Total_Amount].[All]" dimensionUniqueName="[Sales_Fact__2]" displayFolder="" count="0" memberValueDatatype="5" unbalanced="0"/>
    <cacheHierarchy uniqueName="[Sales_Fact__2].[Column11]" caption="Column11" attribute="1" defaultMemberUniqueName="[Sales_Fact__2].[Column11].[All]" allUniqueName="[Sales_Fact__2].[Column11].[All]" dimensionUniqueName="[Sales_Fact__2]" displayFolder="" count="0" memberValueDatatype="130" unbalanced="0"/>
    <cacheHierarchy uniqueName="[Sales_Fact__2].[Column12]" caption="Column12" attribute="1" defaultMemberUniqueName="[Sales_Fact__2].[Column12].[All]" allUniqueName="[Sales_Fact__2].[Column12].[All]" dimensionUniqueName="[Sales_Fact__2]" displayFolder="" count="0" memberValueDatatype="130" unbalanced="0"/>
    <cacheHierarchy uniqueName="[Sales_Fact__2].[Column13]" caption="Column13" attribute="1" defaultMemberUniqueName="[Sales_Fact__2].[Column13].[All]" allUniqueName="[Sales_Fact__2].[Column13].[All]" dimensionUniqueName="[Sales_Fact__2]" displayFolder="" count="0" memberValueDatatype="130"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2" memberValueDatatype="130" unbalanced="0">
      <fieldsUsage count="2">
        <fieldUsage x="-1"/>
        <fieldUsage x="2"/>
      </fieldsUsage>
    </cacheHierarchy>
    <cacheHierarchy uniqueName="[Store_Dim].[Region]" caption="Region" attribute="1" defaultMemberUniqueName="[Store_Dim].[Region].[All]" allUniqueName="[Store_Dim].[Region].[All]" dimensionUniqueName="[Store_Dim]" displayFolder="" count="2" memberValueDatatype="130" unbalanced="0">
      <fieldsUsage count="2">
        <fieldUsage x="-1"/>
        <fieldUsage x="3"/>
      </fieldsUsage>
    </cacheHierarchy>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0" memberValueDatatype="130" unbalanced="0"/>
    <cacheHierarchy uniqueName="[Measures].[__XL_Count Customer_Dim_UPDATED]" caption="__XL_Count Customer_Dim_UPDATED" measure="1" displayFolder="" measureGroup="Customer_Dim_UPDATED" count="0" hidden="1"/>
    <cacheHierarchy uniqueName="[Measures].[__XL_Count Store_Dim]" caption="__XL_Count Store_Dim" measure="1" displayFolder="" measureGroup="Store_Dim" count="0" hidden="1"/>
    <cacheHierarchy uniqueName="[Measures].[__XL_Count Sales_Fact__2]" caption="__XL_Count Sales_Fact__2" measure="1" displayFolder="" measureGroup="Sales_Fact__2" count="0" hidden="1"/>
    <cacheHierarchy uniqueName="[Measures].[__XL_Count Product_Dim]" caption="__XL_Count Product_Dim" measure="1" displayFolder="" measureGroup="Product_Dim" count="0" hidden="1"/>
    <cacheHierarchy uniqueName="[Measures].[__No measures defined]" caption="__No measures defined" measure="1" displayFolder="" count="0" hidden="1"/>
    <cacheHierarchy uniqueName="[Measures].[Sum of Age]" caption="Sum of Age" measure="1" displayFolder="" measureGroup="Customer_Dim_UPDATED" count="0" hidden="1">
      <extLst>
        <ext xmlns:x15="http://schemas.microsoft.com/office/spreadsheetml/2010/11/main" uri="{B97F6D7D-B522-45F9-BDA1-12C45D357490}">
          <x15:cacheHierarchy aggregatedColumn="4"/>
        </ext>
      </extLst>
    </cacheHierarchy>
    <cacheHierarchy uniqueName="[Measures].[Count of Product_ID]" caption="Count of Product_ID" measure="1" displayFolder="" measureGroup="Sales_Fact__2"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ales_Fact__2" count="0" hidden="1">
      <extLst>
        <ext xmlns:x15="http://schemas.microsoft.com/office/spreadsheetml/2010/11/main" uri="{B97F6D7D-B522-45F9-BDA1-12C45D357490}">
          <x15:cacheHierarchy aggregatedColumn="25"/>
        </ext>
      </extLst>
    </cacheHierarchy>
    <cacheHierarchy uniqueName="[Measures].[Sum of Cost]" caption="Sum of Cost" measure="1" displayFolder="" measureGroup="Product_Dim" count="0" hidden="1">
      <extLst>
        <ext xmlns:x15="http://schemas.microsoft.com/office/spreadsheetml/2010/11/main" uri="{B97F6D7D-B522-45F9-BDA1-12C45D357490}">
          <x15:cacheHierarchy aggregatedColumn="16"/>
        </ext>
      </extLst>
    </cacheHierarchy>
    <cacheHierarchy uniqueName="[Measures].[Count of Loyalty_Level]" caption="Count of Loyalty_Level" measure="1" displayFolder="" measureGroup="Customer_Dim_UPDATED"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Customer_Dim_UPDATED" count="0" hidden="1">
      <extLst>
        <ext xmlns:x15="http://schemas.microsoft.com/office/spreadsheetml/2010/11/main" uri="{B97F6D7D-B522-45F9-BDA1-12C45D357490}">
          <x15:cacheHierarchy aggregatedColumn="5"/>
        </ext>
      </extLst>
    </cacheHierarchy>
    <cacheHierarchy uniqueName="[Measures].[Count of State]" caption="Count of State" measure="1" displayFolder="" measureGroup="Customer_Dim_UPDATED" count="0" hidden="1">
      <extLst>
        <ext xmlns:x15="http://schemas.microsoft.com/office/spreadsheetml/2010/11/main" uri="{B97F6D7D-B522-45F9-BDA1-12C45D357490}">
          <x15:cacheHierarchy aggregatedColumn="8"/>
        </ext>
      </extLst>
    </cacheHierarchy>
    <cacheHierarchy uniqueName="[Measures].[Count of Order_Date]" caption="Count of Order_Date" measure="1" displayFolder="" measureGroup="Sales_Fact__2"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Sales_Fact__2" count="0" hidden="1">
      <extLst>
        <ext xmlns:x15="http://schemas.microsoft.com/office/spreadsheetml/2010/11/main" uri="{B97F6D7D-B522-45F9-BDA1-12C45D357490}">
          <x15:cacheHierarchy aggregatedColumn="22"/>
        </ext>
      </extLst>
    </cacheHierarchy>
    <cacheHierarchy uniqueName="[Measures].[Sum of Column2]" caption="Sum of Column2" measure="1" displayFolder="" measureGroup="Sales_Fact__2" count="0" hidden="1">
      <extLst>
        <ext xmlns:x15="http://schemas.microsoft.com/office/spreadsheetml/2010/11/main" uri="{B97F6D7D-B522-45F9-BDA1-12C45D357490}">
          <x15:cacheHierarchy aggregatedColumn="26"/>
        </ext>
      </extLst>
    </cacheHierarchy>
    <cacheHierarchy uniqueName="[Measures].[Sum of Column1]" caption="Sum of Column1" measure="1" displayFolder="" measureGroup="Sales_Fact__2" count="0" hidden="1">
      <extLst>
        <ext xmlns:x15="http://schemas.microsoft.com/office/spreadsheetml/2010/11/main" uri="{B97F6D7D-B522-45F9-BDA1-12C45D357490}">
          <x15:cacheHierarchy aggregatedColumn="20"/>
        </ext>
      </extLst>
    </cacheHierarchy>
    <cacheHierarchy uniqueName="[Measures].[Sum of Total Sales]" caption="Sum of Total Sales" measure="1" displayFolder="" measureGroup="Product_Dim"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Product_Dim" count="0" hidden="1">
      <extLst>
        <ext xmlns:x15="http://schemas.microsoft.com/office/spreadsheetml/2010/11/main" uri="{B97F6D7D-B522-45F9-BDA1-12C45D357490}">
          <x15:cacheHierarchy aggregatedColumn="13"/>
        </ext>
      </extLst>
    </cacheHierarchy>
    <cacheHierarchy uniqueName="[Measures].[Sum of Total Sales 2]" caption="Sum of Total Sales 2" measure="1" displayFolder="" measureGroup="Sales_Fact__2" count="0" hidden="1">
      <extLst>
        <ext xmlns:x15="http://schemas.microsoft.com/office/spreadsheetml/2010/11/main" uri="{B97F6D7D-B522-45F9-BDA1-12C45D357490}">
          <x15:cacheHierarchy aggregatedColumn="28"/>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im_UPDATED" count="0" hidden="1">
      <extLst>
        <ext xmlns:x15="http://schemas.microsoft.com/office/spreadsheetml/2010/11/main" uri="{B97F6D7D-B522-45F9-BDA1-12C45D357490}">
          <x15:cacheHierarchy aggregatedColumn="0"/>
        </ext>
      </extLst>
    </cacheHierarchy>
    <cacheHierarchy uniqueName="[Measures].[Count of Region]" caption="Count of Region" measure="1" displayFolder="" measureGroup="Store_Dim" count="0" hidden="1">
      <extLst>
        <ext xmlns:x15="http://schemas.microsoft.com/office/spreadsheetml/2010/11/main" uri="{B97F6D7D-B522-45F9-BDA1-12C45D357490}">
          <x15:cacheHierarchy aggregatedColumn="37"/>
        </ext>
      </extLst>
    </cacheHierarchy>
    <cacheHierarchy uniqueName="[Measures].[Count of City]" caption="Count of City" measure="1" displayFolder="" measureGroup="Store_Dim" count="0" hidden="1">
      <extLst>
        <ext xmlns:x15="http://schemas.microsoft.com/office/spreadsheetml/2010/11/main" uri="{B97F6D7D-B522-45F9-BDA1-12C45D357490}">
          <x15:cacheHierarchy aggregatedColumn="38"/>
        </ext>
      </extLst>
    </cacheHierarchy>
    <cacheHierarchy uniqueName="[Measures].[Count of Store_ID]" caption="Count of Store_ID" measure="1" displayFolder="" measureGroup="Sales_Fact__2" count="0" hidden="1">
      <extLst>
        <ext xmlns:x15="http://schemas.microsoft.com/office/spreadsheetml/2010/11/main" uri="{B97F6D7D-B522-45F9-BDA1-12C45D357490}">
          <x15:cacheHierarchy aggregatedColumn="24"/>
        </ext>
      </extLst>
    </cacheHierarchy>
    <cacheHierarchy uniqueName="[Measures].[Count of Store_Name]" caption="Count of Store_Name" measure="1" displayFolder="" measureGroup="Store_Dim" count="0" hidden="1">
      <extLst>
        <ext xmlns:x15="http://schemas.microsoft.com/office/spreadsheetml/2010/11/main" uri="{B97F6D7D-B522-45F9-BDA1-12C45D357490}">
          <x15:cacheHierarchy aggregatedColumn="36"/>
        </ext>
      </extLst>
    </cacheHierarchy>
  </cacheHierarchies>
  <kpis count="0"/>
  <dimensions count="5">
    <dimension name="Customer_Dim_UPDATED" uniqueName="[Customer_Dim_UPDATED]" caption="Customer_Dim_UPDATED"/>
    <dimension measure="1" name="Measures" uniqueName="[Measures]" caption="Measures"/>
    <dimension name="Product_Dim" uniqueName="[Product_Dim]" caption="Product_Dim"/>
    <dimension name="Sales_Fact__2" uniqueName="[Sales_Fact__2]" caption="Sales_Fact__2"/>
    <dimension name="Store_Dim" uniqueName="[Store_Dim]" caption="Store_Dim"/>
  </dimensions>
  <measureGroups count="4">
    <measureGroup name="Customer_Dim_UPDATED" caption="Customer_Dim_UPDATED"/>
    <measureGroup name="Product_Dim" caption="Product_Dim"/>
    <measureGroup name="Sales_Fact__2" caption="Sales_Fact__2"/>
    <measureGroup name="Store_Dim" caption="Store_Dim"/>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RAS MT" refreshedDate="46100.566935069444" backgroundQuery="1" createdVersion="8" refreshedVersion="8" minRefreshableVersion="3" recordCount="0" supportSubquery="1" supportAdvancedDrill="1" xr:uid="{E22366DB-A074-409F-991F-364F09BBC3BB}">
  <cacheSource type="external" connectionId="8"/>
  <cacheFields count="3">
    <cacheField name="[Store_Dim].[Store_Name].[Store_Name]" caption="Store_Name" numFmtId="0" hierarchy="36" level="1">
      <sharedItems containsSemiMixedTypes="0" containsNonDate="0" containsString="0"/>
    </cacheField>
    <cacheField name="[Store_Dim].[Region].[Region]" caption="Region" numFmtId="0" hierarchy="37" level="1">
      <sharedItems containsSemiMixedTypes="0" containsNonDate="0" containsString="0"/>
    </cacheField>
    <cacheField name="[Product_Dim].[Brand].[Brand]" caption="Brand" numFmtId="0" hierarchy="15" level="1">
      <sharedItems containsSemiMixedTypes="0" containsNonDate="0" containsString="0"/>
    </cacheField>
  </cacheFields>
  <cacheHierarchies count="65">
    <cacheHierarchy uniqueName="[Customer_Dim_UPDATED].[Customer_ID]" caption="Customer_ID" attribute="1" defaultMemberUniqueName="[Customer_Dim_UPDATED].[Customer_ID].[All]" allUniqueName="[Customer_Dim_UPDATED].[Customer_ID].[All]" dimensionUniqueName="[Customer_Dim_UPDATED]" displayFolder="" count="0" memberValueDatatype="130" unbalanced="0"/>
    <cacheHierarchy uniqueName="[Customer_Dim_UPDATED].[First Name]" caption="First Name" attribute="1" defaultMemberUniqueName="[Customer_Dim_UPDATED].[First Name].[All]" allUniqueName="[Customer_Dim_UPDATED].[First Name].[All]" dimensionUniqueName="[Customer_Dim_UPDATED]" displayFolder="" count="0" memberValueDatatype="130" unbalanced="0"/>
    <cacheHierarchy uniqueName="[Customer_Dim_UPDATED].[Last Name]" caption="Last Name" attribute="1" defaultMemberUniqueName="[Customer_Dim_UPDATED].[Last Name].[All]" allUniqueName="[Customer_Dim_UPDATED].[Last Name].[All]" dimensionUniqueName="[Customer_Dim_UPDATED]" displayFolder="" count="0" memberValueDatatype="130" unbalanced="0"/>
    <cacheHierarchy uniqueName="[Customer_Dim_UPDATED].[Full Name]" caption="Full Name" attribute="1" defaultMemberUniqueName="[Customer_Dim_UPDATED].[Full Name].[All]" allUniqueName="[Customer_Dim_UPDATED].[Full Name].[All]" dimensionUniqueName="[Customer_Dim_UPDATED]" displayFolder="" count="0" memberValueDatatype="130" unbalanced="0"/>
    <cacheHierarchy uniqueName="[Customer_Dim_UPDATED].[Age]" caption="Age" attribute="1" defaultMemberUniqueName="[Customer_Dim_UPDATED].[Age].[All]" allUniqueName="[Customer_Dim_UPDATED].[Age].[All]" dimensionUniqueName="[Customer_Dim_UPDATED]" displayFolder="" count="0" memberValueDatatype="20" unbalanced="0"/>
    <cacheHierarchy uniqueName="[Customer_Dim_UPDATED].[Age Group]" caption="Age Group" attribute="1" defaultMemberUniqueName="[Customer_Dim_UPDATED].[Age Group].[All]" allUniqueName="[Customer_Dim_UPDATED].[Age Group].[All]" dimensionUniqueName="[Customer_Dim_UPDATED]" displayFolder="" count="0" memberValueDatatype="130" unbalanced="0"/>
    <cacheHierarchy uniqueName="[Customer_Dim_UPDATED].[Gender]" caption="Gender" attribute="1" defaultMemberUniqueName="[Customer_Dim_UPDATED].[Gender].[All]" allUniqueName="[Customer_Dim_UPDATED].[Gender].[All]" dimensionUniqueName="[Customer_Dim_UPDATED]" displayFolder="" count="0" memberValueDatatype="130" unbalanced="0"/>
    <cacheHierarchy uniqueName="[Customer_Dim_UPDATED].[City]" caption="City" attribute="1" defaultMemberUniqueName="[Customer_Dim_UPDATED].[City].[All]" allUniqueName="[Customer_Dim_UPDATED].[City].[All]" dimensionUniqueName="[Customer_Dim_UPDATED]" displayFolder="" count="0" memberValueDatatype="130" unbalanced="0"/>
    <cacheHierarchy uniqueName="[Customer_Dim_UPDATED].[State]" caption="State" attribute="1" defaultMemberUniqueName="[Customer_Dim_UPDATED].[State].[All]" allUniqueName="[Customer_Dim_UPDATED].[State].[All]" dimensionUniqueName="[Customer_Dim_UPDATED]" displayFolder="" count="0" memberValueDatatype="130" unbalanced="0"/>
    <cacheHierarchy uniqueName="[Customer_Dim_UPDATED].[Country]" caption="Country" attribute="1" defaultMemberUniqueName="[Customer_Dim_UPDATED].[Country].[All]" allUniqueName="[Customer_Dim_UPDATED].[Country].[All]" dimensionUniqueName="[Customer_Dim_UPDATED]" displayFolder="" count="0" memberValueDatatype="130" unbalanced="0"/>
    <cacheHierarchy uniqueName="[Customer_Dim_UPDATED].[Loyalty_Level]" caption="Loyalty_Level" attribute="1" defaultMemberUniqueName="[Customer_Dim_UPDATED].[Loyalty_Level].[All]" allUniqueName="[Customer_Dim_UPDATED].[Loyalty_Level].[All]" dimensionUniqueName="[Customer_Dim_UPDATED]" displayFolder="" count="0" memberValueDatatype="130" unbalanced="0"/>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0" memberValueDatatype="130" unbalanced="0"/>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2" memberValueDatatype="130" unbalanced="0">
      <fieldsUsage count="2">
        <fieldUsage x="-1"/>
        <fieldUsage x="2"/>
      </fieldsUsage>
    </cacheHierarchy>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20" unbalanced="0"/>
    <cacheHierarchy uniqueName="[Product_Dim].[Total Sales]" caption="Total Sales" attribute="1" defaultMemberUniqueName="[Product_Dim].[Total Sales].[All]" allUniqueName="[Product_Dim].[Total Sales].[All]" dimensionUniqueName="[Product_Dim]" displayFolder="" count="0" memberValueDatatype="5" unbalanced="0"/>
    <cacheHierarchy uniqueName="[Sales_Fact__2].[Sales_ID]" caption="Sales_ID" attribute="1" defaultMemberUniqueName="[Sales_Fact__2].[Sales_ID].[All]" allUniqueName="[Sales_Fact__2].[Sales_ID].[All]" dimensionUniqueName="[Sales_Fact__2]" displayFolder="" count="0" memberValueDatatype="130" unbalanced="0"/>
    <cacheHierarchy uniqueName="[Sales_Fact__2].[Column1]" caption="Column1" attribute="1" defaultMemberUniqueName="[Sales_Fact__2].[Column1].[All]" allUniqueName="[Sales_Fact__2].[Column1].[All]" dimensionUniqueName="[Sales_Fact__2]" displayFolder="" count="0" memberValueDatatype="20" unbalanced="0"/>
    <cacheHierarchy uniqueName="[Sales_Fact__2].[Order_Date]" caption="Order_Date" attribute="1" time="1" defaultMemberUniqueName="[Sales_Fact__2].[Order_Date].[All]" allUniqueName="[Sales_Fact__2].[Order_Date].[All]" dimensionUniqueName="[Sales_Fact__2]" displayFolder="" count="0" memberValueDatatype="7" unbalanced="0"/>
    <cacheHierarchy uniqueName="[Sales_Fact__2].[Customer_ID]" caption="Customer_ID" attribute="1" defaultMemberUniqueName="[Sales_Fact__2].[Customer_ID].[All]" allUniqueName="[Sales_Fact__2].[Customer_ID].[All]" dimensionUniqueName="[Sales_Fact__2]" displayFolder="" count="0" memberValueDatatype="130" unbalanced="0"/>
    <cacheHierarchy uniqueName="[Sales_Fact__2].[Product_ID]" caption="Product_ID" attribute="1" defaultMemberUniqueName="[Sales_Fact__2].[Product_ID].[All]" allUniqueName="[Sales_Fact__2].[Product_ID].[All]" dimensionUniqueName="[Sales_Fact__2]" displayFolder="" count="0" memberValueDatatype="130" unbalanced="0"/>
    <cacheHierarchy uniqueName="[Sales_Fact__2].[Store_ID]" caption="Store_ID" attribute="1" defaultMemberUniqueName="[Sales_Fact__2].[Store_ID].[All]" allUniqueName="[Sales_Fact__2].[Store_ID].[All]" dimensionUniqueName="[Sales_Fact__2]" displayFolder="" count="0" memberValueDatatype="130" unbalanced="0"/>
    <cacheHierarchy uniqueName="[Sales_Fact__2].[Quantity]" caption="Quantity" attribute="1" defaultMemberUniqueName="[Sales_Fact__2].[Quantity].[All]" allUniqueName="[Sales_Fact__2].[Quantity].[All]" dimensionUniqueName="[Sales_Fact__2]" displayFolder="" count="0" memberValueDatatype="20" unbalanced="0"/>
    <cacheHierarchy uniqueName="[Sales_Fact__2].[Column2]" caption="Column2" attribute="1" defaultMemberUniqueName="[Sales_Fact__2].[Column2].[All]" allUniqueName="[Sales_Fact__2].[Column2].[All]" dimensionUniqueName="[Sales_Fact__2]" displayFolder="" count="0" memberValueDatatype="5" unbalanced="0"/>
    <cacheHierarchy uniqueName="[Sales_Fact__2].[Unit_Price]" caption="Unit_Price" attribute="1" defaultMemberUniqueName="[Sales_Fact__2].[Unit_Price].[All]" allUniqueName="[Sales_Fact__2].[Unit_Price].[All]" dimensionUniqueName="[Sales_Fact__2]" displayFolder="" count="0" memberValueDatatype="5" unbalanced="0"/>
    <cacheHierarchy uniqueName="[Sales_Fact__2].[Total Sales]" caption="Total Sales" attribute="1" defaultMemberUniqueName="[Sales_Fact__2].[Total Sales].[All]" allUniqueName="[Sales_Fact__2].[Total Sales].[All]" dimensionUniqueName="[Sales_Fact__2]" displayFolder="" count="0" memberValueDatatype="5" unbalanced="0"/>
    <cacheHierarchy uniqueName="[Sales_Fact__2].[Discount]" caption="Discount" attribute="1" defaultMemberUniqueName="[Sales_Fact__2].[Discount].[All]" allUniqueName="[Sales_Fact__2].[Discount].[All]" dimensionUniqueName="[Sales_Fact__2]" displayFolder="" count="0" memberValueDatatype="5" unbalanced="0"/>
    <cacheHierarchy uniqueName="[Sales_Fact__2].[Payment_Type]" caption="Payment_Type" attribute="1" defaultMemberUniqueName="[Sales_Fact__2].[Payment_Type].[All]" allUniqueName="[Sales_Fact__2].[Payment_Type].[All]" dimensionUniqueName="[Sales_Fact__2]" displayFolder="" count="0" memberValueDatatype="130" unbalanced="0"/>
    <cacheHierarchy uniqueName="[Sales_Fact__2].[Total_Amount]" caption="Total_Amount" attribute="1" defaultMemberUniqueName="[Sales_Fact__2].[Total_Amount].[All]" allUniqueName="[Sales_Fact__2].[Total_Amount].[All]" dimensionUniqueName="[Sales_Fact__2]" displayFolder="" count="0" memberValueDatatype="5" unbalanced="0"/>
    <cacheHierarchy uniqueName="[Sales_Fact__2].[Column11]" caption="Column11" attribute="1" defaultMemberUniqueName="[Sales_Fact__2].[Column11].[All]" allUniqueName="[Sales_Fact__2].[Column11].[All]" dimensionUniqueName="[Sales_Fact__2]" displayFolder="" count="0" memberValueDatatype="130" unbalanced="0"/>
    <cacheHierarchy uniqueName="[Sales_Fact__2].[Column12]" caption="Column12" attribute="1" defaultMemberUniqueName="[Sales_Fact__2].[Column12].[All]" allUniqueName="[Sales_Fact__2].[Column12].[All]" dimensionUniqueName="[Sales_Fact__2]" displayFolder="" count="0" memberValueDatatype="130" unbalanced="0"/>
    <cacheHierarchy uniqueName="[Sales_Fact__2].[Column13]" caption="Column13" attribute="1" defaultMemberUniqueName="[Sales_Fact__2].[Column13].[All]" allUniqueName="[Sales_Fact__2].[Column13].[All]" dimensionUniqueName="[Sales_Fact__2]" displayFolder="" count="0" memberValueDatatype="130"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2" memberValueDatatype="130" unbalanced="0">
      <fieldsUsage count="2">
        <fieldUsage x="-1"/>
        <fieldUsage x="0"/>
      </fieldsUsage>
    </cacheHierarchy>
    <cacheHierarchy uniqueName="[Store_Dim].[Region]" caption="Region" attribute="1" defaultMemberUniqueName="[Store_Dim].[Region].[All]" allUniqueName="[Store_Dim].[Region].[All]" dimensionUniqueName="[Store_Dim]" displayFolder="" count="2" memberValueDatatype="130" unbalanced="0">
      <fieldsUsage count="2">
        <fieldUsage x="-1"/>
        <fieldUsage x="1"/>
      </fieldsUsage>
    </cacheHierarchy>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0" memberValueDatatype="130" unbalanced="0"/>
    <cacheHierarchy uniqueName="[Measures].[__XL_Count Customer_Dim_UPDATED]" caption="__XL_Count Customer_Dim_UPDATED" measure="1" displayFolder="" measureGroup="Customer_Dim_UPDATED" count="0" hidden="1"/>
    <cacheHierarchy uniqueName="[Measures].[__XL_Count Store_Dim]" caption="__XL_Count Store_Dim" measure="1" displayFolder="" measureGroup="Store_Dim" count="0" hidden="1"/>
    <cacheHierarchy uniqueName="[Measures].[__XL_Count Sales_Fact__2]" caption="__XL_Count Sales_Fact__2" measure="1" displayFolder="" measureGroup="Sales_Fact__2" count="0" hidden="1"/>
    <cacheHierarchy uniqueName="[Measures].[__XL_Count Product_Dim]" caption="__XL_Count Product_Dim" measure="1" displayFolder="" measureGroup="Product_Dim" count="0" hidden="1"/>
    <cacheHierarchy uniqueName="[Measures].[__No measures defined]" caption="__No measures defined" measure="1" displayFolder="" count="0" hidden="1"/>
    <cacheHierarchy uniqueName="[Measures].[Sum of Age]" caption="Sum of Age" measure="1" displayFolder="" measureGroup="Customer_Dim_UPDATED" count="0" hidden="1">
      <extLst>
        <ext xmlns:x15="http://schemas.microsoft.com/office/spreadsheetml/2010/11/main" uri="{B97F6D7D-B522-45F9-BDA1-12C45D357490}">
          <x15:cacheHierarchy aggregatedColumn="4"/>
        </ext>
      </extLst>
    </cacheHierarchy>
    <cacheHierarchy uniqueName="[Measures].[Count of Product_ID]" caption="Count of Product_ID" measure="1" displayFolder="" measureGroup="Sales_Fact__2"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ales_Fact__2" count="0" hidden="1">
      <extLst>
        <ext xmlns:x15="http://schemas.microsoft.com/office/spreadsheetml/2010/11/main" uri="{B97F6D7D-B522-45F9-BDA1-12C45D357490}">
          <x15:cacheHierarchy aggregatedColumn="25"/>
        </ext>
      </extLst>
    </cacheHierarchy>
    <cacheHierarchy uniqueName="[Measures].[Sum of Cost]" caption="Sum of Cost" measure="1" displayFolder="" measureGroup="Product_Dim" count="0" hidden="1">
      <extLst>
        <ext xmlns:x15="http://schemas.microsoft.com/office/spreadsheetml/2010/11/main" uri="{B97F6D7D-B522-45F9-BDA1-12C45D357490}">
          <x15:cacheHierarchy aggregatedColumn="16"/>
        </ext>
      </extLst>
    </cacheHierarchy>
    <cacheHierarchy uniqueName="[Measures].[Count of Loyalty_Level]" caption="Count of Loyalty_Level" measure="1" displayFolder="" measureGroup="Customer_Dim_UPDATED"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Customer_Dim_UPDATED" count="0" hidden="1">
      <extLst>
        <ext xmlns:x15="http://schemas.microsoft.com/office/spreadsheetml/2010/11/main" uri="{B97F6D7D-B522-45F9-BDA1-12C45D357490}">
          <x15:cacheHierarchy aggregatedColumn="5"/>
        </ext>
      </extLst>
    </cacheHierarchy>
    <cacheHierarchy uniqueName="[Measures].[Count of State]" caption="Count of State" measure="1" displayFolder="" measureGroup="Customer_Dim_UPDATED" count="0" hidden="1">
      <extLst>
        <ext xmlns:x15="http://schemas.microsoft.com/office/spreadsheetml/2010/11/main" uri="{B97F6D7D-B522-45F9-BDA1-12C45D357490}">
          <x15:cacheHierarchy aggregatedColumn="8"/>
        </ext>
      </extLst>
    </cacheHierarchy>
    <cacheHierarchy uniqueName="[Measures].[Count of Order_Date]" caption="Count of Order_Date" measure="1" displayFolder="" measureGroup="Sales_Fact__2"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Sales_Fact__2" count="0" hidden="1">
      <extLst>
        <ext xmlns:x15="http://schemas.microsoft.com/office/spreadsheetml/2010/11/main" uri="{B97F6D7D-B522-45F9-BDA1-12C45D357490}">
          <x15:cacheHierarchy aggregatedColumn="22"/>
        </ext>
      </extLst>
    </cacheHierarchy>
    <cacheHierarchy uniqueName="[Measures].[Sum of Column2]" caption="Sum of Column2" measure="1" displayFolder="" measureGroup="Sales_Fact__2" count="0" hidden="1">
      <extLst>
        <ext xmlns:x15="http://schemas.microsoft.com/office/spreadsheetml/2010/11/main" uri="{B97F6D7D-B522-45F9-BDA1-12C45D357490}">
          <x15:cacheHierarchy aggregatedColumn="26"/>
        </ext>
      </extLst>
    </cacheHierarchy>
    <cacheHierarchy uniqueName="[Measures].[Sum of Column1]" caption="Sum of Column1" measure="1" displayFolder="" measureGroup="Sales_Fact__2" count="0" hidden="1">
      <extLst>
        <ext xmlns:x15="http://schemas.microsoft.com/office/spreadsheetml/2010/11/main" uri="{B97F6D7D-B522-45F9-BDA1-12C45D357490}">
          <x15:cacheHierarchy aggregatedColumn="20"/>
        </ext>
      </extLst>
    </cacheHierarchy>
    <cacheHierarchy uniqueName="[Measures].[Sum of Total Sales]" caption="Sum of Total Sales" measure="1" displayFolder="" measureGroup="Product_Dim"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Product_Dim" count="0" hidden="1">
      <extLst>
        <ext xmlns:x15="http://schemas.microsoft.com/office/spreadsheetml/2010/11/main" uri="{B97F6D7D-B522-45F9-BDA1-12C45D357490}">
          <x15:cacheHierarchy aggregatedColumn="13"/>
        </ext>
      </extLst>
    </cacheHierarchy>
    <cacheHierarchy uniqueName="[Measures].[Sum of Total Sales 2]" caption="Sum of Total Sales 2" measure="1" displayFolder="" measureGroup="Sales_Fact__2" count="0" hidden="1">
      <extLst>
        <ext xmlns:x15="http://schemas.microsoft.com/office/spreadsheetml/2010/11/main" uri="{B97F6D7D-B522-45F9-BDA1-12C45D357490}">
          <x15:cacheHierarchy aggregatedColumn="28"/>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im_UPDATED" count="0" hidden="1">
      <extLst>
        <ext xmlns:x15="http://schemas.microsoft.com/office/spreadsheetml/2010/11/main" uri="{B97F6D7D-B522-45F9-BDA1-12C45D357490}">
          <x15:cacheHierarchy aggregatedColumn="0"/>
        </ext>
      </extLst>
    </cacheHierarchy>
    <cacheHierarchy uniqueName="[Measures].[Count of Region]" caption="Count of Region" measure="1" displayFolder="" measureGroup="Store_Dim" count="0" hidden="1">
      <extLst>
        <ext xmlns:x15="http://schemas.microsoft.com/office/spreadsheetml/2010/11/main" uri="{B97F6D7D-B522-45F9-BDA1-12C45D357490}">
          <x15:cacheHierarchy aggregatedColumn="37"/>
        </ext>
      </extLst>
    </cacheHierarchy>
    <cacheHierarchy uniqueName="[Measures].[Count of City]" caption="Count of City" measure="1" displayFolder="" measureGroup="Store_Dim" count="0" hidden="1">
      <extLst>
        <ext xmlns:x15="http://schemas.microsoft.com/office/spreadsheetml/2010/11/main" uri="{B97F6D7D-B522-45F9-BDA1-12C45D357490}">
          <x15:cacheHierarchy aggregatedColumn="38"/>
        </ext>
      </extLst>
    </cacheHierarchy>
    <cacheHierarchy uniqueName="[Measures].[Count of Store_ID]" caption="Count of Store_ID" measure="1" displayFolder="" measureGroup="Sales_Fact__2" count="0" hidden="1">
      <extLst>
        <ext xmlns:x15="http://schemas.microsoft.com/office/spreadsheetml/2010/11/main" uri="{B97F6D7D-B522-45F9-BDA1-12C45D357490}">
          <x15:cacheHierarchy aggregatedColumn="24"/>
        </ext>
      </extLst>
    </cacheHierarchy>
    <cacheHierarchy uniqueName="[Measures].[Count of Store_Name]" caption="Count of Store_Name" measure="1" displayFolder="" measureGroup="Store_Dim" count="0" hidden="1">
      <extLst>
        <ext xmlns:x15="http://schemas.microsoft.com/office/spreadsheetml/2010/11/main" uri="{B97F6D7D-B522-45F9-BDA1-12C45D357490}">
          <x15:cacheHierarchy aggregatedColumn="36"/>
        </ext>
      </extLst>
    </cacheHierarchy>
  </cacheHierarchies>
  <kpis count="0"/>
  <dimensions count="5">
    <dimension name="Customer_Dim_UPDATED" uniqueName="[Customer_Dim_UPDATED]" caption="Customer_Dim_UPDATED"/>
    <dimension measure="1" name="Measures" uniqueName="[Measures]" caption="Measures"/>
    <dimension name="Product_Dim" uniqueName="[Product_Dim]" caption="Product_Dim"/>
    <dimension name="Sales_Fact__2" uniqueName="[Sales_Fact__2]" caption="Sales_Fact__2"/>
    <dimension name="Store_Dim" uniqueName="[Store_Dim]" caption="Store_Dim"/>
  </dimensions>
  <measureGroups count="4">
    <measureGroup name="Customer_Dim_UPDATED" caption="Customer_Dim_UPDATED"/>
    <measureGroup name="Product_Dim" caption="Product_Dim"/>
    <measureGroup name="Sales_Fact__2" caption="Sales_Fact__2"/>
    <measureGroup name="Store_Dim" caption="Store_Dim"/>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RAS MT" refreshedDate="46100.566924074075" backgroundQuery="1" createdVersion="8" refreshedVersion="8" minRefreshableVersion="3" recordCount="0" supportSubquery="1" supportAdvancedDrill="1" xr:uid="{503A3F38-F089-4BED-B20A-9D41FA868788}">
  <cacheSource type="external" connectionId="8"/>
  <cacheFields count="4">
    <cacheField name="[Sales_Fact__2].[Column1].[Column1]" caption="Column1" numFmtId="0" hierarchy="20" level="1">
      <sharedItems containsSemiMixedTypes="0" containsString="0" containsNumber="1" containsInteger="1" minValue="2025" maxValue="2025" count="1">
        <n v="2025"/>
      </sharedItems>
      <extLst>
        <ext xmlns:x15="http://schemas.microsoft.com/office/spreadsheetml/2010/11/main" uri="{4F2E5C28-24EA-4eb8-9CBF-B6C8F9C3D259}">
          <x15:cachedUniqueNames>
            <x15:cachedUniqueName index="0" name="[Sales_Fact__2].[Column1].&amp;[2025]"/>
          </x15:cachedUniqueNames>
        </ext>
      </extLst>
    </cacheField>
    <cacheField name="[Store_Dim].[Store_Name].[Store_Name]" caption="Store_Name" numFmtId="0" hierarchy="36" level="1">
      <sharedItems containsSemiMixedTypes="0" containsNonDate="0" containsString="0"/>
    </cacheField>
    <cacheField name="[Store_Dim].[Region].[Region]" caption="Region" numFmtId="0" hierarchy="37" level="1">
      <sharedItems containsSemiMixedTypes="0" containsNonDate="0" containsString="0"/>
    </cacheField>
    <cacheField name="[Product_Dim].[Brand].[Brand]" caption="Brand" numFmtId="0" hierarchy="15" level="1">
      <sharedItems containsSemiMixedTypes="0" containsNonDate="0" containsString="0"/>
    </cacheField>
  </cacheFields>
  <cacheHierarchies count="65">
    <cacheHierarchy uniqueName="[Customer_Dim_UPDATED].[Customer_ID]" caption="Customer_ID" attribute="1" defaultMemberUniqueName="[Customer_Dim_UPDATED].[Customer_ID].[All]" allUniqueName="[Customer_Dim_UPDATED].[Customer_ID].[All]" dimensionUniqueName="[Customer_Dim_UPDATED]" displayFolder="" count="0" memberValueDatatype="130" unbalanced="0"/>
    <cacheHierarchy uniqueName="[Customer_Dim_UPDATED].[First Name]" caption="First Name" attribute="1" defaultMemberUniqueName="[Customer_Dim_UPDATED].[First Name].[All]" allUniqueName="[Customer_Dim_UPDATED].[First Name].[All]" dimensionUniqueName="[Customer_Dim_UPDATED]" displayFolder="" count="0" memberValueDatatype="130" unbalanced="0"/>
    <cacheHierarchy uniqueName="[Customer_Dim_UPDATED].[Last Name]" caption="Last Name" attribute="1" defaultMemberUniqueName="[Customer_Dim_UPDATED].[Last Name].[All]" allUniqueName="[Customer_Dim_UPDATED].[Last Name].[All]" dimensionUniqueName="[Customer_Dim_UPDATED]" displayFolder="" count="0" memberValueDatatype="130" unbalanced="0"/>
    <cacheHierarchy uniqueName="[Customer_Dim_UPDATED].[Full Name]" caption="Full Name" attribute="1" defaultMemberUniqueName="[Customer_Dim_UPDATED].[Full Name].[All]" allUniqueName="[Customer_Dim_UPDATED].[Full Name].[All]" dimensionUniqueName="[Customer_Dim_UPDATED]" displayFolder="" count="0" memberValueDatatype="130" unbalanced="0"/>
    <cacheHierarchy uniqueName="[Customer_Dim_UPDATED].[Age]" caption="Age" attribute="1" defaultMemberUniqueName="[Customer_Dim_UPDATED].[Age].[All]" allUniqueName="[Customer_Dim_UPDATED].[Age].[All]" dimensionUniqueName="[Customer_Dim_UPDATED]" displayFolder="" count="0" memberValueDatatype="20" unbalanced="0"/>
    <cacheHierarchy uniqueName="[Customer_Dim_UPDATED].[Age Group]" caption="Age Group" attribute="1" defaultMemberUniqueName="[Customer_Dim_UPDATED].[Age Group].[All]" allUniqueName="[Customer_Dim_UPDATED].[Age Group].[All]" dimensionUniqueName="[Customer_Dim_UPDATED]" displayFolder="" count="0" memberValueDatatype="130" unbalanced="0"/>
    <cacheHierarchy uniqueName="[Customer_Dim_UPDATED].[Gender]" caption="Gender" attribute="1" defaultMemberUniqueName="[Customer_Dim_UPDATED].[Gender].[All]" allUniqueName="[Customer_Dim_UPDATED].[Gender].[All]" dimensionUniqueName="[Customer_Dim_UPDATED]" displayFolder="" count="0" memberValueDatatype="130" unbalanced="0"/>
    <cacheHierarchy uniqueName="[Customer_Dim_UPDATED].[City]" caption="City" attribute="1" defaultMemberUniqueName="[Customer_Dim_UPDATED].[City].[All]" allUniqueName="[Customer_Dim_UPDATED].[City].[All]" dimensionUniqueName="[Customer_Dim_UPDATED]" displayFolder="" count="0" memberValueDatatype="130" unbalanced="0"/>
    <cacheHierarchy uniqueName="[Customer_Dim_UPDATED].[State]" caption="State" attribute="1" defaultMemberUniqueName="[Customer_Dim_UPDATED].[State].[All]" allUniqueName="[Customer_Dim_UPDATED].[State].[All]" dimensionUniqueName="[Customer_Dim_UPDATED]" displayFolder="" count="0" memberValueDatatype="130" unbalanced="0"/>
    <cacheHierarchy uniqueName="[Customer_Dim_UPDATED].[Country]" caption="Country" attribute="1" defaultMemberUniqueName="[Customer_Dim_UPDATED].[Country].[All]" allUniqueName="[Customer_Dim_UPDATED].[Country].[All]" dimensionUniqueName="[Customer_Dim_UPDATED]" displayFolder="" count="0" memberValueDatatype="130" unbalanced="0"/>
    <cacheHierarchy uniqueName="[Customer_Dim_UPDATED].[Loyalty_Level]" caption="Loyalty_Level" attribute="1" defaultMemberUniqueName="[Customer_Dim_UPDATED].[Loyalty_Level].[All]" allUniqueName="[Customer_Dim_UPDATED].[Loyalty_Level].[All]" dimensionUniqueName="[Customer_Dim_UPDATED]" displayFolder="" count="0" memberValueDatatype="130" unbalanced="0"/>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0" memberValueDatatype="130" unbalanced="0"/>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2" memberValueDatatype="130" unbalanced="0">
      <fieldsUsage count="2">
        <fieldUsage x="-1"/>
        <fieldUsage x="3"/>
      </fieldsUsage>
    </cacheHierarchy>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20" unbalanced="0"/>
    <cacheHierarchy uniqueName="[Product_Dim].[Total Sales]" caption="Total Sales" attribute="1" defaultMemberUniqueName="[Product_Dim].[Total Sales].[All]" allUniqueName="[Product_Dim].[Total Sales].[All]" dimensionUniqueName="[Product_Dim]" displayFolder="" count="0" memberValueDatatype="5" unbalanced="0"/>
    <cacheHierarchy uniqueName="[Sales_Fact__2].[Sales_ID]" caption="Sales_ID" attribute="1" defaultMemberUniqueName="[Sales_Fact__2].[Sales_ID].[All]" allUniqueName="[Sales_Fact__2].[Sales_ID].[All]" dimensionUniqueName="[Sales_Fact__2]" displayFolder="" count="0" memberValueDatatype="130" unbalanced="0"/>
    <cacheHierarchy uniqueName="[Sales_Fact__2].[Column1]" caption="Column1" attribute="1" defaultMemberUniqueName="[Sales_Fact__2].[Column1].[All]" allUniqueName="[Sales_Fact__2].[Column1].[All]" dimensionUniqueName="[Sales_Fact__2]" displayFolder="" count="2" memberValueDatatype="20" unbalanced="0">
      <fieldsUsage count="2">
        <fieldUsage x="-1"/>
        <fieldUsage x="0"/>
      </fieldsUsage>
    </cacheHierarchy>
    <cacheHierarchy uniqueName="[Sales_Fact__2].[Order_Date]" caption="Order_Date" attribute="1" time="1" defaultMemberUniqueName="[Sales_Fact__2].[Order_Date].[All]" allUniqueName="[Sales_Fact__2].[Order_Date].[All]" dimensionUniqueName="[Sales_Fact__2]" displayFolder="" count="0" memberValueDatatype="7" unbalanced="0"/>
    <cacheHierarchy uniqueName="[Sales_Fact__2].[Customer_ID]" caption="Customer_ID" attribute="1" defaultMemberUniqueName="[Sales_Fact__2].[Customer_ID].[All]" allUniqueName="[Sales_Fact__2].[Customer_ID].[All]" dimensionUniqueName="[Sales_Fact__2]" displayFolder="" count="0" memberValueDatatype="130" unbalanced="0"/>
    <cacheHierarchy uniqueName="[Sales_Fact__2].[Product_ID]" caption="Product_ID" attribute="1" defaultMemberUniqueName="[Sales_Fact__2].[Product_ID].[All]" allUniqueName="[Sales_Fact__2].[Product_ID].[All]" dimensionUniqueName="[Sales_Fact__2]" displayFolder="" count="0" memberValueDatatype="130" unbalanced="0"/>
    <cacheHierarchy uniqueName="[Sales_Fact__2].[Store_ID]" caption="Store_ID" attribute="1" defaultMemberUniqueName="[Sales_Fact__2].[Store_ID].[All]" allUniqueName="[Sales_Fact__2].[Store_ID].[All]" dimensionUniqueName="[Sales_Fact__2]" displayFolder="" count="0" memberValueDatatype="130" unbalanced="0"/>
    <cacheHierarchy uniqueName="[Sales_Fact__2].[Quantity]" caption="Quantity" attribute="1" defaultMemberUniqueName="[Sales_Fact__2].[Quantity].[All]" allUniqueName="[Sales_Fact__2].[Quantity].[All]" dimensionUniqueName="[Sales_Fact__2]" displayFolder="" count="0" memberValueDatatype="20" unbalanced="0"/>
    <cacheHierarchy uniqueName="[Sales_Fact__2].[Column2]" caption="Column2" attribute="1" defaultMemberUniqueName="[Sales_Fact__2].[Column2].[All]" allUniqueName="[Sales_Fact__2].[Column2].[All]" dimensionUniqueName="[Sales_Fact__2]" displayFolder="" count="0" memberValueDatatype="5" unbalanced="0"/>
    <cacheHierarchy uniqueName="[Sales_Fact__2].[Unit_Price]" caption="Unit_Price" attribute="1" defaultMemberUniqueName="[Sales_Fact__2].[Unit_Price].[All]" allUniqueName="[Sales_Fact__2].[Unit_Price].[All]" dimensionUniqueName="[Sales_Fact__2]" displayFolder="" count="0" memberValueDatatype="5" unbalanced="0"/>
    <cacheHierarchy uniqueName="[Sales_Fact__2].[Total Sales]" caption="Total Sales" attribute="1" defaultMemberUniqueName="[Sales_Fact__2].[Total Sales].[All]" allUniqueName="[Sales_Fact__2].[Total Sales].[All]" dimensionUniqueName="[Sales_Fact__2]" displayFolder="" count="0" memberValueDatatype="5" unbalanced="0"/>
    <cacheHierarchy uniqueName="[Sales_Fact__2].[Discount]" caption="Discount" attribute="1" defaultMemberUniqueName="[Sales_Fact__2].[Discount].[All]" allUniqueName="[Sales_Fact__2].[Discount].[All]" dimensionUniqueName="[Sales_Fact__2]" displayFolder="" count="0" memberValueDatatype="5" unbalanced="0"/>
    <cacheHierarchy uniqueName="[Sales_Fact__2].[Payment_Type]" caption="Payment_Type" attribute="1" defaultMemberUniqueName="[Sales_Fact__2].[Payment_Type].[All]" allUniqueName="[Sales_Fact__2].[Payment_Type].[All]" dimensionUniqueName="[Sales_Fact__2]" displayFolder="" count="0" memberValueDatatype="130" unbalanced="0"/>
    <cacheHierarchy uniqueName="[Sales_Fact__2].[Total_Amount]" caption="Total_Amount" attribute="1" defaultMemberUniqueName="[Sales_Fact__2].[Total_Amount].[All]" allUniqueName="[Sales_Fact__2].[Total_Amount].[All]" dimensionUniqueName="[Sales_Fact__2]" displayFolder="" count="0" memberValueDatatype="5" unbalanced="0"/>
    <cacheHierarchy uniqueName="[Sales_Fact__2].[Column11]" caption="Column11" attribute="1" defaultMemberUniqueName="[Sales_Fact__2].[Column11].[All]" allUniqueName="[Sales_Fact__2].[Column11].[All]" dimensionUniqueName="[Sales_Fact__2]" displayFolder="" count="0" memberValueDatatype="130" unbalanced="0"/>
    <cacheHierarchy uniqueName="[Sales_Fact__2].[Column12]" caption="Column12" attribute="1" defaultMemberUniqueName="[Sales_Fact__2].[Column12].[All]" allUniqueName="[Sales_Fact__2].[Column12].[All]" dimensionUniqueName="[Sales_Fact__2]" displayFolder="" count="0" memberValueDatatype="130" unbalanced="0"/>
    <cacheHierarchy uniqueName="[Sales_Fact__2].[Column13]" caption="Column13" attribute="1" defaultMemberUniqueName="[Sales_Fact__2].[Column13].[All]" allUniqueName="[Sales_Fact__2].[Column13].[All]" dimensionUniqueName="[Sales_Fact__2]" displayFolder="" count="0" memberValueDatatype="130"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2" memberValueDatatype="130" unbalanced="0">
      <fieldsUsage count="2">
        <fieldUsage x="-1"/>
        <fieldUsage x="1"/>
      </fieldsUsage>
    </cacheHierarchy>
    <cacheHierarchy uniqueName="[Store_Dim].[Region]" caption="Region" attribute="1" defaultMemberUniqueName="[Store_Dim].[Region].[All]" allUniqueName="[Store_Dim].[Region].[All]" dimensionUniqueName="[Store_Dim]" displayFolder="" count="2" memberValueDatatype="130" unbalanced="0">
      <fieldsUsage count="2">
        <fieldUsage x="-1"/>
        <fieldUsage x="2"/>
      </fieldsUsage>
    </cacheHierarchy>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0" memberValueDatatype="130" unbalanced="0"/>
    <cacheHierarchy uniqueName="[Measures].[__XL_Count Customer_Dim_UPDATED]" caption="__XL_Count Customer_Dim_UPDATED" measure="1" displayFolder="" measureGroup="Customer_Dim_UPDATED" count="0" hidden="1"/>
    <cacheHierarchy uniqueName="[Measures].[__XL_Count Store_Dim]" caption="__XL_Count Store_Dim" measure="1" displayFolder="" measureGroup="Store_Dim" count="0" hidden="1"/>
    <cacheHierarchy uniqueName="[Measures].[__XL_Count Sales_Fact__2]" caption="__XL_Count Sales_Fact__2" measure="1" displayFolder="" measureGroup="Sales_Fact__2" count="0" hidden="1"/>
    <cacheHierarchy uniqueName="[Measures].[__XL_Count Product_Dim]" caption="__XL_Count Product_Dim" measure="1" displayFolder="" measureGroup="Product_Dim" count="0" hidden="1"/>
    <cacheHierarchy uniqueName="[Measures].[__No measures defined]" caption="__No measures defined" measure="1" displayFolder="" count="0" hidden="1"/>
    <cacheHierarchy uniqueName="[Measures].[Sum of Age]" caption="Sum of Age" measure="1" displayFolder="" measureGroup="Customer_Dim_UPDATED" count="0" hidden="1">
      <extLst>
        <ext xmlns:x15="http://schemas.microsoft.com/office/spreadsheetml/2010/11/main" uri="{B97F6D7D-B522-45F9-BDA1-12C45D357490}">
          <x15:cacheHierarchy aggregatedColumn="4"/>
        </ext>
      </extLst>
    </cacheHierarchy>
    <cacheHierarchy uniqueName="[Measures].[Count of Product_ID]" caption="Count of Product_ID" measure="1" displayFolder="" measureGroup="Sales_Fact__2"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ales_Fact__2" count="0" hidden="1">
      <extLst>
        <ext xmlns:x15="http://schemas.microsoft.com/office/spreadsheetml/2010/11/main" uri="{B97F6D7D-B522-45F9-BDA1-12C45D357490}">
          <x15:cacheHierarchy aggregatedColumn="25"/>
        </ext>
      </extLst>
    </cacheHierarchy>
    <cacheHierarchy uniqueName="[Measures].[Sum of Cost]" caption="Sum of Cost" measure="1" displayFolder="" measureGroup="Product_Dim" count="0" hidden="1">
      <extLst>
        <ext xmlns:x15="http://schemas.microsoft.com/office/spreadsheetml/2010/11/main" uri="{B97F6D7D-B522-45F9-BDA1-12C45D357490}">
          <x15:cacheHierarchy aggregatedColumn="16"/>
        </ext>
      </extLst>
    </cacheHierarchy>
    <cacheHierarchy uniqueName="[Measures].[Count of Loyalty_Level]" caption="Count of Loyalty_Level" measure="1" displayFolder="" measureGroup="Customer_Dim_UPDATED"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Customer_Dim_UPDATED" count="0" hidden="1">
      <extLst>
        <ext xmlns:x15="http://schemas.microsoft.com/office/spreadsheetml/2010/11/main" uri="{B97F6D7D-B522-45F9-BDA1-12C45D357490}">
          <x15:cacheHierarchy aggregatedColumn="5"/>
        </ext>
      </extLst>
    </cacheHierarchy>
    <cacheHierarchy uniqueName="[Measures].[Count of State]" caption="Count of State" measure="1" displayFolder="" measureGroup="Customer_Dim_UPDATED" count="0" hidden="1">
      <extLst>
        <ext xmlns:x15="http://schemas.microsoft.com/office/spreadsheetml/2010/11/main" uri="{B97F6D7D-B522-45F9-BDA1-12C45D357490}">
          <x15:cacheHierarchy aggregatedColumn="8"/>
        </ext>
      </extLst>
    </cacheHierarchy>
    <cacheHierarchy uniqueName="[Measures].[Count of Order_Date]" caption="Count of Order_Date" measure="1" displayFolder="" measureGroup="Sales_Fact__2"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Sales_Fact__2" count="0" hidden="1">
      <extLst>
        <ext xmlns:x15="http://schemas.microsoft.com/office/spreadsheetml/2010/11/main" uri="{B97F6D7D-B522-45F9-BDA1-12C45D357490}">
          <x15:cacheHierarchy aggregatedColumn="22"/>
        </ext>
      </extLst>
    </cacheHierarchy>
    <cacheHierarchy uniqueName="[Measures].[Sum of Column2]" caption="Sum of Column2" measure="1" displayFolder="" measureGroup="Sales_Fact__2" count="0" hidden="1">
      <extLst>
        <ext xmlns:x15="http://schemas.microsoft.com/office/spreadsheetml/2010/11/main" uri="{B97F6D7D-B522-45F9-BDA1-12C45D357490}">
          <x15:cacheHierarchy aggregatedColumn="26"/>
        </ext>
      </extLst>
    </cacheHierarchy>
    <cacheHierarchy uniqueName="[Measures].[Sum of Column1]" caption="Sum of Column1" measure="1" displayFolder="" measureGroup="Sales_Fact__2" count="0" hidden="1">
      <extLst>
        <ext xmlns:x15="http://schemas.microsoft.com/office/spreadsheetml/2010/11/main" uri="{B97F6D7D-B522-45F9-BDA1-12C45D357490}">
          <x15:cacheHierarchy aggregatedColumn="20"/>
        </ext>
      </extLst>
    </cacheHierarchy>
    <cacheHierarchy uniqueName="[Measures].[Sum of Total Sales]" caption="Sum of Total Sales" measure="1" displayFolder="" measureGroup="Product_Dim"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Product_Dim" count="0" hidden="1">
      <extLst>
        <ext xmlns:x15="http://schemas.microsoft.com/office/spreadsheetml/2010/11/main" uri="{B97F6D7D-B522-45F9-BDA1-12C45D357490}">
          <x15:cacheHierarchy aggregatedColumn="13"/>
        </ext>
      </extLst>
    </cacheHierarchy>
    <cacheHierarchy uniqueName="[Measures].[Sum of Total Sales 2]" caption="Sum of Total Sales 2" measure="1" displayFolder="" measureGroup="Sales_Fact__2" count="0" hidden="1">
      <extLst>
        <ext xmlns:x15="http://schemas.microsoft.com/office/spreadsheetml/2010/11/main" uri="{B97F6D7D-B522-45F9-BDA1-12C45D357490}">
          <x15:cacheHierarchy aggregatedColumn="28"/>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im_UPDATED" count="0" hidden="1">
      <extLst>
        <ext xmlns:x15="http://schemas.microsoft.com/office/spreadsheetml/2010/11/main" uri="{B97F6D7D-B522-45F9-BDA1-12C45D357490}">
          <x15:cacheHierarchy aggregatedColumn="0"/>
        </ext>
      </extLst>
    </cacheHierarchy>
    <cacheHierarchy uniqueName="[Measures].[Count of Region]" caption="Count of Region" measure="1" displayFolder="" measureGroup="Store_Dim" count="0" hidden="1">
      <extLst>
        <ext xmlns:x15="http://schemas.microsoft.com/office/spreadsheetml/2010/11/main" uri="{B97F6D7D-B522-45F9-BDA1-12C45D357490}">
          <x15:cacheHierarchy aggregatedColumn="37"/>
        </ext>
      </extLst>
    </cacheHierarchy>
    <cacheHierarchy uniqueName="[Measures].[Count of City]" caption="Count of City" measure="1" displayFolder="" measureGroup="Store_Dim" count="0" hidden="1">
      <extLst>
        <ext xmlns:x15="http://schemas.microsoft.com/office/spreadsheetml/2010/11/main" uri="{B97F6D7D-B522-45F9-BDA1-12C45D357490}">
          <x15:cacheHierarchy aggregatedColumn="38"/>
        </ext>
      </extLst>
    </cacheHierarchy>
    <cacheHierarchy uniqueName="[Measures].[Count of Store_ID]" caption="Count of Store_ID" measure="1" displayFolder="" measureGroup="Sales_Fact__2" count="0" hidden="1">
      <extLst>
        <ext xmlns:x15="http://schemas.microsoft.com/office/spreadsheetml/2010/11/main" uri="{B97F6D7D-B522-45F9-BDA1-12C45D357490}">
          <x15:cacheHierarchy aggregatedColumn="24"/>
        </ext>
      </extLst>
    </cacheHierarchy>
    <cacheHierarchy uniqueName="[Measures].[Count of Store_Name]" caption="Count of Store_Name" measure="1" displayFolder="" measureGroup="Store_Dim" count="0" hidden="1">
      <extLst>
        <ext xmlns:x15="http://schemas.microsoft.com/office/spreadsheetml/2010/11/main" uri="{B97F6D7D-B522-45F9-BDA1-12C45D357490}">
          <x15:cacheHierarchy aggregatedColumn="36"/>
        </ext>
      </extLst>
    </cacheHierarchy>
  </cacheHierarchies>
  <kpis count="0"/>
  <dimensions count="5">
    <dimension name="Customer_Dim_UPDATED" uniqueName="[Customer_Dim_UPDATED]" caption="Customer_Dim_UPDATED"/>
    <dimension measure="1" name="Measures" uniqueName="[Measures]" caption="Measures"/>
    <dimension name="Product_Dim" uniqueName="[Product_Dim]" caption="Product_Dim"/>
    <dimension name="Sales_Fact__2" uniqueName="[Sales_Fact__2]" caption="Sales_Fact__2"/>
    <dimension name="Store_Dim" uniqueName="[Store_Dim]" caption="Store_Dim"/>
  </dimensions>
  <measureGroups count="4">
    <measureGroup name="Customer_Dim_UPDATED" caption="Customer_Dim_UPDATED"/>
    <measureGroup name="Product_Dim" caption="Product_Dim"/>
    <measureGroup name="Sales_Fact__2" caption="Sales_Fact__2"/>
    <measureGroup name="Store_Dim" caption="Store_Dim"/>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RAS MT" refreshedDate="46100.566929513887" backgroundQuery="1" createdVersion="8" refreshedVersion="8" minRefreshableVersion="3" recordCount="0" supportSubquery="1" supportAdvancedDrill="1" xr:uid="{7501C7AB-B06F-452D-93A2-167B0F66ACD8}">
  <cacheSource type="external" connectionId="8"/>
  <cacheFields count="5">
    <cacheField name="[Sales_Fact__2].[Order_Date].[Order_Date]" caption="Order_Date" numFmtId="0" hierarchy="21" level="1">
      <sharedItems containsSemiMixedTypes="0" containsNonDate="0" containsString="0"/>
    </cacheField>
    <cacheField name="[Sales_Fact__2].[Column1].[Column1]" caption="Column1" numFmtId="0" hierarchy="20" level="1">
      <sharedItems containsSemiMixedTypes="0" containsNonDate="0" containsString="0"/>
    </cacheField>
    <cacheField name="[Store_Dim].[Store_Name].[Store_Name]" caption="Store_Name" numFmtId="0" hierarchy="36" level="1">
      <sharedItems containsSemiMixedTypes="0" containsNonDate="0" containsString="0"/>
    </cacheField>
    <cacheField name="[Store_Dim].[Region].[Region]" caption="Region" numFmtId="0" hierarchy="37" level="1">
      <sharedItems containsSemiMixedTypes="0" containsNonDate="0" containsString="0"/>
    </cacheField>
    <cacheField name="[Product_Dim].[Brand].[Brand]" caption="Brand" numFmtId="0" hierarchy="15" level="1">
      <sharedItems containsSemiMixedTypes="0" containsNonDate="0" containsString="0"/>
    </cacheField>
  </cacheFields>
  <cacheHierarchies count="65">
    <cacheHierarchy uniqueName="[Customer_Dim_UPDATED].[Customer_ID]" caption="Customer_ID" attribute="1" defaultMemberUniqueName="[Customer_Dim_UPDATED].[Customer_ID].[All]" allUniqueName="[Customer_Dim_UPDATED].[Customer_ID].[All]" dimensionUniqueName="[Customer_Dim_UPDATED]" displayFolder="" count="0" memberValueDatatype="130" unbalanced="0"/>
    <cacheHierarchy uniqueName="[Customer_Dim_UPDATED].[First Name]" caption="First Name" attribute="1" defaultMemberUniqueName="[Customer_Dim_UPDATED].[First Name].[All]" allUniqueName="[Customer_Dim_UPDATED].[First Name].[All]" dimensionUniqueName="[Customer_Dim_UPDATED]" displayFolder="" count="0" memberValueDatatype="130" unbalanced="0"/>
    <cacheHierarchy uniqueName="[Customer_Dim_UPDATED].[Last Name]" caption="Last Name" attribute="1" defaultMemberUniqueName="[Customer_Dim_UPDATED].[Last Name].[All]" allUniqueName="[Customer_Dim_UPDATED].[Last Name].[All]" dimensionUniqueName="[Customer_Dim_UPDATED]" displayFolder="" count="0" memberValueDatatype="130" unbalanced="0"/>
    <cacheHierarchy uniqueName="[Customer_Dim_UPDATED].[Full Name]" caption="Full Name" attribute="1" defaultMemberUniqueName="[Customer_Dim_UPDATED].[Full Name].[All]" allUniqueName="[Customer_Dim_UPDATED].[Full Name].[All]" dimensionUniqueName="[Customer_Dim_UPDATED]" displayFolder="" count="0" memberValueDatatype="130" unbalanced="0"/>
    <cacheHierarchy uniqueName="[Customer_Dim_UPDATED].[Age]" caption="Age" attribute="1" defaultMemberUniqueName="[Customer_Dim_UPDATED].[Age].[All]" allUniqueName="[Customer_Dim_UPDATED].[Age].[All]" dimensionUniqueName="[Customer_Dim_UPDATED]" displayFolder="" count="0" memberValueDatatype="20" unbalanced="0"/>
    <cacheHierarchy uniqueName="[Customer_Dim_UPDATED].[Age Group]" caption="Age Group" attribute="1" defaultMemberUniqueName="[Customer_Dim_UPDATED].[Age Group].[All]" allUniqueName="[Customer_Dim_UPDATED].[Age Group].[All]" dimensionUniqueName="[Customer_Dim_UPDATED]" displayFolder="" count="0" memberValueDatatype="130" unbalanced="0"/>
    <cacheHierarchy uniqueName="[Customer_Dim_UPDATED].[Gender]" caption="Gender" attribute="1" defaultMemberUniqueName="[Customer_Dim_UPDATED].[Gender].[All]" allUniqueName="[Customer_Dim_UPDATED].[Gender].[All]" dimensionUniqueName="[Customer_Dim_UPDATED]" displayFolder="" count="0" memberValueDatatype="130" unbalanced="0"/>
    <cacheHierarchy uniqueName="[Customer_Dim_UPDATED].[City]" caption="City" attribute="1" defaultMemberUniqueName="[Customer_Dim_UPDATED].[City].[All]" allUniqueName="[Customer_Dim_UPDATED].[City].[All]" dimensionUniqueName="[Customer_Dim_UPDATED]" displayFolder="" count="0" memberValueDatatype="130" unbalanced="0"/>
    <cacheHierarchy uniqueName="[Customer_Dim_UPDATED].[State]" caption="State" attribute="1" defaultMemberUniqueName="[Customer_Dim_UPDATED].[State].[All]" allUniqueName="[Customer_Dim_UPDATED].[State].[All]" dimensionUniqueName="[Customer_Dim_UPDATED]" displayFolder="" count="0" memberValueDatatype="130" unbalanced="0"/>
    <cacheHierarchy uniqueName="[Customer_Dim_UPDATED].[Country]" caption="Country" attribute="1" defaultMemberUniqueName="[Customer_Dim_UPDATED].[Country].[All]" allUniqueName="[Customer_Dim_UPDATED].[Country].[All]" dimensionUniqueName="[Customer_Dim_UPDATED]" displayFolder="" count="0" memberValueDatatype="130" unbalanced="0"/>
    <cacheHierarchy uniqueName="[Customer_Dim_UPDATED].[Loyalty_Level]" caption="Loyalty_Level" attribute="1" defaultMemberUniqueName="[Customer_Dim_UPDATED].[Loyalty_Level].[All]" allUniqueName="[Customer_Dim_UPDATED].[Loyalty_Level].[All]" dimensionUniqueName="[Customer_Dim_UPDATED]" displayFolder="" count="0" memberValueDatatype="130" unbalanced="0"/>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0" memberValueDatatype="130" unbalanced="0"/>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2" memberValueDatatype="130" unbalanced="0">
      <fieldsUsage count="2">
        <fieldUsage x="-1"/>
        <fieldUsage x="4"/>
      </fieldsUsage>
    </cacheHierarchy>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20" unbalanced="0"/>
    <cacheHierarchy uniqueName="[Product_Dim].[Total Sales]" caption="Total Sales" attribute="1" defaultMemberUniqueName="[Product_Dim].[Total Sales].[All]" allUniqueName="[Product_Dim].[Total Sales].[All]" dimensionUniqueName="[Product_Dim]" displayFolder="" count="0" memberValueDatatype="5" unbalanced="0"/>
    <cacheHierarchy uniqueName="[Sales_Fact__2].[Sales_ID]" caption="Sales_ID" attribute="1" defaultMemberUniqueName="[Sales_Fact__2].[Sales_ID].[All]" allUniqueName="[Sales_Fact__2].[Sales_ID].[All]" dimensionUniqueName="[Sales_Fact__2]" displayFolder="" count="0" memberValueDatatype="130" unbalanced="0"/>
    <cacheHierarchy uniqueName="[Sales_Fact__2].[Column1]" caption="Column1" attribute="1" defaultMemberUniqueName="[Sales_Fact__2].[Column1].[All]" allUniqueName="[Sales_Fact__2].[Column1].[All]" dimensionUniqueName="[Sales_Fact__2]" displayFolder="" count="2" memberValueDatatype="20" unbalanced="0">
      <fieldsUsage count="2">
        <fieldUsage x="-1"/>
        <fieldUsage x="1"/>
      </fieldsUsage>
    </cacheHierarchy>
    <cacheHierarchy uniqueName="[Sales_Fact__2].[Order_Date]" caption="Order_Date" attribute="1" time="1" defaultMemberUniqueName="[Sales_Fact__2].[Order_Date].[All]" allUniqueName="[Sales_Fact__2].[Order_Date].[All]" dimensionUniqueName="[Sales_Fact__2]" displayFolder="" count="2" memberValueDatatype="7" unbalanced="0">
      <fieldsUsage count="2">
        <fieldUsage x="-1"/>
        <fieldUsage x="0"/>
      </fieldsUsage>
    </cacheHierarchy>
    <cacheHierarchy uniqueName="[Sales_Fact__2].[Customer_ID]" caption="Customer_ID" attribute="1" defaultMemberUniqueName="[Sales_Fact__2].[Customer_ID].[All]" allUniqueName="[Sales_Fact__2].[Customer_ID].[All]" dimensionUniqueName="[Sales_Fact__2]" displayFolder="" count="0" memberValueDatatype="130" unbalanced="0"/>
    <cacheHierarchy uniqueName="[Sales_Fact__2].[Product_ID]" caption="Product_ID" attribute="1" defaultMemberUniqueName="[Sales_Fact__2].[Product_ID].[All]" allUniqueName="[Sales_Fact__2].[Product_ID].[All]" dimensionUniqueName="[Sales_Fact__2]" displayFolder="" count="0" memberValueDatatype="130" unbalanced="0"/>
    <cacheHierarchy uniqueName="[Sales_Fact__2].[Store_ID]" caption="Store_ID" attribute="1" defaultMemberUniqueName="[Sales_Fact__2].[Store_ID].[All]" allUniqueName="[Sales_Fact__2].[Store_ID].[All]" dimensionUniqueName="[Sales_Fact__2]" displayFolder="" count="0" memberValueDatatype="130" unbalanced="0"/>
    <cacheHierarchy uniqueName="[Sales_Fact__2].[Quantity]" caption="Quantity" attribute="1" defaultMemberUniqueName="[Sales_Fact__2].[Quantity].[All]" allUniqueName="[Sales_Fact__2].[Quantity].[All]" dimensionUniqueName="[Sales_Fact__2]" displayFolder="" count="0" memberValueDatatype="20" unbalanced="0"/>
    <cacheHierarchy uniqueName="[Sales_Fact__2].[Column2]" caption="Column2" attribute="1" defaultMemberUniqueName="[Sales_Fact__2].[Column2].[All]" allUniqueName="[Sales_Fact__2].[Column2].[All]" dimensionUniqueName="[Sales_Fact__2]" displayFolder="" count="0" memberValueDatatype="5" unbalanced="0"/>
    <cacheHierarchy uniqueName="[Sales_Fact__2].[Unit_Price]" caption="Unit_Price" attribute="1" defaultMemberUniqueName="[Sales_Fact__2].[Unit_Price].[All]" allUniqueName="[Sales_Fact__2].[Unit_Price].[All]" dimensionUniqueName="[Sales_Fact__2]" displayFolder="" count="0" memberValueDatatype="5" unbalanced="0"/>
    <cacheHierarchy uniqueName="[Sales_Fact__2].[Total Sales]" caption="Total Sales" attribute="1" defaultMemberUniqueName="[Sales_Fact__2].[Total Sales].[All]" allUniqueName="[Sales_Fact__2].[Total Sales].[All]" dimensionUniqueName="[Sales_Fact__2]" displayFolder="" count="0" memberValueDatatype="5" unbalanced="0"/>
    <cacheHierarchy uniqueName="[Sales_Fact__2].[Discount]" caption="Discount" attribute="1" defaultMemberUniqueName="[Sales_Fact__2].[Discount].[All]" allUniqueName="[Sales_Fact__2].[Discount].[All]" dimensionUniqueName="[Sales_Fact__2]" displayFolder="" count="0" memberValueDatatype="5" unbalanced="0"/>
    <cacheHierarchy uniqueName="[Sales_Fact__2].[Payment_Type]" caption="Payment_Type" attribute="1" defaultMemberUniqueName="[Sales_Fact__2].[Payment_Type].[All]" allUniqueName="[Sales_Fact__2].[Payment_Type].[All]" dimensionUniqueName="[Sales_Fact__2]" displayFolder="" count="0" memberValueDatatype="130" unbalanced="0"/>
    <cacheHierarchy uniqueName="[Sales_Fact__2].[Total_Amount]" caption="Total_Amount" attribute="1" defaultMemberUniqueName="[Sales_Fact__2].[Total_Amount].[All]" allUniqueName="[Sales_Fact__2].[Total_Amount].[All]" dimensionUniqueName="[Sales_Fact__2]" displayFolder="" count="0" memberValueDatatype="5" unbalanced="0"/>
    <cacheHierarchy uniqueName="[Sales_Fact__2].[Column11]" caption="Column11" attribute="1" defaultMemberUniqueName="[Sales_Fact__2].[Column11].[All]" allUniqueName="[Sales_Fact__2].[Column11].[All]" dimensionUniqueName="[Sales_Fact__2]" displayFolder="" count="0" memberValueDatatype="130" unbalanced="0"/>
    <cacheHierarchy uniqueName="[Sales_Fact__2].[Column12]" caption="Column12" attribute="1" defaultMemberUniqueName="[Sales_Fact__2].[Column12].[All]" allUniqueName="[Sales_Fact__2].[Column12].[All]" dimensionUniqueName="[Sales_Fact__2]" displayFolder="" count="0" memberValueDatatype="130" unbalanced="0"/>
    <cacheHierarchy uniqueName="[Sales_Fact__2].[Column13]" caption="Column13" attribute="1" defaultMemberUniqueName="[Sales_Fact__2].[Column13].[All]" allUniqueName="[Sales_Fact__2].[Column13].[All]" dimensionUniqueName="[Sales_Fact__2]" displayFolder="" count="0" memberValueDatatype="130"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2" memberValueDatatype="130" unbalanced="0">
      <fieldsUsage count="2">
        <fieldUsage x="-1"/>
        <fieldUsage x="2"/>
      </fieldsUsage>
    </cacheHierarchy>
    <cacheHierarchy uniqueName="[Store_Dim].[Region]" caption="Region" attribute="1" defaultMemberUniqueName="[Store_Dim].[Region].[All]" allUniqueName="[Store_Dim].[Region].[All]" dimensionUniqueName="[Store_Dim]" displayFolder="" count="2" memberValueDatatype="130" unbalanced="0">
      <fieldsUsage count="2">
        <fieldUsage x="-1"/>
        <fieldUsage x="3"/>
      </fieldsUsage>
    </cacheHierarchy>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0" memberValueDatatype="130" unbalanced="0"/>
    <cacheHierarchy uniqueName="[Measures].[__XL_Count Customer_Dim_UPDATED]" caption="__XL_Count Customer_Dim_UPDATED" measure="1" displayFolder="" measureGroup="Customer_Dim_UPDATED" count="0" hidden="1"/>
    <cacheHierarchy uniqueName="[Measures].[__XL_Count Store_Dim]" caption="__XL_Count Store_Dim" measure="1" displayFolder="" measureGroup="Store_Dim" count="0" hidden="1"/>
    <cacheHierarchy uniqueName="[Measures].[__XL_Count Sales_Fact__2]" caption="__XL_Count Sales_Fact__2" measure="1" displayFolder="" measureGroup="Sales_Fact__2" count="0" hidden="1"/>
    <cacheHierarchy uniqueName="[Measures].[__XL_Count Product_Dim]" caption="__XL_Count Product_Dim" measure="1" displayFolder="" measureGroup="Product_Dim" count="0" hidden="1"/>
    <cacheHierarchy uniqueName="[Measures].[__No measures defined]" caption="__No measures defined" measure="1" displayFolder="" count="0" hidden="1"/>
    <cacheHierarchy uniqueName="[Measures].[Sum of Age]" caption="Sum of Age" measure="1" displayFolder="" measureGroup="Customer_Dim_UPDATED" count="0" hidden="1">
      <extLst>
        <ext xmlns:x15="http://schemas.microsoft.com/office/spreadsheetml/2010/11/main" uri="{B97F6D7D-B522-45F9-BDA1-12C45D357490}">
          <x15:cacheHierarchy aggregatedColumn="4"/>
        </ext>
      </extLst>
    </cacheHierarchy>
    <cacheHierarchy uniqueName="[Measures].[Count of Product_ID]" caption="Count of Product_ID" measure="1" displayFolder="" measureGroup="Sales_Fact__2"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ales_Fact__2" count="0" hidden="1">
      <extLst>
        <ext xmlns:x15="http://schemas.microsoft.com/office/spreadsheetml/2010/11/main" uri="{B97F6D7D-B522-45F9-BDA1-12C45D357490}">
          <x15:cacheHierarchy aggregatedColumn="25"/>
        </ext>
      </extLst>
    </cacheHierarchy>
    <cacheHierarchy uniqueName="[Measures].[Sum of Cost]" caption="Sum of Cost" measure="1" displayFolder="" measureGroup="Product_Dim" count="0" hidden="1">
      <extLst>
        <ext xmlns:x15="http://schemas.microsoft.com/office/spreadsheetml/2010/11/main" uri="{B97F6D7D-B522-45F9-BDA1-12C45D357490}">
          <x15:cacheHierarchy aggregatedColumn="16"/>
        </ext>
      </extLst>
    </cacheHierarchy>
    <cacheHierarchy uniqueName="[Measures].[Count of Loyalty_Level]" caption="Count of Loyalty_Level" measure="1" displayFolder="" measureGroup="Customer_Dim_UPDATED"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Customer_Dim_UPDATED" count="0" hidden="1">
      <extLst>
        <ext xmlns:x15="http://schemas.microsoft.com/office/spreadsheetml/2010/11/main" uri="{B97F6D7D-B522-45F9-BDA1-12C45D357490}">
          <x15:cacheHierarchy aggregatedColumn="5"/>
        </ext>
      </extLst>
    </cacheHierarchy>
    <cacheHierarchy uniqueName="[Measures].[Count of State]" caption="Count of State" measure="1" displayFolder="" measureGroup="Customer_Dim_UPDATED" count="0" hidden="1">
      <extLst>
        <ext xmlns:x15="http://schemas.microsoft.com/office/spreadsheetml/2010/11/main" uri="{B97F6D7D-B522-45F9-BDA1-12C45D357490}">
          <x15:cacheHierarchy aggregatedColumn="8"/>
        </ext>
      </extLst>
    </cacheHierarchy>
    <cacheHierarchy uniqueName="[Measures].[Count of Order_Date]" caption="Count of Order_Date" measure="1" displayFolder="" measureGroup="Sales_Fact__2"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Sales_Fact__2" count="0" hidden="1">
      <extLst>
        <ext xmlns:x15="http://schemas.microsoft.com/office/spreadsheetml/2010/11/main" uri="{B97F6D7D-B522-45F9-BDA1-12C45D357490}">
          <x15:cacheHierarchy aggregatedColumn="22"/>
        </ext>
      </extLst>
    </cacheHierarchy>
    <cacheHierarchy uniqueName="[Measures].[Sum of Column2]" caption="Sum of Column2" measure="1" displayFolder="" measureGroup="Sales_Fact__2" count="0" hidden="1">
      <extLst>
        <ext xmlns:x15="http://schemas.microsoft.com/office/spreadsheetml/2010/11/main" uri="{B97F6D7D-B522-45F9-BDA1-12C45D357490}">
          <x15:cacheHierarchy aggregatedColumn="26"/>
        </ext>
      </extLst>
    </cacheHierarchy>
    <cacheHierarchy uniqueName="[Measures].[Sum of Column1]" caption="Sum of Column1" measure="1" displayFolder="" measureGroup="Sales_Fact__2" count="0" hidden="1">
      <extLst>
        <ext xmlns:x15="http://schemas.microsoft.com/office/spreadsheetml/2010/11/main" uri="{B97F6D7D-B522-45F9-BDA1-12C45D357490}">
          <x15:cacheHierarchy aggregatedColumn="20"/>
        </ext>
      </extLst>
    </cacheHierarchy>
    <cacheHierarchy uniqueName="[Measures].[Sum of Total Sales]" caption="Sum of Total Sales" measure="1" displayFolder="" measureGroup="Product_Dim"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Product_Dim" count="0" hidden="1">
      <extLst>
        <ext xmlns:x15="http://schemas.microsoft.com/office/spreadsheetml/2010/11/main" uri="{B97F6D7D-B522-45F9-BDA1-12C45D357490}">
          <x15:cacheHierarchy aggregatedColumn="13"/>
        </ext>
      </extLst>
    </cacheHierarchy>
    <cacheHierarchy uniqueName="[Measures].[Sum of Total Sales 2]" caption="Sum of Total Sales 2" measure="1" displayFolder="" measureGroup="Sales_Fact__2" count="0" hidden="1">
      <extLst>
        <ext xmlns:x15="http://schemas.microsoft.com/office/spreadsheetml/2010/11/main" uri="{B97F6D7D-B522-45F9-BDA1-12C45D357490}">
          <x15:cacheHierarchy aggregatedColumn="28"/>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im_UPDATED" count="0" hidden="1">
      <extLst>
        <ext xmlns:x15="http://schemas.microsoft.com/office/spreadsheetml/2010/11/main" uri="{B97F6D7D-B522-45F9-BDA1-12C45D357490}">
          <x15:cacheHierarchy aggregatedColumn="0"/>
        </ext>
      </extLst>
    </cacheHierarchy>
    <cacheHierarchy uniqueName="[Measures].[Count of Region]" caption="Count of Region" measure="1" displayFolder="" measureGroup="Store_Dim" count="0" hidden="1">
      <extLst>
        <ext xmlns:x15="http://schemas.microsoft.com/office/spreadsheetml/2010/11/main" uri="{B97F6D7D-B522-45F9-BDA1-12C45D357490}">
          <x15:cacheHierarchy aggregatedColumn="37"/>
        </ext>
      </extLst>
    </cacheHierarchy>
    <cacheHierarchy uniqueName="[Measures].[Count of City]" caption="Count of City" measure="1" displayFolder="" measureGroup="Store_Dim" count="0" hidden="1">
      <extLst>
        <ext xmlns:x15="http://schemas.microsoft.com/office/spreadsheetml/2010/11/main" uri="{B97F6D7D-B522-45F9-BDA1-12C45D357490}">
          <x15:cacheHierarchy aggregatedColumn="38"/>
        </ext>
      </extLst>
    </cacheHierarchy>
    <cacheHierarchy uniqueName="[Measures].[Count of Store_ID]" caption="Count of Store_ID" measure="1" displayFolder="" measureGroup="Sales_Fact__2" count="0" hidden="1">
      <extLst>
        <ext xmlns:x15="http://schemas.microsoft.com/office/spreadsheetml/2010/11/main" uri="{B97F6D7D-B522-45F9-BDA1-12C45D357490}">
          <x15:cacheHierarchy aggregatedColumn="24"/>
        </ext>
      </extLst>
    </cacheHierarchy>
    <cacheHierarchy uniqueName="[Measures].[Count of Store_Name]" caption="Count of Store_Name" measure="1" displayFolder="" measureGroup="Store_Dim" count="0" hidden="1">
      <extLst>
        <ext xmlns:x15="http://schemas.microsoft.com/office/spreadsheetml/2010/11/main" uri="{B97F6D7D-B522-45F9-BDA1-12C45D357490}">
          <x15:cacheHierarchy aggregatedColumn="36"/>
        </ext>
      </extLst>
    </cacheHierarchy>
  </cacheHierarchies>
  <kpis count="0"/>
  <dimensions count="5">
    <dimension name="Customer_Dim_UPDATED" uniqueName="[Customer_Dim_UPDATED]" caption="Customer_Dim_UPDATED"/>
    <dimension measure="1" name="Measures" uniqueName="[Measures]" caption="Measures"/>
    <dimension name="Product_Dim" uniqueName="[Product_Dim]" caption="Product_Dim"/>
    <dimension name="Sales_Fact__2" uniqueName="[Sales_Fact__2]" caption="Sales_Fact__2"/>
    <dimension name="Store_Dim" uniqueName="[Store_Dim]" caption="Store_Dim"/>
  </dimensions>
  <measureGroups count="4">
    <measureGroup name="Customer_Dim_UPDATED" caption="Customer_Dim_UPDATED"/>
    <measureGroup name="Product_Dim" caption="Product_Dim"/>
    <measureGroup name="Sales_Fact__2" caption="Sales_Fact__2"/>
    <measureGroup name="Store_Dim" caption="Store_Dim"/>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RAS MT" refreshedDate="46100.56712615741" backgroundQuery="1" createdVersion="8" refreshedVersion="8" minRefreshableVersion="3" recordCount="0" supportSubquery="1" supportAdvancedDrill="1" xr:uid="{03639DF4-BCC6-4EFB-B29F-29099298CB81}">
  <cacheSource type="external" connectionId="8"/>
  <cacheFields count="6">
    <cacheField name="[Sales_Fact__2].[Column1].[Column1]" caption="Column1" numFmtId="0" hierarchy="20" level="1">
      <sharedItems containsSemiMixedTypes="0" containsNonDate="0" containsString="0"/>
    </cacheField>
    <cacheField name="[Measures].[Sum of Quantity]" caption="Sum of Quantity" numFmtId="0" hierarchy="47" level="32767"/>
    <cacheField name="[Store_Dim].[Store_Name].[Store_Name]" caption="Store_Name" numFmtId="0" hierarchy="36" level="1">
      <sharedItems containsSemiMixedTypes="0" containsNonDate="0" containsString="0"/>
    </cacheField>
    <cacheField name="[Product_Dim].[Category].[Category]" caption="Category" numFmtId="0" hierarchy="13" level="1">
      <sharedItems containsSemiMixedTypes="0" containsNonDate="0" containsString="0"/>
    </cacheField>
    <cacheField name="[Store_Dim].[Region].[Region]" caption="Region" numFmtId="0" hierarchy="37" level="1">
      <sharedItems containsSemiMixedTypes="0" containsNonDate="0" containsString="0"/>
    </cacheField>
    <cacheField name="[Product_Dim].[Brand].[Brand]" caption="Brand" numFmtId="0" hierarchy="15" level="1">
      <sharedItems containsSemiMixedTypes="0" containsNonDate="0" containsString="0"/>
    </cacheField>
  </cacheFields>
  <cacheHierarchies count="65">
    <cacheHierarchy uniqueName="[Customer_Dim_UPDATED].[Customer_ID]" caption="Customer_ID" attribute="1" defaultMemberUniqueName="[Customer_Dim_UPDATED].[Customer_ID].[All]" allUniqueName="[Customer_Dim_UPDATED].[Customer_ID].[All]" dimensionUniqueName="[Customer_Dim_UPDATED]" displayFolder="" count="0" memberValueDatatype="130" unbalanced="0"/>
    <cacheHierarchy uniqueName="[Customer_Dim_UPDATED].[First Name]" caption="First Name" attribute="1" defaultMemberUniqueName="[Customer_Dim_UPDATED].[First Name].[All]" allUniqueName="[Customer_Dim_UPDATED].[First Name].[All]" dimensionUniqueName="[Customer_Dim_UPDATED]" displayFolder="" count="0" memberValueDatatype="130" unbalanced="0"/>
    <cacheHierarchy uniqueName="[Customer_Dim_UPDATED].[Last Name]" caption="Last Name" attribute="1" defaultMemberUniqueName="[Customer_Dim_UPDATED].[Last Name].[All]" allUniqueName="[Customer_Dim_UPDATED].[Last Name].[All]" dimensionUniqueName="[Customer_Dim_UPDATED]" displayFolder="" count="0" memberValueDatatype="130" unbalanced="0"/>
    <cacheHierarchy uniqueName="[Customer_Dim_UPDATED].[Full Name]" caption="Full Name" attribute="1" defaultMemberUniqueName="[Customer_Dim_UPDATED].[Full Name].[All]" allUniqueName="[Customer_Dim_UPDATED].[Full Name].[All]" dimensionUniqueName="[Customer_Dim_UPDATED]" displayFolder="" count="0" memberValueDatatype="130" unbalanced="0"/>
    <cacheHierarchy uniqueName="[Customer_Dim_UPDATED].[Age]" caption="Age" attribute="1" defaultMemberUniqueName="[Customer_Dim_UPDATED].[Age].[All]" allUniqueName="[Customer_Dim_UPDATED].[Age].[All]" dimensionUniqueName="[Customer_Dim_UPDATED]" displayFolder="" count="0" memberValueDatatype="20" unbalanced="0"/>
    <cacheHierarchy uniqueName="[Customer_Dim_UPDATED].[Age Group]" caption="Age Group" attribute="1" defaultMemberUniqueName="[Customer_Dim_UPDATED].[Age Group].[All]" allUniqueName="[Customer_Dim_UPDATED].[Age Group].[All]" dimensionUniqueName="[Customer_Dim_UPDATED]" displayFolder="" count="0" memberValueDatatype="130" unbalanced="0"/>
    <cacheHierarchy uniqueName="[Customer_Dim_UPDATED].[Gender]" caption="Gender" attribute="1" defaultMemberUniqueName="[Customer_Dim_UPDATED].[Gender].[All]" allUniqueName="[Customer_Dim_UPDATED].[Gender].[All]" dimensionUniqueName="[Customer_Dim_UPDATED]" displayFolder="" count="0" memberValueDatatype="130" unbalanced="0"/>
    <cacheHierarchy uniqueName="[Customer_Dim_UPDATED].[City]" caption="City" attribute="1" defaultMemberUniqueName="[Customer_Dim_UPDATED].[City].[All]" allUniqueName="[Customer_Dim_UPDATED].[City].[All]" dimensionUniqueName="[Customer_Dim_UPDATED]" displayFolder="" count="0" memberValueDatatype="130" unbalanced="0"/>
    <cacheHierarchy uniqueName="[Customer_Dim_UPDATED].[State]" caption="State" attribute="1" defaultMemberUniqueName="[Customer_Dim_UPDATED].[State].[All]" allUniqueName="[Customer_Dim_UPDATED].[State].[All]" dimensionUniqueName="[Customer_Dim_UPDATED]" displayFolder="" count="0" memberValueDatatype="130" unbalanced="0"/>
    <cacheHierarchy uniqueName="[Customer_Dim_UPDATED].[Country]" caption="Country" attribute="1" defaultMemberUniqueName="[Customer_Dim_UPDATED].[Country].[All]" allUniqueName="[Customer_Dim_UPDATED].[Country].[All]" dimensionUniqueName="[Customer_Dim_UPDATED]" displayFolder="" count="0" memberValueDatatype="130" unbalanced="0"/>
    <cacheHierarchy uniqueName="[Customer_Dim_UPDATED].[Loyalty_Level]" caption="Loyalty_Level" attribute="1" defaultMemberUniqueName="[Customer_Dim_UPDATED].[Loyalty_Level].[All]" allUniqueName="[Customer_Dim_UPDATED].[Loyalty_Level].[All]" dimensionUniqueName="[Customer_Dim_UPDATED]" displayFolder="" count="0" memberValueDatatype="130" unbalanced="0"/>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2" memberValueDatatype="130" unbalanced="0">
      <fieldsUsage count="2">
        <fieldUsage x="-1"/>
        <fieldUsage x="3"/>
      </fieldsUsage>
    </cacheHierarchy>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2" memberValueDatatype="130" unbalanced="0">
      <fieldsUsage count="2">
        <fieldUsage x="-1"/>
        <fieldUsage x="5"/>
      </fieldsUsage>
    </cacheHierarchy>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20" unbalanced="0"/>
    <cacheHierarchy uniqueName="[Product_Dim].[Total Sales]" caption="Total Sales" attribute="1" defaultMemberUniqueName="[Product_Dim].[Total Sales].[All]" allUniqueName="[Product_Dim].[Total Sales].[All]" dimensionUniqueName="[Product_Dim]" displayFolder="" count="0" memberValueDatatype="5" unbalanced="0"/>
    <cacheHierarchy uniqueName="[Sales_Fact__2].[Sales_ID]" caption="Sales_ID" attribute="1" defaultMemberUniqueName="[Sales_Fact__2].[Sales_ID].[All]" allUniqueName="[Sales_Fact__2].[Sales_ID].[All]" dimensionUniqueName="[Sales_Fact__2]" displayFolder="" count="0" memberValueDatatype="130" unbalanced="0"/>
    <cacheHierarchy uniqueName="[Sales_Fact__2].[Column1]" caption="Column1" attribute="1" defaultMemberUniqueName="[Sales_Fact__2].[Column1].[All]" allUniqueName="[Sales_Fact__2].[Column1].[All]" dimensionUniqueName="[Sales_Fact__2]" displayFolder="" count="2" memberValueDatatype="20" unbalanced="0">
      <fieldsUsage count="2">
        <fieldUsage x="-1"/>
        <fieldUsage x="0"/>
      </fieldsUsage>
    </cacheHierarchy>
    <cacheHierarchy uniqueName="[Sales_Fact__2].[Order_Date]" caption="Order_Date" attribute="1" time="1" defaultMemberUniqueName="[Sales_Fact__2].[Order_Date].[All]" allUniqueName="[Sales_Fact__2].[Order_Date].[All]" dimensionUniqueName="[Sales_Fact__2]" displayFolder="" count="0" memberValueDatatype="7" unbalanced="0"/>
    <cacheHierarchy uniqueName="[Sales_Fact__2].[Customer_ID]" caption="Customer_ID" attribute="1" defaultMemberUniqueName="[Sales_Fact__2].[Customer_ID].[All]" allUniqueName="[Sales_Fact__2].[Customer_ID].[All]" dimensionUniqueName="[Sales_Fact__2]" displayFolder="" count="0" memberValueDatatype="130" unbalanced="0"/>
    <cacheHierarchy uniqueName="[Sales_Fact__2].[Product_ID]" caption="Product_ID" attribute="1" defaultMemberUniqueName="[Sales_Fact__2].[Product_ID].[All]" allUniqueName="[Sales_Fact__2].[Product_ID].[All]" dimensionUniqueName="[Sales_Fact__2]" displayFolder="" count="0" memberValueDatatype="130" unbalanced="0"/>
    <cacheHierarchy uniqueName="[Sales_Fact__2].[Store_ID]" caption="Store_ID" attribute="1" defaultMemberUniqueName="[Sales_Fact__2].[Store_ID].[All]" allUniqueName="[Sales_Fact__2].[Store_ID].[All]" dimensionUniqueName="[Sales_Fact__2]" displayFolder="" count="0" memberValueDatatype="130" unbalanced="0"/>
    <cacheHierarchy uniqueName="[Sales_Fact__2].[Quantity]" caption="Quantity" attribute="1" defaultMemberUniqueName="[Sales_Fact__2].[Quantity].[All]" allUniqueName="[Sales_Fact__2].[Quantity].[All]" dimensionUniqueName="[Sales_Fact__2]" displayFolder="" count="0" memberValueDatatype="20" unbalanced="0"/>
    <cacheHierarchy uniqueName="[Sales_Fact__2].[Column2]" caption="Column2" attribute="1" defaultMemberUniqueName="[Sales_Fact__2].[Column2].[All]" allUniqueName="[Sales_Fact__2].[Column2].[All]" dimensionUniqueName="[Sales_Fact__2]" displayFolder="" count="0" memberValueDatatype="5" unbalanced="0"/>
    <cacheHierarchy uniqueName="[Sales_Fact__2].[Unit_Price]" caption="Unit_Price" attribute="1" defaultMemberUniqueName="[Sales_Fact__2].[Unit_Price].[All]" allUniqueName="[Sales_Fact__2].[Unit_Price].[All]" dimensionUniqueName="[Sales_Fact__2]" displayFolder="" count="0" memberValueDatatype="5" unbalanced="0"/>
    <cacheHierarchy uniqueName="[Sales_Fact__2].[Total Sales]" caption="Total Sales" attribute="1" defaultMemberUniqueName="[Sales_Fact__2].[Total Sales].[All]" allUniqueName="[Sales_Fact__2].[Total Sales].[All]" dimensionUniqueName="[Sales_Fact__2]" displayFolder="" count="0" memberValueDatatype="5" unbalanced="0"/>
    <cacheHierarchy uniqueName="[Sales_Fact__2].[Discount]" caption="Discount" attribute="1" defaultMemberUniqueName="[Sales_Fact__2].[Discount].[All]" allUniqueName="[Sales_Fact__2].[Discount].[All]" dimensionUniqueName="[Sales_Fact__2]" displayFolder="" count="0" memberValueDatatype="5" unbalanced="0"/>
    <cacheHierarchy uniqueName="[Sales_Fact__2].[Payment_Type]" caption="Payment_Type" attribute="1" defaultMemberUniqueName="[Sales_Fact__2].[Payment_Type].[All]" allUniqueName="[Sales_Fact__2].[Payment_Type].[All]" dimensionUniqueName="[Sales_Fact__2]" displayFolder="" count="0" memberValueDatatype="130" unbalanced="0"/>
    <cacheHierarchy uniqueName="[Sales_Fact__2].[Total_Amount]" caption="Total_Amount" attribute="1" defaultMemberUniqueName="[Sales_Fact__2].[Total_Amount].[All]" allUniqueName="[Sales_Fact__2].[Total_Amount].[All]" dimensionUniqueName="[Sales_Fact__2]" displayFolder="" count="0" memberValueDatatype="5" unbalanced="0"/>
    <cacheHierarchy uniqueName="[Sales_Fact__2].[Column11]" caption="Column11" attribute="1" defaultMemberUniqueName="[Sales_Fact__2].[Column11].[All]" allUniqueName="[Sales_Fact__2].[Column11].[All]" dimensionUniqueName="[Sales_Fact__2]" displayFolder="" count="0" memberValueDatatype="130" unbalanced="0"/>
    <cacheHierarchy uniqueName="[Sales_Fact__2].[Column12]" caption="Column12" attribute="1" defaultMemberUniqueName="[Sales_Fact__2].[Column12].[All]" allUniqueName="[Sales_Fact__2].[Column12].[All]" dimensionUniqueName="[Sales_Fact__2]" displayFolder="" count="0" memberValueDatatype="130" unbalanced="0"/>
    <cacheHierarchy uniqueName="[Sales_Fact__2].[Column13]" caption="Column13" attribute="1" defaultMemberUniqueName="[Sales_Fact__2].[Column13].[All]" allUniqueName="[Sales_Fact__2].[Column13].[All]" dimensionUniqueName="[Sales_Fact__2]" displayFolder="" count="0" memberValueDatatype="130"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2" memberValueDatatype="130" unbalanced="0">
      <fieldsUsage count="2">
        <fieldUsage x="-1"/>
        <fieldUsage x="2"/>
      </fieldsUsage>
    </cacheHierarchy>
    <cacheHierarchy uniqueName="[Store_Dim].[Region]" caption="Region" attribute="1" defaultMemberUniqueName="[Store_Dim].[Region].[All]" allUniqueName="[Store_Dim].[Region].[All]" dimensionUniqueName="[Store_Dim]" displayFolder="" count="2" memberValueDatatype="130" unbalanced="0">
      <fieldsUsage count="2">
        <fieldUsage x="-1"/>
        <fieldUsage x="4"/>
      </fieldsUsage>
    </cacheHierarchy>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0" memberValueDatatype="130" unbalanced="0"/>
    <cacheHierarchy uniqueName="[Measures].[__XL_Count Customer_Dim_UPDATED]" caption="__XL_Count Customer_Dim_UPDATED" measure="1" displayFolder="" measureGroup="Customer_Dim_UPDATED" count="0" hidden="1"/>
    <cacheHierarchy uniqueName="[Measures].[__XL_Count Store_Dim]" caption="__XL_Count Store_Dim" measure="1" displayFolder="" measureGroup="Store_Dim" count="0" hidden="1"/>
    <cacheHierarchy uniqueName="[Measures].[__XL_Count Sales_Fact__2]" caption="__XL_Count Sales_Fact__2" measure="1" displayFolder="" measureGroup="Sales_Fact__2" count="0" hidden="1"/>
    <cacheHierarchy uniqueName="[Measures].[__XL_Count Product_Dim]" caption="__XL_Count Product_Dim" measure="1" displayFolder="" measureGroup="Product_Dim" count="0" hidden="1"/>
    <cacheHierarchy uniqueName="[Measures].[__No measures defined]" caption="__No measures defined" measure="1" displayFolder="" count="0" hidden="1"/>
    <cacheHierarchy uniqueName="[Measures].[Sum of Age]" caption="Sum of Age" measure="1" displayFolder="" measureGroup="Customer_Dim_UPDATED" count="0" hidden="1">
      <extLst>
        <ext xmlns:x15="http://schemas.microsoft.com/office/spreadsheetml/2010/11/main" uri="{B97F6D7D-B522-45F9-BDA1-12C45D357490}">
          <x15:cacheHierarchy aggregatedColumn="4"/>
        </ext>
      </extLst>
    </cacheHierarchy>
    <cacheHierarchy uniqueName="[Measures].[Count of Product_ID]" caption="Count of Product_ID" measure="1" displayFolder="" measureGroup="Sales_Fact__2"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ales_Fact__2"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Cost]" caption="Sum of Cost" measure="1" displayFolder="" measureGroup="Product_Dim" count="0" hidden="1">
      <extLst>
        <ext xmlns:x15="http://schemas.microsoft.com/office/spreadsheetml/2010/11/main" uri="{B97F6D7D-B522-45F9-BDA1-12C45D357490}">
          <x15:cacheHierarchy aggregatedColumn="16"/>
        </ext>
      </extLst>
    </cacheHierarchy>
    <cacheHierarchy uniqueName="[Measures].[Count of Loyalty_Level]" caption="Count of Loyalty_Level" measure="1" displayFolder="" measureGroup="Customer_Dim_UPDATED"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Customer_Dim_UPDATED" count="0" hidden="1">
      <extLst>
        <ext xmlns:x15="http://schemas.microsoft.com/office/spreadsheetml/2010/11/main" uri="{B97F6D7D-B522-45F9-BDA1-12C45D357490}">
          <x15:cacheHierarchy aggregatedColumn="5"/>
        </ext>
      </extLst>
    </cacheHierarchy>
    <cacheHierarchy uniqueName="[Measures].[Count of State]" caption="Count of State" measure="1" displayFolder="" measureGroup="Customer_Dim_UPDATED" count="0" hidden="1">
      <extLst>
        <ext xmlns:x15="http://schemas.microsoft.com/office/spreadsheetml/2010/11/main" uri="{B97F6D7D-B522-45F9-BDA1-12C45D357490}">
          <x15:cacheHierarchy aggregatedColumn="8"/>
        </ext>
      </extLst>
    </cacheHierarchy>
    <cacheHierarchy uniqueName="[Measures].[Count of Order_Date]" caption="Count of Order_Date" measure="1" displayFolder="" measureGroup="Sales_Fact__2"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Sales_Fact__2" count="0" hidden="1">
      <extLst>
        <ext xmlns:x15="http://schemas.microsoft.com/office/spreadsheetml/2010/11/main" uri="{B97F6D7D-B522-45F9-BDA1-12C45D357490}">
          <x15:cacheHierarchy aggregatedColumn="22"/>
        </ext>
      </extLst>
    </cacheHierarchy>
    <cacheHierarchy uniqueName="[Measures].[Sum of Column2]" caption="Sum of Column2" measure="1" displayFolder="" measureGroup="Sales_Fact__2" count="0" hidden="1">
      <extLst>
        <ext xmlns:x15="http://schemas.microsoft.com/office/spreadsheetml/2010/11/main" uri="{B97F6D7D-B522-45F9-BDA1-12C45D357490}">
          <x15:cacheHierarchy aggregatedColumn="26"/>
        </ext>
      </extLst>
    </cacheHierarchy>
    <cacheHierarchy uniqueName="[Measures].[Sum of Column1]" caption="Sum of Column1" measure="1" displayFolder="" measureGroup="Sales_Fact__2" count="0" hidden="1">
      <extLst>
        <ext xmlns:x15="http://schemas.microsoft.com/office/spreadsheetml/2010/11/main" uri="{B97F6D7D-B522-45F9-BDA1-12C45D357490}">
          <x15:cacheHierarchy aggregatedColumn="20"/>
        </ext>
      </extLst>
    </cacheHierarchy>
    <cacheHierarchy uniqueName="[Measures].[Sum of Total Sales]" caption="Sum of Total Sales" measure="1" displayFolder="" measureGroup="Product_Dim"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Product_Dim" count="0" hidden="1">
      <extLst>
        <ext xmlns:x15="http://schemas.microsoft.com/office/spreadsheetml/2010/11/main" uri="{B97F6D7D-B522-45F9-BDA1-12C45D357490}">
          <x15:cacheHierarchy aggregatedColumn="13"/>
        </ext>
      </extLst>
    </cacheHierarchy>
    <cacheHierarchy uniqueName="[Measures].[Sum of Total Sales 2]" caption="Sum of Total Sales 2" measure="1" displayFolder="" measureGroup="Sales_Fact__2" count="0" hidden="1">
      <extLst>
        <ext xmlns:x15="http://schemas.microsoft.com/office/spreadsheetml/2010/11/main" uri="{B97F6D7D-B522-45F9-BDA1-12C45D357490}">
          <x15:cacheHierarchy aggregatedColumn="28"/>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im_UPDATED" count="0" hidden="1">
      <extLst>
        <ext xmlns:x15="http://schemas.microsoft.com/office/spreadsheetml/2010/11/main" uri="{B97F6D7D-B522-45F9-BDA1-12C45D357490}">
          <x15:cacheHierarchy aggregatedColumn="0"/>
        </ext>
      </extLst>
    </cacheHierarchy>
    <cacheHierarchy uniqueName="[Measures].[Count of Region]" caption="Count of Region" measure="1" displayFolder="" measureGroup="Store_Dim" count="0" hidden="1">
      <extLst>
        <ext xmlns:x15="http://schemas.microsoft.com/office/spreadsheetml/2010/11/main" uri="{B97F6D7D-B522-45F9-BDA1-12C45D357490}">
          <x15:cacheHierarchy aggregatedColumn="37"/>
        </ext>
      </extLst>
    </cacheHierarchy>
    <cacheHierarchy uniqueName="[Measures].[Count of City]" caption="Count of City" measure="1" displayFolder="" measureGroup="Store_Dim" count="0" hidden="1">
      <extLst>
        <ext xmlns:x15="http://schemas.microsoft.com/office/spreadsheetml/2010/11/main" uri="{B97F6D7D-B522-45F9-BDA1-12C45D357490}">
          <x15:cacheHierarchy aggregatedColumn="38"/>
        </ext>
      </extLst>
    </cacheHierarchy>
    <cacheHierarchy uniqueName="[Measures].[Count of Store_ID]" caption="Count of Store_ID" measure="1" displayFolder="" measureGroup="Sales_Fact__2" count="0" hidden="1">
      <extLst>
        <ext xmlns:x15="http://schemas.microsoft.com/office/spreadsheetml/2010/11/main" uri="{B97F6D7D-B522-45F9-BDA1-12C45D357490}">
          <x15:cacheHierarchy aggregatedColumn="24"/>
        </ext>
      </extLst>
    </cacheHierarchy>
    <cacheHierarchy uniqueName="[Measures].[Count of Store_Name]" caption="Count of Store_Name" measure="1" displayFolder="" measureGroup="Store_Dim" count="0" hidden="1">
      <extLst>
        <ext xmlns:x15="http://schemas.microsoft.com/office/spreadsheetml/2010/11/main" uri="{B97F6D7D-B522-45F9-BDA1-12C45D357490}">
          <x15:cacheHierarchy aggregatedColumn="36"/>
        </ext>
      </extLst>
    </cacheHierarchy>
  </cacheHierarchies>
  <kpis count="0"/>
  <dimensions count="5">
    <dimension name="Customer_Dim_UPDATED" uniqueName="[Customer_Dim_UPDATED]" caption="Customer_Dim_UPDATED"/>
    <dimension measure="1" name="Measures" uniqueName="[Measures]" caption="Measures"/>
    <dimension name="Product_Dim" uniqueName="[Product_Dim]" caption="Product_Dim"/>
    <dimension name="Sales_Fact__2" uniqueName="[Sales_Fact__2]" caption="Sales_Fact__2"/>
    <dimension name="Store_Dim" uniqueName="[Store_Dim]" caption="Store_Dim"/>
  </dimensions>
  <measureGroups count="4">
    <measureGroup name="Customer_Dim_UPDATED" caption="Customer_Dim_UPDATED"/>
    <measureGroup name="Product_Dim" caption="Product_Dim"/>
    <measureGroup name="Sales_Fact__2" caption="Sales_Fact__2"/>
    <measureGroup name="Store_Dim" caption="Store_Dim"/>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RAS MT" refreshedDate="46100.56692824074" backgroundQuery="1" createdVersion="8" refreshedVersion="8" minRefreshableVersion="3" recordCount="0" supportSubquery="1" supportAdvancedDrill="1" xr:uid="{FFF1EB3C-8F9F-4A4B-B19A-BD752B483C77}">
  <cacheSource type="external" connectionId="8"/>
  <cacheFields count="7">
    <cacheField name="[Customer_Dim_UPDATED].[State].[State]" caption="State" numFmtId="0" hierarchy="8" level="1">
      <sharedItems count="50">
        <s v="Arizona"/>
        <s v="Delaware" u="1"/>
        <s v="California" u="1"/>
        <s v="Ohio" u="1"/>
        <s v="New York" u="1"/>
        <s v="North Carolina" u="1"/>
        <s v="Alaska" u="1"/>
        <s v="Alabama" u="1"/>
        <s v="Arkansas" u="1"/>
        <s v="Colorado" u="1"/>
        <s v="Connecticut" u="1"/>
        <s v="Florida" u="1"/>
        <s v="Georgia" u="1"/>
        <s v="Hawaii" u="1"/>
        <s v="Idaho" u="1"/>
        <s v="Illinois" u="1"/>
        <s v="Indiana" u="1"/>
        <s v="Iowa" u="1"/>
        <s v="Kansas" u="1"/>
        <s v="Kentucky" u="1"/>
        <s v="Louisiana" u="1"/>
        <s v="Maine" u="1"/>
        <s v="Maryland" u="1"/>
        <s v="Massachusetts" u="1"/>
        <s v="Michigan" u="1"/>
        <s v="Minnesota" u="1"/>
        <s v="Mississippi" u="1"/>
        <s v="Missouri" u="1"/>
        <s v="Montana" u="1"/>
        <s v="Nebraska" u="1"/>
        <s v="Nevada" u="1"/>
        <s v="New Hampshire" u="1"/>
        <s v="New Jersey" u="1"/>
        <s v="New Mexico" u="1"/>
        <s v="North Dakota" u="1"/>
        <s v="Oklahoma" u="1"/>
        <s v="Oregon" u="1"/>
        <s v="Pennsylvania" u="1"/>
        <s v="Rhode Island" u="1"/>
        <s v="South Carolina" u="1"/>
        <s v="South Dakota" u="1"/>
        <s v="Tennessee" u="1"/>
        <s v="Texas" u="1"/>
        <s v="Utah" u="1"/>
        <s v="Vermont" u="1"/>
        <s v="Virginia" u="1"/>
        <s v="Washington" u="1"/>
        <s v="West Virginia" u="1"/>
        <s v="Wisconsin" u="1"/>
        <s v="Wyoming" u="1"/>
      </sharedItems>
    </cacheField>
    <cacheField name="[Sales_Fact__2].[Column2].[Column2]" caption="Column2" numFmtId="0" hierarchy="26" level="1">
      <sharedItems containsSemiMixedTypes="0" containsNonDate="0" containsString="0"/>
    </cacheField>
    <cacheField name="[Sales_Fact__2].[Column1].[Column1]" caption="Column1" numFmtId="0" hierarchy="20" level="1">
      <sharedItems containsSemiMixedTypes="0" containsNonDate="0" containsString="0"/>
    </cacheField>
    <cacheField name="[Store_Dim].[Store_Name].[Store_Name]" caption="Store_Name" numFmtId="0" hierarchy="36" level="1">
      <sharedItems containsSemiMixedTypes="0" containsNonDate="0" containsString="0"/>
    </cacheField>
    <cacheField name="[Product_Dim].[Category].[Category]" caption="Category" numFmtId="0" hierarchy="13" level="1">
      <sharedItems containsSemiMixedTypes="0" containsNonDate="0" containsString="0"/>
    </cacheField>
    <cacheField name="[Product_Dim].[Brand].[Brand]" caption="Brand" numFmtId="0" hierarchy="15" level="1">
      <sharedItems containsSemiMixedTypes="0" containsNonDate="0" containsString="0"/>
    </cacheField>
    <cacheField name="[Store_Dim].[Region].[Region]" caption="Region" numFmtId="0" hierarchy="37" level="1">
      <sharedItems containsSemiMixedTypes="0" containsNonDate="0" containsString="0"/>
    </cacheField>
  </cacheFields>
  <cacheHierarchies count="65">
    <cacheHierarchy uniqueName="[Customer_Dim_UPDATED].[Customer_ID]" caption="Customer_ID" attribute="1" defaultMemberUniqueName="[Customer_Dim_UPDATED].[Customer_ID].[All]" allUniqueName="[Customer_Dim_UPDATED].[Customer_ID].[All]" dimensionUniqueName="[Customer_Dim_UPDATED]" displayFolder="" count="0" memberValueDatatype="130" unbalanced="0"/>
    <cacheHierarchy uniqueName="[Customer_Dim_UPDATED].[First Name]" caption="First Name" attribute="1" defaultMemberUniqueName="[Customer_Dim_UPDATED].[First Name].[All]" allUniqueName="[Customer_Dim_UPDATED].[First Name].[All]" dimensionUniqueName="[Customer_Dim_UPDATED]" displayFolder="" count="0" memberValueDatatype="130" unbalanced="0"/>
    <cacheHierarchy uniqueName="[Customer_Dim_UPDATED].[Last Name]" caption="Last Name" attribute="1" defaultMemberUniqueName="[Customer_Dim_UPDATED].[Last Name].[All]" allUniqueName="[Customer_Dim_UPDATED].[Last Name].[All]" dimensionUniqueName="[Customer_Dim_UPDATED]" displayFolder="" count="0" memberValueDatatype="130" unbalanced="0"/>
    <cacheHierarchy uniqueName="[Customer_Dim_UPDATED].[Full Name]" caption="Full Name" attribute="1" defaultMemberUniqueName="[Customer_Dim_UPDATED].[Full Name].[All]" allUniqueName="[Customer_Dim_UPDATED].[Full Name].[All]" dimensionUniqueName="[Customer_Dim_UPDATED]" displayFolder="" count="0" memberValueDatatype="130" unbalanced="0"/>
    <cacheHierarchy uniqueName="[Customer_Dim_UPDATED].[Age]" caption="Age" attribute="1" defaultMemberUniqueName="[Customer_Dim_UPDATED].[Age].[All]" allUniqueName="[Customer_Dim_UPDATED].[Age].[All]" dimensionUniqueName="[Customer_Dim_UPDATED]" displayFolder="" count="0" memberValueDatatype="20" unbalanced="0"/>
    <cacheHierarchy uniqueName="[Customer_Dim_UPDATED].[Age Group]" caption="Age Group" attribute="1" defaultMemberUniqueName="[Customer_Dim_UPDATED].[Age Group].[All]" allUniqueName="[Customer_Dim_UPDATED].[Age Group].[All]" dimensionUniqueName="[Customer_Dim_UPDATED]" displayFolder="" count="0" memberValueDatatype="130" unbalanced="0"/>
    <cacheHierarchy uniqueName="[Customer_Dim_UPDATED].[Gender]" caption="Gender" attribute="1" defaultMemberUniqueName="[Customer_Dim_UPDATED].[Gender].[All]" allUniqueName="[Customer_Dim_UPDATED].[Gender].[All]" dimensionUniqueName="[Customer_Dim_UPDATED]" displayFolder="" count="0" memberValueDatatype="130" unbalanced="0"/>
    <cacheHierarchy uniqueName="[Customer_Dim_UPDATED].[City]" caption="City" attribute="1" defaultMemberUniqueName="[Customer_Dim_UPDATED].[City].[All]" allUniqueName="[Customer_Dim_UPDATED].[City].[All]" dimensionUniqueName="[Customer_Dim_UPDATED]" displayFolder="" count="0" memberValueDatatype="130" unbalanced="0"/>
    <cacheHierarchy uniqueName="[Customer_Dim_UPDATED].[State]" caption="State" attribute="1" defaultMemberUniqueName="[Customer_Dim_UPDATED].[State].[All]" allUniqueName="[Customer_Dim_UPDATED].[State].[All]" dimensionUniqueName="[Customer_Dim_UPDATED]" displayFolder="" count="2" memberValueDatatype="130" unbalanced="0">
      <fieldsUsage count="2">
        <fieldUsage x="-1"/>
        <fieldUsage x="0"/>
      </fieldsUsage>
    </cacheHierarchy>
    <cacheHierarchy uniqueName="[Customer_Dim_UPDATED].[Country]" caption="Country" attribute="1" defaultMemberUniqueName="[Customer_Dim_UPDATED].[Country].[All]" allUniqueName="[Customer_Dim_UPDATED].[Country].[All]" dimensionUniqueName="[Customer_Dim_UPDATED]" displayFolder="" count="0" memberValueDatatype="130" unbalanced="0"/>
    <cacheHierarchy uniqueName="[Customer_Dim_UPDATED].[Loyalty_Level]" caption="Loyalty_Level" attribute="1" defaultMemberUniqueName="[Customer_Dim_UPDATED].[Loyalty_Level].[All]" allUniqueName="[Customer_Dim_UPDATED].[Loyalty_Level].[All]" dimensionUniqueName="[Customer_Dim_UPDATED]" displayFolder="" count="0" memberValueDatatype="130" unbalanced="0"/>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2" memberValueDatatype="130" unbalanced="0">
      <fieldsUsage count="2">
        <fieldUsage x="-1"/>
        <fieldUsage x="4"/>
      </fieldsUsage>
    </cacheHierarchy>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2" memberValueDatatype="130" unbalanced="0">
      <fieldsUsage count="2">
        <fieldUsage x="-1"/>
        <fieldUsage x="5"/>
      </fieldsUsage>
    </cacheHierarchy>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20" unbalanced="0"/>
    <cacheHierarchy uniqueName="[Product_Dim].[Total Sales]" caption="Total Sales" attribute="1" defaultMemberUniqueName="[Product_Dim].[Total Sales].[All]" allUniqueName="[Product_Dim].[Total Sales].[All]" dimensionUniqueName="[Product_Dim]" displayFolder="" count="0" memberValueDatatype="5" unbalanced="0"/>
    <cacheHierarchy uniqueName="[Sales_Fact__2].[Sales_ID]" caption="Sales_ID" attribute="1" defaultMemberUniqueName="[Sales_Fact__2].[Sales_ID].[All]" allUniqueName="[Sales_Fact__2].[Sales_ID].[All]" dimensionUniqueName="[Sales_Fact__2]" displayFolder="" count="0" memberValueDatatype="130" unbalanced="0"/>
    <cacheHierarchy uniqueName="[Sales_Fact__2].[Column1]" caption="Column1" attribute="1" defaultMemberUniqueName="[Sales_Fact__2].[Column1].[All]" allUniqueName="[Sales_Fact__2].[Column1].[All]" dimensionUniqueName="[Sales_Fact__2]" displayFolder="" count="2" memberValueDatatype="20" unbalanced="0">
      <fieldsUsage count="2">
        <fieldUsage x="-1"/>
        <fieldUsage x="2"/>
      </fieldsUsage>
    </cacheHierarchy>
    <cacheHierarchy uniqueName="[Sales_Fact__2].[Order_Date]" caption="Order_Date" attribute="1" time="1" defaultMemberUniqueName="[Sales_Fact__2].[Order_Date].[All]" allUniqueName="[Sales_Fact__2].[Order_Date].[All]" dimensionUniqueName="[Sales_Fact__2]" displayFolder="" count="0" memberValueDatatype="7" unbalanced="0"/>
    <cacheHierarchy uniqueName="[Sales_Fact__2].[Customer_ID]" caption="Customer_ID" attribute="1" defaultMemberUniqueName="[Sales_Fact__2].[Customer_ID].[All]" allUniqueName="[Sales_Fact__2].[Customer_ID].[All]" dimensionUniqueName="[Sales_Fact__2]" displayFolder="" count="0" memberValueDatatype="130" unbalanced="0"/>
    <cacheHierarchy uniqueName="[Sales_Fact__2].[Product_ID]" caption="Product_ID" attribute="1" defaultMemberUniqueName="[Sales_Fact__2].[Product_ID].[All]" allUniqueName="[Sales_Fact__2].[Product_ID].[All]" dimensionUniqueName="[Sales_Fact__2]" displayFolder="" count="0" memberValueDatatype="130" unbalanced="0"/>
    <cacheHierarchy uniqueName="[Sales_Fact__2].[Store_ID]" caption="Store_ID" attribute="1" defaultMemberUniqueName="[Sales_Fact__2].[Store_ID].[All]" allUniqueName="[Sales_Fact__2].[Store_ID].[All]" dimensionUniqueName="[Sales_Fact__2]" displayFolder="" count="0" memberValueDatatype="130" unbalanced="0"/>
    <cacheHierarchy uniqueName="[Sales_Fact__2].[Quantity]" caption="Quantity" attribute="1" defaultMemberUniqueName="[Sales_Fact__2].[Quantity].[All]" allUniqueName="[Sales_Fact__2].[Quantity].[All]" dimensionUniqueName="[Sales_Fact__2]" displayFolder="" count="0" memberValueDatatype="20" unbalanced="0"/>
    <cacheHierarchy uniqueName="[Sales_Fact__2].[Column2]" caption="Column2" attribute="1" defaultMemberUniqueName="[Sales_Fact__2].[Column2].[All]" allUniqueName="[Sales_Fact__2].[Column2].[All]" dimensionUniqueName="[Sales_Fact__2]" displayFolder="" count="2" memberValueDatatype="5" unbalanced="0">
      <fieldsUsage count="2">
        <fieldUsage x="-1"/>
        <fieldUsage x="1"/>
      </fieldsUsage>
    </cacheHierarchy>
    <cacheHierarchy uniqueName="[Sales_Fact__2].[Unit_Price]" caption="Unit_Price" attribute="1" defaultMemberUniqueName="[Sales_Fact__2].[Unit_Price].[All]" allUniqueName="[Sales_Fact__2].[Unit_Price].[All]" dimensionUniqueName="[Sales_Fact__2]" displayFolder="" count="0" memberValueDatatype="5" unbalanced="0"/>
    <cacheHierarchy uniqueName="[Sales_Fact__2].[Total Sales]" caption="Total Sales" attribute="1" defaultMemberUniqueName="[Sales_Fact__2].[Total Sales].[All]" allUniqueName="[Sales_Fact__2].[Total Sales].[All]" dimensionUniqueName="[Sales_Fact__2]" displayFolder="" count="0" memberValueDatatype="5" unbalanced="0"/>
    <cacheHierarchy uniqueName="[Sales_Fact__2].[Discount]" caption="Discount" attribute="1" defaultMemberUniqueName="[Sales_Fact__2].[Discount].[All]" allUniqueName="[Sales_Fact__2].[Discount].[All]" dimensionUniqueName="[Sales_Fact__2]" displayFolder="" count="0" memberValueDatatype="5" unbalanced="0"/>
    <cacheHierarchy uniqueName="[Sales_Fact__2].[Payment_Type]" caption="Payment_Type" attribute="1" defaultMemberUniqueName="[Sales_Fact__2].[Payment_Type].[All]" allUniqueName="[Sales_Fact__2].[Payment_Type].[All]" dimensionUniqueName="[Sales_Fact__2]" displayFolder="" count="0" memberValueDatatype="130" unbalanced="0"/>
    <cacheHierarchy uniqueName="[Sales_Fact__2].[Total_Amount]" caption="Total_Amount" attribute="1" defaultMemberUniqueName="[Sales_Fact__2].[Total_Amount].[All]" allUniqueName="[Sales_Fact__2].[Total_Amount].[All]" dimensionUniqueName="[Sales_Fact__2]" displayFolder="" count="0" memberValueDatatype="5" unbalanced="0"/>
    <cacheHierarchy uniqueName="[Sales_Fact__2].[Column11]" caption="Column11" attribute="1" defaultMemberUniqueName="[Sales_Fact__2].[Column11].[All]" allUniqueName="[Sales_Fact__2].[Column11].[All]" dimensionUniqueName="[Sales_Fact__2]" displayFolder="" count="0" memberValueDatatype="130" unbalanced="0"/>
    <cacheHierarchy uniqueName="[Sales_Fact__2].[Column12]" caption="Column12" attribute="1" defaultMemberUniqueName="[Sales_Fact__2].[Column12].[All]" allUniqueName="[Sales_Fact__2].[Column12].[All]" dimensionUniqueName="[Sales_Fact__2]" displayFolder="" count="0" memberValueDatatype="130" unbalanced="0"/>
    <cacheHierarchy uniqueName="[Sales_Fact__2].[Column13]" caption="Column13" attribute="1" defaultMemberUniqueName="[Sales_Fact__2].[Column13].[All]" allUniqueName="[Sales_Fact__2].[Column13].[All]" dimensionUniqueName="[Sales_Fact__2]" displayFolder="" count="0" memberValueDatatype="130"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2" memberValueDatatype="130" unbalanced="0">
      <fieldsUsage count="2">
        <fieldUsage x="-1"/>
        <fieldUsage x="3"/>
      </fieldsUsage>
    </cacheHierarchy>
    <cacheHierarchy uniqueName="[Store_Dim].[Region]" caption="Region" attribute="1" defaultMemberUniqueName="[Store_Dim].[Region].[All]" allUniqueName="[Store_Dim].[Region].[All]" dimensionUniqueName="[Store_Dim]" displayFolder="" count="2" memberValueDatatype="130" unbalanced="0">
      <fieldsUsage count="2">
        <fieldUsage x="-1"/>
        <fieldUsage x="6"/>
      </fieldsUsage>
    </cacheHierarchy>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0" memberValueDatatype="130" unbalanced="0"/>
    <cacheHierarchy uniqueName="[Measures].[__XL_Count Customer_Dim_UPDATED]" caption="__XL_Count Customer_Dim_UPDATED" measure="1" displayFolder="" measureGroup="Customer_Dim_UPDATED" count="0" hidden="1"/>
    <cacheHierarchy uniqueName="[Measures].[__XL_Count Store_Dim]" caption="__XL_Count Store_Dim" measure="1" displayFolder="" measureGroup="Store_Dim" count="0" hidden="1"/>
    <cacheHierarchy uniqueName="[Measures].[__XL_Count Sales_Fact__2]" caption="__XL_Count Sales_Fact__2" measure="1" displayFolder="" measureGroup="Sales_Fact__2" count="0" hidden="1"/>
    <cacheHierarchy uniqueName="[Measures].[__XL_Count Product_Dim]" caption="__XL_Count Product_Dim" measure="1" displayFolder="" measureGroup="Product_Dim" count="0" hidden="1"/>
    <cacheHierarchy uniqueName="[Measures].[__No measures defined]" caption="__No measures defined" measure="1" displayFolder="" count="0" hidden="1"/>
    <cacheHierarchy uniqueName="[Measures].[Sum of Age]" caption="Sum of Age" measure="1" displayFolder="" measureGroup="Customer_Dim_UPDATED" count="0" hidden="1">
      <extLst>
        <ext xmlns:x15="http://schemas.microsoft.com/office/spreadsheetml/2010/11/main" uri="{B97F6D7D-B522-45F9-BDA1-12C45D357490}">
          <x15:cacheHierarchy aggregatedColumn="4"/>
        </ext>
      </extLst>
    </cacheHierarchy>
    <cacheHierarchy uniqueName="[Measures].[Count of Product_ID]" caption="Count of Product_ID" measure="1" displayFolder="" measureGroup="Sales_Fact__2"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ales_Fact__2" count="0" hidden="1">
      <extLst>
        <ext xmlns:x15="http://schemas.microsoft.com/office/spreadsheetml/2010/11/main" uri="{B97F6D7D-B522-45F9-BDA1-12C45D357490}">
          <x15:cacheHierarchy aggregatedColumn="25"/>
        </ext>
      </extLst>
    </cacheHierarchy>
    <cacheHierarchy uniqueName="[Measures].[Sum of Cost]" caption="Sum of Cost" measure="1" displayFolder="" measureGroup="Product_Dim" count="0" hidden="1">
      <extLst>
        <ext xmlns:x15="http://schemas.microsoft.com/office/spreadsheetml/2010/11/main" uri="{B97F6D7D-B522-45F9-BDA1-12C45D357490}">
          <x15:cacheHierarchy aggregatedColumn="16"/>
        </ext>
      </extLst>
    </cacheHierarchy>
    <cacheHierarchy uniqueName="[Measures].[Count of Loyalty_Level]" caption="Count of Loyalty_Level" measure="1" displayFolder="" measureGroup="Customer_Dim_UPDATED"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Customer_Dim_UPDATED" count="0" hidden="1">
      <extLst>
        <ext xmlns:x15="http://schemas.microsoft.com/office/spreadsheetml/2010/11/main" uri="{B97F6D7D-B522-45F9-BDA1-12C45D357490}">
          <x15:cacheHierarchy aggregatedColumn="5"/>
        </ext>
      </extLst>
    </cacheHierarchy>
    <cacheHierarchy uniqueName="[Measures].[Count of State]" caption="Count of State" measure="1" displayFolder="" measureGroup="Customer_Dim_UPDATED" count="0" hidden="1">
      <extLst>
        <ext xmlns:x15="http://schemas.microsoft.com/office/spreadsheetml/2010/11/main" uri="{B97F6D7D-B522-45F9-BDA1-12C45D357490}">
          <x15:cacheHierarchy aggregatedColumn="8"/>
        </ext>
      </extLst>
    </cacheHierarchy>
    <cacheHierarchy uniqueName="[Measures].[Count of Order_Date]" caption="Count of Order_Date" measure="1" displayFolder="" measureGroup="Sales_Fact__2"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Sales_Fact__2" count="0" hidden="1">
      <extLst>
        <ext xmlns:x15="http://schemas.microsoft.com/office/spreadsheetml/2010/11/main" uri="{B97F6D7D-B522-45F9-BDA1-12C45D357490}">
          <x15:cacheHierarchy aggregatedColumn="22"/>
        </ext>
      </extLst>
    </cacheHierarchy>
    <cacheHierarchy uniqueName="[Measures].[Sum of Column2]" caption="Sum of Column2" measure="1" displayFolder="" measureGroup="Sales_Fact__2" count="0" hidden="1">
      <extLst>
        <ext xmlns:x15="http://schemas.microsoft.com/office/spreadsheetml/2010/11/main" uri="{B97F6D7D-B522-45F9-BDA1-12C45D357490}">
          <x15:cacheHierarchy aggregatedColumn="26"/>
        </ext>
      </extLst>
    </cacheHierarchy>
    <cacheHierarchy uniqueName="[Measures].[Sum of Column1]" caption="Sum of Column1" measure="1" displayFolder="" measureGroup="Sales_Fact__2" count="0" hidden="1">
      <extLst>
        <ext xmlns:x15="http://schemas.microsoft.com/office/spreadsheetml/2010/11/main" uri="{B97F6D7D-B522-45F9-BDA1-12C45D357490}">
          <x15:cacheHierarchy aggregatedColumn="20"/>
        </ext>
      </extLst>
    </cacheHierarchy>
    <cacheHierarchy uniqueName="[Measures].[Sum of Total Sales]" caption="Sum of Total Sales" measure="1" displayFolder="" measureGroup="Product_Dim"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Product_Dim" count="0" hidden="1">
      <extLst>
        <ext xmlns:x15="http://schemas.microsoft.com/office/spreadsheetml/2010/11/main" uri="{B97F6D7D-B522-45F9-BDA1-12C45D357490}">
          <x15:cacheHierarchy aggregatedColumn="13"/>
        </ext>
      </extLst>
    </cacheHierarchy>
    <cacheHierarchy uniqueName="[Measures].[Sum of Total Sales 2]" caption="Sum of Total Sales 2" measure="1" displayFolder="" measureGroup="Sales_Fact__2" count="0" hidden="1">
      <extLst>
        <ext xmlns:x15="http://schemas.microsoft.com/office/spreadsheetml/2010/11/main" uri="{B97F6D7D-B522-45F9-BDA1-12C45D357490}">
          <x15:cacheHierarchy aggregatedColumn="28"/>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im_UPDATED" count="0" hidden="1">
      <extLst>
        <ext xmlns:x15="http://schemas.microsoft.com/office/spreadsheetml/2010/11/main" uri="{B97F6D7D-B522-45F9-BDA1-12C45D357490}">
          <x15:cacheHierarchy aggregatedColumn="0"/>
        </ext>
      </extLst>
    </cacheHierarchy>
    <cacheHierarchy uniqueName="[Measures].[Count of Region]" caption="Count of Region" measure="1" displayFolder="" measureGroup="Store_Dim" count="0" hidden="1">
      <extLst>
        <ext xmlns:x15="http://schemas.microsoft.com/office/spreadsheetml/2010/11/main" uri="{B97F6D7D-B522-45F9-BDA1-12C45D357490}">
          <x15:cacheHierarchy aggregatedColumn="37"/>
        </ext>
      </extLst>
    </cacheHierarchy>
    <cacheHierarchy uniqueName="[Measures].[Count of City]" caption="Count of City" measure="1" displayFolder="" measureGroup="Store_Dim" count="0" hidden="1">
      <extLst>
        <ext xmlns:x15="http://schemas.microsoft.com/office/spreadsheetml/2010/11/main" uri="{B97F6D7D-B522-45F9-BDA1-12C45D357490}">
          <x15:cacheHierarchy aggregatedColumn="38"/>
        </ext>
      </extLst>
    </cacheHierarchy>
    <cacheHierarchy uniqueName="[Measures].[Count of Store_ID]" caption="Count of Store_ID" measure="1" displayFolder="" measureGroup="Sales_Fact__2" count="0" hidden="1">
      <extLst>
        <ext xmlns:x15="http://schemas.microsoft.com/office/spreadsheetml/2010/11/main" uri="{B97F6D7D-B522-45F9-BDA1-12C45D357490}">
          <x15:cacheHierarchy aggregatedColumn="24"/>
        </ext>
      </extLst>
    </cacheHierarchy>
    <cacheHierarchy uniqueName="[Measures].[Count of Store_Name]" caption="Count of Store_Name" measure="1" displayFolder="" measureGroup="Store_Dim" count="0" hidden="1">
      <extLst>
        <ext xmlns:x15="http://schemas.microsoft.com/office/spreadsheetml/2010/11/main" uri="{B97F6D7D-B522-45F9-BDA1-12C45D357490}">
          <x15:cacheHierarchy aggregatedColumn="36"/>
        </ext>
      </extLst>
    </cacheHierarchy>
  </cacheHierarchies>
  <kpis count="0"/>
  <dimensions count="5">
    <dimension name="Customer_Dim_UPDATED" uniqueName="[Customer_Dim_UPDATED]" caption="Customer_Dim_UPDATED"/>
    <dimension measure="1" name="Measures" uniqueName="[Measures]" caption="Measures"/>
    <dimension name="Product_Dim" uniqueName="[Product_Dim]" caption="Product_Dim"/>
    <dimension name="Sales_Fact__2" uniqueName="[Sales_Fact__2]" caption="Sales_Fact__2"/>
    <dimension name="Store_Dim" uniqueName="[Store_Dim]" caption="Store_Dim"/>
  </dimensions>
  <measureGroups count="4">
    <measureGroup name="Customer_Dim_UPDATED" caption="Customer_Dim_UPDATED"/>
    <measureGroup name="Product_Dim" caption="Product_Dim"/>
    <measureGroup name="Sales_Fact__2" caption="Sales_Fact__2"/>
    <measureGroup name="Store_Dim" caption="Store_Dim"/>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RAS MT" refreshedDate="46100.567252314817" backgroundQuery="1" createdVersion="8" refreshedVersion="8" minRefreshableVersion="3" recordCount="0" supportSubquery="1" supportAdvancedDrill="1" xr:uid="{2405314A-FC65-44E0-8384-7ACCACA339E1}">
  <cacheSource type="external" connectionId="8"/>
  <cacheFields count="3">
    <cacheField name="[Measures].[Sum of Total Sales 2]" caption="Sum of Total Sales 2" numFmtId="0" hierarchy="58" level="32767"/>
    <cacheField name="[Product_Dim].[Product_Name].[Product_Name]" caption="Product_Name" numFmtId="0" hierarchy="12" level="1">
      <sharedItems count="4">
        <s v="Hair Strengthening Shampoo"/>
        <s v="Herbal Face Moisturizer"/>
        <s v="Hydrating Face Cleanser"/>
        <s v="Luxury Perfume Spray"/>
      </sharedItems>
    </cacheField>
    <cacheField name="[Product_Dim].[Category].[Category]" caption="Category" numFmtId="0" hierarchy="13" level="1">
      <sharedItems containsSemiMixedTypes="0" containsNonDate="0" containsString="0"/>
    </cacheField>
  </cacheFields>
  <cacheHierarchies count="65">
    <cacheHierarchy uniqueName="[Customer_Dim_UPDATED].[Customer_ID]" caption="Customer_ID" attribute="1" defaultMemberUniqueName="[Customer_Dim_UPDATED].[Customer_ID].[All]" allUniqueName="[Customer_Dim_UPDATED].[Customer_ID].[All]" dimensionUniqueName="[Customer_Dim_UPDATED]" displayFolder="" count="0" memberValueDatatype="130" unbalanced="0"/>
    <cacheHierarchy uniqueName="[Customer_Dim_UPDATED].[First Name]" caption="First Name" attribute="1" defaultMemberUniqueName="[Customer_Dim_UPDATED].[First Name].[All]" allUniqueName="[Customer_Dim_UPDATED].[First Name].[All]" dimensionUniqueName="[Customer_Dim_UPDATED]" displayFolder="" count="0" memberValueDatatype="130" unbalanced="0"/>
    <cacheHierarchy uniqueName="[Customer_Dim_UPDATED].[Last Name]" caption="Last Name" attribute="1" defaultMemberUniqueName="[Customer_Dim_UPDATED].[Last Name].[All]" allUniqueName="[Customer_Dim_UPDATED].[Last Name].[All]" dimensionUniqueName="[Customer_Dim_UPDATED]" displayFolder="" count="0" memberValueDatatype="130" unbalanced="0"/>
    <cacheHierarchy uniqueName="[Customer_Dim_UPDATED].[Full Name]" caption="Full Name" attribute="1" defaultMemberUniqueName="[Customer_Dim_UPDATED].[Full Name].[All]" allUniqueName="[Customer_Dim_UPDATED].[Full Name].[All]" dimensionUniqueName="[Customer_Dim_UPDATED]" displayFolder="" count="0" memberValueDatatype="130" unbalanced="0"/>
    <cacheHierarchy uniqueName="[Customer_Dim_UPDATED].[Age]" caption="Age" attribute="1" defaultMemberUniqueName="[Customer_Dim_UPDATED].[Age].[All]" allUniqueName="[Customer_Dim_UPDATED].[Age].[All]" dimensionUniqueName="[Customer_Dim_UPDATED]" displayFolder="" count="0" memberValueDatatype="20" unbalanced="0"/>
    <cacheHierarchy uniqueName="[Customer_Dim_UPDATED].[Age Group]" caption="Age Group" attribute="1" defaultMemberUniqueName="[Customer_Dim_UPDATED].[Age Group].[All]" allUniqueName="[Customer_Dim_UPDATED].[Age Group].[All]" dimensionUniqueName="[Customer_Dim_UPDATED]" displayFolder="" count="0" memberValueDatatype="130" unbalanced="0"/>
    <cacheHierarchy uniqueName="[Customer_Dim_UPDATED].[Gender]" caption="Gender" attribute="1" defaultMemberUniqueName="[Customer_Dim_UPDATED].[Gender].[All]" allUniqueName="[Customer_Dim_UPDATED].[Gender].[All]" dimensionUniqueName="[Customer_Dim_UPDATED]" displayFolder="" count="0" memberValueDatatype="130" unbalanced="0"/>
    <cacheHierarchy uniqueName="[Customer_Dim_UPDATED].[City]" caption="City" attribute="1" defaultMemberUniqueName="[Customer_Dim_UPDATED].[City].[All]" allUniqueName="[Customer_Dim_UPDATED].[City].[All]" dimensionUniqueName="[Customer_Dim_UPDATED]" displayFolder="" count="0" memberValueDatatype="130" unbalanced="0"/>
    <cacheHierarchy uniqueName="[Customer_Dim_UPDATED].[State]" caption="State" attribute="1" defaultMemberUniqueName="[Customer_Dim_UPDATED].[State].[All]" allUniqueName="[Customer_Dim_UPDATED].[State].[All]" dimensionUniqueName="[Customer_Dim_UPDATED]" displayFolder="" count="0" memberValueDatatype="130" unbalanced="0"/>
    <cacheHierarchy uniqueName="[Customer_Dim_UPDATED].[Country]" caption="Country" attribute="1" defaultMemberUniqueName="[Customer_Dim_UPDATED].[Country].[All]" allUniqueName="[Customer_Dim_UPDATED].[Country].[All]" dimensionUniqueName="[Customer_Dim_UPDATED]" displayFolder="" count="0" memberValueDatatype="130" unbalanced="0"/>
    <cacheHierarchy uniqueName="[Customer_Dim_UPDATED].[Loyalty_Level]" caption="Loyalty_Level" attribute="1" defaultMemberUniqueName="[Customer_Dim_UPDATED].[Loyalty_Level].[All]" allUniqueName="[Customer_Dim_UPDATED].[Loyalty_Level].[All]" dimensionUniqueName="[Customer_Dim_UPDATED]" displayFolder="" count="0" memberValueDatatype="130" unbalanced="0"/>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2" memberValueDatatype="130" unbalanced="0">
      <fieldsUsage count="2">
        <fieldUsage x="-1"/>
        <fieldUsage x="1"/>
      </fieldsUsage>
    </cacheHierarchy>
    <cacheHierarchy uniqueName="[Product_Dim].[Category]" caption="Category" attribute="1" defaultMemberUniqueName="[Product_Dim].[Category].[All]" allUniqueName="[Product_Dim].[Category].[All]" dimensionUniqueName="[Product_Dim]" displayFolder="" count="2" memberValueDatatype="130" unbalanced="0">
      <fieldsUsage count="2">
        <fieldUsage x="-1"/>
        <fieldUsage x="2"/>
      </fieldsUsage>
    </cacheHierarchy>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0" memberValueDatatype="130" unbalanced="0"/>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20" unbalanced="0"/>
    <cacheHierarchy uniqueName="[Product_Dim].[Total Sales]" caption="Total Sales" attribute="1" defaultMemberUniqueName="[Product_Dim].[Total Sales].[All]" allUniqueName="[Product_Dim].[Total Sales].[All]" dimensionUniqueName="[Product_Dim]" displayFolder="" count="0" memberValueDatatype="5" unbalanced="0"/>
    <cacheHierarchy uniqueName="[Sales_Fact__2].[Sales_ID]" caption="Sales_ID" attribute="1" defaultMemberUniqueName="[Sales_Fact__2].[Sales_ID].[All]" allUniqueName="[Sales_Fact__2].[Sales_ID].[All]" dimensionUniqueName="[Sales_Fact__2]" displayFolder="" count="0" memberValueDatatype="130" unbalanced="0"/>
    <cacheHierarchy uniqueName="[Sales_Fact__2].[Column1]" caption="Column1" attribute="1" defaultMemberUniqueName="[Sales_Fact__2].[Column1].[All]" allUniqueName="[Sales_Fact__2].[Column1].[All]" dimensionUniqueName="[Sales_Fact__2]" displayFolder="" count="0" memberValueDatatype="20" unbalanced="0"/>
    <cacheHierarchy uniqueName="[Sales_Fact__2].[Order_Date]" caption="Order_Date" attribute="1" time="1" defaultMemberUniqueName="[Sales_Fact__2].[Order_Date].[All]" allUniqueName="[Sales_Fact__2].[Order_Date].[All]" dimensionUniqueName="[Sales_Fact__2]" displayFolder="" count="0" memberValueDatatype="7" unbalanced="0"/>
    <cacheHierarchy uniqueName="[Sales_Fact__2].[Customer_ID]" caption="Customer_ID" attribute="1" defaultMemberUniqueName="[Sales_Fact__2].[Customer_ID].[All]" allUniqueName="[Sales_Fact__2].[Customer_ID].[All]" dimensionUniqueName="[Sales_Fact__2]" displayFolder="" count="0" memberValueDatatype="130" unbalanced="0"/>
    <cacheHierarchy uniqueName="[Sales_Fact__2].[Product_ID]" caption="Product_ID" attribute="1" defaultMemberUniqueName="[Sales_Fact__2].[Product_ID].[All]" allUniqueName="[Sales_Fact__2].[Product_ID].[All]" dimensionUniqueName="[Sales_Fact__2]" displayFolder="" count="0" memberValueDatatype="130" unbalanced="0"/>
    <cacheHierarchy uniqueName="[Sales_Fact__2].[Store_ID]" caption="Store_ID" attribute="1" defaultMemberUniqueName="[Sales_Fact__2].[Store_ID].[All]" allUniqueName="[Sales_Fact__2].[Store_ID].[All]" dimensionUniqueName="[Sales_Fact__2]" displayFolder="" count="0" memberValueDatatype="130" unbalanced="0"/>
    <cacheHierarchy uniqueName="[Sales_Fact__2].[Quantity]" caption="Quantity" attribute="1" defaultMemberUniqueName="[Sales_Fact__2].[Quantity].[All]" allUniqueName="[Sales_Fact__2].[Quantity].[All]" dimensionUniqueName="[Sales_Fact__2]" displayFolder="" count="0" memberValueDatatype="20" unbalanced="0"/>
    <cacheHierarchy uniqueName="[Sales_Fact__2].[Column2]" caption="Column2" attribute="1" defaultMemberUniqueName="[Sales_Fact__2].[Column2].[All]" allUniqueName="[Sales_Fact__2].[Column2].[All]" dimensionUniqueName="[Sales_Fact__2]" displayFolder="" count="0" memberValueDatatype="5" unbalanced="0"/>
    <cacheHierarchy uniqueName="[Sales_Fact__2].[Unit_Price]" caption="Unit_Price" attribute="1" defaultMemberUniqueName="[Sales_Fact__2].[Unit_Price].[All]" allUniqueName="[Sales_Fact__2].[Unit_Price].[All]" dimensionUniqueName="[Sales_Fact__2]" displayFolder="" count="0" memberValueDatatype="5" unbalanced="0"/>
    <cacheHierarchy uniqueName="[Sales_Fact__2].[Total Sales]" caption="Total Sales" attribute="1" defaultMemberUniqueName="[Sales_Fact__2].[Total Sales].[All]" allUniqueName="[Sales_Fact__2].[Total Sales].[All]" dimensionUniqueName="[Sales_Fact__2]" displayFolder="" count="0" memberValueDatatype="5" unbalanced="0"/>
    <cacheHierarchy uniqueName="[Sales_Fact__2].[Discount]" caption="Discount" attribute="1" defaultMemberUniqueName="[Sales_Fact__2].[Discount].[All]" allUniqueName="[Sales_Fact__2].[Discount].[All]" dimensionUniqueName="[Sales_Fact__2]" displayFolder="" count="0" memberValueDatatype="5" unbalanced="0"/>
    <cacheHierarchy uniqueName="[Sales_Fact__2].[Payment_Type]" caption="Payment_Type" attribute="1" defaultMemberUniqueName="[Sales_Fact__2].[Payment_Type].[All]" allUniqueName="[Sales_Fact__2].[Payment_Type].[All]" dimensionUniqueName="[Sales_Fact__2]" displayFolder="" count="0" memberValueDatatype="130" unbalanced="0"/>
    <cacheHierarchy uniqueName="[Sales_Fact__2].[Total_Amount]" caption="Total_Amount" attribute="1" defaultMemberUniqueName="[Sales_Fact__2].[Total_Amount].[All]" allUniqueName="[Sales_Fact__2].[Total_Amount].[All]" dimensionUniqueName="[Sales_Fact__2]" displayFolder="" count="0" memberValueDatatype="5" unbalanced="0"/>
    <cacheHierarchy uniqueName="[Sales_Fact__2].[Column11]" caption="Column11" attribute="1" defaultMemberUniqueName="[Sales_Fact__2].[Column11].[All]" allUniqueName="[Sales_Fact__2].[Column11].[All]" dimensionUniqueName="[Sales_Fact__2]" displayFolder="" count="0" memberValueDatatype="130" unbalanced="0"/>
    <cacheHierarchy uniqueName="[Sales_Fact__2].[Column12]" caption="Column12" attribute="1" defaultMemberUniqueName="[Sales_Fact__2].[Column12].[All]" allUniqueName="[Sales_Fact__2].[Column12].[All]" dimensionUniqueName="[Sales_Fact__2]" displayFolder="" count="0" memberValueDatatype="130" unbalanced="0"/>
    <cacheHierarchy uniqueName="[Sales_Fact__2].[Column13]" caption="Column13" attribute="1" defaultMemberUniqueName="[Sales_Fact__2].[Column13].[All]" allUniqueName="[Sales_Fact__2].[Column13].[All]" dimensionUniqueName="[Sales_Fact__2]" displayFolder="" count="0" memberValueDatatype="130"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0" memberValueDatatype="130" unbalanced="0"/>
    <cacheHierarchy uniqueName="[Store_Dim].[Region]" caption="Region" attribute="1" defaultMemberUniqueName="[Store_Dim].[Region].[All]" allUniqueName="[Store_Dim].[Region].[All]" dimensionUniqueName="[Store_Dim]" displayFolder="" count="0" memberValueDatatype="130" unbalanced="0"/>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0" memberValueDatatype="130" unbalanced="0"/>
    <cacheHierarchy uniqueName="[Measures].[__XL_Count Customer_Dim_UPDATED]" caption="__XL_Count Customer_Dim_UPDATED" measure="1" displayFolder="" measureGroup="Customer_Dim_UPDATED" count="0" hidden="1"/>
    <cacheHierarchy uniqueName="[Measures].[__XL_Count Store_Dim]" caption="__XL_Count Store_Dim" measure="1" displayFolder="" measureGroup="Store_Dim" count="0" hidden="1"/>
    <cacheHierarchy uniqueName="[Measures].[__XL_Count Sales_Fact__2]" caption="__XL_Count Sales_Fact__2" measure="1" displayFolder="" measureGroup="Sales_Fact__2" count="0" hidden="1"/>
    <cacheHierarchy uniqueName="[Measures].[__XL_Count Product_Dim]" caption="__XL_Count Product_Dim" measure="1" displayFolder="" measureGroup="Product_Dim" count="0" hidden="1"/>
    <cacheHierarchy uniqueName="[Measures].[__No measures defined]" caption="__No measures defined" measure="1" displayFolder="" count="0" hidden="1"/>
    <cacheHierarchy uniqueName="[Measures].[Sum of Age]" caption="Sum of Age" measure="1" displayFolder="" measureGroup="Customer_Dim_UPDATED" count="0" hidden="1">
      <extLst>
        <ext xmlns:x15="http://schemas.microsoft.com/office/spreadsheetml/2010/11/main" uri="{B97F6D7D-B522-45F9-BDA1-12C45D357490}">
          <x15:cacheHierarchy aggregatedColumn="4"/>
        </ext>
      </extLst>
    </cacheHierarchy>
    <cacheHierarchy uniqueName="[Measures].[Count of Product_ID]" caption="Count of Product_ID" measure="1" displayFolder="" measureGroup="Sales_Fact__2"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ales_Fact__2" count="0" hidden="1">
      <extLst>
        <ext xmlns:x15="http://schemas.microsoft.com/office/spreadsheetml/2010/11/main" uri="{B97F6D7D-B522-45F9-BDA1-12C45D357490}">
          <x15:cacheHierarchy aggregatedColumn="25"/>
        </ext>
      </extLst>
    </cacheHierarchy>
    <cacheHierarchy uniqueName="[Measures].[Sum of Cost]" caption="Sum of Cost" measure="1" displayFolder="" measureGroup="Product_Dim" count="0" hidden="1">
      <extLst>
        <ext xmlns:x15="http://schemas.microsoft.com/office/spreadsheetml/2010/11/main" uri="{B97F6D7D-B522-45F9-BDA1-12C45D357490}">
          <x15:cacheHierarchy aggregatedColumn="16"/>
        </ext>
      </extLst>
    </cacheHierarchy>
    <cacheHierarchy uniqueName="[Measures].[Count of Loyalty_Level]" caption="Count of Loyalty_Level" measure="1" displayFolder="" measureGroup="Customer_Dim_UPDATED"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Customer_Dim_UPDATED" count="0" hidden="1">
      <extLst>
        <ext xmlns:x15="http://schemas.microsoft.com/office/spreadsheetml/2010/11/main" uri="{B97F6D7D-B522-45F9-BDA1-12C45D357490}">
          <x15:cacheHierarchy aggregatedColumn="5"/>
        </ext>
      </extLst>
    </cacheHierarchy>
    <cacheHierarchy uniqueName="[Measures].[Count of State]" caption="Count of State" measure="1" displayFolder="" measureGroup="Customer_Dim_UPDATED" count="0" hidden="1">
      <extLst>
        <ext xmlns:x15="http://schemas.microsoft.com/office/spreadsheetml/2010/11/main" uri="{B97F6D7D-B522-45F9-BDA1-12C45D357490}">
          <x15:cacheHierarchy aggregatedColumn="8"/>
        </ext>
      </extLst>
    </cacheHierarchy>
    <cacheHierarchy uniqueName="[Measures].[Count of Order_Date]" caption="Count of Order_Date" measure="1" displayFolder="" measureGroup="Sales_Fact__2"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Sales_Fact__2" count="0" hidden="1">
      <extLst>
        <ext xmlns:x15="http://schemas.microsoft.com/office/spreadsheetml/2010/11/main" uri="{B97F6D7D-B522-45F9-BDA1-12C45D357490}">
          <x15:cacheHierarchy aggregatedColumn="22"/>
        </ext>
      </extLst>
    </cacheHierarchy>
    <cacheHierarchy uniqueName="[Measures].[Sum of Column2]" caption="Sum of Column2" measure="1" displayFolder="" measureGroup="Sales_Fact__2" count="0" hidden="1">
      <extLst>
        <ext xmlns:x15="http://schemas.microsoft.com/office/spreadsheetml/2010/11/main" uri="{B97F6D7D-B522-45F9-BDA1-12C45D357490}">
          <x15:cacheHierarchy aggregatedColumn="26"/>
        </ext>
      </extLst>
    </cacheHierarchy>
    <cacheHierarchy uniqueName="[Measures].[Sum of Column1]" caption="Sum of Column1" measure="1" displayFolder="" measureGroup="Sales_Fact__2" count="0" hidden="1">
      <extLst>
        <ext xmlns:x15="http://schemas.microsoft.com/office/spreadsheetml/2010/11/main" uri="{B97F6D7D-B522-45F9-BDA1-12C45D357490}">
          <x15:cacheHierarchy aggregatedColumn="20"/>
        </ext>
      </extLst>
    </cacheHierarchy>
    <cacheHierarchy uniqueName="[Measures].[Sum of Total Sales]" caption="Sum of Total Sales" measure="1" displayFolder="" measureGroup="Product_Dim"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Product_Dim" count="0" hidden="1">
      <extLst>
        <ext xmlns:x15="http://schemas.microsoft.com/office/spreadsheetml/2010/11/main" uri="{B97F6D7D-B522-45F9-BDA1-12C45D357490}">
          <x15:cacheHierarchy aggregatedColumn="13"/>
        </ext>
      </extLst>
    </cacheHierarchy>
    <cacheHierarchy uniqueName="[Measures].[Sum of Total Sales 2]" caption="Sum of Total Sales 2" measure="1" displayFolder="" measureGroup="Sales_Fact__2"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im_UPDATED" count="0" hidden="1">
      <extLst>
        <ext xmlns:x15="http://schemas.microsoft.com/office/spreadsheetml/2010/11/main" uri="{B97F6D7D-B522-45F9-BDA1-12C45D357490}">
          <x15:cacheHierarchy aggregatedColumn="0"/>
        </ext>
      </extLst>
    </cacheHierarchy>
    <cacheHierarchy uniqueName="[Measures].[Count of Region]" caption="Count of Region" measure="1" displayFolder="" measureGroup="Store_Dim" count="0" hidden="1">
      <extLst>
        <ext xmlns:x15="http://schemas.microsoft.com/office/spreadsheetml/2010/11/main" uri="{B97F6D7D-B522-45F9-BDA1-12C45D357490}">
          <x15:cacheHierarchy aggregatedColumn="37"/>
        </ext>
      </extLst>
    </cacheHierarchy>
    <cacheHierarchy uniqueName="[Measures].[Count of City]" caption="Count of City" measure="1" displayFolder="" measureGroup="Store_Dim" count="0" hidden="1">
      <extLst>
        <ext xmlns:x15="http://schemas.microsoft.com/office/spreadsheetml/2010/11/main" uri="{B97F6D7D-B522-45F9-BDA1-12C45D357490}">
          <x15:cacheHierarchy aggregatedColumn="38"/>
        </ext>
      </extLst>
    </cacheHierarchy>
    <cacheHierarchy uniqueName="[Measures].[Count of Store_ID]" caption="Count of Store_ID" measure="1" displayFolder="" measureGroup="Sales_Fact__2" count="0" hidden="1">
      <extLst>
        <ext xmlns:x15="http://schemas.microsoft.com/office/spreadsheetml/2010/11/main" uri="{B97F6D7D-B522-45F9-BDA1-12C45D357490}">
          <x15:cacheHierarchy aggregatedColumn="24"/>
        </ext>
      </extLst>
    </cacheHierarchy>
    <cacheHierarchy uniqueName="[Measures].[Count of Store_Name]" caption="Count of Store_Name" measure="1" displayFolder="" measureGroup="Store_Dim" count="0" hidden="1">
      <extLst>
        <ext xmlns:x15="http://schemas.microsoft.com/office/spreadsheetml/2010/11/main" uri="{B97F6D7D-B522-45F9-BDA1-12C45D357490}">
          <x15:cacheHierarchy aggregatedColumn="36"/>
        </ext>
      </extLst>
    </cacheHierarchy>
  </cacheHierarchies>
  <kpis count="0"/>
  <dimensions count="5">
    <dimension name="Customer_Dim_UPDATED" uniqueName="[Customer_Dim_UPDATED]" caption="Customer_Dim_UPDATED"/>
    <dimension measure="1" name="Measures" uniqueName="[Measures]" caption="Measures"/>
    <dimension name="Product_Dim" uniqueName="[Product_Dim]" caption="Product_Dim"/>
    <dimension name="Sales_Fact__2" uniqueName="[Sales_Fact__2]" caption="Sales_Fact__2"/>
    <dimension name="Store_Dim" uniqueName="[Store_Dim]" caption="Store_Dim"/>
  </dimensions>
  <measureGroups count="4">
    <measureGroup name="Customer_Dim_UPDATED" caption="Customer_Dim_UPDATED"/>
    <measureGroup name="Product_Dim" caption="Product_Dim"/>
    <measureGroup name="Sales_Fact__2" caption="Sales_Fact__2"/>
    <measureGroup name="Store_Dim" caption="Store_Dim"/>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RAS MT" refreshedDate="46100.56712673611" backgroundQuery="1" createdVersion="8" refreshedVersion="8" minRefreshableVersion="3" recordCount="0" supportSubquery="1" supportAdvancedDrill="1" xr:uid="{68483528-A66E-42DC-B9BA-514BA696863C}">
  <cacheSource type="external" connectionId="8"/>
  <cacheFields count="6">
    <cacheField name="[Product_Dim].[Category].[Category]" caption="Category" numFmtId="0" hierarchy="13" level="1">
      <sharedItems count="1">
        <s v="Beauty"/>
      </sharedItems>
    </cacheField>
    <cacheField name="[Product_Dim].[Brand].[Brand]" caption="Brand" numFmtId="0" hierarchy="15" level="1">
      <sharedItems containsSemiMixedTypes="0" containsNonDate="0" containsString="0"/>
    </cacheField>
    <cacheField name="[Measures].[Sum of Total Sales]" caption="Sum of Total Sales" numFmtId="0" hierarchy="56" level="32767"/>
    <cacheField name="[Sales_Fact__2].[Column1].[Column1]" caption="Column1" numFmtId="0" hierarchy="20" level="1">
      <sharedItems containsSemiMixedTypes="0" containsNonDate="0" containsString="0"/>
    </cacheField>
    <cacheField name="[Store_Dim].[Store_Name].[Store_Name]" caption="Store_Name" numFmtId="0" hierarchy="36" level="1">
      <sharedItems containsSemiMixedTypes="0" containsNonDate="0" containsString="0"/>
    </cacheField>
    <cacheField name="[Store_Dim].[Region].[Region]" caption="Region" numFmtId="0" hierarchy="37" level="1">
      <sharedItems containsSemiMixedTypes="0" containsNonDate="0" containsString="0"/>
    </cacheField>
  </cacheFields>
  <cacheHierarchies count="65">
    <cacheHierarchy uniqueName="[Customer_Dim_UPDATED].[Customer_ID]" caption="Customer_ID" attribute="1" defaultMemberUniqueName="[Customer_Dim_UPDATED].[Customer_ID].[All]" allUniqueName="[Customer_Dim_UPDATED].[Customer_ID].[All]" dimensionUniqueName="[Customer_Dim_UPDATED]" displayFolder="" count="0" memberValueDatatype="130" unbalanced="0"/>
    <cacheHierarchy uniqueName="[Customer_Dim_UPDATED].[First Name]" caption="First Name" attribute="1" defaultMemberUniqueName="[Customer_Dim_UPDATED].[First Name].[All]" allUniqueName="[Customer_Dim_UPDATED].[First Name].[All]" dimensionUniqueName="[Customer_Dim_UPDATED]" displayFolder="" count="0" memberValueDatatype="130" unbalanced="0"/>
    <cacheHierarchy uniqueName="[Customer_Dim_UPDATED].[Last Name]" caption="Last Name" attribute="1" defaultMemberUniqueName="[Customer_Dim_UPDATED].[Last Name].[All]" allUniqueName="[Customer_Dim_UPDATED].[Last Name].[All]" dimensionUniqueName="[Customer_Dim_UPDATED]" displayFolder="" count="0" memberValueDatatype="130" unbalanced="0"/>
    <cacheHierarchy uniqueName="[Customer_Dim_UPDATED].[Full Name]" caption="Full Name" attribute="1" defaultMemberUniqueName="[Customer_Dim_UPDATED].[Full Name].[All]" allUniqueName="[Customer_Dim_UPDATED].[Full Name].[All]" dimensionUniqueName="[Customer_Dim_UPDATED]" displayFolder="" count="0" memberValueDatatype="130" unbalanced="0"/>
    <cacheHierarchy uniqueName="[Customer_Dim_UPDATED].[Age]" caption="Age" attribute="1" defaultMemberUniqueName="[Customer_Dim_UPDATED].[Age].[All]" allUniqueName="[Customer_Dim_UPDATED].[Age].[All]" dimensionUniqueName="[Customer_Dim_UPDATED]" displayFolder="" count="0" memberValueDatatype="20" unbalanced="0"/>
    <cacheHierarchy uniqueName="[Customer_Dim_UPDATED].[Age Group]" caption="Age Group" attribute="1" defaultMemberUniqueName="[Customer_Dim_UPDATED].[Age Group].[All]" allUniqueName="[Customer_Dim_UPDATED].[Age Group].[All]" dimensionUniqueName="[Customer_Dim_UPDATED]" displayFolder="" count="0" memberValueDatatype="130" unbalanced="0"/>
    <cacheHierarchy uniqueName="[Customer_Dim_UPDATED].[Gender]" caption="Gender" attribute="1" defaultMemberUniqueName="[Customer_Dim_UPDATED].[Gender].[All]" allUniqueName="[Customer_Dim_UPDATED].[Gender].[All]" dimensionUniqueName="[Customer_Dim_UPDATED]" displayFolder="" count="0" memberValueDatatype="130" unbalanced="0"/>
    <cacheHierarchy uniqueName="[Customer_Dim_UPDATED].[City]" caption="City" attribute="1" defaultMemberUniqueName="[Customer_Dim_UPDATED].[City].[All]" allUniqueName="[Customer_Dim_UPDATED].[City].[All]" dimensionUniqueName="[Customer_Dim_UPDATED]" displayFolder="" count="0" memberValueDatatype="130" unbalanced="0"/>
    <cacheHierarchy uniqueName="[Customer_Dim_UPDATED].[State]" caption="State" attribute="1" defaultMemberUniqueName="[Customer_Dim_UPDATED].[State].[All]" allUniqueName="[Customer_Dim_UPDATED].[State].[All]" dimensionUniqueName="[Customer_Dim_UPDATED]" displayFolder="" count="0" memberValueDatatype="130" unbalanced="0"/>
    <cacheHierarchy uniqueName="[Customer_Dim_UPDATED].[Country]" caption="Country" attribute="1" defaultMemberUniqueName="[Customer_Dim_UPDATED].[Country].[All]" allUniqueName="[Customer_Dim_UPDATED].[Country].[All]" dimensionUniqueName="[Customer_Dim_UPDATED]" displayFolder="" count="0" memberValueDatatype="130" unbalanced="0"/>
    <cacheHierarchy uniqueName="[Customer_Dim_UPDATED].[Loyalty_Level]" caption="Loyalty_Level" attribute="1" defaultMemberUniqueName="[Customer_Dim_UPDATED].[Loyalty_Level].[All]" allUniqueName="[Customer_Dim_UPDATED].[Loyalty_Level].[All]" dimensionUniqueName="[Customer_Dim_UPDATED]" displayFolder="" count="0" memberValueDatatype="130" unbalanced="0"/>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2" memberValueDatatype="130" unbalanced="0">
      <fieldsUsage count="2">
        <fieldUsage x="-1"/>
        <fieldUsage x="0"/>
      </fieldsUsage>
    </cacheHierarchy>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2" memberValueDatatype="130" unbalanced="0">
      <fieldsUsage count="2">
        <fieldUsage x="-1"/>
        <fieldUsage x="1"/>
      </fieldsUsage>
    </cacheHierarchy>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20" unbalanced="0"/>
    <cacheHierarchy uniqueName="[Product_Dim].[Total Sales]" caption="Total Sales" attribute="1" defaultMemberUniqueName="[Product_Dim].[Total Sales].[All]" allUniqueName="[Product_Dim].[Total Sales].[All]" dimensionUniqueName="[Product_Dim]" displayFolder="" count="0" memberValueDatatype="5" unbalanced="0"/>
    <cacheHierarchy uniqueName="[Sales_Fact__2].[Sales_ID]" caption="Sales_ID" attribute="1" defaultMemberUniqueName="[Sales_Fact__2].[Sales_ID].[All]" allUniqueName="[Sales_Fact__2].[Sales_ID].[All]" dimensionUniqueName="[Sales_Fact__2]" displayFolder="" count="0" memberValueDatatype="130" unbalanced="0"/>
    <cacheHierarchy uniqueName="[Sales_Fact__2].[Column1]" caption="Column1" attribute="1" defaultMemberUniqueName="[Sales_Fact__2].[Column1].[All]" allUniqueName="[Sales_Fact__2].[Column1].[All]" dimensionUniqueName="[Sales_Fact__2]" displayFolder="" count="2" memberValueDatatype="20" unbalanced="0">
      <fieldsUsage count="2">
        <fieldUsage x="-1"/>
        <fieldUsage x="3"/>
      </fieldsUsage>
    </cacheHierarchy>
    <cacheHierarchy uniqueName="[Sales_Fact__2].[Order_Date]" caption="Order_Date" attribute="1" time="1" defaultMemberUniqueName="[Sales_Fact__2].[Order_Date].[All]" allUniqueName="[Sales_Fact__2].[Order_Date].[All]" dimensionUniqueName="[Sales_Fact__2]" displayFolder="" count="0" memberValueDatatype="7" unbalanced="0"/>
    <cacheHierarchy uniqueName="[Sales_Fact__2].[Customer_ID]" caption="Customer_ID" attribute="1" defaultMemberUniqueName="[Sales_Fact__2].[Customer_ID].[All]" allUniqueName="[Sales_Fact__2].[Customer_ID].[All]" dimensionUniqueName="[Sales_Fact__2]" displayFolder="" count="0" memberValueDatatype="130" unbalanced="0"/>
    <cacheHierarchy uniqueName="[Sales_Fact__2].[Product_ID]" caption="Product_ID" attribute="1" defaultMemberUniqueName="[Sales_Fact__2].[Product_ID].[All]" allUniqueName="[Sales_Fact__2].[Product_ID].[All]" dimensionUniqueName="[Sales_Fact__2]" displayFolder="" count="0" memberValueDatatype="130" unbalanced="0"/>
    <cacheHierarchy uniqueName="[Sales_Fact__2].[Store_ID]" caption="Store_ID" attribute="1" defaultMemberUniqueName="[Sales_Fact__2].[Store_ID].[All]" allUniqueName="[Sales_Fact__2].[Store_ID].[All]" dimensionUniqueName="[Sales_Fact__2]" displayFolder="" count="0" memberValueDatatype="130" unbalanced="0"/>
    <cacheHierarchy uniqueName="[Sales_Fact__2].[Quantity]" caption="Quantity" attribute="1" defaultMemberUniqueName="[Sales_Fact__2].[Quantity].[All]" allUniqueName="[Sales_Fact__2].[Quantity].[All]" dimensionUniqueName="[Sales_Fact__2]" displayFolder="" count="0" memberValueDatatype="20" unbalanced="0"/>
    <cacheHierarchy uniqueName="[Sales_Fact__2].[Column2]" caption="Column2" attribute="1" defaultMemberUniqueName="[Sales_Fact__2].[Column2].[All]" allUniqueName="[Sales_Fact__2].[Column2].[All]" dimensionUniqueName="[Sales_Fact__2]" displayFolder="" count="0" memberValueDatatype="5" unbalanced="0"/>
    <cacheHierarchy uniqueName="[Sales_Fact__2].[Unit_Price]" caption="Unit_Price" attribute="1" defaultMemberUniqueName="[Sales_Fact__2].[Unit_Price].[All]" allUniqueName="[Sales_Fact__2].[Unit_Price].[All]" dimensionUniqueName="[Sales_Fact__2]" displayFolder="" count="0" memberValueDatatype="5" unbalanced="0"/>
    <cacheHierarchy uniqueName="[Sales_Fact__2].[Total Sales]" caption="Total Sales" attribute="1" defaultMemberUniqueName="[Sales_Fact__2].[Total Sales].[All]" allUniqueName="[Sales_Fact__2].[Total Sales].[All]" dimensionUniqueName="[Sales_Fact__2]" displayFolder="" count="0" memberValueDatatype="5" unbalanced="0"/>
    <cacheHierarchy uniqueName="[Sales_Fact__2].[Discount]" caption="Discount" attribute="1" defaultMemberUniqueName="[Sales_Fact__2].[Discount].[All]" allUniqueName="[Sales_Fact__2].[Discount].[All]" dimensionUniqueName="[Sales_Fact__2]" displayFolder="" count="0" memberValueDatatype="5" unbalanced="0"/>
    <cacheHierarchy uniqueName="[Sales_Fact__2].[Payment_Type]" caption="Payment_Type" attribute="1" defaultMemberUniqueName="[Sales_Fact__2].[Payment_Type].[All]" allUniqueName="[Sales_Fact__2].[Payment_Type].[All]" dimensionUniqueName="[Sales_Fact__2]" displayFolder="" count="0" memberValueDatatype="130" unbalanced="0"/>
    <cacheHierarchy uniqueName="[Sales_Fact__2].[Total_Amount]" caption="Total_Amount" attribute="1" defaultMemberUniqueName="[Sales_Fact__2].[Total_Amount].[All]" allUniqueName="[Sales_Fact__2].[Total_Amount].[All]" dimensionUniqueName="[Sales_Fact__2]" displayFolder="" count="0" memberValueDatatype="5" unbalanced="0"/>
    <cacheHierarchy uniqueName="[Sales_Fact__2].[Column11]" caption="Column11" attribute="1" defaultMemberUniqueName="[Sales_Fact__2].[Column11].[All]" allUniqueName="[Sales_Fact__2].[Column11].[All]" dimensionUniqueName="[Sales_Fact__2]" displayFolder="" count="0" memberValueDatatype="130" unbalanced="0"/>
    <cacheHierarchy uniqueName="[Sales_Fact__2].[Column12]" caption="Column12" attribute="1" defaultMemberUniqueName="[Sales_Fact__2].[Column12].[All]" allUniqueName="[Sales_Fact__2].[Column12].[All]" dimensionUniqueName="[Sales_Fact__2]" displayFolder="" count="0" memberValueDatatype="130" unbalanced="0"/>
    <cacheHierarchy uniqueName="[Sales_Fact__2].[Column13]" caption="Column13" attribute="1" defaultMemberUniqueName="[Sales_Fact__2].[Column13].[All]" allUniqueName="[Sales_Fact__2].[Column13].[All]" dimensionUniqueName="[Sales_Fact__2]" displayFolder="" count="0" memberValueDatatype="130"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2" memberValueDatatype="130" unbalanced="0">
      <fieldsUsage count="2">
        <fieldUsage x="-1"/>
        <fieldUsage x="4"/>
      </fieldsUsage>
    </cacheHierarchy>
    <cacheHierarchy uniqueName="[Store_Dim].[Region]" caption="Region" attribute="1" defaultMemberUniqueName="[Store_Dim].[Region].[All]" allUniqueName="[Store_Dim].[Region].[All]" dimensionUniqueName="[Store_Dim]" displayFolder="" count="2" memberValueDatatype="130" unbalanced="0">
      <fieldsUsage count="2">
        <fieldUsage x="-1"/>
        <fieldUsage x="5"/>
      </fieldsUsage>
    </cacheHierarchy>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0" memberValueDatatype="130" unbalanced="0"/>
    <cacheHierarchy uniqueName="[Measures].[__XL_Count Customer_Dim_UPDATED]" caption="__XL_Count Customer_Dim_UPDATED" measure="1" displayFolder="" measureGroup="Customer_Dim_UPDATED" count="0" hidden="1"/>
    <cacheHierarchy uniqueName="[Measures].[__XL_Count Store_Dim]" caption="__XL_Count Store_Dim" measure="1" displayFolder="" measureGroup="Store_Dim" count="0" hidden="1"/>
    <cacheHierarchy uniqueName="[Measures].[__XL_Count Sales_Fact__2]" caption="__XL_Count Sales_Fact__2" measure="1" displayFolder="" measureGroup="Sales_Fact__2" count="0" hidden="1"/>
    <cacheHierarchy uniqueName="[Measures].[__XL_Count Product_Dim]" caption="__XL_Count Product_Dim" measure="1" displayFolder="" measureGroup="Product_Dim" count="0" hidden="1"/>
    <cacheHierarchy uniqueName="[Measures].[__No measures defined]" caption="__No measures defined" measure="1" displayFolder="" count="0" hidden="1"/>
    <cacheHierarchy uniqueName="[Measures].[Sum of Age]" caption="Sum of Age" measure="1" displayFolder="" measureGroup="Customer_Dim_UPDATED" count="0" hidden="1">
      <extLst>
        <ext xmlns:x15="http://schemas.microsoft.com/office/spreadsheetml/2010/11/main" uri="{B97F6D7D-B522-45F9-BDA1-12C45D357490}">
          <x15:cacheHierarchy aggregatedColumn="4"/>
        </ext>
      </extLst>
    </cacheHierarchy>
    <cacheHierarchy uniqueName="[Measures].[Count of Product_ID]" caption="Count of Product_ID" measure="1" displayFolder="" measureGroup="Sales_Fact__2"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ales_Fact__2" count="0" hidden="1">
      <extLst>
        <ext xmlns:x15="http://schemas.microsoft.com/office/spreadsheetml/2010/11/main" uri="{B97F6D7D-B522-45F9-BDA1-12C45D357490}">
          <x15:cacheHierarchy aggregatedColumn="25"/>
        </ext>
      </extLst>
    </cacheHierarchy>
    <cacheHierarchy uniqueName="[Measures].[Sum of Cost]" caption="Sum of Cost" measure="1" displayFolder="" measureGroup="Product_Dim" count="0" hidden="1">
      <extLst>
        <ext xmlns:x15="http://schemas.microsoft.com/office/spreadsheetml/2010/11/main" uri="{B97F6D7D-B522-45F9-BDA1-12C45D357490}">
          <x15:cacheHierarchy aggregatedColumn="16"/>
        </ext>
      </extLst>
    </cacheHierarchy>
    <cacheHierarchy uniqueName="[Measures].[Count of Loyalty_Level]" caption="Count of Loyalty_Level" measure="1" displayFolder="" measureGroup="Customer_Dim_UPDATED"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Customer_Dim_UPDATED" count="0" hidden="1">
      <extLst>
        <ext xmlns:x15="http://schemas.microsoft.com/office/spreadsheetml/2010/11/main" uri="{B97F6D7D-B522-45F9-BDA1-12C45D357490}">
          <x15:cacheHierarchy aggregatedColumn="5"/>
        </ext>
      </extLst>
    </cacheHierarchy>
    <cacheHierarchy uniqueName="[Measures].[Count of State]" caption="Count of State" measure="1" displayFolder="" measureGroup="Customer_Dim_UPDATED" count="0" hidden="1">
      <extLst>
        <ext xmlns:x15="http://schemas.microsoft.com/office/spreadsheetml/2010/11/main" uri="{B97F6D7D-B522-45F9-BDA1-12C45D357490}">
          <x15:cacheHierarchy aggregatedColumn="8"/>
        </ext>
      </extLst>
    </cacheHierarchy>
    <cacheHierarchy uniqueName="[Measures].[Count of Order_Date]" caption="Count of Order_Date" measure="1" displayFolder="" measureGroup="Sales_Fact__2"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Sales_Fact__2" count="0" hidden="1">
      <extLst>
        <ext xmlns:x15="http://schemas.microsoft.com/office/spreadsheetml/2010/11/main" uri="{B97F6D7D-B522-45F9-BDA1-12C45D357490}">
          <x15:cacheHierarchy aggregatedColumn="22"/>
        </ext>
      </extLst>
    </cacheHierarchy>
    <cacheHierarchy uniqueName="[Measures].[Sum of Column2]" caption="Sum of Column2" measure="1" displayFolder="" measureGroup="Sales_Fact__2" count="0" hidden="1">
      <extLst>
        <ext xmlns:x15="http://schemas.microsoft.com/office/spreadsheetml/2010/11/main" uri="{B97F6D7D-B522-45F9-BDA1-12C45D357490}">
          <x15:cacheHierarchy aggregatedColumn="26"/>
        </ext>
      </extLst>
    </cacheHierarchy>
    <cacheHierarchy uniqueName="[Measures].[Sum of Column1]" caption="Sum of Column1" measure="1" displayFolder="" measureGroup="Sales_Fact__2" count="0" hidden="1">
      <extLst>
        <ext xmlns:x15="http://schemas.microsoft.com/office/spreadsheetml/2010/11/main" uri="{B97F6D7D-B522-45F9-BDA1-12C45D357490}">
          <x15:cacheHierarchy aggregatedColumn="20"/>
        </ext>
      </extLst>
    </cacheHierarchy>
    <cacheHierarchy uniqueName="[Measures].[Sum of Total Sales]" caption="Sum of Total Sales" measure="1" displayFolder="" measureGroup="Product_Dim"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Product_Dim" count="0" hidden="1">
      <extLst>
        <ext xmlns:x15="http://schemas.microsoft.com/office/spreadsheetml/2010/11/main" uri="{B97F6D7D-B522-45F9-BDA1-12C45D357490}">
          <x15:cacheHierarchy aggregatedColumn="13"/>
        </ext>
      </extLst>
    </cacheHierarchy>
    <cacheHierarchy uniqueName="[Measures].[Sum of Total Sales 2]" caption="Sum of Total Sales 2" measure="1" displayFolder="" measureGroup="Sales_Fact__2" count="0" hidden="1">
      <extLst>
        <ext xmlns:x15="http://schemas.microsoft.com/office/spreadsheetml/2010/11/main" uri="{B97F6D7D-B522-45F9-BDA1-12C45D357490}">
          <x15:cacheHierarchy aggregatedColumn="28"/>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im_UPDATED" count="0" hidden="1">
      <extLst>
        <ext xmlns:x15="http://schemas.microsoft.com/office/spreadsheetml/2010/11/main" uri="{B97F6D7D-B522-45F9-BDA1-12C45D357490}">
          <x15:cacheHierarchy aggregatedColumn="0"/>
        </ext>
      </extLst>
    </cacheHierarchy>
    <cacheHierarchy uniqueName="[Measures].[Count of Region]" caption="Count of Region" measure="1" displayFolder="" measureGroup="Store_Dim" count="0" hidden="1">
      <extLst>
        <ext xmlns:x15="http://schemas.microsoft.com/office/spreadsheetml/2010/11/main" uri="{B97F6D7D-B522-45F9-BDA1-12C45D357490}">
          <x15:cacheHierarchy aggregatedColumn="37"/>
        </ext>
      </extLst>
    </cacheHierarchy>
    <cacheHierarchy uniqueName="[Measures].[Count of City]" caption="Count of City" measure="1" displayFolder="" measureGroup="Store_Dim" count="0" hidden="1">
      <extLst>
        <ext xmlns:x15="http://schemas.microsoft.com/office/spreadsheetml/2010/11/main" uri="{B97F6D7D-B522-45F9-BDA1-12C45D357490}">
          <x15:cacheHierarchy aggregatedColumn="38"/>
        </ext>
      </extLst>
    </cacheHierarchy>
    <cacheHierarchy uniqueName="[Measures].[Count of Store_ID]" caption="Count of Store_ID" measure="1" displayFolder="" measureGroup="Sales_Fact__2" count="0" hidden="1">
      <extLst>
        <ext xmlns:x15="http://schemas.microsoft.com/office/spreadsheetml/2010/11/main" uri="{B97F6D7D-B522-45F9-BDA1-12C45D357490}">
          <x15:cacheHierarchy aggregatedColumn="24"/>
        </ext>
      </extLst>
    </cacheHierarchy>
    <cacheHierarchy uniqueName="[Measures].[Count of Store_Name]" caption="Count of Store_Name" measure="1" displayFolder="" measureGroup="Store_Dim" count="0" hidden="1">
      <extLst>
        <ext xmlns:x15="http://schemas.microsoft.com/office/spreadsheetml/2010/11/main" uri="{B97F6D7D-B522-45F9-BDA1-12C45D357490}">
          <x15:cacheHierarchy aggregatedColumn="36"/>
        </ext>
      </extLst>
    </cacheHierarchy>
  </cacheHierarchies>
  <kpis count="0"/>
  <dimensions count="5">
    <dimension name="Customer_Dim_UPDATED" uniqueName="[Customer_Dim_UPDATED]" caption="Customer_Dim_UPDATED"/>
    <dimension measure="1" name="Measures" uniqueName="[Measures]" caption="Measures"/>
    <dimension name="Product_Dim" uniqueName="[Product_Dim]" caption="Product_Dim"/>
    <dimension name="Sales_Fact__2" uniqueName="[Sales_Fact__2]" caption="Sales_Fact__2"/>
    <dimension name="Store_Dim" uniqueName="[Store_Dim]" caption="Store_Dim"/>
  </dimensions>
  <measureGroups count="4">
    <measureGroup name="Customer_Dim_UPDATED" caption="Customer_Dim_UPDATED"/>
    <measureGroup name="Product_Dim" caption="Product_Dim"/>
    <measureGroup name="Sales_Fact__2" caption="Sales_Fact__2"/>
    <measureGroup name="Store_Dim" caption="Store_Dim"/>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RAS MT" refreshedDate="46100.571573032408" backgroundQuery="1" createdVersion="8" refreshedVersion="8" minRefreshableVersion="3" recordCount="0" supportSubquery="1" supportAdvancedDrill="1" xr:uid="{B0AB7D08-7503-4370-BDCF-38077383185A}">
  <cacheSource type="external" connectionId="8"/>
  <cacheFields count="2">
    <cacheField name="[Customer_Dim_UPDATED].[Full Name].[Full Name]" caption="Full Name" numFmtId="0" hierarchy="3" level="1">
      <sharedItems count="10">
        <s v="Amber Mcclain"/>
        <s v="Casey Simpson"/>
        <s v="Christy Hoffman"/>
        <s v="Daniel Contreras"/>
        <s v="Jay Patel"/>
        <s v="Jordan Wells"/>
        <s v="Manuel Fisher"/>
        <s v="Nathan Hernandez"/>
        <s v="Sara Ingram"/>
        <s v="Sarah Rodgers"/>
      </sharedItems>
    </cacheField>
    <cacheField name="[Measures].[Sum of Total Sales 2]" caption="Sum of Total Sales 2" numFmtId="0" hierarchy="58" level="32767"/>
  </cacheFields>
  <cacheHierarchies count="65">
    <cacheHierarchy uniqueName="[Customer_Dim_UPDATED].[Customer_ID]" caption="Customer_ID" attribute="1" defaultMemberUniqueName="[Customer_Dim_UPDATED].[Customer_ID].[All]" allUniqueName="[Customer_Dim_UPDATED].[Customer_ID].[All]" dimensionUniqueName="[Customer_Dim_UPDATED]" displayFolder="" count="0" memberValueDatatype="130" unbalanced="0"/>
    <cacheHierarchy uniqueName="[Customer_Dim_UPDATED].[First Name]" caption="First Name" attribute="1" defaultMemberUniqueName="[Customer_Dim_UPDATED].[First Name].[All]" allUniqueName="[Customer_Dim_UPDATED].[First Name].[All]" dimensionUniqueName="[Customer_Dim_UPDATED]" displayFolder="" count="0" memberValueDatatype="130" unbalanced="0"/>
    <cacheHierarchy uniqueName="[Customer_Dim_UPDATED].[Last Name]" caption="Last Name" attribute="1" defaultMemberUniqueName="[Customer_Dim_UPDATED].[Last Name].[All]" allUniqueName="[Customer_Dim_UPDATED].[Last Name].[All]" dimensionUniqueName="[Customer_Dim_UPDATED]" displayFolder="" count="0" memberValueDatatype="130" unbalanced="0"/>
    <cacheHierarchy uniqueName="[Customer_Dim_UPDATED].[Full Name]" caption="Full Name" attribute="1" defaultMemberUniqueName="[Customer_Dim_UPDATED].[Full Name].[All]" allUniqueName="[Customer_Dim_UPDATED].[Full Name].[All]" dimensionUniqueName="[Customer_Dim_UPDATED]" displayFolder="" count="2" memberValueDatatype="130" unbalanced="0">
      <fieldsUsage count="2">
        <fieldUsage x="-1"/>
        <fieldUsage x="0"/>
      </fieldsUsage>
    </cacheHierarchy>
    <cacheHierarchy uniqueName="[Customer_Dim_UPDATED].[Age]" caption="Age" attribute="1" defaultMemberUniqueName="[Customer_Dim_UPDATED].[Age].[All]" allUniqueName="[Customer_Dim_UPDATED].[Age].[All]" dimensionUniqueName="[Customer_Dim_UPDATED]" displayFolder="" count="2" memberValueDatatype="20" unbalanced="0"/>
    <cacheHierarchy uniqueName="[Customer_Dim_UPDATED].[Age Group]" caption="Age Group" attribute="1" defaultMemberUniqueName="[Customer_Dim_UPDATED].[Age Group].[All]" allUniqueName="[Customer_Dim_UPDATED].[Age Group].[All]" dimensionUniqueName="[Customer_Dim_UPDATED]" displayFolder="" count="2" memberValueDatatype="130" unbalanced="0"/>
    <cacheHierarchy uniqueName="[Customer_Dim_UPDATED].[Gender]" caption="Gender" attribute="1" defaultMemberUniqueName="[Customer_Dim_UPDATED].[Gender].[All]" allUniqueName="[Customer_Dim_UPDATED].[Gender].[All]" dimensionUniqueName="[Customer_Dim_UPDATED]" displayFolder="" count="0" memberValueDatatype="130" unbalanced="0"/>
    <cacheHierarchy uniqueName="[Customer_Dim_UPDATED].[City]" caption="City" attribute="1" defaultMemberUniqueName="[Customer_Dim_UPDATED].[City].[All]" allUniqueName="[Customer_Dim_UPDATED].[City].[All]" dimensionUniqueName="[Customer_Dim_UPDATED]" displayFolder="" count="2" memberValueDatatype="130" unbalanced="0"/>
    <cacheHierarchy uniqueName="[Customer_Dim_UPDATED].[State]" caption="State" attribute="1" defaultMemberUniqueName="[Customer_Dim_UPDATED].[State].[All]" allUniqueName="[Customer_Dim_UPDATED].[State].[All]" dimensionUniqueName="[Customer_Dim_UPDATED]" displayFolder="" count="2" memberValueDatatype="130" unbalanced="0"/>
    <cacheHierarchy uniqueName="[Customer_Dim_UPDATED].[Country]" caption="Country" attribute="1" defaultMemberUniqueName="[Customer_Dim_UPDATED].[Country].[All]" allUniqueName="[Customer_Dim_UPDATED].[Country].[All]" dimensionUniqueName="[Customer_Dim_UPDATED]" displayFolder="" count="0" memberValueDatatype="130" unbalanced="0"/>
    <cacheHierarchy uniqueName="[Customer_Dim_UPDATED].[Loyalty_Level]" caption="Loyalty_Level" attribute="1" defaultMemberUniqueName="[Customer_Dim_UPDATED].[Loyalty_Level].[All]" allUniqueName="[Customer_Dim_UPDATED].[Loyalty_Level].[All]" dimensionUniqueName="[Customer_Dim_UPDATED]" displayFolder="" count="0" memberValueDatatype="130" unbalanced="0"/>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0" memberValueDatatype="130" unbalanced="0"/>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0" memberValueDatatype="130" unbalanced="0"/>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20" unbalanced="0"/>
    <cacheHierarchy uniqueName="[Product_Dim].[Total Sales]" caption="Total Sales" attribute="1" defaultMemberUniqueName="[Product_Dim].[Total Sales].[All]" allUniqueName="[Product_Dim].[Total Sales].[All]" dimensionUniqueName="[Product_Dim]" displayFolder="" count="0" memberValueDatatype="5" unbalanced="0"/>
    <cacheHierarchy uniqueName="[Sales_Fact__2].[Sales_ID]" caption="Sales_ID" attribute="1" defaultMemberUniqueName="[Sales_Fact__2].[Sales_ID].[All]" allUniqueName="[Sales_Fact__2].[Sales_ID].[All]" dimensionUniqueName="[Sales_Fact__2]" displayFolder="" count="0" memberValueDatatype="130" unbalanced="0"/>
    <cacheHierarchy uniqueName="[Sales_Fact__2].[Column1]" caption="Column1" attribute="1" defaultMemberUniqueName="[Sales_Fact__2].[Column1].[All]" allUniqueName="[Sales_Fact__2].[Column1].[All]" dimensionUniqueName="[Sales_Fact__2]" displayFolder="" count="0" memberValueDatatype="20" unbalanced="0"/>
    <cacheHierarchy uniqueName="[Sales_Fact__2].[Order_Date]" caption="Order_Date" attribute="1" time="1" defaultMemberUniqueName="[Sales_Fact__2].[Order_Date].[All]" allUniqueName="[Sales_Fact__2].[Order_Date].[All]" dimensionUniqueName="[Sales_Fact__2]" displayFolder="" count="0" memberValueDatatype="7" unbalanced="0"/>
    <cacheHierarchy uniqueName="[Sales_Fact__2].[Customer_ID]" caption="Customer_ID" attribute="1" defaultMemberUniqueName="[Sales_Fact__2].[Customer_ID].[All]" allUniqueName="[Sales_Fact__2].[Customer_ID].[All]" dimensionUniqueName="[Sales_Fact__2]" displayFolder="" count="0" memberValueDatatype="130" unbalanced="0"/>
    <cacheHierarchy uniqueName="[Sales_Fact__2].[Product_ID]" caption="Product_ID" attribute="1" defaultMemberUniqueName="[Sales_Fact__2].[Product_ID].[All]" allUniqueName="[Sales_Fact__2].[Product_ID].[All]" dimensionUniqueName="[Sales_Fact__2]" displayFolder="" count="0" memberValueDatatype="130" unbalanced="0"/>
    <cacheHierarchy uniqueName="[Sales_Fact__2].[Store_ID]" caption="Store_ID" attribute="1" defaultMemberUniqueName="[Sales_Fact__2].[Store_ID].[All]" allUniqueName="[Sales_Fact__2].[Store_ID].[All]" dimensionUniqueName="[Sales_Fact__2]" displayFolder="" count="0" memberValueDatatype="130" unbalanced="0"/>
    <cacheHierarchy uniqueName="[Sales_Fact__2].[Quantity]" caption="Quantity" attribute="1" defaultMemberUniqueName="[Sales_Fact__2].[Quantity].[All]" allUniqueName="[Sales_Fact__2].[Quantity].[All]" dimensionUniqueName="[Sales_Fact__2]" displayFolder="" count="0" memberValueDatatype="20" unbalanced="0"/>
    <cacheHierarchy uniqueName="[Sales_Fact__2].[Column2]" caption="Column2" attribute="1" defaultMemberUniqueName="[Sales_Fact__2].[Column2].[All]" allUniqueName="[Sales_Fact__2].[Column2].[All]" dimensionUniqueName="[Sales_Fact__2]" displayFolder="" count="0" memberValueDatatype="5" unbalanced="0"/>
    <cacheHierarchy uniqueName="[Sales_Fact__2].[Unit_Price]" caption="Unit_Price" attribute="1" defaultMemberUniqueName="[Sales_Fact__2].[Unit_Price].[All]" allUniqueName="[Sales_Fact__2].[Unit_Price].[All]" dimensionUniqueName="[Sales_Fact__2]" displayFolder="" count="0" memberValueDatatype="5" unbalanced="0"/>
    <cacheHierarchy uniqueName="[Sales_Fact__2].[Total Sales]" caption="Total Sales" attribute="1" defaultMemberUniqueName="[Sales_Fact__2].[Total Sales].[All]" allUniqueName="[Sales_Fact__2].[Total Sales].[All]" dimensionUniqueName="[Sales_Fact__2]" displayFolder="" count="0" memberValueDatatype="5" unbalanced="0"/>
    <cacheHierarchy uniqueName="[Sales_Fact__2].[Discount]" caption="Discount" attribute="1" defaultMemberUniqueName="[Sales_Fact__2].[Discount].[All]" allUniqueName="[Sales_Fact__2].[Discount].[All]" dimensionUniqueName="[Sales_Fact__2]" displayFolder="" count="0" memberValueDatatype="5" unbalanced="0"/>
    <cacheHierarchy uniqueName="[Sales_Fact__2].[Payment_Type]" caption="Payment_Type" attribute="1" defaultMemberUniqueName="[Sales_Fact__2].[Payment_Type].[All]" allUniqueName="[Sales_Fact__2].[Payment_Type].[All]" dimensionUniqueName="[Sales_Fact__2]" displayFolder="" count="0" memberValueDatatype="130" unbalanced="0"/>
    <cacheHierarchy uniqueName="[Sales_Fact__2].[Total_Amount]" caption="Total_Amount" attribute="1" defaultMemberUniqueName="[Sales_Fact__2].[Total_Amount].[All]" allUniqueName="[Sales_Fact__2].[Total_Amount].[All]" dimensionUniqueName="[Sales_Fact__2]" displayFolder="" count="0" memberValueDatatype="5" unbalanced="0"/>
    <cacheHierarchy uniqueName="[Sales_Fact__2].[Column11]" caption="Column11" attribute="1" defaultMemberUniqueName="[Sales_Fact__2].[Column11].[All]" allUniqueName="[Sales_Fact__2].[Column11].[All]" dimensionUniqueName="[Sales_Fact__2]" displayFolder="" count="0" memberValueDatatype="130" unbalanced="0"/>
    <cacheHierarchy uniqueName="[Sales_Fact__2].[Column12]" caption="Column12" attribute="1" defaultMemberUniqueName="[Sales_Fact__2].[Column12].[All]" allUniqueName="[Sales_Fact__2].[Column12].[All]" dimensionUniqueName="[Sales_Fact__2]" displayFolder="" count="0" memberValueDatatype="130" unbalanced="0"/>
    <cacheHierarchy uniqueName="[Sales_Fact__2].[Column13]" caption="Column13" attribute="1" defaultMemberUniqueName="[Sales_Fact__2].[Column13].[All]" allUniqueName="[Sales_Fact__2].[Column13].[All]" dimensionUniqueName="[Sales_Fact__2]" displayFolder="" count="0" memberValueDatatype="130"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2" memberValueDatatype="130" unbalanced="0"/>
    <cacheHierarchy uniqueName="[Store_Dim].[Region]" caption="Region" attribute="1" defaultMemberUniqueName="[Store_Dim].[Region].[All]" allUniqueName="[Store_Dim].[Region].[All]" dimensionUniqueName="[Store_Dim]" displayFolder="" count="0" memberValueDatatype="130" unbalanced="0"/>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0" memberValueDatatype="130" unbalanced="0"/>
    <cacheHierarchy uniqueName="[Measures].[__XL_Count Customer_Dim_UPDATED]" caption="__XL_Count Customer_Dim_UPDATED" measure="1" displayFolder="" measureGroup="Customer_Dim_UPDATED" count="0" hidden="1"/>
    <cacheHierarchy uniqueName="[Measures].[__XL_Count Store_Dim]" caption="__XL_Count Store_Dim" measure="1" displayFolder="" measureGroup="Store_Dim" count="0" hidden="1"/>
    <cacheHierarchy uniqueName="[Measures].[__XL_Count Sales_Fact__2]" caption="__XL_Count Sales_Fact__2" measure="1" displayFolder="" measureGroup="Sales_Fact__2" count="0" hidden="1"/>
    <cacheHierarchy uniqueName="[Measures].[__XL_Count Product_Dim]" caption="__XL_Count Product_Dim" measure="1" displayFolder="" measureGroup="Product_Dim" count="0" hidden="1"/>
    <cacheHierarchy uniqueName="[Measures].[__No measures defined]" caption="__No measures defined" measure="1" displayFolder="" count="0" hidden="1"/>
    <cacheHierarchy uniqueName="[Measures].[Sum of Age]" caption="Sum of Age" measure="1" displayFolder="" measureGroup="Customer_Dim_UPDATED" count="0" hidden="1">
      <extLst>
        <ext xmlns:x15="http://schemas.microsoft.com/office/spreadsheetml/2010/11/main" uri="{B97F6D7D-B522-45F9-BDA1-12C45D357490}">
          <x15:cacheHierarchy aggregatedColumn="4"/>
        </ext>
      </extLst>
    </cacheHierarchy>
    <cacheHierarchy uniqueName="[Measures].[Count of Product_ID]" caption="Count of Product_ID" measure="1" displayFolder="" measureGroup="Sales_Fact__2"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ales_Fact__2" count="0" hidden="1">
      <extLst>
        <ext xmlns:x15="http://schemas.microsoft.com/office/spreadsheetml/2010/11/main" uri="{B97F6D7D-B522-45F9-BDA1-12C45D357490}">
          <x15:cacheHierarchy aggregatedColumn="25"/>
        </ext>
      </extLst>
    </cacheHierarchy>
    <cacheHierarchy uniqueName="[Measures].[Sum of Cost]" caption="Sum of Cost" measure="1" displayFolder="" measureGroup="Product_Dim" count="0" hidden="1">
      <extLst>
        <ext xmlns:x15="http://schemas.microsoft.com/office/spreadsheetml/2010/11/main" uri="{B97F6D7D-B522-45F9-BDA1-12C45D357490}">
          <x15:cacheHierarchy aggregatedColumn="16"/>
        </ext>
      </extLst>
    </cacheHierarchy>
    <cacheHierarchy uniqueName="[Measures].[Count of Loyalty_Level]" caption="Count of Loyalty_Level" measure="1" displayFolder="" measureGroup="Customer_Dim_UPDATED"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Customer_Dim_UPDATED" count="0" hidden="1">
      <extLst>
        <ext xmlns:x15="http://schemas.microsoft.com/office/spreadsheetml/2010/11/main" uri="{B97F6D7D-B522-45F9-BDA1-12C45D357490}">
          <x15:cacheHierarchy aggregatedColumn="5"/>
        </ext>
      </extLst>
    </cacheHierarchy>
    <cacheHierarchy uniqueName="[Measures].[Count of State]" caption="Count of State" measure="1" displayFolder="" measureGroup="Customer_Dim_UPDATED" count="0" hidden="1">
      <extLst>
        <ext xmlns:x15="http://schemas.microsoft.com/office/spreadsheetml/2010/11/main" uri="{B97F6D7D-B522-45F9-BDA1-12C45D357490}">
          <x15:cacheHierarchy aggregatedColumn="8"/>
        </ext>
      </extLst>
    </cacheHierarchy>
    <cacheHierarchy uniqueName="[Measures].[Count of Order_Date]" caption="Count of Order_Date" measure="1" displayFolder="" measureGroup="Sales_Fact__2"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Sales_Fact__2" count="0" hidden="1">
      <extLst>
        <ext xmlns:x15="http://schemas.microsoft.com/office/spreadsheetml/2010/11/main" uri="{B97F6D7D-B522-45F9-BDA1-12C45D357490}">
          <x15:cacheHierarchy aggregatedColumn="22"/>
        </ext>
      </extLst>
    </cacheHierarchy>
    <cacheHierarchy uniqueName="[Measures].[Sum of Column2]" caption="Sum of Column2" measure="1" displayFolder="" measureGroup="Sales_Fact__2" count="0" hidden="1">
      <extLst>
        <ext xmlns:x15="http://schemas.microsoft.com/office/spreadsheetml/2010/11/main" uri="{B97F6D7D-B522-45F9-BDA1-12C45D357490}">
          <x15:cacheHierarchy aggregatedColumn="26"/>
        </ext>
      </extLst>
    </cacheHierarchy>
    <cacheHierarchy uniqueName="[Measures].[Sum of Column1]" caption="Sum of Column1" measure="1" displayFolder="" measureGroup="Sales_Fact__2" count="0" hidden="1">
      <extLst>
        <ext xmlns:x15="http://schemas.microsoft.com/office/spreadsheetml/2010/11/main" uri="{B97F6D7D-B522-45F9-BDA1-12C45D357490}">
          <x15:cacheHierarchy aggregatedColumn="20"/>
        </ext>
      </extLst>
    </cacheHierarchy>
    <cacheHierarchy uniqueName="[Measures].[Sum of Total Sales]" caption="Sum of Total Sales" measure="1" displayFolder="" measureGroup="Product_Dim"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Product_Dim" count="0" hidden="1">
      <extLst>
        <ext xmlns:x15="http://schemas.microsoft.com/office/spreadsheetml/2010/11/main" uri="{B97F6D7D-B522-45F9-BDA1-12C45D357490}">
          <x15:cacheHierarchy aggregatedColumn="13"/>
        </ext>
      </extLst>
    </cacheHierarchy>
    <cacheHierarchy uniqueName="[Measures].[Sum of Total Sales 2]" caption="Sum of Total Sales 2" measure="1" displayFolder="" measureGroup="Sales_Fact__2"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im_UPDATED" count="0" hidden="1">
      <extLst>
        <ext xmlns:x15="http://schemas.microsoft.com/office/spreadsheetml/2010/11/main" uri="{B97F6D7D-B522-45F9-BDA1-12C45D357490}">
          <x15:cacheHierarchy aggregatedColumn="0"/>
        </ext>
      </extLst>
    </cacheHierarchy>
    <cacheHierarchy uniqueName="[Measures].[Count of Region]" caption="Count of Region" measure="1" displayFolder="" measureGroup="Store_Dim" count="0" hidden="1">
      <extLst>
        <ext xmlns:x15="http://schemas.microsoft.com/office/spreadsheetml/2010/11/main" uri="{B97F6D7D-B522-45F9-BDA1-12C45D357490}">
          <x15:cacheHierarchy aggregatedColumn="37"/>
        </ext>
      </extLst>
    </cacheHierarchy>
    <cacheHierarchy uniqueName="[Measures].[Count of City]" caption="Count of City" measure="1" displayFolder="" measureGroup="Store_Dim" count="0" hidden="1">
      <extLst>
        <ext xmlns:x15="http://schemas.microsoft.com/office/spreadsheetml/2010/11/main" uri="{B97F6D7D-B522-45F9-BDA1-12C45D357490}">
          <x15:cacheHierarchy aggregatedColumn="38"/>
        </ext>
      </extLst>
    </cacheHierarchy>
    <cacheHierarchy uniqueName="[Measures].[Count of Store_ID]" caption="Count of Store_ID" measure="1" displayFolder="" measureGroup="Sales_Fact__2" count="0" hidden="1">
      <extLst>
        <ext xmlns:x15="http://schemas.microsoft.com/office/spreadsheetml/2010/11/main" uri="{B97F6D7D-B522-45F9-BDA1-12C45D357490}">
          <x15:cacheHierarchy aggregatedColumn="24"/>
        </ext>
      </extLst>
    </cacheHierarchy>
    <cacheHierarchy uniqueName="[Measures].[Count of Store_Name]" caption="Count of Store_Name" measure="1" displayFolder="" measureGroup="Store_Dim" count="0" hidden="1">
      <extLst>
        <ext xmlns:x15="http://schemas.microsoft.com/office/spreadsheetml/2010/11/main" uri="{B97F6D7D-B522-45F9-BDA1-12C45D357490}">
          <x15:cacheHierarchy aggregatedColumn="36"/>
        </ext>
      </extLst>
    </cacheHierarchy>
  </cacheHierarchies>
  <kpis count="0"/>
  <dimensions count="5">
    <dimension name="Customer_Dim_UPDATED" uniqueName="[Customer_Dim_UPDATED]" caption="Customer_Dim_UPDATED"/>
    <dimension measure="1" name="Measures" uniqueName="[Measures]" caption="Measures"/>
    <dimension name="Product_Dim" uniqueName="[Product_Dim]" caption="Product_Dim"/>
    <dimension name="Sales_Fact__2" uniqueName="[Sales_Fact__2]" caption="Sales_Fact__2"/>
    <dimension name="Store_Dim" uniqueName="[Store_Dim]" caption="Store_Dim"/>
  </dimensions>
  <measureGroups count="4">
    <measureGroup name="Customer_Dim_UPDATED" caption="Customer_Dim_UPDATED"/>
    <measureGroup name="Product_Dim" caption="Product_Dim"/>
    <measureGroup name="Sales_Fact__2" caption="Sales_Fact__2"/>
    <measureGroup name="Store_Dim" caption="Store_Dim"/>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RAS MT" refreshedDate="46100.572098379627" backgroundQuery="1" createdVersion="8" refreshedVersion="8" minRefreshableVersion="3" recordCount="0" supportSubquery="1" supportAdvancedDrill="1" xr:uid="{A98C31E3-6BDD-4B82-8125-33AAF08D5B01}">
  <cacheSource type="external" connectionId="8"/>
  <cacheFields count="3">
    <cacheField name="[Customer_Dim_UPDATED].[Full Name].[Full Name]" caption="Full Name" numFmtId="0" hierarchy="3" level="1">
      <sharedItems count="10">
        <s v="Amber Mcclain"/>
        <s v="Casey Simpson"/>
        <s v="Christy Hoffman"/>
        <s v="Daniel Contreras"/>
        <s v="Jay Patel"/>
        <s v="Jordan Wells"/>
        <s v="Manuel Fisher"/>
        <s v="Nathan Hernandez"/>
        <s v="Sara Ingram"/>
        <s v="Sarah Rodgers"/>
      </sharedItems>
    </cacheField>
    <cacheField name="[Measures].[Sum of Total Sales 2]" caption="Sum of Total Sales 2" numFmtId="0" hierarchy="58" level="32767"/>
    <cacheField name="[Customer_Dim_UPDATED].[City].[City]" caption="City" numFmtId="0" hierarchy="7" level="1">
      <sharedItems count="10">
        <s v="Brendaburgh"/>
        <s v="Christopherland"/>
        <s v="East Dillonview"/>
        <s v="Garyberg"/>
        <s v="Lake Michael"/>
        <s v="Morrisbury"/>
        <s v="New Becky"/>
        <s v="Phillipschester"/>
        <s v="Robertview"/>
        <s v="West Mathewside"/>
      </sharedItems>
    </cacheField>
  </cacheFields>
  <cacheHierarchies count="65">
    <cacheHierarchy uniqueName="[Customer_Dim_UPDATED].[Customer_ID]" caption="Customer_ID" attribute="1" defaultMemberUniqueName="[Customer_Dim_UPDATED].[Customer_ID].[All]" allUniqueName="[Customer_Dim_UPDATED].[Customer_ID].[All]" dimensionUniqueName="[Customer_Dim_UPDATED]" displayFolder="" count="0" memberValueDatatype="130" unbalanced="0"/>
    <cacheHierarchy uniqueName="[Customer_Dim_UPDATED].[First Name]" caption="First Name" attribute="1" defaultMemberUniqueName="[Customer_Dim_UPDATED].[First Name].[All]" allUniqueName="[Customer_Dim_UPDATED].[First Name].[All]" dimensionUniqueName="[Customer_Dim_UPDATED]" displayFolder="" count="0" memberValueDatatype="130" unbalanced="0"/>
    <cacheHierarchy uniqueName="[Customer_Dim_UPDATED].[Last Name]" caption="Last Name" attribute="1" defaultMemberUniqueName="[Customer_Dim_UPDATED].[Last Name].[All]" allUniqueName="[Customer_Dim_UPDATED].[Last Name].[All]" dimensionUniqueName="[Customer_Dim_UPDATED]" displayFolder="" count="0" memberValueDatatype="130" unbalanced="0"/>
    <cacheHierarchy uniqueName="[Customer_Dim_UPDATED].[Full Name]" caption="Full Name" attribute="1" defaultMemberUniqueName="[Customer_Dim_UPDATED].[Full Name].[All]" allUniqueName="[Customer_Dim_UPDATED].[Full Name].[All]" dimensionUniqueName="[Customer_Dim_UPDATED]" displayFolder="" count="2" memberValueDatatype="130" unbalanced="0">
      <fieldsUsage count="2">
        <fieldUsage x="-1"/>
        <fieldUsage x="0"/>
      </fieldsUsage>
    </cacheHierarchy>
    <cacheHierarchy uniqueName="[Customer_Dim_UPDATED].[Age]" caption="Age" attribute="1" defaultMemberUniqueName="[Customer_Dim_UPDATED].[Age].[All]" allUniqueName="[Customer_Dim_UPDATED].[Age].[All]" dimensionUniqueName="[Customer_Dim_UPDATED]" displayFolder="" count="2" memberValueDatatype="20" unbalanced="0"/>
    <cacheHierarchy uniqueName="[Customer_Dim_UPDATED].[Age Group]" caption="Age Group" attribute="1" defaultMemberUniqueName="[Customer_Dim_UPDATED].[Age Group].[All]" allUniqueName="[Customer_Dim_UPDATED].[Age Group].[All]" dimensionUniqueName="[Customer_Dim_UPDATED]" displayFolder="" count="2" memberValueDatatype="130" unbalanced="0"/>
    <cacheHierarchy uniqueName="[Customer_Dim_UPDATED].[Gender]" caption="Gender" attribute="1" defaultMemberUniqueName="[Customer_Dim_UPDATED].[Gender].[All]" allUniqueName="[Customer_Dim_UPDATED].[Gender].[All]" dimensionUniqueName="[Customer_Dim_UPDATED]" displayFolder="" count="0" memberValueDatatype="130" unbalanced="0"/>
    <cacheHierarchy uniqueName="[Customer_Dim_UPDATED].[City]" caption="City" attribute="1" defaultMemberUniqueName="[Customer_Dim_UPDATED].[City].[All]" allUniqueName="[Customer_Dim_UPDATED].[City].[All]" dimensionUniqueName="[Customer_Dim_UPDATED]" displayFolder="" count="2" memberValueDatatype="130" unbalanced="0">
      <fieldsUsage count="2">
        <fieldUsage x="-1"/>
        <fieldUsage x="2"/>
      </fieldsUsage>
    </cacheHierarchy>
    <cacheHierarchy uniqueName="[Customer_Dim_UPDATED].[State]" caption="State" attribute="1" defaultMemberUniqueName="[Customer_Dim_UPDATED].[State].[All]" allUniqueName="[Customer_Dim_UPDATED].[State].[All]" dimensionUniqueName="[Customer_Dim_UPDATED]" displayFolder="" count="2" memberValueDatatype="130" unbalanced="0"/>
    <cacheHierarchy uniqueName="[Customer_Dim_UPDATED].[Country]" caption="Country" attribute="1" defaultMemberUniqueName="[Customer_Dim_UPDATED].[Country].[All]" allUniqueName="[Customer_Dim_UPDATED].[Country].[All]" dimensionUniqueName="[Customer_Dim_UPDATED]" displayFolder="" count="0" memberValueDatatype="130" unbalanced="0"/>
    <cacheHierarchy uniqueName="[Customer_Dim_UPDATED].[Loyalty_Level]" caption="Loyalty_Level" attribute="1" defaultMemberUniqueName="[Customer_Dim_UPDATED].[Loyalty_Level].[All]" allUniqueName="[Customer_Dim_UPDATED].[Loyalty_Level].[All]" dimensionUniqueName="[Customer_Dim_UPDATED]" displayFolder="" count="0" memberValueDatatype="130" unbalanced="0"/>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0" memberValueDatatype="130" unbalanced="0"/>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0" memberValueDatatype="130" unbalanced="0"/>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20" unbalanced="0"/>
    <cacheHierarchy uniqueName="[Product_Dim].[Total Sales]" caption="Total Sales" attribute="1" defaultMemberUniqueName="[Product_Dim].[Total Sales].[All]" allUniqueName="[Product_Dim].[Total Sales].[All]" dimensionUniqueName="[Product_Dim]" displayFolder="" count="0" memberValueDatatype="5" unbalanced="0"/>
    <cacheHierarchy uniqueName="[Sales_Fact__2].[Sales_ID]" caption="Sales_ID" attribute="1" defaultMemberUniqueName="[Sales_Fact__2].[Sales_ID].[All]" allUniqueName="[Sales_Fact__2].[Sales_ID].[All]" dimensionUniqueName="[Sales_Fact__2]" displayFolder="" count="0" memberValueDatatype="130" unbalanced="0"/>
    <cacheHierarchy uniqueName="[Sales_Fact__2].[Column1]" caption="Column1" attribute="1" defaultMemberUniqueName="[Sales_Fact__2].[Column1].[All]" allUniqueName="[Sales_Fact__2].[Column1].[All]" dimensionUniqueName="[Sales_Fact__2]" displayFolder="" count="0" memberValueDatatype="20" unbalanced="0"/>
    <cacheHierarchy uniqueName="[Sales_Fact__2].[Order_Date]" caption="Order_Date" attribute="1" time="1" defaultMemberUniqueName="[Sales_Fact__2].[Order_Date].[All]" allUniqueName="[Sales_Fact__2].[Order_Date].[All]" dimensionUniqueName="[Sales_Fact__2]" displayFolder="" count="0" memberValueDatatype="7" unbalanced="0"/>
    <cacheHierarchy uniqueName="[Sales_Fact__2].[Customer_ID]" caption="Customer_ID" attribute="1" defaultMemberUniqueName="[Sales_Fact__2].[Customer_ID].[All]" allUniqueName="[Sales_Fact__2].[Customer_ID].[All]" dimensionUniqueName="[Sales_Fact__2]" displayFolder="" count="0" memberValueDatatype="130" unbalanced="0"/>
    <cacheHierarchy uniqueName="[Sales_Fact__2].[Product_ID]" caption="Product_ID" attribute="1" defaultMemberUniqueName="[Sales_Fact__2].[Product_ID].[All]" allUniqueName="[Sales_Fact__2].[Product_ID].[All]" dimensionUniqueName="[Sales_Fact__2]" displayFolder="" count="0" memberValueDatatype="130" unbalanced="0"/>
    <cacheHierarchy uniqueName="[Sales_Fact__2].[Store_ID]" caption="Store_ID" attribute="1" defaultMemberUniqueName="[Sales_Fact__2].[Store_ID].[All]" allUniqueName="[Sales_Fact__2].[Store_ID].[All]" dimensionUniqueName="[Sales_Fact__2]" displayFolder="" count="0" memberValueDatatype="130" unbalanced="0"/>
    <cacheHierarchy uniqueName="[Sales_Fact__2].[Quantity]" caption="Quantity" attribute="1" defaultMemberUniqueName="[Sales_Fact__2].[Quantity].[All]" allUniqueName="[Sales_Fact__2].[Quantity].[All]" dimensionUniqueName="[Sales_Fact__2]" displayFolder="" count="0" memberValueDatatype="20" unbalanced="0"/>
    <cacheHierarchy uniqueName="[Sales_Fact__2].[Column2]" caption="Column2" attribute="1" defaultMemberUniqueName="[Sales_Fact__2].[Column2].[All]" allUniqueName="[Sales_Fact__2].[Column2].[All]" dimensionUniqueName="[Sales_Fact__2]" displayFolder="" count="0" memberValueDatatype="5" unbalanced="0"/>
    <cacheHierarchy uniqueName="[Sales_Fact__2].[Unit_Price]" caption="Unit_Price" attribute="1" defaultMemberUniqueName="[Sales_Fact__2].[Unit_Price].[All]" allUniqueName="[Sales_Fact__2].[Unit_Price].[All]" dimensionUniqueName="[Sales_Fact__2]" displayFolder="" count="0" memberValueDatatype="5" unbalanced="0"/>
    <cacheHierarchy uniqueName="[Sales_Fact__2].[Total Sales]" caption="Total Sales" attribute="1" defaultMemberUniqueName="[Sales_Fact__2].[Total Sales].[All]" allUniqueName="[Sales_Fact__2].[Total Sales].[All]" dimensionUniqueName="[Sales_Fact__2]" displayFolder="" count="0" memberValueDatatype="5" unbalanced="0"/>
    <cacheHierarchy uniqueName="[Sales_Fact__2].[Discount]" caption="Discount" attribute="1" defaultMemberUniqueName="[Sales_Fact__2].[Discount].[All]" allUniqueName="[Sales_Fact__2].[Discount].[All]" dimensionUniqueName="[Sales_Fact__2]" displayFolder="" count="0" memberValueDatatype="5" unbalanced="0"/>
    <cacheHierarchy uniqueName="[Sales_Fact__2].[Payment_Type]" caption="Payment_Type" attribute="1" defaultMemberUniqueName="[Sales_Fact__2].[Payment_Type].[All]" allUniqueName="[Sales_Fact__2].[Payment_Type].[All]" dimensionUniqueName="[Sales_Fact__2]" displayFolder="" count="0" memberValueDatatype="130" unbalanced="0"/>
    <cacheHierarchy uniqueName="[Sales_Fact__2].[Total_Amount]" caption="Total_Amount" attribute="1" defaultMemberUniqueName="[Sales_Fact__2].[Total_Amount].[All]" allUniqueName="[Sales_Fact__2].[Total_Amount].[All]" dimensionUniqueName="[Sales_Fact__2]" displayFolder="" count="0" memberValueDatatype="5" unbalanced="0"/>
    <cacheHierarchy uniqueName="[Sales_Fact__2].[Column11]" caption="Column11" attribute="1" defaultMemberUniqueName="[Sales_Fact__2].[Column11].[All]" allUniqueName="[Sales_Fact__2].[Column11].[All]" dimensionUniqueName="[Sales_Fact__2]" displayFolder="" count="0" memberValueDatatype="130" unbalanced="0"/>
    <cacheHierarchy uniqueName="[Sales_Fact__2].[Column12]" caption="Column12" attribute="1" defaultMemberUniqueName="[Sales_Fact__2].[Column12].[All]" allUniqueName="[Sales_Fact__2].[Column12].[All]" dimensionUniqueName="[Sales_Fact__2]" displayFolder="" count="0" memberValueDatatype="130" unbalanced="0"/>
    <cacheHierarchy uniqueName="[Sales_Fact__2].[Column13]" caption="Column13" attribute="1" defaultMemberUniqueName="[Sales_Fact__2].[Column13].[All]" allUniqueName="[Sales_Fact__2].[Column13].[All]" dimensionUniqueName="[Sales_Fact__2]" displayFolder="" count="0" memberValueDatatype="130"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2" memberValueDatatype="130" unbalanced="0"/>
    <cacheHierarchy uniqueName="[Store_Dim].[Region]" caption="Region" attribute="1" defaultMemberUniqueName="[Store_Dim].[Region].[All]" allUniqueName="[Store_Dim].[Region].[All]" dimensionUniqueName="[Store_Dim]" displayFolder="" count="0" memberValueDatatype="130" unbalanced="0"/>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0" memberValueDatatype="130" unbalanced="0"/>
    <cacheHierarchy uniqueName="[Measures].[__XL_Count Customer_Dim_UPDATED]" caption="__XL_Count Customer_Dim_UPDATED" measure="1" displayFolder="" measureGroup="Customer_Dim_UPDATED" count="0" hidden="1"/>
    <cacheHierarchy uniqueName="[Measures].[__XL_Count Store_Dim]" caption="__XL_Count Store_Dim" measure="1" displayFolder="" measureGroup="Store_Dim" count="0" hidden="1"/>
    <cacheHierarchy uniqueName="[Measures].[__XL_Count Sales_Fact__2]" caption="__XL_Count Sales_Fact__2" measure="1" displayFolder="" measureGroup="Sales_Fact__2" count="0" hidden="1"/>
    <cacheHierarchy uniqueName="[Measures].[__XL_Count Product_Dim]" caption="__XL_Count Product_Dim" measure="1" displayFolder="" measureGroup="Product_Dim" count="0" hidden="1"/>
    <cacheHierarchy uniqueName="[Measures].[__No measures defined]" caption="__No measures defined" measure="1" displayFolder="" count="0" hidden="1"/>
    <cacheHierarchy uniqueName="[Measures].[Sum of Age]" caption="Sum of Age" measure="1" displayFolder="" measureGroup="Customer_Dim_UPDATED" count="0" hidden="1">
      <extLst>
        <ext xmlns:x15="http://schemas.microsoft.com/office/spreadsheetml/2010/11/main" uri="{B97F6D7D-B522-45F9-BDA1-12C45D357490}">
          <x15:cacheHierarchy aggregatedColumn="4"/>
        </ext>
      </extLst>
    </cacheHierarchy>
    <cacheHierarchy uniqueName="[Measures].[Count of Product_ID]" caption="Count of Product_ID" measure="1" displayFolder="" measureGroup="Sales_Fact__2"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ales_Fact__2" count="0" hidden="1">
      <extLst>
        <ext xmlns:x15="http://schemas.microsoft.com/office/spreadsheetml/2010/11/main" uri="{B97F6D7D-B522-45F9-BDA1-12C45D357490}">
          <x15:cacheHierarchy aggregatedColumn="25"/>
        </ext>
      </extLst>
    </cacheHierarchy>
    <cacheHierarchy uniqueName="[Measures].[Sum of Cost]" caption="Sum of Cost" measure="1" displayFolder="" measureGroup="Product_Dim" count="0" hidden="1">
      <extLst>
        <ext xmlns:x15="http://schemas.microsoft.com/office/spreadsheetml/2010/11/main" uri="{B97F6D7D-B522-45F9-BDA1-12C45D357490}">
          <x15:cacheHierarchy aggregatedColumn="16"/>
        </ext>
      </extLst>
    </cacheHierarchy>
    <cacheHierarchy uniqueName="[Measures].[Count of Loyalty_Level]" caption="Count of Loyalty_Level" measure="1" displayFolder="" measureGroup="Customer_Dim_UPDATED"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Customer_Dim_UPDATED" count="0" hidden="1">
      <extLst>
        <ext xmlns:x15="http://schemas.microsoft.com/office/spreadsheetml/2010/11/main" uri="{B97F6D7D-B522-45F9-BDA1-12C45D357490}">
          <x15:cacheHierarchy aggregatedColumn="5"/>
        </ext>
      </extLst>
    </cacheHierarchy>
    <cacheHierarchy uniqueName="[Measures].[Count of State]" caption="Count of State" measure="1" displayFolder="" measureGroup="Customer_Dim_UPDATED" count="0" hidden="1">
      <extLst>
        <ext xmlns:x15="http://schemas.microsoft.com/office/spreadsheetml/2010/11/main" uri="{B97F6D7D-B522-45F9-BDA1-12C45D357490}">
          <x15:cacheHierarchy aggregatedColumn="8"/>
        </ext>
      </extLst>
    </cacheHierarchy>
    <cacheHierarchy uniqueName="[Measures].[Count of Order_Date]" caption="Count of Order_Date" measure="1" displayFolder="" measureGroup="Sales_Fact__2"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Sales_Fact__2" count="0" hidden="1">
      <extLst>
        <ext xmlns:x15="http://schemas.microsoft.com/office/spreadsheetml/2010/11/main" uri="{B97F6D7D-B522-45F9-BDA1-12C45D357490}">
          <x15:cacheHierarchy aggregatedColumn="22"/>
        </ext>
      </extLst>
    </cacheHierarchy>
    <cacheHierarchy uniqueName="[Measures].[Sum of Column2]" caption="Sum of Column2" measure="1" displayFolder="" measureGroup="Sales_Fact__2" count="0" hidden="1">
      <extLst>
        <ext xmlns:x15="http://schemas.microsoft.com/office/spreadsheetml/2010/11/main" uri="{B97F6D7D-B522-45F9-BDA1-12C45D357490}">
          <x15:cacheHierarchy aggregatedColumn="26"/>
        </ext>
      </extLst>
    </cacheHierarchy>
    <cacheHierarchy uniqueName="[Measures].[Sum of Column1]" caption="Sum of Column1" measure="1" displayFolder="" measureGroup="Sales_Fact__2" count="0" hidden="1">
      <extLst>
        <ext xmlns:x15="http://schemas.microsoft.com/office/spreadsheetml/2010/11/main" uri="{B97F6D7D-B522-45F9-BDA1-12C45D357490}">
          <x15:cacheHierarchy aggregatedColumn="20"/>
        </ext>
      </extLst>
    </cacheHierarchy>
    <cacheHierarchy uniqueName="[Measures].[Sum of Total Sales]" caption="Sum of Total Sales" measure="1" displayFolder="" measureGroup="Product_Dim"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Product_Dim" count="0" hidden="1">
      <extLst>
        <ext xmlns:x15="http://schemas.microsoft.com/office/spreadsheetml/2010/11/main" uri="{B97F6D7D-B522-45F9-BDA1-12C45D357490}">
          <x15:cacheHierarchy aggregatedColumn="13"/>
        </ext>
      </extLst>
    </cacheHierarchy>
    <cacheHierarchy uniqueName="[Measures].[Sum of Total Sales 2]" caption="Sum of Total Sales 2" measure="1" displayFolder="" measureGroup="Sales_Fact__2"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im_UPDATED" count="0" hidden="1">
      <extLst>
        <ext xmlns:x15="http://schemas.microsoft.com/office/spreadsheetml/2010/11/main" uri="{B97F6D7D-B522-45F9-BDA1-12C45D357490}">
          <x15:cacheHierarchy aggregatedColumn="0"/>
        </ext>
      </extLst>
    </cacheHierarchy>
    <cacheHierarchy uniqueName="[Measures].[Count of Region]" caption="Count of Region" measure="1" displayFolder="" measureGroup="Store_Dim" count="0" hidden="1">
      <extLst>
        <ext xmlns:x15="http://schemas.microsoft.com/office/spreadsheetml/2010/11/main" uri="{B97F6D7D-B522-45F9-BDA1-12C45D357490}">
          <x15:cacheHierarchy aggregatedColumn="37"/>
        </ext>
      </extLst>
    </cacheHierarchy>
    <cacheHierarchy uniqueName="[Measures].[Count of City]" caption="Count of City" measure="1" displayFolder="" measureGroup="Store_Dim" count="0" hidden="1">
      <extLst>
        <ext xmlns:x15="http://schemas.microsoft.com/office/spreadsheetml/2010/11/main" uri="{B97F6D7D-B522-45F9-BDA1-12C45D357490}">
          <x15:cacheHierarchy aggregatedColumn="38"/>
        </ext>
      </extLst>
    </cacheHierarchy>
    <cacheHierarchy uniqueName="[Measures].[Count of Store_ID]" caption="Count of Store_ID" measure="1" displayFolder="" measureGroup="Sales_Fact__2" count="0" hidden="1">
      <extLst>
        <ext xmlns:x15="http://schemas.microsoft.com/office/spreadsheetml/2010/11/main" uri="{B97F6D7D-B522-45F9-BDA1-12C45D357490}">
          <x15:cacheHierarchy aggregatedColumn="24"/>
        </ext>
      </extLst>
    </cacheHierarchy>
    <cacheHierarchy uniqueName="[Measures].[Count of Store_Name]" caption="Count of Store_Name" measure="1" displayFolder="" measureGroup="Store_Dim" count="0" hidden="1">
      <extLst>
        <ext xmlns:x15="http://schemas.microsoft.com/office/spreadsheetml/2010/11/main" uri="{B97F6D7D-B522-45F9-BDA1-12C45D357490}">
          <x15:cacheHierarchy aggregatedColumn="36"/>
        </ext>
      </extLst>
    </cacheHierarchy>
  </cacheHierarchies>
  <kpis count="0"/>
  <dimensions count="5">
    <dimension name="Customer_Dim_UPDATED" uniqueName="[Customer_Dim_UPDATED]" caption="Customer_Dim_UPDATED"/>
    <dimension measure="1" name="Measures" uniqueName="[Measures]" caption="Measures"/>
    <dimension name="Product_Dim" uniqueName="[Product_Dim]" caption="Product_Dim"/>
    <dimension name="Sales_Fact__2" uniqueName="[Sales_Fact__2]" caption="Sales_Fact__2"/>
    <dimension name="Store_Dim" uniqueName="[Store_Dim]" caption="Store_Dim"/>
  </dimensions>
  <measureGroups count="4">
    <measureGroup name="Customer_Dim_UPDATED" caption="Customer_Dim_UPDATED"/>
    <measureGroup name="Product_Dim" caption="Product_Dim"/>
    <measureGroup name="Sales_Fact__2" caption="Sales_Fact__2"/>
    <measureGroup name="Store_Dim" caption="Store_Dim"/>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RAS MT" refreshedDate="46100.598097222224" backgroundQuery="1" createdVersion="8" refreshedVersion="8" minRefreshableVersion="3" recordCount="0" supportSubquery="1" supportAdvancedDrill="1" xr:uid="{5F3E7621-A943-4D66-9021-1E2876C4E13A}">
  <cacheSource type="external" connectionId="8"/>
  <cacheFields count="3">
    <cacheField name="[Measures].[Sum of Total Sales 2]" caption="Sum of Total Sales 2" numFmtId="0" hierarchy="58" level="32767"/>
    <cacheField name="[Product_Dim].[Brand].[Brand]" caption="Brand" numFmtId="0" hierarchy="15" level="1">
      <sharedItems count="6">
        <s v="Harris Inc"/>
        <s v="Hatfield, Baird and Torres"/>
        <s v="Hernandez Inc"/>
        <s v="Hernandez, Kennedy and Porter"/>
        <s v="Hogan-Lee"/>
        <s v="Holmes LLC"/>
      </sharedItems>
    </cacheField>
    <cacheField name="[Store_Dim].[Region].[Region]" caption="Region" numFmtId="0" hierarchy="37" level="1">
      <sharedItems containsSemiMixedTypes="0" containsNonDate="0" containsString="0"/>
    </cacheField>
  </cacheFields>
  <cacheHierarchies count="65">
    <cacheHierarchy uniqueName="[Customer_Dim_UPDATED].[Customer_ID]" caption="Customer_ID" attribute="1" defaultMemberUniqueName="[Customer_Dim_UPDATED].[Customer_ID].[All]" allUniqueName="[Customer_Dim_UPDATED].[Customer_ID].[All]" dimensionUniqueName="[Customer_Dim_UPDATED]" displayFolder="" count="0" memberValueDatatype="130" unbalanced="0"/>
    <cacheHierarchy uniqueName="[Customer_Dim_UPDATED].[First Name]" caption="First Name" attribute="1" defaultMemberUniqueName="[Customer_Dim_UPDATED].[First Name].[All]" allUniqueName="[Customer_Dim_UPDATED].[First Name].[All]" dimensionUniqueName="[Customer_Dim_UPDATED]" displayFolder="" count="0" memberValueDatatype="130" unbalanced="0"/>
    <cacheHierarchy uniqueName="[Customer_Dim_UPDATED].[Last Name]" caption="Last Name" attribute="1" defaultMemberUniqueName="[Customer_Dim_UPDATED].[Last Name].[All]" allUniqueName="[Customer_Dim_UPDATED].[Last Name].[All]" dimensionUniqueName="[Customer_Dim_UPDATED]" displayFolder="" count="0" memberValueDatatype="130" unbalanced="0"/>
    <cacheHierarchy uniqueName="[Customer_Dim_UPDATED].[Full Name]" caption="Full Name" attribute="1" defaultMemberUniqueName="[Customer_Dim_UPDATED].[Full Name].[All]" allUniqueName="[Customer_Dim_UPDATED].[Full Name].[All]" dimensionUniqueName="[Customer_Dim_UPDATED]" displayFolder="" count="0" memberValueDatatype="130" unbalanced="0"/>
    <cacheHierarchy uniqueName="[Customer_Dim_UPDATED].[Age]" caption="Age" attribute="1" defaultMemberUniqueName="[Customer_Dim_UPDATED].[Age].[All]" allUniqueName="[Customer_Dim_UPDATED].[Age].[All]" dimensionUniqueName="[Customer_Dim_UPDATED]" displayFolder="" count="0" memberValueDatatype="20" unbalanced="0"/>
    <cacheHierarchy uniqueName="[Customer_Dim_UPDATED].[Age Group]" caption="Age Group" attribute="1" defaultMemberUniqueName="[Customer_Dim_UPDATED].[Age Group].[All]" allUniqueName="[Customer_Dim_UPDATED].[Age Group].[All]" dimensionUniqueName="[Customer_Dim_UPDATED]" displayFolder="" count="0" memberValueDatatype="130" unbalanced="0"/>
    <cacheHierarchy uniqueName="[Customer_Dim_UPDATED].[Gender]" caption="Gender" attribute="1" defaultMemberUniqueName="[Customer_Dim_UPDATED].[Gender].[All]" allUniqueName="[Customer_Dim_UPDATED].[Gender].[All]" dimensionUniqueName="[Customer_Dim_UPDATED]" displayFolder="" count="0" memberValueDatatype="130" unbalanced="0"/>
    <cacheHierarchy uniqueName="[Customer_Dim_UPDATED].[City]" caption="City" attribute="1" defaultMemberUniqueName="[Customer_Dim_UPDATED].[City].[All]" allUniqueName="[Customer_Dim_UPDATED].[City].[All]" dimensionUniqueName="[Customer_Dim_UPDATED]" displayFolder="" count="0" memberValueDatatype="130" unbalanced="0"/>
    <cacheHierarchy uniqueName="[Customer_Dim_UPDATED].[State]" caption="State" attribute="1" defaultMemberUniqueName="[Customer_Dim_UPDATED].[State].[All]" allUniqueName="[Customer_Dim_UPDATED].[State].[All]" dimensionUniqueName="[Customer_Dim_UPDATED]" displayFolder="" count="0" memberValueDatatype="130" unbalanced="0"/>
    <cacheHierarchy uniqueName="[Customer_Dim_UPDATED].[Country]" caption="Country" attribute="1" defaultMemberUniqueName="[Customer_Dim_UPDATED].[Country].[All]" allUniqueName="[Customer_Dim_UPDATED].[Country].[All]" dimensionUniqueName="[Customer_Dim_UPDATED]" displayFolder="" count="0" memberValueDatatype="130" unbalanced="0"/>
    <cacheHierarchy uniqueName="[Customer_Dim_UPDATED].[Loyalty_Level]" caption="Loyalty_Level" attribute="1" defaultMemberUniqueName="[Customer_Dim_UPDATED].[Loyalty_Level].[All]" allUniqueName="[Customer_Dim_UPDATED].[Loyalty_Level].[All]" dimensionUniqueName="[Customer_Dim_UPDATED]" displayFolder="" count="0" memberValueDatatype="130" unbalanced="0"/>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0" memberValueDatatype="130" unbalanced="0"/>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2" memberValueDatatype="130" unbalanced="0">
      <fieldsUsage count="2">
        <fieldUsage x="-1"/>
        <fieldUsage x="1"/>
      </fieldsUsage>
    </cacheHierarchy>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20" unbalanced="0"/>
    <cacheHierarchy uniqueName="[Product_Dim].[Total Sales]" caption="Total Sales" attribute="1" defaultMemberUniqueName="[Product_Dim].[Total Sales].[All]" allUniqueName="[Product_Dim].[Total Sales].[All]" dimensionUniqueName="[Product_Dim]" displayFolder="" count="0" memberValueDatatype="5" unbalanced="0"/>
    <cacheHierarchy uniqueName="[Sales_Fact__2].[Sales_ID]" caption="Sales_ID" attribute="1" defaultMemberUniqueName="[Sales_Fact__2].[Sales_ID].[All]" allUniqueName="[Sales_Fact__2].[Sales_ID].[All]" dimensionUniqueName="[Sales_Fact__2]" displayFolder="" count="0" memberValueDatatype="130" unbalanced="0"/>
    <cacheHierarchy uniqueName="[Sales_Fact__2].[Column1]" caption="Column1" attribute="1" defaultMemberUniqueName="[Sales_Fact__2].[Column1].[All]" allUniqueName="[Sales_Fact__2].[Column1].[All]" dimensionUniqueName="[Sales_Fact__2]" displayFolder="" count="0" memberValueDatatype="20" unbalanced="0"/>
    <cacheHierarchy uniqueName="[Sales_Fact__2].[Order_Date]" caption="Order_Date" attribute="1" time="1" defaultMemberUniqueName="[Sales_Fact__2].[Order_Date].[All]" allUniqueName="[Sales_Fact__2].[Order_Date].[All]" dimensionUniqueName="[Sales_Fact__2]" displayFolder="" count="0" memberValueDatatype="7" unbalanced="0"/>
    <cacheHierarchy uniqueName="[Sales_Fact__2].[Customer_ID]" caption="Customer_ID" attribute="1" defaultMemberUniqueName="[Sales_Fact__2].[Customer_ID].[All]" allUniqueName="[Sales_Fact__2].[Customer_ID].[All]" dimensionUniqueName="[Sales_Fact__2]" displayFolder="" count="0" memberValueDatatype="130" unbalanced="0"/>
    <cacheHierarchy uniqueName="[Sales_Fact__2].[Product_ID]" caption="Product_ID" attribute="1" defaultMemberUniqueName="[Sales_Fact__2].[Product_ID].[All]" allUniqueName="[Sales_Fact__2].[Product_ID].[All]" dimensionUniqueName="[Sales_Fact__2]" displayFolder="" count="0" memberValueDatatype="130" unbalanced="0"/>
    <cacheHierarchy uniqueName="[Sales_Fact__2].[Store_ID]" caption="Store_ID" attribute="1" defaultMemberUniqueName="[Sales_Fact__2].[Store_ID].[All]" allUniqueName="[Sales_Fact__2].[Store_ID].[All]" dimensionUniqueName="[Sales_Fact__2]" displayFolder="" count="0" memberValueDatatype="130" unbalanced="0"/>
    <cacheHierarchy uniqueName="[Sales_Fact__2].[Quantity]" caption="Quantity" attribute="1" defaultMemberUniqueName="[Sales_Fact__2].[Quantity].[All]" allUniqueName="[Sales_Fact__2].[Quantity].[All]" dimensionUniqueName="[Sales_Fact__2]" displayFolder="" count="0" memberValueDatatype="20" unbalanced="0"/>
    <cacheHierarchy uniqueName="[Sales_Fact__2].[Column2]" caption="Column2" attribute="1" defaultMemberUniqueName="[Sales_Fact__2].[Column2].[All]" allUniqueName="[Sales_Fact__2].[Column2].[All]" dimensionUniqueName="[Sales_Fact__2]" displayFolder="" count="0" memberValueDatatype="5" unbalanced="0"/>
    <cacheHierarchy uniqueName="[Sales_Fact__2].[Unit_Price]" caption="Unit_Price" attribute="1" defaultMemberUniqueName="[Sales_Fact__2].[Unit_Price].[All]" allUniqueName="[Sales_Fact__2].[Unit_Price].[All]" dimensionUniqueName="[Sales_Fact__2]" displayFolder="" count="0" memberValueDatatype="5" unbalanced="0"/>
    <cacheHierarchy uniqueName="[Sales_Fact__2].[Total Sales]" caption="Total Sales" attribute="1" defaultMemberUniqueName="[Sales_Fact__2].[Total Sales].[All]" allUniqueName="[Sales_Fact__2].[Total Sales].[All]" dimensionUniqueName="[Sales_Fact__2]" displayFolder="" count="0" memberValueDatatype="5" unbalanced="0"/>
    <cacheHierarchy uniqueName="[Sales_Fact__2].[Discount]" caption="Discount" attribute="1" defaultMemberUniqueName="[Sales_Fact__2].[Discount].[All]" allUniqueName="[Sales_Fact__2].[Discount].[All]" dimensionUniqueName="[Sales_Fact__2]" displayFolder="" count="0" memberValueDatatype="5" unbalanced="0"/>
    <cacheHierarchy uniqueName="[Sales_Fact__2].[Payment_Type]" caption="Payment_Type" attribute="1" defaultMemberUniqueName="[Sales_Fact__2].[Payment_Type].[All]" allUniqueName="[Sales_Fact__2].[Payment_Type].[All]" dimensionUniqueName="[Sales_Fact__2]" displayFolder="" count="0" memberValueDatatype="130" unbalanced="0"/>
    <cacheHierarchy uniqueName="[Sales_Fact__2].[Total_Amount]" caption="Total_Amount" attribute="1" defaultMemberUniqueName="[Sales_Fact__2].[Total_Amount].[All]" allUniqueName="[Sales_Fact__2].[Total_Amount].[All]" dimensionUniqueName="[Sales_Fact__2]" displayFolder="" count="0" memberValueDatatype="5" unbalanced="0"/>
    <cacheHierarchy uniqueName="[Sales_Fact__2].[Column11]" caption="Column11" attribute="1" defaultMemberUniqueName="[Sales_Fact__2].[Column11].[All]" allUniqueName="[Sales_Fact__2].[Column11].[All]" dimensionUniqueName="[Sales_Fact__2]" displayFolder="" count="0" memberValueDatatype="130" unbalanced="0"/>
    <cacheHierarchy uniqueName="[Sales_Fact__2].[Column12]" caption="Column12" attribute="1" defaultMemberUniqueName="[Sales_Fact__2].[Column12].[All]" allUniqueName="[Sales_Fact__2].[Column12].[All]" dimensionUniqueName="[Sales_Fact__2]" displayFolder="" count="0" memberValueDatatype="130" unbalanced="0"/>
    <cacheHierarchy uniqueName="[Sales_Fact__2].[Column13]" caption="Column13" attribute="1" defaultMemberUniqueName="[Sales_Fact__2].[Column13].[All]" allUniqueName="[Sales_Fact__2].[Column13].[All]" dimensionUniqueName="[Sales_Fact__2]" displayFolder="" count="0" memberValueDatatype="130"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0" memberValueDatatype="130" unbalanced="0"/>
    <cacheHierarchy uniqueName="[Store_Dim].[Region]" caption="Region" attribute="1" defaultMemberUniqueName="[Store_Dim].[Region].[All]" allUniqueName="[Store_Dim].[Region].[All]" dimensionUniqueName="[Store_Dim]" displayFolder="" count="2" memberValueDatatype="130" unbalanced="0">
      <fieldsUsage count="2">
        <fieldUsage x="-1"/>
        <fieldUsage x="2"/>
      </fieldsUsage>
    </cacheHierarchy>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0" memberValueDatatype="130" unbalanced="0"/>
    <cacheHierarchy uniqueName="[Measures].[__XL_Count Customer_Dim_UPDATED]" caption="__XL_Count Customer_Dim_UPDATED" measure="1" displayFolder="" measureGroup="Customer_Dim_UPDATED" count="0" hidden="1"/>
    <cacheHierarchy uniqueName="[Measures].[__XL_Count Store_Dim]" caption="__XL_Count Store_Dim" measure="1" displayFolder="" measureGroup="Store_Dim" count="0" hidden="1"/>
    <cacheHierarchy uniqueName="[Measures].[__XL_Count Sales_Fact__2]" caption="__XL_Count Sales_Fact__2" measure="1" displayFolder="" measureGroup="Sales_Fact__2" count="0" hidden="1"/>
    <cacheHierarchy uniqueName="[Measures].[__XL_Count Product_Dim]" caption="__XL_Count Product_Dim" measure="1" displayFolder="" measureGroup="Product_Dim" count="0" hidden="1"/>
    <cacheHierarchy uniqueName="[Measures].[__No measures defined]" caption="__No measures defined" measure="1" displayFolder="" count="0" hidden="1"/>
    <cacheHierarchy uniqueName="[Measures].[Sum of Age]" caption="Sum of Age" measure="1" displayFolder="" measureGroup="Customer_Dim_UPDATED" count="0" hidden="1">
      <extLst>
        <ext xmlns:x15="http://schemas.microsoft.com/office/spreadsheetml/2010/11/main" uri="{B97F6D7D-B522-45F9-BDA1-12C45D357490}">
          <x15:cacheHierarchy aggregatedColumn="4"/>
        </ext>
      </extLst>
    </cacheHierarchy>
    <cacheHierarchy uniqueName="[Measures].[Count of Product_ID]" caption="Count of Product_ID" measure="1" displayFolder="" measureGroup="Sales_Fact__2"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ales_Fact__2" count="0" hidden="1">
      <extLst>
        <ext xmlns:x15="http://schemas.microsoft.com/office/spreadsheetml/2010/11/main" uri="{B97F6D7D-B522-45F9-BDA1-12C45D357490}">
          <x15:cacheHierarchy aggregatedColumn="25"/>
        </ext>
      </extLst>
    </cacheHierarchy>
    <cacheHierarchy uniqueName="[Measures].[Sum of Cost]" caption="Sum of Cost" measure="1" displayFolder="" measureGroup="Product_Dim" count="0" hidden="1">
      <extLst>
        <ext xmlns:x15="http://schemas.microsoft.com/office/spreadsheetml/2010/11/main" uri="{B97F6D7D-B522-45F9-BDA1-12C45D357490}">
          <x15:cacheHierarchy aggregatedColumn="16"/>
        </ext>
      </extLst>
    </cacheHierarchy>
    <cacheHierarchy uniqueName="[Measures].[Count of Loyalty_Level]" caption="Count of Loyalty_Level" measure="1" displayFolder="" measureGroup="Customer_Dim_UPDATED"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Customer_Dim_UPDATED" count="0" hidden="1">
      <extLst>
        <ext xmlns:x15="http://schemas.microsoft.com/office/spreadsheetml/2010/11/main" uri="{B97F6D7D-B522-45F9-BDA1-12C45D357490}">
          <x15:cacheHierarchy aggregatedColumn="5"/>
        </ext>
      </extLst>
    </cacheHierarchy>
    <cacheHierarchy uniqueName="[Measures].[Count of State]" caption="Count of State" measure="1" displayFolder="" measureGroup="Customer_Dim_UPDATED" count="0" hidden="1">
      <extLst>
        <ext xmlns:x15="http://schemas.microsoft.com/office/spreadsheetml/2010/11/main" uri="{B97F6D7D-B522-45F9-BDA1-12C45D357490}">
          <x15:cacheHierarchy aggregatedColumn="8"/>
        </ext>
      </extLst>
    </cacheHierarchy>
    <cacheHierarchy uniqueName="[Measures].[Count of Order_Date]" caption="Count of Order_Date" measure="1" displayFolder="" measureGroup="Sales_Fact__2"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Sales_Fact__2" count="0" hidden="1">
      <extLst>
        <ext xmlns:x15="http://schemas.microsoft.com/office/spreadsheetml/2010/11/main" uri="{B97F6D7D-B522-45F9-BDA1-12C45D357490}">
          <x15:cacheHierarchy aggregatedColumn="22"/>
        </ext>
      </extLst>
    </cacheHierarchy>
    <cacheHierarchy uniqueName="[Measures].[Sum of Column2]" caption="Sum of Column2" measure="1" displayFolder="" measureGroup="Sales_Fact__2" count="0" hidden="1">
      <extLst>
        <ext xmlns:x15="http://schemas.microsoft.com/office/spreadsheetml/2010/11/main" uri="{B97F6D7D-B522-45F9-BDA1-12C45D357490}">
          <x15:cacheHierarchy aggregatedColumn="26"/>
        </ext>
      </extLst>
    </cacheHierarchy>
    <cacheHierarchy uniqueName="[Measures].[Sum of Column1]" caption="Sum of Column1" measure="1" displayFolder="" measureGroup="Sales_Fact__2" count="0" hidden="1">
      <extLst>
        <ext xmlns:x15="http://schemas.microsoft.com/office/spreadsheetml/2010/11/main" uri="{B97F6D7D-B522-45F9-BDA1-12C45D357490}">
          <x15:cacheHierarchy aggregatedColumn="20"/>
        </ext>
      </extLst>
    </cacheHierarchy>
    <cacheHierarchy uniqueName="[Measures].[Sum of Total Sales]" caption="Sum of Total Sales" measure="1" displayFolder="" measureGroup="Product_Dim"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Product_Dim" count="0" hidden="1">
      <extLst>
        <ext xmlns:x15="http://schemas.microsoft.com/office/spreadsheetml/2010/11/main" uri="{B97F6D7D-B522-45F9-BDA1-12C45D357490}">
          <x15:cacheHierarchy aggregatedColumn="13"/>
        </ext>
      </extLst>
    </cacheHierarchy>
    <cacheHierarchy uniqueName="[Measures].[Sum of Total Sales 2]" caption="Sum of Total Sales 2" measure="1" displayFolder="" measureGroup="Sales_Fact__2"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im_UPDATED" count="0" hidden="1">
      <extLst>
        <ext xmlns:x15="http://schemas.microsoft.com/office/spreadsheetml/2010/11/main" uri="{B97F6D7D-B522-45F9-BDA1-12C45D357490}">
          <x15:cacheHierarchy aggregatedColumn="0"/>
        </ext>
      </extLst>
    </cacheHierarchy>
    <cacheHierarchy uniqueName="[Measures].[Count of Region]" caption="Count of Region" measure="1" displayFolder="" measureGroup="Store_Dim" count="0" hidden="1">
      <extLst>
        <ext xmlns:x15="http://schemas.microsoft.com/office/spreadsheetml/2010/11/main" uri="{B97F6D7D-B522-45F9-BDA1-12C45D357490}">
          <x15:cacheHierarchy aggregatedColumn="37"/>
        </ext>
      </extLst>
    </cacheHierarchy>
    <cacheHierarchy uniqueName="[Measures].[Count of City]" caption="Count of City" measure="1" displayFolder="" measureGroup="Store_Dim" count="0" hidden="1">
      <extLst>
        <ext xmlns:x15="http://schemas.microsoft.com/office/spreadsheetml/2010/11/main" uri="{B97F6D7D-B522-45F9-BDA1-12C45D357490}">
          <x15:cacheHierarchy aggregatedColumn="38"/>
        </ext>
      </extLst>
    </cacheHierarchy>
    <cacheHierarchy uniqueName="[Measures].[Count of Store_ID]" caption="Count of Store_ID" measure="1" displayFolder="" measureGroup="Sales_Fact__2" count="0" hidden="1">
      <extLst>
        <ext xmlns:x15="http://schemas.microsoft.com/office/spreadsheetml/2010/11/main" uri="{B97F6D7D-B522-45F9-BDA1-12C45D357490}">
          <x15:cacheHierarchy aggregatedColumn="24"/>
        </ext>
      </extLst>
    </cacheHierarchy>
    <cacheHierarchy uniqueName="[Measures].[Count of Store_Name]" caption="Count of Store_Name" measure="1" displayFolder="" measureGroup="Store_Dim" count="0" hidden="1">
      <extLst>
        <ext xmlns:x15="http://schemas.microsoft.com/office/spreadsheetml/2010/11/main" uri="{B97F6D7D-B522-45F9-BDA1-12C45D357490}">
          <x15:cacheHierarchy aggregatedColumn="36"/>
        </ext>
      </extLst>
    </cacheHierarchy>
  </cacheHierarchies>
  <kpis count="0"/>
  <dimensions count="5">
    <dimension name="Customer_Dim_UPDATED" uniqueName="[Customer_Dim_UPDATED]" caption="Customer_Dim_UPDATED"/>
    <dimension measure="1" name="Measures" uniqueName="[Measures]" caption="Measures"/>
    <dimension name="Product_Dim" uniqueName="[Product_Dim]" caption="Product_Dim"/>
    <dimension name="Sales_Fact__2" uniqueName="[Sales_Fact__2]" caption="Sales_Fact__2"/>
    <dimension name="Store_Dim" uniqueName="[Store_Dim]" caption="Store_Dim"/>
  </dimensions>
  <measureGroups count="4">
    <measureGroup name="Customer_Dim_UPDATED" caption="Customer_Dim_UPDATED"/>
    <measureGroup name="Product_Dim" caption="Product_Dim"/>
    <measureGroup name="Sales_Fact__2" caption="Sales_Fact__2"/>
    <measureGroup name="Store_Dim" caption="Store_Dim"/>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MIRAS MT" refreshedDate="46100.59819733796" backgroundQuery="1" createdVersion="8" refreshedVersion="8" minRefreshableVersion="3" recordCount="0" supportSubquery="1" supportAdvancedDrill="1" xr:uid="{391D6D5B-A9B7-4C46-B62C-2102A43ECDAD}">
  <cacheSource type="external" connectionId="8"/>
  <cacheFields count="6">
    <cacheField name="[Sales_Fact__2].[Column1].[Column1]" caption="Column1" numFmtId="0" hierarchy="20" level="1">
      <sharedItems containsSemiMixedTypes="0" containsNonDate="0" containsString="0"/>
    </cacheField>
    <cacheField name="[Measures].[Sum of Total Sales 2]" caption="Sum of Total Sales 2" numFmtId="0" hierarchy="58" level="32767"/>
    <cacheField name="[Product_Dim].[Category].[Category]" caption="Category" numFmtId="0" hierarchy="13" level="1">
      <sharedItems count="3">
        <s v="Beauty"/>
        <s v="Clothing" u="1"/>
        <s v="Home" u="1"/>
      </sharedItems>
    </cacheField>
    <cacheField name="[Store_Dim].[Region].[Region]" caption="Region" numFmtId="0" hierarchy="37" level="1">
      <sharedItems containsSemiMixedTypes="0" containsNonDate="0" containsString="0"/>
    </cacheField>
    <cacheField name="[Product_Dim].[Product_Name].[Product_Name]" caption="Product_Name" numFmtId="0" hierarchy="12" level="1">
      <sharedItems containsSemiMixedTypes="0" containsNonDate="0" containsString="0"/>
    </cacheField>
    <cacheField name="[Product_Dim].[Brand].[Brand]" caption="Brand" numFmtId="0" hierarchy="15" level="1">
      <sharedItems containsSemiMixedTypes="0" containsNonDate="0" containsString="0"/>
    </cacheField>
  </cacheFields>
  <cacheHierarchies count="65">
    <cacheHierarchy uniqueName="[Customer_Dim_UPDATED].[Customer_ID]" caption="Customer_ID" attribute="1" defaultMemberUniqueName="[Customer_Dim_UPDATED].[Customer_ID].[All]" allUniqueName="[Customer_Dim_UPDATED].[Customer_ID].[All]" dimensionUniqueName="[Customer_Dim_UPDATED]" displayFolder="" count="0" memberValueDatatype="130" unbalanced="0"/>
    <cacheHierarchy uniqueName="[Customer_Dim_UPDATED].[First Name]" caption="First Name" attribute="1" defaultMemberUniqueName="[Customer_Dim_UPDATED].[First Name].[All]" allUniqueName="[Customer_Dim_UPDATED].[First Name].[All]" dimensionUniqueName="[Customer_Dim_UPDATED]" displayFolder="" count="0" memberValueDatatype="130" unbalanced="0"/>
    <cacheHierarchy uniqueName="[Customer_Dim_UPDATED].[Last Name]" caption="Last Name" attribute="1" defaultMemberUniqueName="[Customer_Dim_UPDATED].[Last Name].[All]" allUniqueName="[Customer_Dim_UPDATED].[Last Name].[All]" dimensionUniqueName="[Customer_Dim_UPDATED]" displayFolder="" count="0" memberValueDatatype="130" unbalanced="0"/>
    <cacheHierarchy uniqueName="[Customer_Dim_UPDATED].[Full Name]" caption="Full Name" attribute="1" defaultMemberUniqueName="[Customer_Dim_UPDATED].[Full Name].[All]" allUniqueName="[Customer_Dim_UPDATED].[Full Name].[All]" dimensionUniqueName="[Customer_Dim_UPDATED]" displayFolder="" count="0" memberValueDatatype="130" unbalanced="0"/>
    <cacheHierarchy uniqueName="[Customer_Dim_UPDATED].[Age]" caption="Age" attribute="1" defaultMemberUniqueName="[Customer_Dim_UPDATED].[Age].[All]" allUniqueName="[Customer_Dim_UPDATED].[Age].[All]" dimensionUniqueName="[Customer_Dim_UPDATED]" displayFolder="" count="0" memberValueDatatype="20" unbalanced="0"/>
    <cacheHierarchy uniqueName="[Customer_Dim_UPDATED].[Age Group]" caption="Age Group" attribute="1" defaultMemberUniqueName="[Customer_Dim_UPDATED].[Age Group].[All]" allUniqueName="[Customer_Dim_UPDATED].[Age Group].[All]" dimensionUniqueName="[Customer_Dim_UPDATED]" displayFolder="" count="0" memberValueDatatype="130" unbalanced="0"/>
    <cacheHierarchy uniqueName="[Customer_Dim_UPDATED].[Gender]" caption="Gender" attribute="1" defaultMemberUniqueName="[Customer_Dim_UPDATED].[Gender].[All]" allUniqueName="[Customer_Dim_UPDATED].[Gender].[All]" dimensionUniqueName="[Customer_Dim_UPDATED]" displayFolder="" count="0" memberValueDatatype="130" unbalanced="0"/>
    <cacheHierarchy uniqueName="[Customer_Dim_UPDATED].[City]" caption="City" attribute="1" defaultMemberUniqueName="[Customer_Dim_UPDATED].[City].[All]" allUniqueName="[Customer_Dim_UPDATED].[City].[All]" dimensionUniqueName="[Customer_Dim_UPDATED]" displayFolder="" count="0" memberValueDatatype="130" unbalanced="0"/>
    <cacheHierarchy uniqueName="[Customer_Dim_UPDATED].[State]" caption="State" attribute="1" defaultMemberUniqueName="[Customer_Dim_UPDATED].[State].[All]" allUniqueName="[Customer_Dim_UPDATED].[State].[All]" dimensionUniqueName="[Customer_Dim_UPDATED]" displayFolder="" count="0" memberValueDatatype="130" unbalanced="0"/>
    <cacheHierarchy uniqueName="[Customer_Dim_UPDATED].[Country]" caption="Country" attribute="1" defaultMemberUniqueName="[Customer_Dim_UPDATED].[Country].[All]" allUniqueName="[Customer_Dim_UPDATED].[Country].[All]" dimensionUniqueName="[Customer_Dim_UPDATED]" displayFolder="" count="0" memberValueDatatype="130" unbalanced="0"/>
    <cacheHierarchy uniqueName="[Customer_Dim_UPDATED].[Loyalty_Level]" caption="Loyalty_Level" attribute="1" defaultMemberUniqueName="[Customer_Dim_UPDATED].[Loyalty_Level].[All]" allUniqueName="[Customer_Dim_UPDATED].[Loyalty_Level].[All]" dimensionUniqueName="[Customer_Dim_UPDATED]" displayFolder="" count="0" memberValueDatatype="130" unbalanced="0"/>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2" memberValueDatatype="130" unbalanced="0">
      <fieldsUsage count="2">
        <fieldUsage x="-1"/>
        <fieldUsage x="4"/>
      </fieldsUsage>
    </cacheHierarchy>
    <cacheHierarchy uniqueName="[Product_Dim].[Category]" caption="Category" attribute="1" defaultMemberUniqueName="[Product_Dim].[Category].[All]" allUniqueName="[Product_Dim].[Category].[All]" dimensionUniqueName="[Product_Dim]" displayFolder="" count="2" memberValueDatatype="130" unbalanced="0">
      <fieldsUsage count="2">
        <fieldUsage x="-1"/>
        <fieldUsage x="2"/>
      </fieldsUsage>
    </cacheHierarchy>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2" memberValueDatatype="130" unbalanced="0">
      <fieldsUsage count="2">
        <fieldUsage x="-1"/>
        <fieldUsage x="5"/>
      </fieldsUsage>
    </cacheHierarchy>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20" unbalanced="0"/>
    <cacheHierarchy uniqueName="[Product_Dim].[Total Sales]" caption="Total Sales" attribute="1" defaultMemberUniqueName="[Product_Dim].[Total Sales].[All]" allUniqueName="[Product_Dim].[Total Sales].[All]" dimensionUniqueName="[Product_Dim]" displayFolder="" count="0" memberValueDatatype="5" unbalanced="0"/>
    <cacheHierarchy uniqueName="[Sales_Fact__2].[Sales_ID]" caption="Sales_ID" attribute="1" defaultMemberUniqueName="[Sales_Fact__2].[Sales_ID].[All]" allUniqueName="[Sales_Fact__2].[Sales_ID].[All]" dimensionUniqueName="[Sales_Fact__2]" displayFolder="" count="0" memberValueDatatype="130" unbalanced="0"/>
    <cacheHierarchy uniqueName="[Sales_Fact__2].[Column1]" caption="Column1" attribute="1" defaultMemberUniqueName="[Sales_Fact__2].[Column1].[All]" allUniqueName="[Sales_Fact__2].[Column1].[All]" dimensionUniqueName="[Sales_Fact__2]" displayFolder="" count="2" memberValueDatatype="20" unbalanced="0">
      <fieldsUsage count="2">
        <fieldUsage x="-1"/>
        <fieldUsage x="0"/>
      </fieldsUsage>
    </cacheHierarchy>
    <cacheHierarchy uniqueName="[Sales_Fact__2].[Order_Date]" caption="Order_Date" attribute="1" time="1" defaultMemberUniqueName="[Sales_Fact__2].[Order_Date].[All]" allUniqueName="[Sales_Fact__2].[Order_Date].[All]" dimensionUniqueName="[Sales_Fact__2]" displayFolder="" count="0" memberValueDatatype="7" unbalanced="0"/>
    <cacheHierarchy uniqueName="[Sales_Fact__2].[Customer_ID]" caption="Customer_ID" attribute="1" defaultMemberUniqueName="[Sales_Fact__2].[Customer_ID].[All]" allUniqueName="[Sales_Fact__2].[Customer_ID].[All]" dimensionUniqueName="[Sales_Fact__2]" displayFolder="" count="0" memberValueDatatype="130" unbalanced="0"/>
    <cacheHierarchy uniqueName="[Sales_Fact__2].[Product_ID]" caption="Product_ID" attribute="1" defaultMemberUniqueName="[Sales_Fact__2].[Product_ID].[All]" allUniqueName="[Sales_Fact__2].[Product_ID].[All]" dimensionUniqueName="[Sales_Fact__2]" displayFolder="" count="0" memberValueDatatype="130" unbalanced="0"/>
    <cacheHierarchy uniqueName="[Sales_Fact__2].[Store_ID]" caption="Store_ID" attribute="1" defaultMemberUniqueName="[Sales_Fact__2].[Store_ID].[All]" allUniqueName="[Sales_Fact__2].[Store_ID].[All]" dimensionUniqueName="[Sales_Fact__2]" displayFolder="" count="0" memberValueDatatype="130" unbalanced="0"/>
    <cacheHierarchy uniqueName="[Sales_Fact__2].[Quantity]" caption="Quantity" attribute="1" defaultMemberUniqueName="[Sales_Fact__2].[Quantity].[All]" allUniqueName="[Sales_Fact__2].[Quantity].[All]" dimensionUniqueName="[Sales_Fact__2]" displayFolder="" count="0" memberValueDatatype="20" unbalanced="0"/>
    <cacheHierarchy uniqueName="[Sales_Fact__2].[Column2]" caption="Column2" attribute="1" defaultMemberUniqueName="[Sales_Fact__2].[Column2].[All]" allUniqueName="[Sales_Fact__2].[Column2].[All]" dimensionUniqueName="[Sales_Fact__2]" displayFolder="" count="0" memberValueDatatype="5" unbalanced="0"/>
    <cacheHierarchy uniqueName="[Sales_Fact__2].[Unit_Price]" caption="Unit_Price" attribute="1" defaultMemberUniqueName="[Sales_Fact__2].[Unit_Price].[All]" allUniqueName="[Sales_Fact__2].[Unit_Price].[All]" dimensionUniqueName="[Sales_Fact__2]" displayFolder="" count="0" memberValueDatatype="5" unbalanced="0"/>
    <cacheHierarchy uniqueName="[Sales_Fact__2].[Total Sales]" caption="Total Sales" attribute="1" defaultMemberUniqueName="[Sales_Fact__2].[Total Sales].[All]" allUniqueName="[Sales_Fact__2].[Total Sales].[All]" dimensionUniqueName="[Sales_Fact__2]" displayFolder="" count="0" memberValueDatatype="5" unbalanced="0"/>
    <cacheHierarchy uniqueName="[Sales_Fact__2].[Discount]" caption="Discount" attribute="1" defaultMemberUniqueName="[Sales_Fact__2].[Discount].[All]" allUniqueName="[Sales_Fact__2].[Discount].[All]" dimensionUniqueName="[Sales_Fact__2]" displayFolder="" count="0" memberValueDatatype="5" unbalanced="0"/>
    <cacheHierarchy uniqueName="[Sales_Fact__2].[Payment_Type]" caption="Payment_Type" attribute="1" defaultMemberUniqueName="[Sales_Fact__2].[Payment_Type].[All]" allUniqueName="[Sales_Fact__2].[Payment_Type].[All]" dimensionUniqueName="[Sales_Fact__2]" displayFolder="" count="0" memberValueDatatype="130" unbalanced="0"/>
    <cacheHierarchy uniqueName="[Sales_Fact__2].[Total_Amount]" caption="Total_Amount" attribute="1" defaultMemberUniqueName="[Sales_Fact__2].[Total_Amount].[All]" allUniqueName="[Sales_Fact__2].[Total_Amount].[All]" dimensionUniqueName="[Sales_Fact__2]" displayFolder="" count="0" memberValueDatatype="5" unbalanced="0"/>
    <cacheHierarchy uniqueName="[Sales_Fact__2].[Column11]" caption="Column11" attribute="1" defaultMemberUniqueName="[Sales_Fact__2].[Column11].[All]" allUniqueName="[Sales_Fact__2].[Column11].[All]" dimensionUniqueName="[Sales_Fact__2]" displayFolder="" count="0" memberValueDatatype="130" unbalanced="0"/>
    <cacheHierarchy uniqueName="[Sales_Fact__2].[Column12]" caption="Column12" attribute="1" defaultMemberUniqueName="[Sales_Fact__2].[Column12].[All]" allUniqueName="[Sales_Fact__2].[Column12].[All]" dimensionUniqueName="[Sales_Fact__2]" displayFolder="" count="0" memberValueDatatype="130" unbalanced="0"/>
    <cacheHierarchy uniqueName="[Sales_Fact__2].[Column13]" caption="Column13" attribute="1" defaultMemberUniqueName="[Sales_Fact__2].[Column13].[All]" allUniqueName="[Sales_Fact__2].[Column13].[All]" dimensionUniqueName="[Sales_Fact__2]" displayFolder="" count="0" memberValueDatatype="130"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0" memberValueDatatype="130" unbalanced="0"/>
    <cacheHierarchy uniqueName="[Store_Dim].[Region]" caption="Region" attribute="1" defaultMemberUniqueName="[Store_Dim].[Region].[All]" allUniqueName="[Store_Dim].[Region].[All]" dimensionUniqueName="[Store_Dim]" displayFolder="" count="2" memberValueDatatype="130" unbalanced="0">
      <fieldsUsage count="2">
        <fieldUsage x="-1"/>
        <fieldUsage x="3"/>
      </fieldsUsage>
    </cacheHierarchy>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0" memberValueDatatype="130" unbalanced="0"/>
    <cacheHierarchy uniqueName="[Measures].[__XL_Count Customer_Dim_UPDATED]" caption="__XL_Count Customer_Dim_UPDATED" measure="1" displayFolder="" measureGroup="Customer_Dim_UPDATED" count="0" hidden="1"/>
    <cacheHierarchy uniqueName="[Measures].[__XL_Count Store_Dim]" caption="__XL_Count Store_Dim" measure="1" displayFolder="" measureGroup="Store_Dim" count="0" hidden="1"/>
    <cacheHierarchy uniqueName="[Measures].[__XL_Count Sales_Fact__2]" caption="__XL_Count Sales_Fact__2" measure="1" displayFolder="" measureGroup="Sales_Fact__2" count="0" hidden="1"/>
    <cacheHierarchy uniqueName="[Measures].[__XL_Count Product_Dim]" caption="__XL_Count Product_Dim" measure="1" displayFolder="" measureGroup="Product_Dim" count="0" hidden="1"/>
    <cacheHierarchy uniqueName="[Measures].[__No measures defined]" caption="__No measures defined" measure="1" displayFolder="" count="0" hidden="1"/>
    <cacheHierarchy uniqueName="[Measures].[Sum of Age]" caption="Sum of Age" measure="1" displayFolder="" measureGroup="Customer_Dim_UPDATED" count="0" hidden="1">
      <extLst>
        <ext xmlns:x15="http://schemas.microsoft.com/office/spreadsheetml/2010/11/main" uri="{B97F6D7D-B522-45F9-BDA1-12C45D357490}">
          <x15:cacheHierarchy aggregatedColumn="4"/>
        </ext>
      </extLst>
    </cacheHierarchy>
    <cacheHierarchy uniqueName="[Measures].[Count of Product_ID]" caption="Count of Product_ID" measure="1" displayFolder="" measureGroup="Sales_Fact__2"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ales_Fact__2" count="0" hidden="1">
      <extLst>
        <ext xmlns:x15="http://schemas.microsoft.com/office/spreadsheetml/2010/11/main" uri="{B97F6D7D-B522-45F9-BDA1-12C45D357490}">
          <x15:cacheHierarchy aggregatedColumn="25"/>
        </ext>
      </extLst>
    </cacheHierarchy>
    <cacheHierarchy uniqueName="[Measures].[Sum of Cost]" caption="Sum of Cost" measure="1" displayFolder="" measureGroup="Product_Dim" count="0" hidden="1">
      <extLst>
        <ext xmlns:x15="http://schemas.microsoft.com/office/spreadsheetml/2010/11/main" uri="{B97F6D7D-B522-45F9-BDA1-12C45D357490}">
          <x15:cacheHierarchy aggregatedColumn="16"/>
        </ext>
      </extLst>
    </cacheHierarchy>
    <cacheHierarchy uniqueName="[Measures].[Count of Loyalty_Level]" caption="Count of Loyalty_Level" measure="1" displayFolder="" measureGroup="Customer_Dim_UPDATED"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Customer_Dim_UPDATED" count="0" hidden="1">
      <extLst>
        <ext xmlns:x15="http://schemas.microsoft.com/office/spreadsheetml/2010/11/main" uri="{B97F6D7D-B522-45F9-BDA1-12C45D357490}">
          <x15:cacheHierarchy aggregatedColumn="5"/>
        </ext>
      </extLst>
    </cacheHierarchy>
    <cacheHierarchy uniqueName="[Measures].[Count of State]" caption="Count of State" measure="1" displayFolder="" measureGroup="Customer_Dim_UPDATED" count="0" hidden="1">
      <extLst>
        <ext xmlns:x15="http://schemas.microsoft.com/office/spreadsheetml/2010/11/main" uri="{B97F6D7D-B522-45F9-BDA1-12C45D357490}">
          <x15:cacheHierarchy aggregatedColumn="8"/>
        </ext>
      </extLst>
    </cacheHierarchy>
    <cacheHierarchy uniqueName="[Measures].[Count of Order_Date]" caption="Count of Order_Date" measure="1" displayFolder="" measureGroup="Sales_Fact__2"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Sales_Fact__2" count="0" hidden="1">
      <extLst>
        <ext xmlns:x15="http://schemas.microsoft.com/office/spreadsheetml/2010/11/main" uri="{B97F6D7D-B522-45F9-BDA1-12C45D357490}">
          <x15:cacheHierarchy aggregatedColumn="22"/>
        </ext>
      </extLst>
    </cacheHierarchy>
    <cacheHierarchy uniqueName="[Measures].[Sum of Column2]" caption="Sum of Column2" measure="1" displayFolder="" measureGroup="Sales_Fact__2" count="0" hidden="1">
      <extLst>
        <ext xmlns:x15="http://schemas.microsoft.com/office/spreadsheetml/2010/11/main" uri="{B97F6D7D-B522-45F9-BDA1-12C45D357490}">
          <x15:cacheHierarchy aggregatedColumn="26"/>
        </ext>
      </extLst>
    </cacheHierarchy>
    <cacheHierarchy uniqueName="[Measures].[Sum of Column1]" caption="Sum of Column1" measure="1" displayFolder="" measureGroup="Sales_Fact__2" count="0" hidden="1">
      <extLst>
        <ext xmlns:x15="http://schemas.microsoft.com/office/spreadsheetml/2010/11/main" uri="{B97F6D7D-B522-45F9-BDA1-12C45D357490}">
          <x15:cacheHierarchy aggregatedColumn="20"/>
        </ext>
      </extLst>
    </cacheHierarchy>
    <cacheHierarchy uniqueName="[Measures].[Sum of Total Sales]" caption="Sum of Total Sales" measure="1" displayFolder="" measureGroup="Product_Dim"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Product_Dim" count="0" hidden="1">
      <extLst>
        <ext xmlns:x15="http://schemas.microsoft.com/office/spreadsheetml/2010/11/main" uri="{B97F6D7D-B522-45F9-BDA1-12C45D357490}">
          <x15:cacheHierarchy aggregatedColumn="13"/>
        </ext>
      </extLst>
    </cacheHierarchy>
    <cacheHierarchy uniqueName="[Measures].[Sum of Total Sales 2]" caption="Sum of Total Sales 2" measure="1" displayFolder="" measureGroup="Sales_Fact__2"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im_UPDATED" count="0" hidden="1">
      <extLst>
        <ext xmlns:x15="http://schemas.microsoft.com/office/spreadsheetml/2010/11/main" uri="{B97F6D7D-B522-45F9-BDA1-12C45D357490}">
          <x15:cacheHierarchy aggregatedColumn="0"/>
        </ext>
      </extLst>
    </cacheHierarchy>
    <cacheHierarchy uniqueName="[Measures].[Count of Region]" caption="Count of Region" measure="1" displayFolder="" measureGroup="Store_Dim" count="0" hidden="1">
      <extLst>
        <ext xmlns:x15="http://schemas.microsoft.com/office/spreadsheetml/2010/11/main" uri="{B97F6D7D-B522-45F9-BDA1-12C45D357490}">
          <x15:cacheHierarchy aggregatedColumn="37"/>
        </ext>
      </extLst>
    </cacheHierarchy>
    <cacheHierarchy uniqueName="[Measures].[Count of City]" caption="Count of City" measure="1" displayFolder="" measureGroup="Store_Dim" count="0" hidden="1">
      <extLst>
        <ext xmlns:x15="http://schemas.microsoft.com/office/spreadsheetml/2010/11/main" uri="{B97F6D7D-B522-45F9-BDA1-12C45D357490}">
          <x15:cacheHierarchy aggregatedColumn="38"/>
        </ext>
      </extLst>
    </cacheHierarchy>
    <cacheHierarchy uniqueName="[Measures].[Count of Store_ID]" caption="Count of Store_ID" measure="1" displayFolder="" measureGroup="Sales_Fact__2" count="0" hidden="1">
      <extLst>
        <ext xmlns:x15="http://schemas.microsoft.com/office/spreadsheetml/2010/11/main" uri="{B97F6D7D-B522-45F9-BDA1-12C45D357490}">
          <x15:cacheHierarchy aggregatedColumn="24"/>
        </ext>
      </extLst>
    </cacheHierarchy>
    <cacheHierarchy uniqueName="[Measures].[Count of Store_Name]" caption="Count of Store_Name" measure="1" displayFolder="" measureGroup="Store_Dim" count="0" hidden="1">
      <extLst>
        <ext xmlns:x15="http://schemas.microsoft.com/office/spreadsheetml/2010/11/main" uri="{B97F6D7D-B522-45F9-BDA1-12C45D357490}">
          <x15:cacheHierarchy aggregatedColumn="36"/>
        </ext>
      </extLst>
    </cacheHierarchy>
  </cacheHierarchies>
  <kpis count="0"/>
  <dimensions count="5">
    <dimension name="Customer_Dim_UPDATED" uniqueName="[Customer_Dim_UPDATED]" caption="Customer_Dim_UPDATED"/>
    <dimension measure="1" name="Measures" uniqueName="[Measures]" caption="Measures"/>
    <dimension name="Product_Dim" uniqueName="[Product_Dim]" caption="Product_Dim"/>
    <dimension name="Sales_Fact__2" uniqueName="[Sales_Fact__2]" caption="Sales_Fact__2"/>
    <dimension name="Store_Dim" uniqueName="[Store_Dim]" caption="Store_Dim"/>
  </dimensions>
  <measureGroups count="4">
    <measureGroup name="Customer_Dim_UPDATED" caption="Customer_Dim_UPDATED"/>
    <measureGroup name="Product_Dim" caption="Product_Dim"/>
    <measureGroup name="Sales_Fact__2" caption="Sales_Fact__2"/>
    <measureGroup name="Store_Dim" caption="Store_Dim"/>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MIRAS MT" refreshedDate="46100.598198148145" backgroundQuery="1" createdVersion="8" refreshedVersion="8" minRefreshableVersion="3" recordCount="0" supportSubquery="1" supportAdvancedDrill="1" xr:uid="{A275C265-AB7A-4FF7-A967-CEC0DC3EE8F7}">
  <cacheSource type="external" connectionId="8"/>
  <cacheFields count="4">
    <cacheField name="[Product_Dim].[Category].[Category]" caption="Category" numFmtId="0" hierarchy="13" level="1">
      <sharedItems count="3">
        <s v="Beauty"/>
        <s v="Clothing" u="1"/>
        <s v="Home" u="1"/>
      </sharedItems>
    </cacheField>
    <cacheField name="[Measures].[Sum of Stock]" caption="Sum of Stock" numFmtId="0" hierarchy="59" level="32767"/>
    <cacheField name="[Store_Dim].[Region].[Region]" caption="Region" numFmtId="0" hierarchy="37" level="1">
      <sharedItems containsSemiMixedTypes="0" containsNonDate="0" containsString="0"/>
    </cacheField>
    <cacheField name="[Sales_Fact__2].[Column1].[Column1]" caption="Column1" numFmtId="0" hierarchy="20" level="1">
      <sharedItems containsSemiMixedTypes="0" containsNonDate="0" containsString="0"/>
    </cacheField>
  </cacheFields>
  <cacheHierarchies count="65">
    <cacheHierarchy uniqueName="[Customer_Dim_UPDATED].[Customer_ID]" caption="Customer_ID" attribute="1" defaultMemberUniqueName="[Customer_Dim_UPDATED].[Customer_ID].[All]" allUniqueName="[Customer_Dim_UPDATED].[Customer_ID].[All]" dimensionUniqueName="[Customer_Dim_UPDATED]" displayFolder="" count="0" memberValueDatatype="130" unbalanced="0"/>
    <cacheHierarchy uniqueName="[Customer_Dim_UPDATED].[First Name]" caption="First Name" attribute="1" defaultMemberUniqueName="[Customer_Dim_UPDATED].[First Name].[All]" allUniqueName="[Customer_Dim_UPDATED].[First Name].[All]" dimensionUniqueName="[Customer_Dim_UPDATED]" displayFolder="" count="0" memberValueDatatype="130" unbalanced="0"/>
    <cacheHierarchy uniqueName="[Customer_Dim_UPDATED].[Last Name]" caption="Last Name" attribute="1" defaultMemberUniqueName="[Customer_Dim_UPDATED].[Last Name].[All]" allUniqueName="[Customer_Dim_UPDATED].[Last Name].[All]" dimensionUniqueName="[Customer_Dim_UPDATED]" displayFolder="" count="0" memberValueDatatype="130" unbalanced="0"/>
    <cacheHierarchy uniqueName="[Customer_Dim_UPDATED].[Full Name]" caption="Full Name" attribute="1" defaultMemberUniqueName="[Customer_Dim_UPDATED].[Full Name].[All]" allUniqueName="[Customer_Dim_UPDATED].[Full Name].[All]" dimensionUniqueName="[Customer_Dim_UPDATED]" displayFolder="" count="0" memberValueDatatype="130" unbalanced="0"/>
    <cacheHierarchy uniqueName="[Customer_Dim_UPDATED].[Age]" caption="Age" attribute="1" defaultMemberUniqueName="[Customer_Dim_UPDATED].[Age].[All]" allUniqueName="[Customer_Dim_UPDATED].[Age].[All]" dimensionUniqueName="[Customer_Dim_UPDATED]" displayFolder="" count="0" memberValueDatatype="20" unbalanced="0"/>
    <cacheHierarchy uniqueName="[Customer_Dim_UPDATED].[Age Group]" caption="Age Group" attribute="1" defaultMemberUniqueName="[Customer_Dim_UPDATED].[Age Group].[All]" allUniqueName="[Customer_Dim_UPDATED].[Age Group].[All]" dimensionUniqueName="[Customer_Dim_UPDATED]" displayFolder="" count="0" memberValueDatatype="130" unbalanced="0"/>
    <cacheHierarchy uniqueName="[Customer_Dim_UPDATED].[Gender]" caption="Gender" attribute="1" defaultMemberUniqueName="[Customer_Dim_UPDATED].[Gender].[All]" allUniqueName="[Customer_Dim_UPDATED].[Gender].[All]" dimensionUniqueName="[Customer_Dim_UPDATED]" displayFolder="" count="0" memberValueDatatype="130" unbalanced="0"/>
    <cacheHierarchy uniqueName="[Customer_Dim_UPDATED].[City]" caption="City" attribute="1" defaultMemberUniqueName="[Customer_Dim_UPDATED].[City].[All]" allUniqueName="[Customer_Dim_UPDATED].[City].[All]" dimensionUniqueName="[Customer_Dim_UPDATED]" displayFolder="" count="0" memberValueDatatype="130" unbalanced="0"/>
    <cacheHierarchy uniqueName="[Customer_Dim_UPDATED].[State]" caption="State" attribute="1" defaultMemberUniqueName="[Customer_Dim_UPDATED].[State].[All]" allUniqueName="[Customer_Dim_UPDATED].[State].[All]" dimensionUniqueName="[Customer_Dim_UPDATED]" displayFolder="" count="0" memberValueDatatype="130" unbalanced="0"/>
    <cacheHierarchy uniqueName="[Customer_Dim_UPDATED].[Country]" caption="Country" attribute="1" defaultMemberUniqueName="[Customer_Dim_UPDATED].[Country].[All]" allUniqueName="[Customer_Dim_UPDATED].[Country].[All]" dimensionUniqueName="[Customer_Dim_UPDATED]" displayFolder="" count="0" memberValueDatatype="130" unbalanced="0"/>
    <cacheHierarchy uniqueName="[Customer_Dim_UPDATED].[Loyalty_Level]" caption="Loyalty_Level" attribute="1" defaultMemberUniqueName="[Customer_Dim_UPDATED].[Loyalty_Level].[All]" allUniqueName="[Customer_Dim_UPDATED].[Loyalty_Level].[All]" dimensionUniqueName="[Customer_Dim_UPDATED]" displayFolder="" count="0" memberValueDatatype="130" unbalanced="0"/>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2" memberValueDatatype="130" unbalanced="0">
      <fieldsUsage count="2">
        <fieldUsage x="-1"/>
        <fieldUsage x="0"/>
      </fieldsUsage>
    </cacheHierarchy>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0" memberValueDatatype="130" unbalanced="0"/>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20" unbalanced="0"/>
    <cacheHierarchy uniqueName="[Product_Dim].[Total Sales]" caption="Total Sales" attribute="1" defaultMemberUniqueName="[Product_Dim].[Total Sales].[All]" allUniqueName="[Product_Dim].[Total Sales].[All]" dimensionUniqueName="[Product_Dim]" displayFolder="" count="0" memberValueDatatype="5" unbalanced="0"/>
    <cacheHierarchy uniqueName="[Sales_Fact__2].[Sales_ID]" caption="Sales_ID" attribute="1" defaultMemberUniqueName="[Sales_Fact__2].[Sales_ID].[All]" allUniqueName="[Sales_Fact__2].[Sales_ID].[All]" dimensionUniqueName="[Sales_Fact__2]" displayFolder="" count="0" memberValueDatatype="130" unbalanced="0"/>
    <cacheHierarchy uniqueName="[Sales_Fact__2].[Column1]" caption="Column1" attribute="1" defaultMemberUniqueName="[Sales_Fact__2].[Column1].[All]" allUniqueName="[Sales_Fact__2].[Column1].[All]" dimensionUniqueName="[Sales_Fact__2]" displayFolder="" count="2" memberValueDatatype="20" unbalanced="0">
      <fieldsUsage count="2">
        <fieldUsage x="-1"/>
        <fieldUsage x="3"/>
      </fieldsUsage>
    </cacheHierarchy>
    <cacheHierarchy uniqueName="[Sales_Fact__2].[Order_Date]" caption="Order_Date" attribute="1" time="1" defaultMemberUniqueName="[Sales_Fact__2].[Order_Date].[All]" allUniqueName="[Sales_Fact__2].[Order_Date].[All]" dimensionUniqueName="[Sales_Fact__2]" displayFolder="" count="0" memberValueDatatype="7" unbalanced="0"/>
    <cacheHierarchy uniqueName="[Sales_Fact__2].[Customer_ID]" caption="Customer_ID" attribute="1" defaultMemberUniqueName="[Sales_Fact__2].[Customer_ID].[All]" allUniqueName="[Sales_Fact__2].[Customer_ID].[All]" dimensionUniqueName="[Sales_Fact__2]" displayFolder="" count="0" memberValueDatatype="130" unbalanced="0"/>
    <cacheHierarchy uniqueName="[Sales_Fact__2].[Product_ID]" caption="Product_ID" attribute="1" defaultMemberUniqueName="[Sales_Fact__2].[Product_ID].[All]" allUniqueName="[Sales_Fact__2].[Product_ID].[All]" dimensionUniqueName="[Sales_Fact__2]" displayFolder="" count="0" memberValueDatatype="130" unbalanced="0"/>
    <cacheHierarchy uniqueName="[Sales_Fact__2].[Store_ID]" caption="Store_ID" attribute="1" defaultMemberUniqueName="[Sales_Fact__2].[Store_ID].[All]" allUniqueName="[Sales_Fact__2].[Store_ID].[All]" dimensionUniqueName="[Sales_Fact__2]" displayFolder="" count="0" memberValueDatatype="130" unbalanced="0"/>
    <cacheHierarchy uniqueName="[Sales_Fact__2].[Quantity]" caption="Quantity" attribute="1" defaultMemberUniqueName="[Sales_Fact__2].[Quantity].[All]" allUniqueName="[Sales_Fact__2].[Quantity].[All]" dimensionUniqueName="[Sales_Fact__2]" displayFolder="" count="0" memberValueDatatype="20" unbalanced="0"/>
    <cacheHierarchy uniqueName="[Sales_Fact__2].[Column2]" caption="Column2" attribute="1" defaultMemberUniqueName="[Sales_Fact__2].[Column2].[All]" allUniqueName="[Sales_Fact__2].[Column2].[All]" dimensionUniqueName="[Sales_Fact__2]" displayFolder="" count="0" memberValueDatatype="5" unbalanced="0"/>
    <cacheHierarchy uniqueName="[Sales_Fact__2].[Unit_Price]" caption="Unit_Price" attribute="1" defaultMemberUniqueName="[Sales_Fact__2].[Unit_Price].[All]" allUniqueName="[Sales_Fact__2].[Unit_Price].[All]" dimensionUniqueName="[Sales_Fact__2]" displayFolder="" count="0" memberValueDatatype="5" unbalanced="0"/>
    <cacheHierarchy uniqueName="[Sales_Fact__2].[Total Sales]" caption="Total Sales" attribute="1" defaultMemberUniqueName="[Sales_Fact__2].[Total Sales].[All]" allUniqueName="[Sales_Fact__2].[Total Sales].[All]" dimensionUniqueName="[Sales_Fact__2]" displayFolder="" count="0" memberValueDatatype="5" unbalanced="0"/>
    <cacheHierarchy uniqueName="[Sales_Fact__2].[Discount]" caption="Discount" attribute="1" defaultMemberUniqueName="[Sales_Fact__2].[Discount].[All]" allUniqueName="[Sales_Fact__2].[Discount].[All]" dimensionUniqueName="[Sales_Fact__2]" displayFolder="" count="0" memberValueDatatype="5" unbalanced="0"/>
    <cacheHierarchy uniqueName="[Sales_Fact__2].[Payment_Type]" caption="Payment_Type" attribute="1" defaultMemberUniqueName="[Sales_Fact__2].[Payment_Type].[All]" allUniqueName="[Sales_Fact__2].[Payment_Type].[All]" dimensionUniqueName="[Sales_Fact__2]" displayFolder="" count="0" memberValueDatatype="130" unbalanced="0"/>
    <cacheHierarchy uniqueName="[Sales_Fact__2].[Total_Amount]" caption="Total_Amount" attribute="1" defaultMemberUniqueName="[Sales_Fact__2].[Total_Amount].[All]" allUniqueName="[Sales_Fact__2].[Total_Amount].[All]" dimensionUniqueName="[Sales_Fact__2]" displayFolder="" count="0" memberValueDatatype="5" unbalanced="0"/>
    <cacheHierarchy uniqueName="[Sales_Fact__2].[Column11]" caption="Column11" attribute="1" defaultMemberUniqueName="[Sales_Fact__2].[Column11].[All]" allUniqueName="[Sales_Fact__2].[Column11].[All]" dimensionUniqueName="[Sales_Fact__2]" displayFolder="" count="0" memberValueDatatype="130" unbalanced="0"/>
    <cacheHierarchy uniqueName="[Sales_Fact__2].[Column12]" caption="Column12" attribute="1" defaultMemberUniqueName="[Sales_Fact__2].[Column12].[All]" allUniqueName="[Sales_Fact__2].[Column12].[All]" dimensionUniqueName="[Sales_Fact__2]" displayFolder="" count="0" memberValueDatatype="130" unbalanced="0"/>
    <cacheHierarchy uniqueName="[Sales_Fact__2].[Column13]" caption="Column13" attribute="1" defaultMemberUniqueName="[Sales_Fact__2].[Column13].[All]" allUniqueName="[Sales_Fact__2].[Column13].[All]" dimensionUniqueName="[Sales_Fact__2]" displayFolder="" count="0" memberValueDatatype="130"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0" memberValueDatatype="130" unbalanced="0"/>
    <cacheHierarchy uniqueName="[Store_Dim].[Region]" caption="Region" attribute="1" defaultMemberUniqueName="[Store_Dim].[Region].[All]" allUniqueName="[Store_Dim].[Region].[All]" dimensionUniqueName="[Store_Dim]" displayFolder="" count="2" memberValueDatatype="130" unbalanced="0">
      <fieldsUsage count="2">
        <fieldUsage x="-1"/>
        <fieldUsage x="2"/>
      </fieldsUsage>
    </cacheHierarchy>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0" memberValueDatatype="130" unbalanced="0"/>
    <cacheHierarchy uniqueName="[Measures].[__XL_Count Customer_Dim_UPDATED]" caption="__XL_Count Customer_Dim_UPDATED" measure="1" displayFolder="" measureGroup="Customer_Dim_UPDATED" count="0" hidden="1"/>
    <cacheHierarchy uniqueName="[Measures].[__XL_Count Store_Dim]" caption="__XL_Count Store_Dim" measure="1" displayFolder="" measureGroup="Store_Dim" count="0" hidden="1"/>
    <cacheHierarchy uniqueName="[Measures].[__XL_Count Sales_Fact__2]" caption="__XL_Count Sales_Fact__2" measure="1" displayFolder="" measureGroup="Sales_Fact__2" count="0" hidden="1"/>
    <cacheHierarchy uniqueName="[Measures].[__XL_Count Product_Dim]" caption="__XL_Count Product_Dim" measure="1" displayFolder="" measureGroup="Product_Dim" count="0" hidden="1"/>
    <cacheHierarchy uniqueName="[Measures].[__No measures defined]" caption="__No measures defined" measure="1" displayFolder="" count="0" hidden="1"/>
    <cacheHierarchy uniqueName="[Measures].[Sum of Age]" caption="Sum of Age" measure="1" displayFolder="" measureGroup="Customer_Dim_UPDATED" count="0" hidden="1">
      <extLst>
        <ext xmlns:x15="http://schemas.microsoft.com/office/spreadsheetml/2010/11/main" uri="{B97F6D7D-B522-45F9-BDA1-12C45D357490}">
          <x15:cacheHierarchy aggregatedColumn="4"/>
        </ext>
      </extLst>
    </cacheHierarchy>
    <cacheHierarchy uniqueName="[Measures].[Count of Product_ID]" caption="Count of Product_ID" measure="1" displayFolder="" measureGroup="Sales_Fact__2"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ales_Fact__2" count="0" hidden="1">
      <extLst>
        <ext xmlns:x15="http://schemas.microsoft.com/office/spreadsheetml/2010/11/main" uri="{B97F6D7D-B522-45F9-BDA1-12C45D357490}">
          <x15:cacheHierarchy aggregatedColumn="25"/>
        </ext>
      </extLst>
    </cacheHierarchy>
    <cacheHierarchy uniqueName="[Measures].[Sum of Cost]" caption="Sum of Cost" measure="1" displayFolder="" measureGroup="Product_Dim" count="0" hidden="1">
      <extLst>
        <ext xmlns:x15="http://schemas.microsoft.com/office/spreadsheetml/2010/11/main" uri="{B97F6D7D-B522-45F9-BDA1-12C45D357490}">
          <x15:cacheHierarchy aggregatedColumn="16"/>
        </ext>
      </extLst>
    </cacheHierarchy>
    <cacheHierarchy uniqueName="[Measures].[Count of Loyalty_Level]" caption="Count of Loyalty_Level" measure="1" displayFolder="" measureGroup="Customer_Dim_UPDATED"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Customer_Dim_UPDATED" count="0" hidden="1">
      <extLst>
        <ext xmlns:x15="http://schemas.microsoft.com/office/spreadsheetml/2010/11/main" uri="{B97F6D7D-B522-45F9-BDA1-12C45D357490}">
          <x15:cacheHierarchy aggregatedColumn="5"/>
        </ext>
      </extLst>
    </cacheHierarchy>
    <cacheHierarchy uniqueName="[Measures].[Count of State]" caption="Count of State" measure="1" displayFolder="" measureGroup="Customer_Dim_UPDATED" count="0" hidden="1">
      <extLst>
        <ext xmlns:x15="http://schemas.microsoft.com/office/spreadsheetml/2010/11/main" uri="{B97F6D7D-B522-45F9-BDA1-12C45D357490}">
          <x15:cacheHierarchy aggregatedColumn="8"/>
        </ext>
      </extLst>
    </cacheHierarchy>
    <cacheHierarchy uniqueName="[Measures].[Count of Order_Date]" caption="Count of Order_Date" measure="1" displayFolder="" measureGroup="Sales_Fact__2"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Sales_Fact__2" count="0" hidden="1">
      <extLst>
        <ext xmlns:x15="http://schemas.microsoft.com/office/spreadsheetml/2010/11/main" uri="{B97F6D7D-B522-45F9-BDA1-12C45D357490}">
          <x15:cacheHierarchy aggregatedColumn="22"/>
        </ext>
      </extLst>
    </cacheHierarchy>
    <cacheHierarchy uniqueName="[Measures].[Sum of Column2]" caption="Sum of Column2" measure="1" displayFolder="" measureGroup="Sales_Fact__2" count="0" hidden="1">
      <extLst>
        <ext xmlns:x15="http://schemas.microsoft.com/office/spreadsheetml/2010/11/main" uri="{B97F6D7D-B522-45F9-BDA1-12C45D357490}">
          <x15:cacheHierarchy aggregatedColumn="26"/>
        </ext>
      </extLst>
    </cacheHierarchy>
    <cacheHierarchy uniqueName="[Measures].[Sum of Column1]" caption="Sum of Column1" measure="1" displayFolder="" measureGroup="Sales_Fact__2" count="0" hidden="1">
      <extLst>
        <ext xmlns:x15="http://schemas.microsoft.com/office/spreadsheetml/2010/11/main" uri="{B97F6D7D-B522-45F9-BDA1-12C45D357490}">
          <x15:cacheHierarchy aggregatedColumn="20"/>
        </ext>
      </extLst>
    </cacheHierarchy>
    <cacheHierarchy uniqueName="[Measures].[Sum of Total Sales]" caption="Sum of Total Sales" measure="1" displayFolder="" measureGroup="Product_Dim"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Product_Dim" count="0" hidden="1">
      <extLst>
        <ext xmlns:x15="http://schemas.microsoft.com/office/spreadsheetml/2010/11/main" uri="{B97F6D7D-B522-45F9-BDA1-12C45D357490}">
          <x15:cacheHierarchy aggregatedColumn="13"/>
        </ext>
      </extLst>
    </cacheHierarchy>
    <cacheHierarchy uniqueName="[Measures].[Sum of Total Sales 2]" caption="Sum of Total Sales 2" measure="1" displayFolder="" measureGroup="Sales_Fact__2" count="0" hidden="1">
      <extLst>
        <ext xmlns:x15="http://schemas.microsoft.com/office/spreadsheetml/2010/11/main" uri="{B97F6D7D-B522-45F9-BDA1-12C45D357490}">
          <x15:cacheHierarchy aggregatedColumn="28"/>
        </ext>
      </extLst>
    </cacheHierarchy>
    <cacheHierarchy uniqueName="[Measures].[Sum of Stock]" caption="Sum of Stock" measure="1" displayFolder="" measureGroup="Product_Dim"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im_UPDATED" count="0" hidden="1">
      <extLst>
        <ext xmlns:x15="http://schemas.microsoft.com/office/spreadsheetml/2010/11/main" uri="{B97F6D7D-B522-45F9-BDA1-12C45D357490}">
          <x15:cacheHierarchy aggregatedColumn="0"/>
        </ext>
      </extLst>
    </cacheHierarchy>
    <cacheHierarchy uniqueName="[Measures].[Count of Region]" caption="Count of Region" measure="1" displayFolder="" measureGroup="Store_Dim" count="0" hidden="1">
      <extLst>
        <ext xmlns:x15="http://schemas.microsoft.com/office/spreadsheetml/2010/11/main" uri="{B97F6D7D-B522-45F9-BDA1-12C45D357490}">
          <x15:cacheHierarchy aggregatedColumn="37"/>
        </ext>
      </extLst>
    </cacheHierarchy>
    <cacheHierarchy uniqueName="[Measures].[Count of City]" caption="Count of City" measure="1" displayFolder="" measureGroup="Store_Dim" count="0" hidden="1">
      <extLst>
        <ext xmlns:x15="http://schemas.microsoft.com/office/spreadsheetml/2010/11/main" uri="{B97F6D7D-B522-45F9-BDA1-12C45D357490}">
          <x15:cacheHierarchy aggregatedColumn="38"/>
        </ext>
      </extLst>
    </cacheHierarchy>
    <cacheHierarchy uniqueName="[Measures].[Count of Store_ID]" caption="Count of Store_ID" measure="1" displayFolder="" measureGroup="Sales_Fact__2" count="0" hidden="1">
      <extLst>
        <ext xmlns:x15="http://schemas.microsoft.com/office/spreadsheetml/2010/11/main" uri="{B97F6D7D-B522-45F9-BDA1-12C45D357490}">
          <x15:cacheHierarchy aggregatedColumn="24"/>
        </ext>
      </extLst>
    </cacheHierarchy>
    <cacheHierarchy uniqueName="[Measures].[Count of Store_Name]" caption="Count of Store_Name" measure="1" displayFolder="" measureGroup="Store_Dim" count="0" hidden="1">
      <extLst>
        <ext xmlns:x15="http://schemas.microsoft.com/office/spreadsheetml/2010/11/main" uri="{B97F6D7D-B522-45F9-BDA1-12C45D357490}">
          <x15:cacheHierarchy aggregatedColumn="36"/>
        </ext>
      </extLst>
    </cacheHierarchy>
  </cacheHierarchies>
  <kpis count="0"/>
  <dimensions count="5">
    <dimension name="Customer_Dim_UPDATED" uniqueName="[Customer_Dim_UPDATED]" caption="Customer_Dim_UPDATED"/>
    <dimension measure="1" name="Measures" uniqueName="[Measures]" caption="Measures"/>
    <dimension name="Product_Dim" uniqueName="[Product_Dim]" caption="Product_Dim"/>
    <dimension name="Sales_Fact__2" uniqueName="[Sales_Fact__2]" caption="Sales_Fact__2"/>
    <dimension name="Store_Dim" uniqueName="[Store_Dim]" caption="Store_Dim"/>
  </dimensions>
  <measureGroups count="4">
    <measureGroup name="Customer_Dim_UPDATED" caption="Customer_Dim_UPDATED"/>
    <measureGroup name="Product_Dim" caption="Product_Dim"/>
    <measureGroup name="Sales_Fact__2" caption="Sales_Fact__2"/>
    <measureGroup name="Store_Dim" caption="Store_Dim"/>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RAS MT" refreshedDate="46100.539032175926" backgroundQuery="1" createdVersion="3" refreshedVersion="8" minRefreshableVersion="3" recordCount="0" supportSubquery="1" supportAdvancedDrill="1" xr:uid="{E5EB2443-8CC9-41F1-B210-3688BA5436DF}">
  <cacheSource type="external" connectionId="8">
    <extLst>
      <ext xmlns:x14="http://schemas.microsoft.com/office/spreadsheetml/2009/9/main" uri="{F057638F-6D5F-4e77-A914-E7F072B9BCA8}">
        <x14:sourceConnection name="ThisWorkbookDataModel"/>
      </ext>
    </extLst>
  </cacheSource>
  <cacheFields count="0"/>
  <cacheHierarchies count="64">
    <cacheHierarchy uniqueName="[Customer_Dim_UPDATED].[Customer_ID]" caption="Customer_ID" attribute="1" defaultMemberUniqueName="[Customer_Dim_UPDATED].[Customer_ID].[All]" allUniqueName="[Customer_Dim_UPDATED].[Customer_ID].[All]" dimensionUniqueName="[Customer_Dim_UPDATED]" displayFolder="" count="0" memberValueDatatype="130" unbalanced="0"/>
    <cacheHierarchy uniqueName="[Customer_Dim_UPDATED].[First Name]" caption="First Name" attribute="1" defaultMemberUniqueName="[Customer_Dim_UPDATED].[First Name].[All]" allUniqueName="[Customer_Dim_UPDATED].[First Name].[All]" dimensionUniqueName="[Customer_Dim_UPDATED]" displayFolder="" count="0" memberValueDatatype="130" unbalanced="0"/>
    <cacheHierarchy uniqueName="[Customer_Dim_UPDATED].[Last Name]" caption="Last Name" attribute="1" defaultMemberUniqueName="[Customer_Dim_UPDATED].[Last Name].[All]" allUniqueName="[Customer_Dim_UPDATED].[Last Name].[All]" dimensionUniqueName="[Customer_Dim_UPDATED]" displayFolder="" count="0" memberValueDatatype="130" unbalanced="0"/>
    <cacheHierarchy uniqueName="[Customer_Dim_UPDATED].[Full Name]" caption="Full Name" attribute="1" defaultMemberUniqueName="[Customer_Dim_UPDATED].[Full Name].[All]" allUniqueName="[Customer_Dim_UPDATED].[Full Name].[All]" dimensionUniqueName="[Customer_Dim_UPDATED]" displayFolder="" count="0" memberValueDatatype="130" unbalanced="0"/>
    <cacheHierarchy uniqueName="[Customer_Dim_UPDATED].[Age]" caption="Age" attribute="1" defaultMemberUniqueName="[Customer_Dim_UPDATED].[Age].[All]" allUniqueName="[Customer_Dim_UPDATED].[Age].[All]" dimensionUniqueName="[Customer_Dim_UPDATED]" displayFolder="" count="0" memberValueDatatype="20" unbalanced="0"/>
    <cacheHierarchy uniqueName="[Customer_Dim_UPDATED].[Age Group]" caption="Age Group" attribute="1" defaultMemberUniqueName="[Customer_Dim_UPDATED].[Age Group].[All]" allUniqueName="[Customer_Dim_UPDATED].[Age Group].[All]" dimensionUniqueName="[Customer_Dim_UPDATED]" displayFolder="" count="0" memberValueDatatype="130" unbalanced="0"/>
    <cacheHierarchy uniqueName="[Customer_Dim_UPDATED].[Gender]" caption="Gender" attribute="1" defaultMemberUniqueName="[Customer_Dim_UPDATED].[Gender].[All]" allUniqueName="[Customer_Dim_UPDATED].[Gender].[All]" dimensionUniqueName="[Customer_Dim_UPDATED]" displayFolder="" count="0" memberValueDatatype="130" unbalanced="0"/>
    <cacheHierarchy uniqueName="[Customer_Dim_UPDATED].[City]" caption="City" attribute="1" defaultMemberUniqueName="[Customer_Dim_UPDATED].[City].[All]" allUniqueName="[Customer_Dim_UPDATED].[City].[All]" dimensionUniqueName="[Customer_Dim_UPDATED]" displayFolder="" count="0" memberValueDatatype="130" unbalanced="0"/>
    <cacheHierarchy uniqueName="[Customer_Dim_UPDATED].[State]" caption="State" attribute="1" defaultMemberUniqueName="[Customer_Dim_UPDATED].[State].[All]" allUniqueName="[Customer_Dim_UPDATED].[State].[All]" dimensionUniqueName="[Customer_Dim_UPDATED]" displayFolder="" count="0" memberValueDatatype="130" unbalanced="0"/>
    <cacheHierarchy uniqueName="[Customer_Dim_UPDATED].[Country]" caption="Country" attribute="1" defaultMemberUniqueName="[Customer_Dim_UPDATED].[Country].[All]" allUniqueName="[Customer_Dim_UPDATED].[Country].[All]" dimensionUniqueName="[Customer_Dim_UPDATED]" displayFolder="" count="0" memberValueDatatype="130" unbalanced="0"/>
    <cacheHierarchy uniqueName="[Customer_Dim_UPDATED].[Loyalty_Level]" caption="Loyalty_Level" attribute="1" defaultMemberUniqueName="[Customer_Dim_UPDATED].[Loyalty_Level].[All]" allUniqueName="[Customer_Dim_UPDATED].[Loyalty_Level].[All]" dimensionUniqueName="[Customer_Dim_UPDATED]" displayFolder="" count="0" memberValueDatatype="130" unbalanced="0"/>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0" memberValueDatatype="130" unbalanced="0"/>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0" memberValueDatatype="130" unbalanced="0"/>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20" unbalanced="0"/>
    <cacheHierarchy uniqueName="[Product_Dim].[Total Sales]" caption="Total Sales" attribute="1" defaultMemberUniqueName="[Product_Dim].[Total Sales].[All]" allUniqueName="[Product_Dim].[Total Sales].[All]" dimensionUniqueName="[Product_Dim]" displayFolder="" count="0" memberValueDatatype="5" unbalanced="0"/>
    <cacheHierarchy uniqueName="[Sales_Fact__2].[Sales_ID]" caption="Sales_ID" attribute="1" defaultMemberUniqueName="[Sales_Fact__2].[Sales_ID].[All]" allUniqueName="[Sales_Fact__2].[Sales_ID].[All]" dimensionUniqueName="[Sales_Fact__2]" displayFolder="" count="0" memberValueDatatype="130" unbalanced="0"/>
    <cacheHierarchy uniqueName="[Sales_Fact__2].[Column1]" caption="Column1" attribute="1" defaultMemberUniqueName="[Sales_Fact__2].[Column1].[All]" allUniqueName="[Sales_Fact__2].[Column1].[All]" dimensionUniqueName="[Sales_Fact__2]" displayFolder="" count="0" memberValueDatatype="20" unbalanced="0"/>
    <cacheHierarchy uniqueName="[Sales_Fact__2].[Order_Date]" caption="Order_Date" attribute="1" time="1" defaultMemberUniqueName="[Sales_Fact__2].[Order_Date].[All]" allUniqueName="[Sales_Fact__2].[Order_Date].[All]" dimensionUniqueName="[Sales_Fact__2]" displayFolder="" count="0" memberValueDatatype="7" unbalanced="0"/>
    <cacheHierarchy uniqueName="[Sales_Fact__2].[Customer_ID]" caption="Customer_ID" attribute="1" defaultMemberUniqueName="[Sales_Fact__2].[Customer_ID].[All]" allUniqueName="[Sales_Fact__2].[Customer_ID].[All]" dimensionUniqueName="[Sales_Fact__2]" displayFolder="" count="0" memberValueDatatype="130" unbalanced="0"/>
    <cacheHierarchy uniqueName="[Sales_Fact__2].[Product_ID]" caption="Product_ID" attribute="1" defaultMemberUniqueName="[Sales_Fact__2].[Product_ID].[All]" allUniqueName="[Sales_Fact__2].[Product_ID].[All]" dimensionUniqueName="[Sales_Fact__2]" displayFolder="" count="0" memberValueDatatype="130" unbalanced="0"/>
    <cacheHierarchy uniqueName="[Sales_Fact__2].[Store_ID]" caption="Store_ID" attribute="1" defaultMemberUniqueName="[Sales_Fact__2].[Store_ID].[All]" allUniqueName="[Sales_Fact__2].[Store_ID].[All]" dimensionUniqueName="[Sales_Fact__2]" displayFolder="" count="0" memberValueDatatype="130" unbalanced="0"/>
    <cacheHierarchy uniqueName="[Sales_Fact__2].[Quantity]" caption="Quantity" attribute="1" defaultMemberUniqueName="[Sales_Fact__2].[Quantity].[All]" allUniqueName="[Sales_Fact__2].[Quantity].[All]" dimensionUniqueName="[Sales_Fact__2]" displayFolder="" count="0" memberValueDatatype="20" unbalanced="0"/>
    <cacheHierarchy uniqueName="[Sales_Fact__2].[Column2]" caption="Column2" attribute="1" defaultMemberUniqueName="[Sales_Fact__2].[Column2].[All]" allUniqueName="[Sales_Fact__2].[Column2].[All]" dimensionUniqueName="[Sales_Fact__2]" displayFolder="" count="0" memberValueDatatype="5" unbalanced="0"/>
    <cacheHierarchy uniqueName="[Sales_Fact__2].[Unit_Price]" caption="Unit_Price" attribute="1" defaultMemberUniqueName="[Sales_Fact__2].[Unit_Price].[All]" allUniqueName="[Sales_Fact__2].[Unit_Price].[All]" dimensionUniqueName="[Sales_Fact__2]" displayFolder="" count="0" memberValueDatatype="5" unbalanced="0"/>
    <cacheHierarchy uniqueName="[Sales_Fact__2].[Total Sales]" caption="Total Sales" attribute="1" defaultMemberUniqueName="[Sales_Fact__2].[Total Sales].[All]" allUniqueName="[Sales_Fact__2].[Total Sales].[All]" dimensionUniqueName="[Sales_Fact__2]" displayFolder="" count="0" memberValueDatatype="5" unbalanced="0"/>
    <cacheHierarchy uniqueName="[Sales_Fact__2].[Discount]" caption="Discount" attribute="1" defaultMemberUniqueName="[Sales_Fact__2].[Discount].[All]" allUniqueName="[Sales_Fact__2].[Discount].[All]" dimensionUniqueName="[Sales_Fact__2]" displayFolder="" count="0" memberValueDatatype="5" unbalanced="0"/>
    <cacheHierarchy uniqueName="[Sales_Fact__2].[Payment_Type]" caption="Payment_Type" attribute="1" defaultMemberUniqueName="[Sales_Fact__2].[Payment_Type].[All]" allUniqueName="[Sales_Fact__2].[Payment_Type].[All]" dimensionUniqueName="[Sales_Fact__2]" displayFolder="" count="0" memberValueDatatype="130" unbalanced="0"/>
    <cacheHierarchy uniqueName="[Sales_Fact__2].[Total_Amount]" caption="Total_Amount" attribute="1" defaultMemberUniqueName="[Sales_Fact__2].[Total_Amount].[All]" allUniqueName="[Sales_Fact__2].[Total_Amount].[All]" dimensionUniqueName="[Sales_Fact__2]" displayFolder="" count="0" memberValueDatatype="5" unbalanced="0"/>
    <cacheHierarchy uniqueName="[Sales_Fact__2].[Column11]" caption="Column11" attribute="1" defaultMemberUniqueName="[Sales_Fact__2].[Column11].[All]" allUniqueName="[Sales_Fact__2].[Column11].[All]" dimensionUniqueName="[Sales_Fact__2]" displayFolder="" count="0" memberValueDatatype="130" unbalanced="0"/>
    <cacheHierarchy uniqueName="[Sales_Fact__2].[Column12]" caption="Column12" attribute="1" defaultMemberUniqueName="[Sales_Fact__2].[Column12].[All]" allUniqueName="[Sales_Fact__2].[Column12].[All]" dimensionUniqueName="[Sales_Fact__2]" displayFolder="" count="0" memberValueDatatype="130" unbalanced="0"/>
    <cacheHierarchy uniqueName="[Sales_Fact__2].[Column13]" caption="Column13" attribute="1" defaultMemberUniqueName="[Sales_Fact__2].[Column13].[All]" allUniqueName="[Sales_Fact__2].[Column13].[All]" dimensionUniqueName="[Sales_Fact__2]" displayFolder="" count="0" memberValueDatatype="130"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0" memberValueDatatype="130" unbalanced="0"/>
    <cacheHierarchy uniqueName="[Store_Dim].[Region]" caption="Region" attribute="1" defaultMemberUniqueName="[Store_Dim].[Region].[All]" allUniqueName="[Store_Dim].[Region].[All]" dimensionUniqueName="[Store_Dim]" displayFolder="" count="0" memberValueDatatype="130" unbalanced="0"/>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0" memberValueDatatype="130" unbalanced="0"/>
    <cacheHierarchy uniqueName="[Measures].[__XL_Count Customer_Dim_UPDATED]" caption="__XL_Count Customer_Dim_UPDATED" measure="1" displayFolder="" measureGroup="Customer_Dim_UPDATED" count="0" hidden="1"/>
    <cacheHierarchy uniqueName="[Measures].[__XL_Count Store_Dim]" caption="__XL_Count Store_Dim" measure="1" displayFolder="" measureGroup="Store_Dim" count="0" hidden="1"/>
    <cacheHierarchy uniqueName="[Measures].[__XL_Count Sales_Fact__2]" caption="__XL_Count Sales_Fact__2" measure="1" displayFolder="" measureGroup="Sales_Fact__2" count="0" hidden="1"/>
    <cacheHierarchy uniqueName="[Measures].[__XL_Count Product_Dim]" caption="__XL_Count Product_Dim" measure="1" displayFolder="" measureGroup="Product_Dim" count="0" hidden="1"/>
    <cacheHierarchy uniqueName="[Measures].[__No measures defined]" caption="__No measures defined" measure="1" displayFolder="" count="0" hidden="1"/>
    <cacheHierarchy uniqueName="[Measures].[Sum of Age]" caption="Sum of Age" measure="1" displayFolder="" measureGroup="Customer_Dim_UPDATED" count="0" hidden="1">
      <extLst>
        <ext xmlns:x15="http://schemas.microsoft.com/office/spreadsheetml/2010/11/main" uri="{B97F6D7D-B522-45F9-BDA1-12C45D357490}">
          <x15:cacheHierarchy aggregatedColumn="4"/>
        </ext>
      </extLst>
    </cacheHierarchy>
    <cacheHierarchy uniqueName="[Measures].[Count of Product_ID]" caption="Count of Product_ID" measure="1" displayFolder="" measureGroup="Sales_Fact__2"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ales_Fact__2" count="0" hidden="1">
      <extLst>
        <ext xmlns:x15="http://schemas.microsoft.com/office/spreadsheetml/2010/11/main" uri="{B97F6D7D-B522-45F9-BDA1-12C45D357490}">
          <x15:cacheHierarchy aggregatedColumn="25"/>
        </ext>
      </extLst>
    </cacheHierarchy>
    <cacheHierarchy uniqueName="[Measures].[Sum of Cost]" caption="Sum of Cost" measure="1" displayFolder="" measureGroup="Product_Dim" count="0" hidden="1">
      <extLst>
        <ext xmlns:x15="http://schemas.microsoft.com/office/spreadsheetml/2010/11/main" uri="{B97F6D7D-B522-45F9-BDA1-12C45D357490}">
          <x15:cacheHierarchy aggregatedColumn="16"/>
        </ext>
      </extLst>
    </cacheHierarchy>
    <cacheHierarchy uniqueName="[Measures].[Count of Loyalty_Level]" caption="Count of Loyalty_Level" measure="1" displayFolder="" measureGroup="Customer_Dim_UPDATED"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Customer_Dim_UPDATED" count="0" hidden="1">
      <extLst>
        <ext xmlns:x15="http://schemas.microsoft.com/office/spreadsheetml/2010/11/main" uri="{B97F6D7D-B522-45F9-BDA1-12C45D357490}">
          <x15:cacheHierarchy aggregatedColumn="5"/>
        </ext>
      </extLst>
    </cacheHierarchy>
    <cacheHierarchy uniqueName="[Measures].[Count of State]" caption="Count of State" measure="1" displayFolder="" measureGroup="Customer_Dim_UPDATED" count="0" hidden="1">
      <extLst>
        <ext xmlns:x15="http://schemas.microsoft.com/office/spreadsheetml/2010/11/main" uri="{B97F6D7D-B522-45F9-BDA1-12C45D357490}">
          <x15:cacheHierarchy aggregatedColumn="8"/>
        </ext>
      </extLst>
    </cacheHierarchy>
    <cacheHierarchy uniqueName="[Measures].[Count of Order_Date]" caption="Count of Order_Date" measure="1" displayFolder="" measureGroup="Sales_Fact__2"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Sales_Fact__2" count="0" hidden="1">
      <extLst>
        <ext xmlns:x15="http://schemas.microsoft.com/office/spreadsheetml/2010/11/main" uri="{B97F6D7D-B522-45F9-BDA1-12C45D357490}">
          <x15:cacheHierarchy aggregatedColumn="22"/>
        </ext>
      </extLst>
    </cacheHierarchy>
    <cacheHierarchy uniqueName="[Measures].[Sum of Column2]" caption="Sum of Column2" measure="1" displayFolder="" measureGroup="Sales_Fact__2" count="0" hidden="1">
      <extLst>
        <ext xmlns:x15="http://schemas.microsoft.com/office/spreadsheetml/2010/11/main" uri="{B97F6D7D-B522-45F9-BDA1-12C45D357490}">
          <x15:cacheHierarchy aggregatedColumn="26"/>
        </ext>
      </extLst>
    </cacheHierarchy>
    <cacheHierarchy uniqueName="[Measures].[Sum of Column1]" caption="Sum of Column1" measure="1" displayFolder="" measureGroup="Sales_Fact__2" count="0" hidden="1">
      <extLst>
        <ext xmlns:x15="http://schemas.microsoft.com/office/spreadsheetml/2010/11/main" uri="{B97F6D7D-B522-45F9-BDA1-12C45D357490}">
          <x15:cacheHierarchy aggregatedColumn="20"/>
        </ext>
      </extLst>
    </cacheHierarchy>
    <cacheHierarchy uniqueName="[Measures].[Sum of Total Sales]" caption="Sum of Total Sales" measure="1" displayFolder="" measureGroup="Product_Dim"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Product_Dim" count="0" hidden="1">
      <extLst>
        <ext xmlns:x15="http://schemas.microsoft.com/office/spreadsheetml/2010/11/main" uri="{B97F6D7D-B522-45F9-BDA1-12C45D357490}">
          <x15:cacheHierarchy aggregatedColumn="13"/>
        </ext>
      </extLst>
    </cacheHierarchy>
    <cacheHierarchy uniqueName="[Measures].[Sum of Total Sales 2]" caption="Sum of Total Sales 2" measure="1" displayFolder="" measureGroup="Sales_Fact__2" count="0" hidden="1">
      <extLst>
        <ext xmlns:x15="http://schemas.microsoft.com/office/spreadsheetml/2010/11/main" uri="{B97F6D7D-B522-45F9-BDA1-12C45D357490}">
          <x15:cacheHierarchy aggregatedColumn="28"/>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im_UPDATED" count="0" hidden="1">
      <extLst>
        <ext xmlns:x15="http://schemas.microsoft.com/office/spreadsheetml/2010/11/main" uri="{B97F6D7D-B522-45F9-BDA1-12C45D357490}">
          <x15:cacheHierarchy aggregatedColumn="0"/>
        </ext>
      </extLst>
    </cacheHierarchy>
    <cacheHierarchy uniqueName="[Measures].[Count of Region]" caption="Count of Region" measure="1" displayFolder="" measureGroup="Store_Dim" count="0" hidden="1">
      <extLst>
        <ext xmlns:x15="http://schemas.microsoft.com/office/spreadsheetml/2010/11/main" uri="{B97F6D7D-B522-45F9-BDA1-12C45D357490}">
          <x15:cacheHierarchy aggregatedColumn="37"/>
        </ext>
      </extLst>
    </cacheHierarchy>
    <cacheHierarchy uniqueName="[Measures].[Count of City]" caption="Count of City" measure="1" displayFolder="" measureGroup="Store_Dim" count="0" hidden="1">
      <extLst>
        <ext xmlns:x15="http://schemas.microsoft.com/office/spreadsheetml/2010/11/main" uri="{B97F6D7D-B522-45F9-BDA1-12C45D357490}">
          <x15:cacheHierarchy aggregatedColumn="38"/>
        </ext>
      </extLst>
    </cacheHierarchy>
    <cacheHierarchy uniqueName="[Measures].[Count of Store_ID]" caption="Count of Store_ID" measure="1" displayFolder="" measureGroup="Sales_Fact__2" count="0" hidden="1">
      <extLst>
        <ext xmlns:x15="http://schemas.microsoft.com/office/spreadsheetml/2010/11/main" uri="{B97F6D7D-B522-45F9-BDA1-12C45D357490}">
          <x15:cacheHierarchy aggregatedColumn="24"/>
        </ext>
      </extLst>
    </cacheHierarchy>
  </cacheHierarchies>
  <kpis count="0"/>
  <dimensions count="5">
    <dimension name="Customer_Dim_UPDATED" uniqueName="[Customer_Dim_UPDATED]" caption="Customer_Dim_UPDATED"/>
    <dimension measure="1" name="Measures" uniqueName="[Measures]" caption="Measures"/>
    <dimension name="Product_Dim" uniqueName="[Product_Dim]" caption="Product_Dim"/>
    <dimension name="Sales_Fact__2" uniqueName="[Sales_Fact__2]" caption="Sales_Fact__2"/>
    <dimension name="Store_Dim" uniqueName="[Store_Dim]" caption="Store_Dim"/>
  </dimensions>
  <measureGroups count="4">
    <measureGroup name="Customer_Dim_UPDATED" caption="Customer_Dim_UPDATED"/>
    <measureGroup name="Product_Dim" caption="Product_Dim"/>
    <measureGroup name="Sales_Fact__2" caption="Sales_Fact__2"/>
    <measureGroup name="Store_Dim" caption="Store_Dim"/>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licerData="1" pivotCacheId="212886843"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RAS MT" refreshedDate="46100.539033796296" backgroundQuery="1" createdVersion="3" refreshedVersion="8" minRefreshableVersion="3" recordCount="0" supportSubquery="1" supportAdvancedDrill="1" xr:uid="{E5638C77-2534-4434-83E1-7C559C4EC3F9}">
  <cacheSource type="external" connectionId="8">
    <extLst>
      <ext xmlns:x14="http://schemas.microsoft.com/office/spreadsheetml/2009/9/main" uri="{F057638F-6D5F-4e77-A914-E7F072B9BCA8}">
        <x14:sourceConnection name="ThisWorkbookDataModel"/>
      </ext>
    </extLst>
  </cacheSource>
  <cacheFields count="0"/>
  <cacheHierarchies count="64">
    <cacheHierarchy uniqueName="[Customer_Dim_UPDATED].[Customer_ID]" caption="Customer_ID" attribute="1" defaultMemberUniqueName="[Customer_Dim_UPDATED].[Customer_ID].[All]" allUniqueName="[Customer_Dim_UPDATED].[Customer_ID].[All]" dimensionUniqueName="[Customer_Dim_UPDATED]" displayFolder="" count="0" memberValueDatatype="130" unbalanced="0"/>
    <cacheHierarchy uniqueName="[Customer_Dim_UPDATED].[First Name]" caption="First Name" attribute="1" defaultMemberUniqueName="[Customer_Dim_UPDATED].[First Name].[All]" allUniqueName="[Customer_Dim_UPDATED].[First Name].[All]" dimensionUniqueName="[Customer_Dim_UPDATED]" displayFolder="" count="0" memberValueDatatype="130" unbalanced="0"/>
    <cacheHierarchy uniqueName="[Customer_Dim_UPDATED].[Last Name]" caption="Last Name" attribute="1" defaultMemberUniqueName="[Customer_Dim_UPDATED].[Last Name].[All]" allUniqueName="[Customer_Dim_UPDATED].[Last Name].[All]" dimensionUniqueName="[Customer_Dim_UPDATED]" displayFolder="" count="0" memberValueDatatype="130" unbalanced="0"/>
    <cacheHierarchy uniqueName="[Customer_Dim_UPDATED].[Full Name]" caption="Full Name" attribute="1" defaultMemberUniqueName="[Customer_Dim_UPDATED].[Full Name].[All]" allUniqueName="[Customer_Dim_UPDATED].[Full Name].[All]" dimensionUniqueName="[Customer_Dim_UPDATED]" displayFolder="" count="0" memberValueDatatype="130" unbalanced="0"/>
    <cacheHierarchy uniqueName="[Customer_Dim_UPDATED].[Age]" caption="Age" attribute="1" defaultMemberUniqueName="[Customer_Dim_UPDATED].[Age].[All]" allUniqueName="[Customer_Dim_UPDATED].[Age].[All]" dimensionUniqueName="[Customer_Dim_UPDATED]" displayFolder="" count="0" memberValueDatatype="20" unbalanced="0"/>
    <cacheHierarchy uniqueName="[Customer_Dim_UPDATED].[Age Group]" caption="Age Group" attribute="1" defaultMemberUniqueName="[Customer_Dim_UPDATED].[Age Group].[All]" allUniqueName="[Customer_Dim_UPDATED].[Age Group].[All]" dimensionUniqueName="[Customer_Dim_UPDATED]" displayFolder="" count="0" memberValueDatatype="130" unbalanced="0"/>
    <cacheHierarchy uniqueName="[Customer_Dim_UPDATED].[Gender]" caption="Gender" attribute="1" defaultMemberUniqueName="[Customer_Dim_UPDATED].[Gender].[All]" allUniqueName="[Customer_Dim_UPDATED].[Gender].[All]" dimensionUniqueName="[Customer_Dim_UPDATED]" displayFolder="" count="0" memberValueDatatype="130" unbalanced="0"/>
    <cacheHierarchy uniqueName="[Customer_Dim_UPDATED].[City]" caption="City" attribute="1" defaultMemberUniqueName="[Customer_Dim_UPDATED].[City].[All]" allUniqueName="[Customer_Dim_UPDATED].[City].[All]" dimensionUniqueName="[Customer_Dim_UPDATED]" displayFolder="" count="0" memberValueDatatype="130" unbalanced="0"/>
    <cacheHierarchy uniqueName="[Customer_Dim_UPDATED].[State]" caption="State" attribute="1" defaultMemberUniqueName="[Customer_Dim_UPDATED].[State].[All]" allUniqueName="[Customer_Dim_UPDATED].[State].[All]" dimensionUniqueName="[Customer_Dim_UPDATED]" displayFolder="" count="0" memberValueDatatype="130" unbalanced="0"/>
    <cacheHierarchy uniqueName="[Customer_Dim_UPDATED].[Country]" caption="Country" attribute="1" defaultMemberUniqueName="[Customer_Dim_UPDATED].[Country].[All]" allUniqueName="[Customer_Dim_UPDATED].[Country].[All]" dimensionUniqueName="[Customer_Dim_UPDATED]" displayFolder="" count="0" memberValueDatatype="130" unbalanced="0"/>
    <cacheHierarchy uniqueName="[Customer_Dim_UPDATED].[Loyalty_Level]" caption="Loyalty_Level" attribute="1" defaultMemberUniqueName="[Customer_Dim_UPDATED].[Loyalty_Level].[All]" allUniqueName="[Customer_Dim_UPDATED].[Loyalty_Level].[All]" dimensionUniqueName="[Customer_Dim_UPDATED]" displayFolder="" count="0" memberValueDatatype="130" unbalanced="0"/>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0" memberValueDatatype="130" unbalanced="0"/>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0" memberValueDatatype="130" unbalanced="0"/>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20" unbalanced="0"/>
    <cacheHierarchy uniqueName="[Product_Dim].[Total Sales]" caption="Total Sales" attribute="1" defaultMemberUniqueName="[Product_Dim].[Total Sales].[All]" allUniqueName="[Product_Dim].[Total Sales].[All]" dimensionUniqueName="[Product_Dim]" displayFolder="" count="0" memberValueDatatype="5" unbalanced="0"/>
    <cacheHierarchy uniqueName="[Sales_Fact__2].[Sales_ID]" caption="Sales_ID" attribute="1" defaultMemberUniqueName="[Sales_Fact__2].[Sales_ID].[All]" allUniqueName="[Sales_Fact__2].[Sales_ID].[All]" dimensionUniqueName="[Sales_Fact__2]" displayFolder="" count="0" memberValueDatatype="130" unbalanced="0"/>
    <cacheHierarchy uniqueName="[Sales_Fact__2].[Column1]" caption="Column1" attribute="1" defaultMemberUniqueName="[Sales_Fact__2].[Column1].[All]" allUniqueName="[Sales_Fact__2].[Column1].[All]" dimensionUniqueName="[Sales_Fact__2]" displayFolder="" count="0" memberValueDatatype="20" unbalanced="0"/>
    <cacheHierarchy uniqueName="[Sales_Fact__2].[Order_Date]" caption="Order_Date" attribute="1" time="1" defaultMemberUniqueName="[Sales_Fact__2].[Order_Date].[All]" allUniqueName="[Sales_Fact__2].[Order_Date].[All]" dimensionUniqueName="[Sales_Fact__2]" displayFolder="" count="0" memberValueDatatype="7" unbalanced="0"/>
    <cacheHierarchy uniqueName="[Sales_Fact__2].[Customer_ID]" caption="Customer_ID" attribute="1" defaultMemberUniqueName="[Sales_Fact__2].[Customer_ID].[All]" allUniqueName="[Sales_Fact__2].[Customer_ID].[All]" dimensionUniqueName="[Sales_Fact__2]" displayFolder="" count="0" memberValueDatatype="130" unbalanced="0"/>
    <cacheHierarchy uniqueName="[Sales_Fact__2].[Product_ID]" caption="Product_ID" attribute="1" defaultMemberUniqueName="[Sales_Fact__2].[Product_ID].[All]" allUniqueName="[Sales_Fact__2].[Product_ID].[All]" dimensionUniqueName="[Sales_Fact__2]" displayFolder="" count="0" memberValueDatatype="130" unbalanced="0"/>
    <cacheHierarchy uniqueName="[Sales_Fact__2].[Store_ID]" caption="Store_ID" attribute="1" defaultMemberUniqueName="[Sales_Fact__2].[Store_ID].[All]" allUniqueName="[Sales_Fact__2].[Store_ID].[All]" dimensionUniqueName="[Sales_Fact__2]" displayFolder="" count="0" memberValueDatatype="130" unbalanced="0"/>
    <cacheHierarchy uniqueName="[Sales_Fact__2].[Quantity]" caption="Quantity" attribute="1" defaultMemberUniqueName="[Sales_Fact__2].[Quantity].[All]" allUniqueName="[Sales_Fact__2].[Quantity].[All]" dimensionUniqueName="[Sales_Fact__2]" displayFolder="" count="0" memberValueDatatype="20" unbalanced="0"/>
    <cacheHierarchy uniqueName="[Sales_Fact__2].[Column2]" caption="Column2" attribute="1" defaultMemberUniqueName="[Sales_Fact__2].[Column2].[All]" allUniqueName="[Sales_Fact__2].[Column2].[All]" dimensionUniqueName="[Sales_Fact__2]" displayFolder="" count="0" memberValueDatatype="5" unbalanced="0"/>
    <cacheHierarchy uniqueName="[Sales_Fact__2].[Unit_Price]" caption="Unit_Price" attribute="1" defaultMemberUniqueName="[Sales_Fact__2].[Unit_Price].[All]" allUniqueName="[Sales_Fact__2].[Unit_Price].[All]" dimensionUniqueName="[Sales_Fact__2]" displayFolder="" count="0" memberValueDatatype="5" unbalanced="0"/>
    <cacheHierarchy uniqueName="[Sales_Fact__2].[Total Sales]" caption="Total Sales" attribute="1" defaultMemberUniqueName="[Sales_Fact__2].[Total Sales].[All]" allUniqueName="[Sales_Fact__2].[Total Sales].[All]" dimensionUniqueName="[Sales_Fact__2]" displayFolder="" count="0" memberValueDatatype="5" unbalanced="0"/>
    <cacheHierarchy uniqueName="[Sales_Fact__2].[Discount]" caption="Discount" attribute="1" defaultMemberUniqueName="[Sales_Fact__2].[Discount].[All]" allUniqueName="[Sales_Fact__2].[Discount].[All]" dimensionUniqueName="[Sales_Fact__2]" displayFolder="" count="0" memberValueDatatype="5" unbalanced="0"/>
    <cacheHierarchy uniqueName="[Sales_Fact__2].[Payment_Type]" caption="Payment_Type" attribute="1" defaultMemberUniqueName="[Sales_Fact__2].[Payment_Type].[All]" allUniqueName="[Sales_Fact__2].[Payment_Type].[All]" dimensionUniqueName="[Sales_Fact__2]" displayFolder="" count="0" memberValueDatatype="130" unbalanced="0"/>
    <cacheHierarchy uniqueName="[Sales_Fact__2].[Total_Amount]" caption="Total_Amount" attribute="1" defaultMemberUniqueName="[Sales_Fact__2].[Total_Amount].[All]" allUniqueName="[Sales_Fact__2].[Total_Amount].[All]" dimensionUniqueName="[Sales_Fact__2]" displayFolder="" count="0" memberValueDatatype="5" unbalanced="0"/>
    <cacheHierarchy uniqueName="[Sales_Fact__2].[Column11]" caption="Column11" attribute="1" defaultMemberUniqueName="[Sales_Fact__2].[Column11].[All]" allUniqueName="[Sales_Fact__2].[Column11].[All]" dimensionUniqueName="[Sales_Fact__2]" displayFolder="" count="0" memberValueDatatype="130" unbalanced="0"/>
    <cacheHierarchy uniqueName="[Sales_Fact__2].[Column12]" caption="Column12" attribute="1" defaultMemberUniqueName="[Sales_Fact__2].[Column12].[All]" allUniqueName="[Sales_Fact__2].[Column12].[All]" dimensionUniqueName="[Sales_Fact__2]" displayFolder="" count="0" memberValueDatatype="130" unbalanced="0"/>
    <cacheHierarchy uniqueName="[Sales_Fact__2].[Column13]" caption="Column13" attribute="1" defaultMemberUniqueName="[Sales_Fact__2].[Column13].[All]" allUniqueName="[Sales_Fact__2].[Column13].[All]" dimensionUniqueName="[Sales_Fact__2]" displayFolder="" count="0" memberValueDatatype="130"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0" memberValueDatatype="130" unbalanced="0"/>
    <cacheHierarchy uniqueName="[Store_Dim].[Region]" caption="Region" attribute="1" defaultMemberUniqueName="[Store_Dim].[Region].[All]" allUniqueName="[Store_Dim].[Region].[All]" dimensionUniqueName="[Store_Dim]" displayFolder="" count="0" memberValueDatatype="130" unbalanced="0"/>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0" memberValueDatatype="130" unbalanced="0"/>
    <cacheHierarchy uniqueName="[Measures].[__XL_Count Customer_Dim_UPDATED]" caption="__XL_Count Customer_Dim_UPDATED" measure="1" displayFolder="" measureGroup="Customer_Dim_UPDATED" count="0" hidden="1"/>
    <cacheHierarchy uniqueName="[Measures].[__XL_Count Store_Dim]" caption="__XL_Count Store_Dim" measure="1" displayFolder="" measureGroup="Store_Dim" count="0" hidden="1"/>
    <cacheHierarchy uniqueName="[Measures].[__XL_Count Sales_Fact__2]" caption="__XL_Count Sales_Fact__2" measure="1" displayFolder="" measureGroup="Sales_Fact__2" count="0" hidden="1"/>
    <cacheHierarchy uniqueName="[Measures].[__XL_Count Product_Dim]" caption="__XL_Count Product_Dim" measure="1" displayFolder="" measureGroup="Product_Dim" count="0" hidden="1"/>
    <cacheHierarchy uniqueName="[Measures].[__No measures defined]" caption="__No measures defined" measure="1" displayFolder="" count="0" hidden="1"/>
    <cacheHierarchy uniqueName="[Measures].[Sum of Age]" caption="Sum of Age" measure="1" displayFolder="" measureGroup="Customer_Dim_UPDATED" count="0" hidden="1">
      <extLst>
        <ext xmlns:x15="http://schemas.microsoft.com/office/spreadsheetml/2010/11/main" uri="{B97F6D7D-B522-45F9-BDA1-12C45D357490}">
          <x15:cacheHierarchy aggregatedColumn="4"/>
        </ext>
      </extLst>
    </cacheHierarchy>
    <cacheHierarchy uniqueName="[Measures].[Count of Product_ID]" caption="Count of Product_ID" measure="1" displayFolder="" measureGroup="Sales_Fact__2"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ales_Fact__2" count="0" hidden="1">
      <extLst>
        <ext xmlns:x15="http://schemas.microsoft.com/office/spreadsheetml/2010/11/main" uri="{B97F6D7D-B522-45F9-BDA1-12C45D357490}">
          <x15:cacheHierarchy aggregatedColumn="25"/>
        </ext>
      </extLst>
    </cacheHierarchy>
    <cacheHierarchy uniqueName="[Measures].[Sum of Cost]" caption="Sum of Cost" measure="1" displayFolder="" measureGroup="Product_Dim" count="0" hidden="1">
      <extLst>
        <ext xmlns:x15="http://schemas.microsoft.com/office/spreadsheetml/2010/11/main" uri="{B97F6D7D-B522-45F9-BDA1-12C45D357490}">
          <x15:cacheHierarchy aggregatedColumn="16"/>
        </ext>
      </extLst>
    </cacheHierarchy>
    <cacheHierarchy uniqueName="[Measures].[Count of Loyalty_Level]" caption="Count of Loyalty_Level" measure="1" displayFolder="" measureGroup="Customer_Dim_UPDATED"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Customer_Dim_UPDATED" count="0" hidden="1">
      <extLst>
        <ext xmlns:x15="http://schemas.microsoft.com/office/spreadsheetml/2010/11/main" uri="{B97F6D7D-B522-45F9-BDA1-12C45D357490}">
          <x15:cacheHierarchy aggregatedColumn="5"/>
        </ext>
      </extLst>
    </cacheHierarchy>
    <cacheHierarchy uniqueName="[Measures].[Count of State]" caption="Count of State" measure="1" displayFolder="" measureGroup="Customer_Dim_UPDATED" count="0" hidden="1">
      <extLst>
        <ext xmlns:x15="http://schemas.microsoft.com/office/spreadsheetml/2010/11/main" uri="{B97F6D7D-B522-45F9-BDA1-12C45D357490}">
          <x15:cacheHierarchy aggregatedColumn="8"/>
        </ext>
      </extLst>
    </cacheHierarchy>
    <cacheHierarchy uniqueName="[Measures].[Count of Order_Date]" caption="Count of Order_Date" measure="1" displayFolder="" measureGroup="Sales_Fact__2"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Sales_Fact__2" count="0" hidden="1">
      <extLst>
        <ext xmlns:x15="http://schemas.microsoft.com/office/spreadsheetml/2010/11/main" uri="{B97F6D7D-B522-45F9-BDA1-12C45D357490}">
          <x15:cacheHierarchy aggregatedColumn="22"/>
        </ext>
      </extLst>
    </cacheHierarchy>
    <cacheHierarchy uniqueName="[Measures].[Sum of Column2]" caption="Sum of Column2" measure="1" displayFolder="" measureGroup="Sales_Fact__2" count="0" hidden="1">
      <extLst>
        <ext xmlns:x15="http://schemas.microsoft.com/office/spreadsheetml/2010/11/main" uri="{B97F6D7D-B522-45F9-BDA1-12C45D357490}">
          <x15:cacheHierarchy aggregatedColumn="26"/>
        </ext>
      </extLst>
    </cacheHierarchy>
    <cacheHierarchy uniqueName="[Measures].[Sum of Column1]" caption="Sum of Column1" measure="1" displayFolder="" measureGroup="Sales_Fact__2" count="0" hidden="1">
      <extLst>
        <ext xmlns:x15="http://schemas.microsoft.com/office/spreadsheetml/2010/11/main" uri="{B97F6D7D-B522-45F9-BDA1-12C45D357490}">
          <x15:cacheHierarchy aggregatedColumn="20"/>
        </ext>
      </extLst>
    </cacheHierarchy>
    <cacheHierarchy uniqueName="[Measures].[Sum of Total Sales]" caption="Sum of Total Sales" measure="1" displayFolder="" measureGroup="Product_Dim"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Product_Dim" count="0" hidden="1">
      <extLst>
        <ext xmlns:x15="http://schemas.microsoft.com/office/spreadsheetml/2010/11/main" uri="{B97F6D7D-B522-45F9-BDA1-12C45D357490}">
          <x15:cacheHierarchy aggregatedColumn="13"/>
        </ext>
      </extLst>
    </cacheHierarchy>
    <cacheHierarchy uniqueName="[Measures].[Sum of Total Sales 2]" caption="Sum of Total Sales 2" measure="1" displayFolder="" measureGroup="Sales_Fact__2" count="0" hidden="1">
      <extLst>
        <ext xmlns:x15="http://schemas.microsoft.com/office/spreadsheetml/2010/11/main" uri="{B97F6D7D-B522-45F9-BDA1-12C45D357490}">
          <x15:cacheHierarchy aggregatedColumn="28"/>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im_UPDATED" count="0" hidden="1">
      <extLst>
        <ext xmlns:x15="http://schemas.microsoft.com/office/spreadsheetml/2010/11/main" uri="{B97F6D7D-B522-45F9-BDA1-12C45D357490}">
          <x15:cacheHierarchy aggregatedColumn="0"/>
        </ext>
      </extLst>
    </cacheHierarchy>
    <cacheHierarchy uniqueName="[Measures].[Count of Region]" caption="Count of Region" measure="1" displayFolder="" measureGroup="Store_Dim" count="0" hidden="1">
      <extLst>
        <ext xmlns:x15="http://schemas.microsoft.com/office/spreadsheetml/2010/11/main" uri="{B97F6D7D-B522-45F9-BDA1-12C45D357490}">
          <x15:cacheHierarchy aggregatedColumn="37"/>
        </ext>
      </extLst>
    </cacheHierarchy>
    <cacheHierarchy uniqueName="[Measures].[Count of City]" caption="Count of City" measure="1" displayFolder="" measureGroup="Store_Dim" count="0" hidden="1">
      <extLst>
        <ext xmlns:x15="http://schemas.microsoft.com/office/spreadsheetml/2010/11/main" uri="{B97F6D7D-B522-45F9-BDA1-12C45D357490}">
          <x15:cacheHierarchy aggregatedColumn="38"/>
        </ext>
      </extLst>
    </cacheHierarchy>
    <cacheHierarchy uniqueName="[Measures].[Count of Store_ID]" caption="Count of Store_ID" measure="1" displayFolder="" measureGroup="Sales_Fact__2" count="0" hidden="1">
      <extLst>
        <ext xmlns:x15="http://schemas.microsoft.com/office/spreadsheetml/2010/11/main" uri="{B97F6D7D-B522-45F9-BDA1-12C45D357490}">
          <x15:cacheHierarchy aggregatedColumn="24"/>
        </ext>
      </extLst>
    </cacheHierarchy>
  </cacheHierarchies>
  <kpis count="0"/>
  <dimensions count="5">
    <dimension name="Customer_Dim_UPDATED" uniqueName="[Customer_Dim_UPDATED]" caption="Customer_Dim_UPDATED"/>
    <dimension measure="1" name="Measures" uniqueName="[Measures]" caption="Measures"/>
    <dimension name="Product_Dim" uniqueName="[Product_Dim]" caption="Product_Dim"/>
    <dimension name="Sales_Fact__2" uniqueName="[Sales_Fact__2]" caption="Sales_Fact__2"/>
    <dimension name="Store_Dim" uniqueName="[Store_Dim]" caption="Store_Dim"/>
  </dimensions>
  <measureGroups count="4">
    <measureGroup name="Customer_Dim_UPDATED" caption="Customer_Dim_UPDATED"/>
    <measureGroup name="Product_Dim" caption="Product_Dim"/>
    <measureGroup name="Sales_Fact__2" caption="Sales_Fact__2"/>
    <measureGroup name="Store_Dim" caption="Store_Dim"/>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licerData="1" pivotCacheId="1451377019"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RAS MT" refreshedDate="46100.539030439817" backgroundQuery="1" createdVersion="3" refreshedVersion="8" minRefreshableVersion="3" recordCount="0" supportSubquery="1" supportAdvancedDrill="1" xr:uid="{5D7CE36D-81C2-40F0-A4C9-CA554655E4DC}">
  <cacheSource type="external" connectionId="8">
    <extLst>
      <ext xmlns:x14="http://schemas.microsoft.com/office/spreadsheetml/2009/9/main" uri="{F057638F-6D5F-4e77-A914-E7F072B9BCA8}">
        <x14:sourceConnection name="ThisWorkbookDataModel"/>
      </ext>
    </extLst>
  </cacheSource>
  <cacheFields count="0"/>
  <cacheHierarchies count="64">
    <cacheHierarchy uniqueName="[Customer_Dim_UPDATED].[Customer_ID]" caption="Customer_ID" attribute="1" defaultMemberUniqueName="[Customer_Dim_UPDATED].[Customer_ID].[All]" allUniqueName="[Customer_Dim_UPDATED].[Customer_ID].[All]" dimensionUniqueName="[Customer_Dim_UPDATED]" displayFolder="" count="0" memberValueDatatype="130" unbalanced="0"/>
    <cacheHierarchy uniqueName="[Customer_Dim_UPDATED].[First Name]" caption="First Name" attribute="1" defaultMemberUniqueName="[Customer_Dim_UPDATED].[First Name].[All]" allUniqueName="[Customer_Dim_UPDATED].[First Name].[All]" dimensionUniqueName="[Customer_Dim_UPDATED]" displayFolder="" count="0" memberValueDatatype="130" unbalanced="0"/>
    <cacheHierarchy uniqueName="[Customer_Dim_UPDATED].[Last Name]" caption="Last Name" attribute="1" defaultMemberUniqueName="[Customer_Dim_UPDATED].[Last Name].[All]" allUniqueName="[Customer_Dim_UPDATED].[Last Name].[All]" dimensionUniqueName="[Customer_Dim_UPDATED]" displayFolder="" count="0" memberValueDatatype="130" unbalanced="0"/>
    <cacheHierarchy uniqueName="[Customer_Dim_UPDATED].[Full Name]" caption="Full Name" attribute="1" defaultMemberUniqueName="[Customer_Dim_UPDATED].[Full Name].[All]" allUniqueName="[Customer_Dim_UPDATED].[Full Name].[All]" dimensionUniqueName="[Customer_Dim_UPDATED]" displayFolder="" count="0" memberValueDatatype="130" unbalanced="0"/>
    <cacheHierarchy uniqueName="[Customer_Dim_UPDATED].[Age]" caption="Age" attribute="1" defaultMemberUniqueName="[Customer_Dim_UPDATED].[Age].[All]" allUniqueName="[Customer_Dim_UPDATED].[Age].[All]" dimensionUniqueName="[Customer_Dim_UPDATED]" displayFolder="" count="0" memberValueDatatype="20" unbalanced="0"/>
    <cacheHierarchy uniqueName="[Customer_Dim_UPDATED].[Age Group]" caption="Age Group" attribute="1" defaultMemberUniqueName="[Customer_Dim_UPDATED].[Age Group].[All]" allUniqueName="[Customer_Dim_UPDATED].[Age Group].[All]" dimensionUniqueName="[Customer_Dim_UPDATED]" displayFolder="" count="0" memberValueDatatype="130" unbalanced="0"/>
    <cacheHierarchy uniqueName="[Customer_Dim_UPDATED].[Gender]" caption="Gender" attribute="1" defaultMemberUniqueName="[Customer_Dim_UPDATED].[Gender].[All]" allUniqueName="[Customer_Dim_UPDATED].[Gender].[All]" dimensionUniqueName="[Customer_Dim_UPDATED]" displayFolder="" count="0" memberValueDatatype="130" unbalanced="0"/>
    <cacheHierarchy uniqueName="[Customer_Dim_UPDATED].[City]" caption="City" attribute="1" defaultMemberUniqueName="[Customer_Dim_UPDATED].[City].[All]" allUniqueName="[Customer_Dim_UPDATED].[City].[All]" dimensionUniqueName="[Customer_Dim_UPDATED]" displayFolder="" count="0" memberValueDatatype="130" unbalanced="0"/>
    <cacheHierarchy uniqueName="[Customer_Dim_UPDATED].[State]" caption="State" attribute="1" defaultMemberUniqueName="[Customer_Dim_UPDATED].[State].[All]" allUniqueName="[Customer_Dim_UPDATED].[State].[All]" dimensionUniqueName="[Customer_Dim_UPDATED]" displayFolder="" count="0" memberValueDatatype="130" unbalanced="0"/>
    <cacheHierarchy uniqueName="[Customer_Dim_UPDATED].[Country]" caption="Country" attribute="1" defaultMemberUniqueName="[Customer_Dim_UPDATED].[Country].[All]" allUniqueName="[Customer_Dim_UPDATED].[Country].[All]" dimensionUniqueName="[Customer_Dim_UPDATED]" displayFolder="" count="0" memberValueDatatype="130" unbalanced="0"/>
    <cacheHierarchy uniqueName="[Customer_Dim_UPDATED].[Loyalty_Level]" caption="Loyalty_Level" attribute="1" defaultMemberUniqueName="[Customer_Dim_UPDATED].[Loyalty_Level].[All]" allUniqueName="[Customer_Dim_UPDATED].[Loyalty_Level].[All]" dimensionUniqueName="[Customer_Dim_UPDATED]" displayFolder="" count="0" memberValueDatatype="130" unbalanced="0"/>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0" memberValueDatatype="130" unbalanced="0"/>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0" memberValueDatatype="130" unbalanced="0"/>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20" unbalanced="0"/>
    <cacheHierarchy uniqueName="[Product_Dim].[Total Sales]" caption="Total Sales" attribute="1" defaultMemberUniqueName="[Product_Dim].[Total Sales].[All]" allUniqueName="[Product_Dim].[Total Sales].[All]" dimensionUniqueName="[Product_Dim]" displayFolder="" count="0" memberValueDatatype="5" unbalanced="0"/>
    <cacheHierarchy uniqueName="[Sales_Fact__2].[Sales_ID]" caption="Sales_ID" attribute="1" defaultMemberUniqueName="[Sales_Fact__2].[Sales_ID].[All]" allUniqueName="[Sales_Fact__2].[Sales_ID].[All]" dimensionUniqueName="[Sales_Fact__2]" displayFolder="" count="0" memberValueDatatype="130" unbalanced="0"/>
    <cacheHierarchy uniqueName="[Sales_Fact__2].[Column1]" caption="Column1" attribute="1" defaultMemberUniqueName="[Sales_Fact__2].[Column1].[All]" allUniqueName="[Sales_Fact__2].[Column1].[All]" dimensionUniqueName="[Sales_Fact__2]" displayFolder="" count="0" memberValueDatatype="20" unbalanced="0"/>
    <cacheHierarchy uniqueName="[Sales_Fact__2].[Order_Date]" caption="Order_Date" attribute="1" time="1" defaultMemberUniqueName="[Sales_Fact__2].[Order_Date].[All]" allUniqueName="[Sales_Fact__2].[Order_Date].[All]" dimensionUniqueName="[Sales_Fact__2]" displayFolder="" count="0" memberValueDatatype="7" unbalanced="0"/>
    <cacheHierarchy uniqueName="[Sales_Fact__2].[Customer_ID]" caption="Customer_ID" attribute="1" defaultMemberUniqueName="[Sales_Fact__2].[Customer_ID].[All]" allUniqueName="[Sales_Fact__2].[Customer_ID].[All]" dimensionUniqueName="[Sales_Fact__2]" displayFolder="" count="0" memberValueDatatype="130" unbalanced="0"/>
    <cacheHierarchy uniqueName="[Sales_Fact__2].[Product_ID]" caption="Product_ID" attribute="1" defaultMemberUniqueName="[Sales_Fact__2].[Product_ID].[All]" allUniqueName="[Sales_Fact__2].[Product_ID].[All]" dimensionUniqueName="[Sales_Fact__2]" displayFolder="" count="0" memberValueDatatype="130" unbalanced="0"/>
    <cacheHierarchy uniqueName="[Sales_Fact__2].[Store_ID]" caption="Store_ID" attribute="1" defaultMemberUniqueName="[Sales_Fact__2].[Store_ID].[All]" allUniqueName="[Sales_Fact__2].[Store_ID].[All]" dimensionUniqueName="[Sales_Fact__2]" displayFolder="" count="0" memberValueDatatype="130" unbalanced="0"/>
    <cacheHierarchy uniqueName="[Sales_Fact__2].[Quantity]" caption="Quantity" attribute="1" defaultMemberUniqueName="[Sales_Fact__2].[Quantity].[All]" allUniqueName="[Sales_Fact__2].[Quantity].[All]" dimensionUniqueName="[Sales_Fact__2]" displayFolder="" count="0" memberValueDatatype="20" unbalanced="0"/>
    <cacheHierarchy uniqueName="[Sales_Fact__2].[Column2]" caption="Column2" attribute="1" defaultMemberUniqueName="[Sales_Fact__2].[Column2].[All]" allUniqueName="[Sales_Fact__2].[Column2].[All]" dimensionUniqueName="[Sales_Fact__2]" displayFolder="" count="0" memberValueDatatype="5" unbalanced="0"/>
    <cacheHierarchy uniqueName="[Sales_Fact__2].[Unit_Price]" caption="Unit_Price" attribute="1" defaultMemberUniqueName="[Sales_Fact__2].[Unit_Price].[All]" allUniqueName="[Sales_Fact__2].[Unit_Price].[All]" dimensionUniqueName="[Sales_Fact__2]" displayFolder="" count="0" memberValueDatatype="5" unbalanced="0"/>
    <cacheHierarchy uniqueName="[Sales_Fact__2].[Total Sales]" caption="Total Sales" attribute="1" defaultMemberUniqueName="[Sales_Fact__2].[Total Sales].[All]" allUniqueName="[Sales_Fact__2].[Total Sales].[All]" dimensionUniqueName="[Sales_Fact__2]" displayFolder="" count="0" memberValueDatatype="5" unbalanced="0"/>
    <cacheHierarchy uniqueName="[Sales_Fact__2].[Discount]" caption="Discount" attribute="1" defaultMemberUniqueName="[Sales_Fact__2].[Discount].[All]" allUniqueName="[Sales_Fact__2].[Discount].[All]" dimensionUniqueName="[Sales_Fact__2]" displayFolder="" count="0" memberValueDatatype="5" unbalanced="0"/>
    <cacheHierarchy uniqueName="[Sales_Fact__2].[Payment_Type]" caption="Payment_Type" attribute="1" defaultMemberUniqueName="[Sales_Fact__2].[Payment_Type].[All]" allUniqueName="[Sales_Fact__2].[Payment_Type].[All]" dimensionUniqueName="[Sales_Fact__2]" displayFolder="" count="0" memberValueDatatype="130" unbalanced="0"/>
    <cacheHierarchy uniqueName="[Sales_Fact__2].[Total_Amount]" caption="Total_Amount" attribute="1" defaultMemberUniqueName="[Sales_Fact__2].[Total_Amount].[All]" allUniqueName="[Sales_Fact__2].[Total_Amount].[All]" dimensionUniqueName="[Sales_Fact__2]" displayFolder="" count="0" memberValueDatatype="5" unbalanced="0"/>
    <cacheHierarchy uniqueName="[Sales_Fact__2].[Column11]" caption="Column11" attribute="1" defaultMemberUniqueName="[Sales_Fact__2].[Column11].[All]" allUniqueName="[Sales_Fact__2].[Column11].[All]" dimensionUniqueName="[Sales_Fact__2]" displayFolder="" count="0" memberValueDatatype="130" unbalanced="0"/>
    <cacheHierarchy uniqueName="[Sales_Fact__2].[Column12]" caption="Column12" attribute="1" defaultMemberUniqueName="[Sales_Fact__2].[Column12].[All]" allUniqueName="[Sales_Fact__2].[Column12].[All]" dimensionUniqueName="[Sales_Fact__2]" displayFolder="" count="0" memberValueDatatype="130" unbalanced="0"/>
    <cacheHierarchy uniqueName="[Sales_Fact__2].[Column13]" caption="Column13" attribute="1" defaultMemberUniqueName="[Sales_Fact__2].[Column13].[All]" allUniqueName="[Sales_Fact__2].[Column13].[All]" dimensionUniqueName="[Sales_Fact__2]" displayFolder="" count="0" memberValueDatatype="130"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0" memberValueDatatype="130" unbalanced="0"/>
    <cacheHierarchy uniqueName="[Store_Dim].[Region]" caption="Region" attribute="1" defaultMemberUniqueName="[Store_Dim].[Region].[All]" allUniqueName="[Store_Dim].[Region].[All]" dimensionUniqueName="[Store_Dim]" displayFolder="" count="0" memberValueDatatype="130" unbalanced="0"/>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0" memberValueDatatype="130" unbalanced="0"/>
    <cacheHierarchy uniqueName="[Measures].[__XL_Count Customer_Dim_UPDATED]" caption="__XL_Count Customer_Dim_UPDATED" measure="1" displayFolder="" measureGroup="Customer_Dim_UPDATED" count="0" hidden="1"/>
    <cacheHierarchy uniqueName="[Measures].[__XL_Count Store_Dim]" caption="__XL_Count Store_Dim" measure="1" displayFolder="" measureGroup="Store_Dim" count="0" hidden="1"/>
    <cacheHierarchy uniqueName="[Measures].[__XL_Count Sales_Fact__2]" caption="__XL_Count Sales_Fact__2" measure="1" displayFolder="" measureGroup="Sales_Fact__2" count="0" hidden="1"/>
    <cacheHierarchy uniqueName="[Measures].[__XL_Count Product_Dim]" caption="__XL_Count Product_Dim" measure="1" displayFolder="" measureGroup="Product_Dim" count="0" hidden="1"/>
    <cacheHierarchy uniqueName="[Measures].[__No measures defined]" caption="__No measures defined" measure="1" displayFolder="" count="0" hidden="1"/>
    <cacheHierarchy uniqueName="[Measures].[Sum of Age]" caption="Sum of Age" measure="1" displayFolder="" measureGroup="Customer_Dim_UPDATED" count="0" hidden="1">
      <extLst>
        <ext xmlns:x15="http://schemas.microsoft.com/office/spreadsheetml/2010/11/main" uri="{B97F6D7D-B522-45F9-BDA1-12C45D357490}">
          <x15:cacheHierarchy aggregatedColumn="4"/>
        </ext>
      </extLst>
    </cacheHierarchy>
    <cacheHierarchy uniqueName="[Measures].[Count of Product_ID]" caption="Count of Product_ID" measure="1" displayFolder="" measureGroup="Sales_Fact__2"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ales_Fact__2" count="0" hidden="1">
      <extLst>
        <ext xmlns:x15="http://schemas.microsoft.com/office/spreadsheetml/2010/11/main" uri="{B97F6D7D-B522-45F9-BDA1-12C45D357490}">
          <x15:cacheHierarchy aggregatedColumn="25"/>
        </ext>
      </extLst>
    </cacheHierarchy>
    <cacheHierarchy uniqueName="[Measures].[Sum of Cost]" caption="Sum of Cost" measure="1" displayFolder="" measureGroup="Product_Dim" count="0" hidden="1">
      <extLst>
        <ext xmlns:x15="http://schemas.microsoft.com/office/spreadsheetml/2010/11/main" uri="{B97F6D7D-B522-45F9-BDA1-12C45D357490}">
          <x15:cacheHierarchy aggregatedColumn="16"/>
        </ext>
      </extLst>
    </cacheHierarchy>
    <cacheHierarchy uniqueName="[Measures].[Count of Loyalty_Level]" caption="Count of Loyalty_Level" measure="1" displayFolder="" measureGroup="Customer_Dim_UPDATED"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Customer_Dim_UPDATED" count="0" hidden="1">
      <extLst>
        <ext xmlns:x15="http://schemas.microsoft.com/office/spreadsheetml/2010/11/main" uri="{B97F6D7D-B522-45F9-BDA1-12C45D357490}">
          <x15:cacheHierarchy aggregatedColumn="5"/>
        </ext>
      </extLst>
    </cacheHierarchy>
    <cacheHierarchy uniqueName="[Measures].[Count of State]" caption="Count of State" measure="1" displayFolder="" measureGroup="Customer_Dim_UPDATED" count="0" hidden="1">
      <extLst>
        <ext xmlns:x15="http://schemas.microsoft.com/office/spreadsheetml/2010/11/main" uri="{B97F6D7D-B522-45F9-BDA1-12C45D357490}">
          <x15:cacheHierarchy aggregatedColumn="8"/>
        </ext>
      </extLst>
    </cacheHierarchy>
    <cacheHierarchy uniqueName="[Measures].[Count of Order_Date]" caption="Count of Order_Date" measure="1" displayFolder="" measureGroup="Sales_Fact__2"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Sales_Fact__2" count="0" hidden="1">
      <extLst>
        <ext xmlns:x15="http://schemas.microsoft.com/office/spreadsheetml/2010/11/main" uri="{B97F6D7D-B522-45F9-BDA1-12C45D357490}">
          <x15:cacheHierarchy aggregatedColumn="22"/>
        </ext>
      </extLst>
    </cacheHierarchy>
    <cacheHierarchy uniqueName="[Measures].[Sum of Column2]" caption="Sum of Column2" measure="1" displayFolder="" measureGroup="Sales_Fact__2" count="0" hidden="1">
      <extLst>
        <ext xmlns:x15="http://schemas.microsoft.com/office/spreadsheetml/2010/11/main" uri="{B97F6D7D-B522-45F9-BDA1-12C45D357490}">
          <x15:cacheHierarchy aggregatedColumn="26"/>
        </ext>
      </extLst>
    </cacheHierarchy>
    <cacheHierarchy uniqueName="[Measures].[Sum of Column1]" caption="Sum of Column1" measure="1" displayFolder="" measureGroup="Sales_Fact__2" count="0" hidden="1">
      <extLst>
        <ext xmlns:x15="http://schemas.microsoft.com/office/spreadsheetml/2010/11/main" uri="{B97F6D7D-B522-45F9-BDA1-12C45D357490}">
          <x15:cacheHierarchy aggregatedColumn="20"/>
        </ext>
      </extLst>
    </cacheHierarchy>
    <cacheHierarchy uniqueName="[Measures].[Sum of Total Sales]" caption="Sum of Total Sales" measure="1" displayFolder="" measureGroup="Product_Dim"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Product_Dim" count="0" hidden="1">
      <extLst>
        <ext xmlns:x15="http://schemas.microsoft.com/office/spreadsheetml/2010/11/main" uri="{B97F6D7D-B522-45F9-BDA1-12C45D357490}">
          <x15:cacheHierarchy aggregatedColumn="13"/>
        </ext>
      </extLst>
    </cacheHierarchy>
    <cacheHierarchy uniqueName="[Measures].[Sum of Total Sales 2]" caption="Sum of Total Sales 2" measure="1" displayFolder="" measureGroup="Sales_Fact__2" count="0" hidden="1">
      <extLst>
        <ext xmlns:x15="http://schemas.microsoft.com/office/spreadsheetml/2010/11/main" uri="{B97F6D7D-B522-45F9-BDA1-12C45D357490}">
          <x15:cacheHierarchy aggregatedColumn="28"/>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im_UPDATED" count="0" hidden="1">
      <extLst>
        <ext xmlns:x15="http://schemas.microsoft.com/office/spreadsheetml/2010/11/main" uri="{B97F6D7D-B522-45F9-BDA1-12C45D357490}">
          <x15:cacheHierarchy aggregatedColumn="0"/>
        </ext>
      </extLst>
    </cacheHierarchy>
    <cacheHierarchy uniqueName="[Measures].[Count of Region]" caption="Count of Region" measure="1" displayFolder="" measureGroup="Store_Dim" count="0" hidden="1">
      <extLst>
        <ext xmlns:x15="http://schemas.microsoft.com/office/spreadsheetml/2010/11/main" uri="{B97F6D7D-B522-45F9-BDA1-12C45D357490}">
          <x15:cacheHierarchy aggregatedColumn="37"/>
        </ext>
      </extLst>
    </cacheHierarchy>
    <cacheHierarchy uniqueName="[Measures].[Count of City]" caption="Count of City" measure="1" displayFolder="" measureGroup="Store_Dim" count="0" hidden="1">
      <extLst>
        <ext xmlns:x15="http://schemas.microsoft.com/office/spreadsheetml/2010/11/main" uri="{B97F6D7D-B522-45F9-BDA1-12C45D357490}">
          <x15:cacheHierarchy aggregatedColumn="38"/>
        </ext>
      </extLst>
    </cacheHierarchy>
    <cacheHierarchy uniqueName="[Measures].[Count of Store_ID]" caption="Count of Store_ID" measure="1" displayFolder="" measureGroup="Sales_Fact__2" count="0" hidden="1">
      <extLst>
        <ext xmlns:x15="http://schemas.microsoft.com/office/spreadsheetml/2010/11/main" uri="{B97F6D7D-B522-45F9-BDA1-12C45D357490}">
          <x15:cacheHierarchy aggregatedColumn="24"/>
        </ext>
      </extLst>
    </cacheHierarchy>
  </cacheHierarchies>
  <kpis count="0"/>
  <dimensions count="5">
    <dimension name="Customer_Dim_UPDATED" uniqueName="[Customer_Dim_UPDATED]" caption="Customer_Dim_UPDATED"/>
    <dimension measure="1" name="Measures" uniqueName="[Measures]" caption="Measures"/>
    <dimension name="Product_Dim" uniqueName="[Product_Dim]" caption="Product_Dim"/>
    <dimension name="Sales_Fact__2" uniqueName="[Sales_Fact__2]" caption="Sales_Fact__2"/>
    <dimension name="Store_Dim" uniqueName="[Store_Dim]" caption="Store_Dim"/>
  </dimensions>
  <measureGroups count="4">
    <measureGroup name="Customer_Dim_UPDATED" caption="Customer_Dim_UPDATED"/>
    <measureGroup name="Product_Dim" caption="Product_Dim"/>
    <measureGroup name="Sales_Fact__2" caption="Sales_Fact__2"/>
    <measureGroup name="Store_Dim" caption="Store_Dim"/>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licerData="1" pivotCacheId="372539913"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RAS MT" refreshedDate="46100.566923148152" backgroundQuery="1" createdVersion="3" refreshedVersion="8" minRefreshableVersion="3" recordCount="0" supportSubquery="1" supportAdvancedDrill="1" xr:uid="{81A3723C-C215-4777-9551-51E6324F976E}">
  <cacheSource type="external" connectionId="8">
    <extLst>
      <ext xmlns:x14="http://schemas.microsoft.com/office/spreadsheetml/2009/9/main" uri="{F057638F-6D5F-4e77-A914-E7F072B9BCA8}">
        <x14:sourceConnection name="ThisWorkbookDataModel"/>
      </ext>
    </extLst>
  </cacheSource>
  <cacheFields count="0"/>
  <cacheHierarchies count="64">
    <cacheHierarchy uniqueName="[Customer_Dim_UPDATED].[Customer_ID]" caption="Customer_ID" attribute="1" defaultMemberUniqueName="[Customer_Dim_UPDATED].[Customer_ID].[All]" allUniqueName="[Customer_Dim_UPDATED].[Customer_ID].[All]" dimensionUniqueName="[Customer_Dim_UPDATED]" displayFolder="" count="0" memberValueDatatype="130" unbalanced="0"/>
    <cacheHierarchy uniqueName="[Customer_Dim_UPDATED].[First Name]" caption="First Name" attribute="1" defaultMemberUniqueName="[Customer_Dim_UPDATED].[First Name].[All]" allUniqueName="[Customer_Dim_UPDATED].[First Name].[All]" dimensionUniqueName="[Customer_Dim_UPDATED]" displayFolder="" count="0" memberValueDatatype="130" unbalanced="0"/>
    <cacheHierarchy uniqueName="[Customer_Dim_UPDATED].[Last Name]" caption="Last Name" attribute="1" defaultMemberUniqueName="[Customer_Dim_UPDATED].[Last Name].[All]" allUniqueName="[Customer_Dim_UPDATED].[Last Name].[All]" dimensionUniqueName="[Customer_Dim_UPDATED]" displayFolder="" count="0" memberValueDatatype="130" unbalanced="0"/>
    <cacheHierarchy uniqueName="[Customer_Dim_UPDATED].[Full Name]" caption="Full Name" attribute="1" defaultMemberUniqueName="[Customer_Dim_UPDATED].[Full Name].[All]" allUniqueName="[Customer_Dim_UPDATED].[Full Name].[All]" dimensionUniqueName="[Customer_Dim_UPDATED]" displayFolder="" count="0" memberValueDatatype="130" unbalanced="0"/>
    <cacheHierarchy uniqueName="[Customer_Dim_UPDATED].[Age]" caption="Age" attribute="1" defaultMemberUniqueName="[Customer_Dim_UPDATED].[Age].[All]" allUniqueName="[Customer_Dim_UPDATED].[Age].[All]" dimensionUniqueName="[Customer_Dim_UPDATED]" displayFolder="" count="0" memberValueDatatype="20" unbalanced="0"/>
    <cacheHierarchy uniqueName="[Customer_Dim_UPDATED].[Age Group]" caption="Age Group" attribute="1" defaultMemberUniqueName="[Customer_Dim_UPDATED].[Age Group].[All]" allUniqueName="[Customer_Dim_UPDATED].[Age Group].[All]" dimensionUniqueName="[Customer_Dim_UPDATED]" displayFolder="" count="0" memberValueDatatype="130" unbalanced="0"/>
    <cacheHierarchy uniqueName="[Customer_Dim_UPDATED].[Gender]" caption="Gender" attribute="1" defaultMemberUniqueName="[Customer_Dim_UPDATED].[Gender].[All]" allUniqueName="[Customer_Dim_UPDATED].[Gender].[All]" dimensionUniqueName="[Customer_Dim_UPDATED]" displayFolder="" count="0" memberValueDatatype="130" unbalanced="0"/>
    <cacheHierarchy uniqueName="[Customer_Dim_UPDATED].[City]" caption="City" attribute="1" defaultMemberUniqueName="[Customer_Dim_UPDATED].[City].[All]" allUniqueName="[Customer_Dim_UPDATED].[City].[All]" dimensionUniqueName="[Customer_Dim_UPDATED]" displayFolder="" count="0" memberValueDatatype="130" unbalanced="0"/>
    <cacheHierarchy uniqueName="[Customer_Dim_UPDATED].[State]" caption="State" attribute="1" defaultMemberUniqueName="[Customer_Dim_UPDATED].[State].[All]" allUniqueName="[Customer_Dim_UPDATED].[State].[All]" dimensionUniqueName="[Customer_Dim_UPDATED]" displayFolder="" count="2" memberValueDatatype="130" unbalanced="0"/>
    <cacheHierarchy uniqueName="[Customer_Dim_UPDATED].[Country]" caption="Country" attribute="1" defaultMemberUniqueName="[Customer_Dim_UPDATED].[Country].[All]" allUniqueName="[Customer_Dim_UPDATED].[Country].[All]" dimensionUniqueName="[Customer_Dim_UPDATED]" displayFolder="" count="0" memberValueDatatype="130" unbalanced="0"/>
    <cacheHierarchy uniqueName="[Customer_Dim_UPDATED].[Loyalty_Level]" caption="Loyalty_Level" attribute="1" defaultMemberUniqueName="[Customer_Dim_UPDATED].[Loyalty_Level].[All]" allUniqueName="[Customer_Dim_UPDATED].[Loyalty_Level].[All]" dimensionUniqueName="[Customer_Dim_UPDATED]" displayFolder="" count="0" memberValueDatatype="130" unbalanced="0"/>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2" memberValueDatatype="130" unbalanced="0"/>
    <cacheHierarchy uniqueName="[Product_Dim].[Category]" caption="Category" attribute="1" defaultMemberUniqueName="[Product_Dim].[Category].[All]" allUniqueName="[Product_Dim].[Category].[All]" dimensionUniqueName="[Product_Dim]" displayFolder="" count="2" memberValueDatatype="130" unbalanced="0"/>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0" memberValueDatatype="130" unbalanced="0"/>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20" unbalanced="0"/>
    <cacheHierarchy uniqueName="[Product_Dim].[Total Sales]" caption="Total Sales" attribute="1" defaultMemberUniqueName="[Product_Dim].[Total Sales].[All]" allUniqueName="[Product_Dim].[Total Sales].[All]" dimensionUniqueName="[Product_Dim]" displayFolder="" count="0" memberValueDatatype="5" unbalanced="0"/>
    <cacheHierarchy uniqueName="[Sales_Fact__2].[Sales_ID]" caption="Sales_ID" attribute="1" defaultMemberUniqueName="[Sales_Fact__2].[Sales_ID].[All]" allUniqueName="[Sales_Fact__2].[Sales_ID].[All]" dimensionUniqueName="[Sales_Fact__2]" displayFolder="" count="0" memberValueDatatype="130" unbalanced="0"/>
    <cacheHierarchy uniqueName="[Sales_Fact__2].[Column1]" caption="Column1" attribute="1" defaultMemberUniqueName="[Sales_Fact__2].[Column1].[All]" allUniqueName="[Sales_Fact__2].[Column1].[All]" dimensionUniqueName="[Sales_Fact__2]" displayFolder="" count="2" memberValueDatatype="20" unbalanced="0"/>
    <cacheHierarchy uniqueName="[Sales_Fact__2].[Order_Date]" caption="Order_Date" attribute="1" time="1" defaultMemberUniqueName="[Sales_Fact__2].[Order_Date].[All]" allUniqueName="[Sales_Fact__2].[Order_Date].[All]" dimensionUniqueName="[Sales_Fact__2]" displayFolder="" count="0" memberValueDatatype="7" unbalanced="0"/>
    <cacheHierarchy uniqueName="[Sales_Fact__2].[Customer_ID]" caption="Customer_ID" attribute="1" defaultMemberUniqueName="[Sales_Fact__2].[Customer_ID].[All]" allUniqueName="[Sales_Fact__2].[Customer_ID].[All]" dimensionUniqueName="[Sales_Fact__2]" displayFolder="" count="0" memberValueDatatype="130" unbalanced="0"/>
    <cacheHierarchy uniqueName="[Sales_Fact__2].[Product_ID]" caption="Product_ID" attribute="1" defaultMemberUniqueName="[Sales_Fact__2].[Product_ID].[All]" allUniqueName="[Sales_Fact__2].[Product_ID].[All]" dimensionUniqueName="[Sales_Fact__2]" displayFolder="" count="0" memberValueDatatype="130" unbalanced="0"/>
    <cacheHierarchy uniqueName="[Sales_Fact__2].[Store_ID]" caption="Store_ID" attribute="1" defaultMemberUniqueName="[Sales_Fact__2].[Store_ID].[All]" allUniqueName="[Sales_Fact__2].[Store_ID].[All]" dimensionUniqueName="[Sales_Fact__2]" displayFolder="" count="0" memberValueDatatype="130" unbalanced="0"/>
    <cacheHierarchy uniqueName="[Sales_Fact__2].[Quantity]" caption="Quantity" attribute="1" defaultMemberUniqueName="[Sales_Fact__2].[Quantity].[All]" allUniqueName="[Sales_Fact__2].[Quantity].[All]" dimensionUniqueName="[Sales_Fact__2]" displayFolder="" count="0" memberValueDatatype="20" unbalanced="0"/>
    <cacheHierarchy uniqueName="[Sales_Fact__2].[Column2]" caption="Column2" attribute="1" defaultMemberUniqueName="[Sales_Fact__2].[Column2].[All]" allUniqueName="[Sales_Fact__2].[Column2].[All]" dimensionUniqueName="[Sales_Fact__2]" displayFolder="" count="2" memberValueDatatype="5" unbalanced="0"/>
    <cacheHierarchy uniqueName="[Sales_Fact__2].[Unit_Price]" caption="Unit_Price" attribute="1" defaultMemberUniqueName="[Sales_Fact__2].[Unit_Price].[All]" allUniqueName="[Sales_Fact__2].[Unit_Price].[All]" dimensionUniqueName="[Sales_Fact__2]" displayFolder="" count="0" memberValueDatatype="5" unbalanced="0"/>
    <cacheHierarchy uniqueName="[Sales_Fact__2].[Total Sales]" caption="Total Sales" attribute="1" defaultMemberUniqueName="[Sales_Fact__2].[Total Sales].[All]" allUniqueName="[Sales_Fact__2].[Total Sales].[All]" dimensionUniqueName="[Sales_Fact__2]" displayFolder="" count="0" memberValueDatatype="5" unbalanced="0"/>
    <cacheHierarchy uniqueName="[Sales_Fact__2].[Discount]" caption="Discount" attribute="1" defaultMemberUniqueName="[Sales_Fact__2].[Discount].[All]" allUniqueName="[Sales_Fact__2].[Discount].[All]" dimensionUniqueName="[Sales_Fact__2]" displayFolder="" count="0" memberValueDatatype="5" unbalanced="0"/>
    <cacheHierarchy uniqueName="[Sales_Fact__2].[Payment_Type]" caption="Payment_Type" attribute="1" defaultMemberUniqueName="[Sales_Fact__2].[Payment_Type].[All]" allUniqueName="[Sales_Fact__2].[Payment_Type].[All]" dimensionUniqueName="[Sales_Fact__2]" displayFolder="" count="0" memberValueDatatype="130" unbalanced="0"/>
    <cacheHierarchy uniqueName="[Sales_Fact__2].[Total_Amount]" caption="Total_Amount" attribute="1" defaultMemberUniqueName="[Sales_Fact__2].[Total_Amount].[All]" allUniqueName="[Sales_Fact__2].[Total_Amount].[All]" dimensionUniqueName="[Sales_Fact__2]" displayFolder="" count="0" memberValueDatatype="5" unbalanced="0"/>
    <cacheHierarchy uniqueName="[Sales_Fact__2].[Column11]" caption="Column11" attribute="1" defaultMemberUniqueName="[Sales_Fact__2].[Column11].[All]" allUniqueName="[Sales_Fact__2].[Column11].[All]" dimensionUniqueName="[Sales_Fact__2]" displayFolder="" count="0" memberValueDatatype="130" unbalanced="0"/>
    <cacheHierarchy uniqueName="[Sales_Fact__2].[Column12]" caption="Column12" attribute="1" defaultMemberUniqueName="[Sales_Fact__2].[Column12].[All]" allUniqueName="[Sales_Fact__2].[Column12].[All]" dimensionUniqueName="[Sales_Fact__2]" displayFolder="" count="0" memberValueDatatype="130" unbalanced="0"/>
    <cacheHierarchy uniqueName="[Sales_Fact__2].[Column13]" caption="Column13" attribute="1" defaultMemberUniqueName="[Sales_Fact__2].[Column13].[All]" allUniqueName="[Sales_Fact__2].[Column13].[All]" dimensionUniqueName="[Sales_Fact__2]" displayFolder="" count="0" memberValueDatatype="130"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2" memberValueDatatype="130" unbalanced="0"/>
    <cacheHierarchy uniqueName="[Store_Dim].[Region]" caption="Region" attribute="1" defaultMemberUniqueName="[Store_Dim].[Region].[All]" allUniqueName="[Store_Dim].[Region].[All]" dimensionUniqueName="[Store_Dim]" displayFolder="" count="2" memberValueDatatype="130" unbalanced="0"/>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0" memberValueDatatype="130" unbalanced="0"/>
    <cacheHierarchy uniqueName="[Measures].[__XL_Count Customer_Dim_UPDATED]" caption="__XL_Count Customer_Dim_UPDATED" measure="1" displayFolder="" measureGroup="Customer_Dim_UPDATED" count="0" hidden="1"/>
    <cacheHierarchy uniqueName="[Measures].[__XL_Count Store_Dim]" caption="__XL_Count Store_Dim" measure="1" displayFolder="" measureGroup="Store_Dim" count="0" hidden="1"/>
    <cacheHierarchy uniqueName="[Measures].[__XL_Count Sales_Fact__2]" caption="__XL_Count Sales_Fact__2" measure="1" displayFolder="" measureGroup="Sales_Fact__2" count="0" hidden="1"/>
    <cacheHierarchy uniqueName="[Measures].[__XL_Count Product_Dim]" caption="__XL_Count Product_Dim" measure="1" displayFolder="" measureGroup="Product_Dim" count="0" hidden="1"/>
    <cacheHierarchy uniqueName="[Measures].[__No measures defined]" caption="__No measures defined" measure="1" displayFolder="" count="0" hidden="1"/>
    <cacheHierarchy uniqueName="[Measures].[Sum of Age]" caption="Sum of Age" measure="1" displayFolder="" measureGroup="Customer_Dim_UPDATED" count="0" hidden="1">
      <extLst>
        <ext xmlns:x15="http://schemas.microsoft.com/office/spreadsheetml/2010/11/main" uri="{B97F6D7D-B522-45F9-BDA1-12C45D357490}">
          <x15:cacheHierarchy aggregatedColumn="4"/>
        </ext>
      </extLst>
    </cacheHierarchy>
    <cacheHierarchy uniqueName="[Measures].[Count of Product_ID]" caption="Count of Product_ID" measure="1" displayFolder="" measureGroup="Sales_Fact__2"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ales_Fact__2" count="0" hidden="1">
      <extLst>
        <ext xmlns:x15="http://schemas.microsoft.com/office/spreadsheetml/2010/11/main" uri="{B97F6D7D-B522-45F9-BDA1-12C45D357490}">
          <x15:cacheHierarchy aggregatedColumn="25"/>
        </ext>
      </extLst>
    </cacheHierarchy>
    <cacheHierarchy uniqueName="[Measures].[Sum of Cost]" caption="Sum of Cost" measure="1" displayFolder="" measureGroup="Product_Dim" count="0" hidden="1">
      <extLst>
        <ext xmlns:x15="http://schemas.microsoft.com/office/spreadsheetml/2010/11/main" uri="{B97F6D7D-B522-45F9-BDA1-12C45D357490}">
          <x15:cacheHierarchy aggregatedColumn="16"/>
        </ext>
      </extLst>
    </cacheHierarchy>
    <cacheHierarchy uniqueName="[Measures].[Count of Loyalty_Level]" caption="Count of Loyalty_Level" measure="1" displayFolder="" measureGroup="Customer_Dim_UPDATED"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Customer_Dim_UPDATED" count="0" hidden="1">
      <extLst>
        <ext xmlns:x15="http://schemas.microsoft.com/office/spreadsheetml/2010/11/main" uri="{B97F6D7D-B522-45F9-BDA1-12C45D357490}">
          <x15:cacheHierarchy aggregatedColumn="5"/>
        </ext>
      </extLst>
    </cacheHierarchy>
    <cacheHierarchy uniqueName="[Measures].[Count of State]" caption="Count of State" measure="1" displayFolder="" measureGroup="Customer_Dim_UPDATED" count="0" hidden="1">
      <extLst>
        <ext xmlns:x15="http://schemas.microsoft.com/office/spreadsheetml/2010/11/main" uri="{B97F6D7D-B522-45F9-BDA1-12C45D357490}">
          <x15:cacheHierarchy aggregatedColumn="8"/>
        </ext>
      </extLst>
    </cacheHierarchy>
    <cacheHierarchy uniqueName="[Measures].[Count of Order_Date]" caption="Count of Order_Date" measure="1" displayFolder="" measureGroup="Sales_Fact__2"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Sales_Fact__2" count="0" hidden="1">
      <extLst>
        <ext xmlns:x15="http://schemas.microsoft.com/office/spreadsheetml/2010/11/main" uri="{B97F6D7D-B522-45F9-BDA1-12C45D357490}">
          <x15:cacheHierarchy aggregatedColumn="22"/>
        </ext>
      </extLst>
    </cacheHierarchy>
    <cacheHierarchy uniqueName="[Measures].[Sum of Column2]" caption="Sum of Column2" measure="1" displayFolder="" measureGroup="Sales_Fact__2" count="0" hidden="1">
      <extLst>
        <ext xmlns:x15="http://schemas.microsoft.com/office/spreadsheetml/2010/11/main" uri="{B97F6D7D-B522-45F9-BDA1-12C45D357490}">
          <x15:cacheHierarchy aggregatedColumn="26"/>
        </ext>
      </extLst>
    </cacheHierarchy>
    <cacheHierarchy uniqueName="[Measures].[Sum of Column1]" caption="Sum of Column1" measure="1" displayFolder="" measureGroup="Sales_Fact__2" count="0" hidden="1">
      <extLst>
        <ext xmlns:x15="http://schemas.microsoft.com/office/spreadsheetml/2010/11/main" uri="{B97F6D7D-B522-45F9-BDA1-12C45D357490}">
          <x15:cacheHierarchy aggregatedColumn="20"/>
        </ext>
      </extLst>
    </cacheHierarchy>
    <cacheHierarchy uniqueName="[Measures].[Sum of Total Sales]" caption="Sum of Total Sales" measure="1" displayFolder="" measureGroup="Product_Dim"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Product_Dim" count="0" hidden="1">
      <extLst>
        <ext xmlns:x15="http://schemas.microsoft.com/office/spreadsheetml/2010/11/main" uri="{B97F6D7D-B522-45F9-BDA1-12C45D357490}">
          <x15:cacheHierarchy aggregatedColumn="13"/>
        </ext>
      </extLst>
    </cacheHierarchy>
    <cacheHierarchy uniqueName="[Measures].[Sum of Total Sales 2]" caption="Sum of Total Sales 2" measure="1" displayFolder="" measureGroup="Sales_Fact__2" count="0" hidden="1">
      <extLst>
        <ext xmlns:x15="http://schemas.microsoft.com/office/spreadsheetml/2010/11/main" uri="{B97F6D7D-B522-45F9-BDA1-12C45D357490}">
          <x15:cacheHierarchy aggregatedColumn="28"/>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Customer_Dim_UPDATED" count="0" hidden="1">
      <extLst>
        <ext xmlns:x15="http://schemas.microsoft.com/office/spreadsheetml/2010/11/main" uri="{B97F6D7D-B522-45F9-BDA1-12C45D357490}">
          <x15:cacheHierarchy aggregatedColumn="0"/>
        </ext>
      </extLst>
    </cacheHierarchy>
    <cacheHierarchy uniqueName="[Measures].[Count of Region]" caption="Count of Region" measure="1" displayFolder="" measureGroup="Store_Dim" count="0" hidden="1">
      <extLst>
        <ext xmlns:x15="http://schemas.microsoft.com/office/spreadsheetml/2010/11/main" uri="{B97F6D7D-B522-45F9-BDA1-12C45D357490}">
          <x15:cacheHierarchy aggregatedColumn="37"/>
        </ext>
      </extLst>
    </cacheHierarchy>
    <cacheHierarchy uniqueName="[Measures].[Count of City]" caption="Count of City" measure="1" displayFolder="" measureGroup="Store_Dim" count="0" hidden="1">
      <extLst>
        <ext xmlns:x15="http://schemas.microsoft.com/office/spreadsheetml/2010/11/main" uri="{B97F6D7D-B522-45F9-BDA1-12C45D357490}">
          <x15:cacheHierarchy aggregatedColumn="38"/>
        </ext>
      </extLst>
    </cacheHierarchy>
    <cacheHierarchy uniqueName="[Measures].[Count of Store_ID]" caption="Count of Store_ID" measure="1" displayFolder="" measureGroup="Sales_Fact__2" count="0" hidden="1">
      <extLst>
        <ext xmlns:x15="http://schemas.microsoft.com/office/spreadsheetml/2010/11/main" uri="{B97F6D7D-B522-45F9-BDA1-12C45D357490}">
          <x15:cacheHierarchy aggregatedColumn="24"/>
        </ext>
      </extLst>
    </cacheHierarchy>
  </cacheHierarchies>
  <kpis count="0"/>
  <extLst>
    <ext xmlns:x14="http://schemas.microsoft.com/office/spreadsheetml/2009/9/main" uri="{725AE2AE-9491-48be-B2B4-4EB974FC3084}">
      <x14:pivotCacheDefinition slicerData="1" pivotCacheId="1477426127"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PROD0"/>
    <s v="Brother Laser Printer"/>
    <x v="0"/>
    <s v="Computer"/>
    <s v="Hunt Inc"/>
    <n v="112.42"/>
    <n v="416"/>
    <n v="46766.720000000001"/>
  </r>
  <r>
    <s v="PROD1"/>
    <s v="Men's Graphic T-Shirt"/>
    <x v="1"/>
    <s v="Tops"/>
    <s v="Terry-Moore"/>
    <n v="342.56"/>
    <n v="181"/>
    <n v="62003.360000000001"/>
  </r>
  <r>
    <s v="PROD10"/>
    <s v="Ceramic Kitchen Bowl Set"/>
    <x v="2"/>
    <s v="Kitchen"/>
    <s v="Hamilton Group"/>
    <n v="298.86"/>
    <n v="308"/>
    <n v="92048.88"/>
  </r>
  <r>
    <s v="PROD11"/>
    <s v="HD Smart TV Stick"/>
    <x v="0"/>
    <s v="Accessories"/>
    <s v="Gibson, Hobbs and Weaver"/>
    <n v="449.4"/>
    <m/>
    <n v="0"/>
  </r>
  <r>
    <s v="PROD12"/>
    <s v="Hair Strengthening Shampoo"/>
    <x v="3"/>
    <s v="Haircare"/>
    <s v="Rice LLC"/>
    <n v="115.82"/>
    <n v="460"/>
    <n v="53277.2"/>
  </r>
  <r>
    <s v="PROD13"/>
    <s v="USB-C Fast Charger"/>
    <x v="0"/>
    <s v="Accessories"/>
    <s v="Dawson-Perkins"/>
    <n v="242.23"/>
    <n v="453"/>
    <n v="109730.19"/>
  </r>
  <r>
    <s v="PROD14"/>
    <s v="Decorative Wall Mirror"/>
    <x v="2"/>
    <s v="Decor"/>
    <s v="Luna, Anderson and Bowman"/>
    <n v="48.01"/>
    <n v="439"/>
    <n v="21076.39"/>
  </r>
  <r>
    <s v="PROD15"/>
    <s v="4K Home Projector"/>
    <x v="0"/>
    <s v="Appliances"/>
    <s v="Thomas LLC"/>
    <n v="465.34"/>
    <n v="301"/>
    <n v="140067.34"/>
  </r>
  <r>
    <s v="PROD16"/>
    <s v="Beard Grooming Kit"/>
    <x v="3"/>
    <s v="Grooming"/>
    <s v="Erickson-Green"/>
    <n v="337.42"/>
    <n v="256"/>
    <n v="86379.520000000004"/>
  </r>
  <r>
    <s v="PROD17"/>
    <s v="Soccer Training Cone Set"/>
    <x v="4"/>
    <s v="Accessories"/>
    <s v="Ford, Murphy and Wilson"/>
    <n v="144.53"/>
    <n v="367"/>
    <n v="53042.51"/>
  </r>
  <r>
    <s v="PROD18"/>
    <s v="Women's Denim Jeans"/>
    <x v="1"/>
    <s v="Bottoms"/>
    <s v="Guerra-Hendrix"/>
    <n v="254.04"/>
    <n v="343"/>
    <n v="87135.72"/>
  </r>
  <r>
    <s v="PROD19"/>
    <s v="Knee Support Brace"/>
    <x v="4"/>
    <s v="Equipment"/>
    <s v="May-Reese"/>
    <n v="21.34"/>
    <n v="65"/>
    <n v="1387.1"/>
  </r>
  <r>
    <s v="PROD2"/>
    <s v="Women's Casual Hoodie"/>
    <x v="1"/>
    <s v="Outerwear"/>
    <s v="Sims Inc"/>
    <n v="254.04"/>
    <n v="352"/>
    <n v="89422.080000000002"/>
  </r>
  <r>
    <s v="PROD20"/>
    <s v="Outdoor Sports Water Bottle"/>
    <x v="4"/>
    <s v="Accessories"/>
    <s v="Soto-Ellis"/>
    <n v="131.51"/>
    <m/>
    <n v="0"/>
  </r>
  <r>
    <s v="PROD21"/>
    <s v="Multi-Purpose Storage Box"/>
    <x v="2"/>
    <s v="Storage"/>
    <s v="Gardner-Montes"/>
    <n v="123.46"/>
    <n v="76"/>
    <n v="9382.9599999999991"/>
  </r>
  <r>
    <s v="PROD22"/>
    <s v="Carbon Fiber Tennis Racket"/>
    <x v="4"/>
    <s v="Equipment"/>
    <s v="Flores, Pineda and Rodriguez"/>
    <n v="484.62"/>
    <n v="432"/>
    <n v="209355.84"/>
  </r>
  <r>
    <s v="PROD23"/>
    <s v="Men's Formal Shirt"/>
    <x v="1"/>
    <s v="Tops"/>
    <s v="Moon, Mora and Santos"/>
    <n v="254.04"/>
    <n v="360"/>
    <n v="91454.399999999994"/>
  </r>
  <r>
    <s v="PROD24"/>
    <s v="Foldable Camping Chair"/>
    <x v="4"/>
    <s v="Outdoor"/>
    <s v="Cook Ltd"/>
    <n v="166.06"/>
    <n v="340"/>
    <n v="56460.4"/>
  </r>
  <r>
    <s v="PROD25"/>
    <s v="Women's Scarf Set"/>
    <x v="1"/>
    <s v="Accessories"/>
    <s v="Brown and Sons"/>
    <n v="174.02"/>
    <n v="268"/>
    <n v="46637.36"/>
  </r>
  <r>
    <s v="PROD26"/>
    <s v="Wireless Bluetooth Speaker"/>
    <x v="0"/>
    <s v="Audio"/>
    <s v="Reed-Schmidt"/>
    <n v="322.41000000000003"/>
    <n v="213"/>
    <n v="68673.33"/>
  </r>
  <r>
    <s v="PROD27"/>
    <s v="Decorative Floor Vase"/>
    <x v="2"/>
    <s v="Decor"/>
    <s v="Khan, Jones and Paul"/>
    <n v="254.04"/>
    <n v="378"/>
    <n v="96027.12"/>
  </r>
  <r>
    <s v="PROD28"/>
    <s v="Sports Stopwatch Timer"/>
    <x v="4"/>
    <s v="Accessories"/>
    <s v="Burns-Hansen"/>
    <n v="38.76"/>
    <n v="137"/>
    <n v="5310.12"/>
  </r>
  <r>
    <s v="PROD29"/>
    <s v="Fabric Sofa Throw Blanket"/>
    <x v="2"/>
    <s v="Decor"/>
    <s v="Hoffman Group"/>
    <n v="218.48"/>
    <n v="276"/>
    <n v="60300.479999999996"/>
  </r>
  <r>
    <s v="PROD3"/>
    <s v="Men's Running Jacket"/>
    <x v="1"/>
    <s v="Outerwear"/>
    <s v="Pineda Ltd"/>
    <n v="364.67"/>
    <n v="452"/>
    <n v="164830.84"/>
  </r>
  <r>
    <s v="PROD30"/>
    <s v="Stainless Steel Cutlery Set"/>
    <x v="2"/>
    <s v="Kitchen"/>
    <s v="Stevens, Fernandez and Martin"/>
    <n v="19.52"/>
    <n v="57"/>
    <n v="1112.6399999999999"/>
  </r>
  <r>
    <s v="PROD31"/>
    <s v="Basketball"/>
    <x v="4"/>
    <s v="Team Sports"/>
    <s v="Nolan-Snow"/>
    <n v="204.39"/>
    <n v="281"/>
    <n v="57433.59"/>
  </r>
  <r>
    <s v="PROD32"/>
    <s v="Vitamin C Face Serum"/>
    <x v="3"/>
    <s v="Skincare"/>
    <s v="Griffin Ltd"/>
    <n v="283.83"/>
    <n v="244"/>
    <n v="69254.51999999999"/>
  </r>
  <r>
    <s v="PROD33"/>
    <s v="Modern Wall Clock"/>
    <x v="2"/>
    <s v="Decor"/>
    <s v="Weiss-Watson"/>
    <n v="179.77"/>
    <n v="305"/>
    <n v="54829.850000000006"/>
  </r>
  <r>
    <s v="PROD34"/>
    <s v="Gaming Mechanical Keyboard"/>
    <x v="0"/>
    <s v="Computer"/>
    <s v="Lucero LLC"/>
    <n v="419.28"/>
    <n v="86"/>
    <n v="36058.079999999994"/>
  </r>
  <r>
    <s v="PROD35"/>
    <s v="Bedroom Table Lamp"/>
    <x v="2"/>
    <s v="Lighting"/>
    <s v="Jones LLC"/>
    <n v="382.22"/>
    <n v="329"/>
    <n v="125750.38"/>
  </r>
  <r>
    <s v="PROD36"/>
    <s v="Women's Summer Dress"/>
    <x v="1"/>
    <s v="Tops"/>
    <s v="Smith-Mills"/>
    <n v="223.43"/>
    <n v="154"/>
    <n v="34408.22"/>
  </r>
  <r>
    <s v="PROD37"/>
    <s v="Men's Casual Sneakers"/>
    <x v="1"/>
    <s v="Footwear"/>
    <s v="Hogan-Lee"/>
    <n v="353.47"/>
    <n v="214"/>
    <n v="75642.58"/>
  </r>
  <r>
    <s v="PROD38"/>
    <s v="Sports Water Hydration Pack"/>
    <x v="4"/>
    <s v="Outdoor"/>
    <s v="Sims-Smith"/>
    <n v="135.61000000000001"/>
    <n v="394"/>
    <n v="53430.340000000004"/>
  </r>
  <r>
    <s v="PROD39"/>
    <s v="Portable Power Bank"/>
    <x v="0"/>
    <s v="Mobile"/>
    <s v="Cummings and Sons"/>
    <n v="326.06"/>
    <n v="301"/>
    <n v="98144.06"/>
  </r>
  <r>
    <s v="PROD4"/>
    <s v="Women's Yoga Pants"/>
    <x v="1"/>
    <s v="Bottoms"/>
    <s v="Gonzales-Davis"/>
    <n v="306.45999999999998"/>
    <n v="487"/>
    <n v="149246.01999999999"/>
  </r>
  <r>
    <s v="PROD40"/>
    <s v="Noise-Canceling Headphones"/>
    <x v="0"/>
    <s v="Audio"/>
    <s v="Taylor-Hart"/>
    <n v="38.520000000000003"/>
    <n v="378"/>
    <n v="14560.560000000001"/>
  </r>
  <r>
    <s v="PROD41"/>
    <s v="Yoga Exercise Mat"/>
    <x v="4"/>
    <s v="Fitness"/>
    <s v="Carroll, Long and Mendoza"/>
    <n v="313.26"/>
    <n v="369"/>
    <n v="115592.94"/>
  </r>
  <r>
    <s v="PROD42"/>
    <s v="Smart Home WiFi Camera"/>
    <x v="0"/>
    <s v="Accessories"/>
    <s v="Holmes LLC"/>
    <n v="450.71"/>
    <n v="389"/>
    <n v="175326.19"/>
  </r>
  <r>
    <s v="PROD43"/>
    <s v="USB External Hard Drive"/>
    <x v="0"/>
    <s v="Computer"/>
    <s v="Robinson Inc"/>
    <n v="253.33"/>
    <n v="266"/>
    <n v="67385.78"/>
  </r>
  <r>
    <s v="PROD44"/>
    <s v="Adjustable Jump Rope"/>
    <x v="4"/>
    <s v="Fitness"/>
    <s v="Cox Inc"/>
    <n v="167.12"/>
    <n v="316"/>
    <n v="52809.919999999998"/>
  </r>
  <r>
    <s v="PROD45"/>
    <s v="High-Grip Football"/>
    <x v="4"/>
    <s v="Team Sports"/>
    <s v="Bridges, Banks and Cummings"/>
    <n v="318.91000000000003"/>
    <n v="114"/>
    <n v="36355.740000000005"/>
  </r>
  <r>
    <s v="PROD46"/>
    <s v="Men's Winter Jacket"/>
    <x v="1"/>
    <s v="Outerwear"/>
    <s v="Kelly, Smith and Perez"/>
    <n v="167.34"/>
    <n v="296"/>
    <n v="49532.639999999999"/>
  </r>
  <r>
    <s v="PROD47"/>
    <s v="Makeup Brush Set"/>
    <x v="3"/>
    <s v="Makeup"/>
    <s v="Cook Inc"/>
    <n v="254.04"/>
    <n v="431"/>
    <n v="109491.23999999999"/>
  </r>
  <r>
    <s v="PROD48"/>
    <s v="Car Dashboard Phone Holder"/>
    <x v="0"/>
    <s v="Accessories"/>
    <s v="Byrd, Stewart and Valdez"/>
    <n v="177.98"/>
    <n v="103"/>
    <n v="18331.939999999999"/>
  </r>
  <r>
    <s v="PROD49"/>
    <s v="Men's Roll-On Perfume"/>
    <x v="3"/>
    <s v="Fragrance"/>
    <s v="Sullivan and Sons"/>
    <n v="43.29"/>
    <n v="267"/>
    <n v="11558.43"/>
  </r>
  <r>
    <s v="PROD5"/>
    <s v="Men's Leather Belt"/>
    <x v="1"/>
    <s v="Accessories"/>
    <s v="Baldwin, Garza and Gonzalez"/>
    <n v="261"/>
    <n v="59"/>
    <n v="15399"/>
  </r>
  <r>
    <s v="PROD50"/>
    <s v="Boxing Hand Wraps"/>
    <x v="4"/>
    <s v="Fitness"/>
    <s v="Smith-King"/>
    <n v="190.29"/>
    <n v="260"/>
    <n v="49475.4"/>
  </r>
  <r>
    <s v="PROD51"/>
    <s v="HDMI Cable – 2m"/>
    <x v="0"/>
    <s v="Accessories"/>
    <s v="Bautista, Green and Hale"/>
    <n v="88.49"/>
    <n v="246"/>
    <n v="21768.539999999997"/>
  </r>
  <r>
    <s v="PROD52"/>
    <s v="Rugby Ball"/>
    <x v="4"/>
    <s v="Team Sports"/>
    <s v="Harris Inc"/>
    <n v="212.26"/>
    <n v="82"/>
    <n v="17405.32"/>
  </r>
  <r>
    <s v="PROD53"/>
    <s v="Men's Track Pants"/>
    <x v="1"/>
    <s v="Bottoms"/>
    <s v="Hamilton, Woods and Walker"/>
    <n v="386.56"/>
    <n v="125"/>
    <n v="48320"/>
  </r>
  <r>
    <s v="PROD54"/>
    <s v="Sports Stopwatch Pro"/>
    <x v="4"/>
    <s v="Accessories"/>
    <s v="Thompson-French"/>
    <n v="434.84"/>
    <n v="185"/>
    <n v="80445.399999999994"/>
  </r>
  <r>
    <s v="PROD55"/>
    <s v="Ceramic Plant Pot"/>
    <x v="2"/>
    <s v="Decor"/>
    <s v="Hatfield, Baird and Torres"/>
    <n v="81.75"/>
    <m/>
    <n v="0"/>
  </r>
  <r>
    <s v="PROD56"/>
    <s v="Premium Blanket Throw"/>
    <x v="2"/>
    <s v="Decor"/>
    <s v="Hernandez, Kennedy and Porter"/>
    <n v="461.47"/>
    <n v="190"/>
    <n v="87679.3"/>
  </r>
  <r>
    <s v="PROD57"/>
    <s v="Foam Roller"/>
    <x v="4"/>
    <s v="Fitness"/>
    <s v="Atkinson, Camacho and Oliver"/>
    <n v="30.62"/>
    <n v="138"/>
    <n v="4225.5600000000004"/>
  </r>
  <r>
    <s v="PROD58"/>
    <s v="Womens Cotton Scarf"/>
    <x v="1"/>
    <s v="Accessories"/>
    <s v="Shepherd-Gould"/>
    <n v="113.83"/>
    <n v="485"/>
    <n v="55207.549999999996"/>
  </r>
  <r>
    <s v="PROD59"/>
    <s v="Men's Hair Styling Gel"/>
    <x v="3"/>
    <s v="Haircare"/>
    <s v="Cline-Mccarthy"/>
    <n v="17.309999999999999"/>
    <n v="399"/>
    <n v="6906.69"/>
  </r>
  <r>
    <s v="PROD6"/>
    <s v="Herbal Face Moisturizer"/>
    <x v="3"/>
    <s v="Skincare"/>
    <s v="Davidson PLC"/>
    <n v="312.8"/>
    <n v="350"/>
    <n v="109480"/>
  </r>
  <r>
    <s v="PROD60"/>
    <s v="Luxury Perfume Spray"/>
    <x v="3"/>
    <s v="Fragrance"/>
    <s v="Gibson, Green and Lopez"/>
    <n v="342.56"/>
    <n v="181"/>
    <n v="62003.360000000001"/>
  </r>
  <r>
    <s v="PROD61"/>
    <s v="Tennis Ball 3-Pack"/>
    <x v="4"/>
    <s v="Equipment"/>
    <s v="Lopez LLC"/>
    <n v="103.45"/>
    <n v="465"/>
    <n v="48104.25"/>
  </r>
  <r>
    <s v="PROD62"/>
    <s v="Laptop Cooling Pad"/>
    <x v="0"/>
    <s v="Computer"/>
    <s v="Murray, Gould and Ware"/>
    <n v="86.42"/>
    <n v="222"/>
    <n v="19185.240000000002"/>
  </r>
  <r>
    <s v="PROD63"/>
    <s v="Organic Sunscreen Lotion"/>
    <x v="3"/>
    <s v="Skincare"/>
    <s v="Anderson-Riley"/>
    <n v="266.86"/>
    <n v="458"/>
    <n v="122221.88"/>
  </r>
  <r>
    <s v="PROD64"/>
    <s v="Matte Lipstick Set"/>
    <x v="3"/>
    <s v="Makeup"/>
    <s v="Zhang Inc"/>
    <n v="299.11"/>
    <n v="118"/>
    <n v="35294.980000000003"/>
  </r>
  <r>
    <s v="PROD65"/>
    <s v="Adjustable Dumbbells 20kg"/>
    <x v="4"/>
    <s v="Fitness"/>
    <s v="Montgomery, Benton and Miller"/>
    <n v="240.63"/>
    <n v="423"/>
    <n v="101786.49"/>
  </r>
  <r>
    <s v="PROD66"/>
    <s v="Women's Hair Dryer Brush"/>
    <x v="3"/>
    <s v="Haircare"/>
    <s v="Torres, Spencer and Potter"/>
    <n v="340.39"/>
    <n v="177"/>
    <n v="60249.03"/>
  </r>
  <r>
    <s v="PROD67"/>
    <s v="Smart LED Light Strip"/>
    <x v="0"/>
    <s v="Accessories"/>
    <s v="Flores-Davis"/>
    <n v="349.17"/>
    <n v="476"/>
    <n v="166204.92000000001"/>
  </r>
  <r>
    <s v="PROD68"/>
    <s v="Wooden Nightstand"/>
    <x v="2"/>
    <s v="Furniture"/>
    <s v="Wolfe, Ross and Hester"/>
    <n v="243.7"/>
    <n v="130"/>
    <n v="31681"/>
  </r>
  <r>
    <s v="PROD69"/>
    <s v="Men's Sports Shorts"/>
    <x v="1"/>
    <s v="Bottoms"/>
    <s v="Fitzpatrick Ltd"/>
    <n v="218.22"/>
    <n v="224"/>
    <n v="48881.279999999999"/>
  </r>
  <r>
    <s v="PROD7"/>
    <s v="LED Table Lamp"/>
    <x v="2"/>
    <s v="Lighting"/>
    <s v="Harrell LLC"/>
    <n v="218.86"/>
    <n v="170"/>
    <n v="37206.200000000004"/>
  </r>
  <r>
    <s v="PROD70"/>
    <s v="Kitchen Storage Rack"/>
    <x v="2"/>
    <s v="Storage"/>
    <s v="Duran Group"/>
    <n v="138.05000000000001"/>
    <n v="89"/>
    <n v="12286.45"/>
  </r>
  <r>
    <s v="PROD71"/>
    <s v="Hair Repair Oil Treatment"/>
    <x v="3"/>
    <s v="Haircare"/>
    <s v="Hopkins Ltd"/>
    <n v="214.32"/>
    <n v="383"/>
    <n v="82084.56"/>
  </r>
  <r>
    <s v="PROD72"/>
    <s v="Professional Jump Rope"/>
    <x v="4"/>
    <s v="Fitness"/>
    <s v="Davis PLC"/>
    <n v="477.61"/>
    <n v="300"/>
    <n v="143283"/>
  </r>
  <r>
    <s v="PROD73"/>
    <s v="Shin Guards – Adult"/>
    <x v="4"/>
    <s v="Team Sports"/>
    <s v="French Ltd"/>
    <n v="107.06"/>
    <n v="359"/>
    <n v="38434.54"/>
  </r>
  <r>
    <s v="PROD74"/>
    <s v="Bluetooth Car Audio System"/>
    <x v="0"/>
    <s v="Audio"/>
    <s v="Bruce-Bowen"/>
    <n v="403.71"/>
    <n v="159"/>
    <n v="64189.89"/>
  </r>
  <r>
    <s v="PROD75"/>
    <s v="Women's Ankle Boots"/>
    <x v="1"/>
    <s v="Footwear"/>
    <s v="Poole PLC"/>
    <n v="158.13999999999999"/>
    <n v="82"/>
    <n v="12967.48"/>
  </r>
  <r>
    <s v="PROD76"/>
    <s v="Wireless Mouse"/>
    <x v="0"/>
    <s v="Computer"/>
    <s v="Larson Ltd"/>
    <n v="392.89"/>
    <n v="320"/>
    <n v="125724.79999999999"/>
  </r>
  <r>
    <s v="PROD77"/>
    <s v="WiFi Mesh Router"/>
    <x v="0"/>
    <s v="Appliances"/>
    <s v="White, Reeves and Woods"/>
    <n v="480.9"/>
    <n v="104"/>
    <n v="50013.599999999999"/>
  </r>
  <r>
    <s v="PROD78"/>
    <s v="Essential Oil Diffuser"/>
    <x v="2"/>
    <s v="Decor"/>
    <s v="Hernandez Inc"/>
    <n v="325.26"/>
    <n v="400"/>
    <n v="130104"/>
  </r>
  <r>
    <s v="PROD79"/>
    <s v="Decorative Lamp Shade"/>
    <x v="2"/>
    <s v="Lighting"/>
    <s v="Ramirez-Hanson"/>
    <n v="228.53"/>
    <n v="469"/>
    <n v="107180.57"/>
  </r>
  <r>
    <s v="PROD8"/>
    <s v="Wireless Bluetooth Earbuds"/>
    <x v="0"/>
    <s v="Audio"/>
    <s v="Perez-Johnston"/>
    <n v="439.07"/>
    <n v="142"/>
    <n v="62347.94"/>
  </r>
  <r>
    <s v="PROD80"/>
    <s v="Wall-Mounted Spice Rack"/>
    <x v="2"/>
    <s v="Kitchen"/>
    <s v="Allison Ltd"/>
    <n v="143.43"/>
    <n v="58"/>
    <n v="8318.94"/>
  </r>
  <r>
    <s v="PROD81"/>
    <s v="Badminton Racket Set"/>
    <x v="4"/>
    <s v="Equipment"/>
    <s v="Robinson-Brown"/>
    <n v="285.54000000000002"/>
    <n v="358"/>
    <n v="102223.32"/>
  </r>
  <r>
    <s v="PROD82"/>
    <s v="Fitness Resistance Bands"/>
    <x v="4"/>
    <s v="Fitness"/>
    <s v="Reese-Watson"/>
    <n v="152.91999999999999"/>
    <n v="281"/>
    <n v="42970.52"/>
  </r>
  <r>
    <s v="PROD83"/>
    <s v="Hydrating Face Cleanser"/>
    <x v="3"/>
    <s v="Skincare"/>
    <s v="Butler Group"/>
    <n v="254.04"/>
    <n v="159"/>
    <n v="40392.36"/>
  </r>
  <r>
    <s v="PROD84"/>
    <s v="Wooden Bookshelf"/>
    <x v="2"/>
    <s v="Furniture"/>
    <s v="Collins-Stephenson"/>
    <n v="388.46"/>
    <n v="208"/>
    <n v="80799.679999999993"/>
  </r>
  <r>
    <s v="PROD85"/>
    <s v="Women's Beanie Hat"/>
    <x v="1"/>
    <s v="Accessories"/>
    <s v="Richardson-Carrillo"/>
    <n v="119.57"/>
    <n v="210"/>
    <n v="25109.699999999997"/>
  </r>
  <r>
    <s v="PROD86"/>
    <s v="Kitchen Cutting Board"/>
    <x v="2"/>
    <s v="Kitchen"/>
    <s v="Taylor, Dodson and Johnston"/>
    <n v="176.07"/>
    <n v="82"/>
    <n v="14437.74"/>
  </r>
  <r>
    <s v="PROD87"/>
    <s v="LED Bedside Lamp"/>
    <x v="2"/>
    <s v="Lighting"/>
    <s v="Aguilar, Horton and Lewis"/>
    <n v="371.38"/>
    <n v="220"/>
    <n v="81703.600000000006"/>
  </r>
  <r>
    <s v="PROD88"/>
    <s v="Sports Wrist Sweatbands"/>
    <x v="4"/>
    <s v="Accessories"/>
    <s v="Olsen-Daniels"/>
    <n v="131.24"/>
    <n v="232"/>
    <n v="30447.68"/>
  </r>
  <r>
    <s v="PROD89"/>
    <s v="Face Foundation Kit"/>
    <x v="3"/>
    <s v="Makeup"/>
    <s v="Taylor-Elliott"/>
    <n v="183.04"/>
    <n v="457"/>
    <n v="83649.279999999999"/>
  </r>
  <r>
    <s v="PROD9"/>
    <s v="Adjustable Dumbbell Set"/>
    <x v="4"/>
    <s v="Fitness"/>
    <s v="Hill PLC"/>
    <n v="495.72"/>
    <n v="323"/>
    <n v="160117.56"/>
  </r>
  <r>
    <s v="PROD90"/>
    <s v="Gaming Mouse Pad XL"/>
    <x v="0"/>
    <s v="Accessories"/>
    <s v="Sharp, Taylor and Rodriguez"/>
    <n v="340.14"/>
    <n v="361"/>
    <n v="122790.54"/>
  </r>
  <r>
    <s v="PROD91"/>
    <s v="Women's High Heels"/>
    <x v="1"/>
    <s v="Footwear"/>
    <s v="Smith-Charles"/>
    <n v="438.25"/>
    <n v="496"/>
    <n v="217372"/>
  </r>
  <r>
    <s v="PROD92"/>
    <s v="Microwave Oven"/>
    <x v="2"/>
    <s v="Appliances"/>
    <s v="Green, Powell and Palmer"/>
    <n v="447.43"/>
    <n v="191"/>
    <n v="85459.13"/>
  </r>
  <r>
    <s v="PROD93"/>
    <s v="USB-C Laptop Charger"/>
    <x v="0"/>
    <s v="Computer"/>
    <s v="Martin LLC"/>
    <n v="377.52"/>
    <n v="485"/>
    <n v="183097.19999999998"/>
  </r>
  <r>
    <s v="PROD94"/>
    <s v="Vitamin E Body Lotion"/>
    <x v="3"/>
    <s v="Skincare"/>
    <s v="Hoffman-Williams"/>
    <n v="358.47"/>
    <n v="213"/>
    <n v="76354.11"/>
  </r>
  <r>
    <s v="PROD95"/>
    <s v="Sports Stopwatch Basic"/>
    <x v="4"/>
    <s v="Accessories"/>
    <s v="Wilson Group"/>
    <n v="60.65"/>
    <n v="75"/>
    <n v="4548.75"/>
  </r>
  <r>
    <s v="PROD96"/>
    <s v="Women's Formal Blazer"/>
    <x v="1"/>
    <s v="Outerwear"/>
    <s v="Phillips and Sons"/>
    <n v="358.47"/>
    <n v="143"/>
    <n v="51261.210000000006"/>
  </r>
  <r>
    <s v="PROD97"/>
    <s v="Cricket Bat"/>
    <x v="4"/>
    <s v="Team Sports"/>
    <s v="Khan LLC"/>
    <n v="245.98"/>
    <n v="471"/>
    <n v="115856.58"/>
  </r>
  <r>
    <s v="PROD98"/>
    <s v="Portable Bluetooth Speaker"/>
    <x v="0"/>
    <s v="Audio"/>
    <s v="Flores-King"/>
    <n v="431.67"/>
    <n v="73"/>
    <n v="31511.91"/>
  </r>
  <r>
    <s v="PROD99"/>
    <s v="Stainless Steel Cookware Set"/>
    <x v="2"/>
    <s v="Kitchen"/>
    <s v="Campbell Ltd"/>
    <n v="201.41"/>
    <n v="146"/>
    <n v="29405.8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CUST1000"/>
    <s v="Sheena"/>
    <s v="Bonilla"/>
    <s v="Sheena Bonilla"/>
    <n v="55"/>
    <x v="0"/>
    <x v="0"/>
    <s v="Donaldton"/>
    <x v="0"/>
    <s v="USA"/>
    <s v="Unknown"/>
  </r>
  <r>
    <s v="CUST1001"/>
    <s v="Eugene"/>
    <s v="Nelson"/>
    <s v="Eugene Nelson"/>
    <n v="26"/>
    <x v="1"/>
    <x v="1"/>
    <s v="Phillipsmouth"/>
    <x v="1"/>
    <s v="USA"/>
    <s v="Platinum"/>
  </r>
  <r>
    <s v="CUST1002"/>
    <s v="Dr. Benjamin"/>
    <s v="Price"/>
    <s v="Dr. Benjamin Price"/>
    <n v="29"/>
    <x v="1"/>
    <x v="1"/>
    <s v="Kylebury"/>
    <x v="2"/>
    <s v="USA"/>
    <s v="Platinum"/>
  </r>
  <r>
    <s v="CUST1003"/>
    <s v="Jeremy"/>
    <s v="Harris"/>
    <s v="Jeremy Harris"/>
    <n v="59"/>
    <x v="2"/>
    <x v="1"/>
    <s v="Thomastown"/>
    <x v="3"/>
    <s v="USA"/>
    <s v="Bronze"/>
  </r>
  <r>
    <s v="CUST1004"/>
    <s v="Caroline"/>
    <s v="Collins"/>
    <s v="Caroline Collins"/>
    <n v="64"/>
    <x v="2"/>
    <x v="1"/>
    <s v="Nicholasshire"/>
    <x v="4"/>
    <s v="USA"/>
    <s v="Silver"/>
  </r>
  <r>
    <s v="CUST1005"/>
    <s v="Christine"/>
    <s v="Vaughn"/>
    <s v="Christine Vaughn"/>
    <n v="24"/>
    <x v="3"/>
    <x v="0"/>
    <s v="East Amandamouth"/>
    <x v="5"/>
    <s v="USA"/>
    <s v="Bronze"/>
  </r>
  <r>
    <s v="CUST1006"/>
    <s v="Amber"/>
    <s v="Jackson"/>
    <s v="Amber Jackson"/>
    <n v="29"/>
    <x v="1"/>
    <x v="1"/>
    <s v="Deborahborough"/>
    <x v="6"/>
    <s v="USA"/>
    <s v="Platinum"/>
  </r>
  <r>
    <s v="CUST1007"/>
    <s v="Daniel"/>
    <s v="Boyd"/>
    <s v="Daniel Boyd"/>
    <n v="29"/>
    <x v="1"/>
    <x v="1"/>
    <s v="West Pamelafurt"/>
    <x v="7"/>
    <s v="USA"/>
    <s v="Bronze"/>
  </r>
  <r>
    <s v="CUST1008"/>
    <s v="Melissa"/>
    <s v="Howard"/>
    <s v="Melissa Howard"/>
    <n v="53"/>
    <x v="0"/>
    <x v="1"/>
    <s v="Maynardton"/>
    <x v="8"/>
    <s v="USA"/>
    <s v="Gold"/>
  </r>
  <r>
    <s v="CUST1009"/>
    <s v="Ms. Maria"/>
    <s v="Leach"/>
    <s v="Ms. Maria Leach"/>
    <n v="64"/>
    <x v="2"/>
    <x v="0"/>
    <s v="Melissashire"/>
    <x v="9"/>
    <s v="USA"/>
    <s v="Platinum"/>
  </r>
  <r>
    <s v="CUST1010"/>
    <s v="Dominic"/>
    <s v="Page"/>
    <s v="Dominic Page"/>
    <n v="53"/>
    <x v="0"/>
    <x v="0"/>
    <s v="Port Michaelburgh"/>
    <x v="9"/>
    <s v="USA"/>
    <s v="Bronze"/>
  </r>
  <r>
    <s v="CUST1011"/>
    <s v="Brian"/>
    <s v="Lopez"/>
    <s v="Brian Lopez"/>
    <n v="28"/>
    <x v="1"/>
    <x v="1"/>
    <s v="East Krista"/>
    <x v="10"/>
    <s v="USA"/>
    <s v="Gold"/>
  </r>
  <r>
    <s v="CUST1012"/>
    <s v="Kenneth"/>
    <s v="Lambert"/>
    <s v="Kenneth Lambert"/>
    <n v="55"/>
    <x v="0"/>
    <x v="1"/>
    <s v="North Kathryn"/>
    <x v="11"/>
    <s v="USA"/>
    <s v="Platinum"/>
  </r>
  <r>
    <s v="CUST1013"/>
    <s v="Nathan"/>
    <s v="Hernandez"/>
    <s v="Nathan Hernandez"/>
    <n v="32"/>
    <x v="1"/>
    <x v="1"/>
    <s v="New Becky"/>
    <x v="12"/>
    <s v="USA"/>
    <s v="Silver"/>
  </r>
  <r>
    <s v="CUST1014"/>
    <s v="Ashley"/>
    <s v="Cohen"/>
    <s v="Ashley Cohen"/>
    <n v="53"/>
    <x v="0"/>
    <x v="1"/>
    <s v="Lake Kristamouth"/>
    <x v="13"/>
    <s v="USA"/>
    <s v="Silver"/>
  </r>
  <r>
    <s v="CUST1015"/>
    <s v="Laura"/>
    <s v="Alvarez"/>
    <s v="Laura Alvarez"/>
    <n v="49"/>
    <x v="0"/>
    <x v="1"/>
    <s v="Lawsonhaven"/>
    <x v="14"/>
    <s v="USA"/>
    <s v="Platinum"/>
  </r>
  <r>
    <s v="CUST1016"/>
    <s v="John"/>
    <s v="Scott"/>
    <s v="John Scott"/>
    <n v="24"/>
    <x v="3"/>
    <x v="1"/>
    <s v="South Christopher"/>
    <x v="9"/>
    <s v="USA"/>
    <s v="Bronze"/>
  </r>
  <r>
    <s v="CUST1017"/>
    <s v="Adam"/>
    <s v="Cruz"/>
    <s v="Adam Cruz"/>
    <n v="60"/>
    <x v="2"/>
    <x v="1"/>
    <s v="Brandonville"/>
    <x v="15"/>
    <s v="USA"/>
    <s v="Platinum"/>
  </r>
  <r>
    <s v="CUST1018"/>
    <s v="Rhonda"/>
    <s v="Moss"/>
    <s v="Rhonda Moss"/>
    <n v="43"/>
    <x v="0"/>
    <x v="0"/>
    <s v="South William"/>
    <x v="11"/>
    <s v="USA"/>
    <s v="Unknown"/>
  </r>
  <r>
    <s v="CUST1019"/>
    <s v="Michael"/>
    <s v="Torres"/>
    <s v="Michael Torres"/>
    <n v="46"/>
    <x v="0"/>
    <x v="1"/>
    <s v="Gonzalezfort"/>
    <x v="16"/>
    <s v="USA"/>
    <s v="Platinum"/>
  </r>
  <r>
    <s v="CUST1020"/>
    <s v="Bridget"/>
    <s v="Allen"/>
    <s v="Bridget Allen"/>
    <n v="59"/>
    <x v="2"/>
    <x v="0"/>
    <s v="Lake Shaneburgh"/>
    <x v="17"/>
    <s v="USA"/>
    <s v="Silver"/>
  </r>
  <r>
    <s v="CUST1021"/>
    <s v="Jeff"/>
    <s v="Martinez"/>
    <s v="Jeff Martinez"/>
    <n v="36"/>
    <x v="1"/>
    <x v="1"/>
    <s v="Smithburgh"/>
    <x v="18"/>
    <s v="USA"/>
    <s v="Gold"/>
  </r>
  <r>
    <s v="CUST1022"/>
    <s v="Paul"/>
    <s v="Fox"/>
    <s v="Paul Fox"/>
    <n v="33"/>
    <x v="1"/>
    <x v="1"/>
    <s v="Michaelton"/>
    <x v="19"/>
    <s v="USA"/>
    <s v="Silver"/>
  </r>
  <r>
    <s v="CUST1023"/>
    <s v="Jonathan"/>
    <s v="Steele"/>
    <s v="Jonathan Steele"/>
    <n v="52"/>
    <x v="0"/>
    <x v="1"/>
    <s v="Molinabury"/>
    <x v="5"/>
    <s v="USA"/>
    <s v="Silver"/>
  </r>
  <r>
    <s v="CUST1024"/>
    <s v="Heather"/>
    <s v="Collins"/>
    <s v="Heather Collins"/>
    <n v="40"/>
    <x v="1"/>
    <x v="0"/>
    <s v="Rogerschester"/>
    <x v="20"/>
    <s v="USA"/>
    <s v="Platinum"/>
  </r>
  <r>
    <s v="CUST1025"/>
    <s v="Diana"/>
    <s v="Taylor"/>
    <s v="Diana Taylor"/>
    <n v="59"/>
    <x v="2"/>
    <x v="1"/>
    <s v="Vasqueztown"/>
    <x v="4"/>
    <s v="USA"/>
    <s v="Bronze"/>
  </r>
  <r>
    <s v="CUST1026"/>
    <s v="Amber"/>
    <s v="Carlson"/>
    <s v="Amber Carlson"/>
    <n v="18"/>
    <x v="4"/>
    <x v="1"/>
    <s v="East Michellemouth"/>
    <x v="21"/>
    <s v="USA"/>
    <s v="Gold"/>
  </r>
  <r>
    <s v="CUST1027"/>
    <s v="Leslie"/>
    <s v="Johnson"/>
    <s v="Leslie Johnson"/>
    <n v="31"/>
    <x v="1"/>
    <x v="0"/>
    <s v="Mollyshire"/>
    <x v="22"/>
    <s v="USA"/>
    <s v="Unknown"/>
  </r>
  <r>
    <s v="CUST1028"/>
    <s v="Joshua"/>
    <s v="Ryan"/>
    <s v="Joshua Ryan"/>
    <n v="27"/>
    <x v="1"/>
    <x v="1"/>
    <s v="New David"/>
    <x v="16"/>
    <s v="USA"/>
    <s v="Platinum"/>
  </r>
  <r>
    <s v="CUST1029"/>
    <s v="David"/>
    <s v="Arnold"/>
    <s v="David Arnold"/>
    <n v="54"/>
    <x v="0"/>
    <x v="1"/>
    <s v="East Jennifer"/>
    <x v="4"/>
    <s v="USA"/>
    <s v="Silver"/>
  </r>
  <r>
    <s v="CUST1030"/>
    <s v="Jessica"/>
    <s v="Acevedo"/>
    <s v="Jessica Acevedo"/>
    <n v="64"/>
    <x v="2"/>
    <x v="1"/>
    <s v="Amybury"/>
    <x v="9"/>
    <s v="USA"/>
    <s v="Bronze"/>
  </r>
  <r>
    <s v="CUST1031"/>
    <s v="Sarah"/>
    <s v="Vance"/>
    <s v="Sarah Vance"/>
    <n v="41"/>
    <x v="0"/>
    <x v="0"/>
    <s v="Johnsonville"/>
    <x v="5"/>
    <s v="USA"/>
    <s v="Silver"/>
  </r>
  <r>
    <s v="CUST1032"/>
    <s v="Mike"/>
    <s v="Jennings"/>
    <s v="Mike Jennings"/>
    <n v="48"/>
    <x v="0"/>
    <x v="1"/>
    <s v="Fostermouth"/>
    <x v="23"/>
    <s v="USA"/>
    <s v="Gold"/>
  </r>
  <r>
    <s v="CUST1033"/>
    <s v="Robert Jones"/>
    <s v="Dds"/>
    <s v="Robert Jones Dds"/>
    <n v="25"/>
    <x v="3"/>
    <x v="0"/>
    <s v="Tristanton"/>
    <x v="18"/>
    <s v="USA"/>
    <s v="Platinum"/>
  </r>
  <r>
    <s v="CUST1034"/>
    <s v="Christopher"/>
    <s v="Olson"/>
    <s v="Christopher Olson"/>
    <n v="27"/>
    <x v="1"/>
    <x v="1"/>
    <s v="West Richard"/>
    <x v="24"/>
    <s v="USA"/>
    <s v="Platinum"/>
  </r>
  <r>
    <s v="CUST1035"/>
    <s v="Rachel"/>
    <s v="Myers"/>
    <s v="Rachel Myers"/>
    <n v="52"/>
    <x v="0"/>
    <x v="0"/>
    <s v="Robertberg"/>
    <x v="1"/>
    <s v="USA"/>
    <s v="Silver"/>
  </r>
  <r>
    <s v="CUST1036"/>
    <s v="Thomas"/>
    <s v="Phillips"/>
    <s v="Thomas Phillips"/>
    <n v="20"/>
    <x v="3"/>
    <x v="1"/>
    <s v="Luisfurt"/>
    <x v="15"/>
    <s v="USA"/>
    <s v="Gold"/>
  </r>
  <r>
    <s v="CUST1037"/>
    <s v="Christopher"/>
    <s v="Carter"/>
    <s v="Christopher Carter"/>
    <n v="27"/>
    <x v="1"/>
    <x v="1"/>
    <s v="Brendastad"/>
    <x v="6"/>
    <s v="USA"/>
    <s v="Unknown"/>
  </r>
  <r>
    <s v="CUST1038"/>
    <s v="Deanna"/>
    <s v="Simpson"/>
    <s v="Deanna Simpson"/>
    <n v="35"/>
    <x v="1"/>
    <x v="1"/>
    <s v="Brownport"/>
    <x v="1"/>
    <s v="USA"/>
    <s v="Bronze"/>
  </r>
  <r>
    <s v="CUST1039"/>
    <s v="Tonya"/>
    <s v="Reynolds"/>
    <s v="Tonya Reynolds"/>
    <n v="55"/>
    <x v="0"/>
    <x v="1"/>
    <s v="Darleneton"/>
    <x v="25"/>
    <s v="USA"/>
    <s v="Gold"/>
  </r>
  <r>
    <s v="CUST1040"/>
    <s v="Eric"/>
    <s v="Vega"/>
    <s v="Eric Vega"/>
    <n v="50"/>
    <x v="0"/>
    <x v="0"/>
    <s v="Darleneton"/>
    <x v="11"/>
    <s v="USA"/>
    <s v="Gold"/>
  </r>
  <r>
    <s v="CUST1041"/>
    <s v="James"/>
    <s v="Gibbs"/>
    <s v="James Gibbs"/>
    <n v="21"/>
    <x v="3"/>
    <x v="0"/>
    <s v="Mooneyshire"/>
    <x v="26"/>
    <s v="USA"/>
    <s v="Platinum"/>
  </r>
  <r>
    <s v="CUST1042"/>
    <s v="William"/>
    <s v="Martin"/>
    <s v="William Martin"/>
    <n v="19"/>
    <x v="4"/>
    <x v="0"/>
    <s v="Ryanburgh"/>
    <x v="27"/>
    <s v="USA"/>
    <s v="Platinum"/>
  </r>
  <r>
    <s v="CUST1043"/>
    <s v="Joseph"/>
    <s v="Snow"/>
    <s v="Joseph Snow"/>
    <n v="45"/>
    <x v="0"/>
    <x v="0"/>
    <s v="South Michaelfort"/>
    <x v="28"/>
    <s v="USA"/>
    <s v="Gold"/>
  </r>
  <r>
    <s v="CUST1044"/>
    <s v="Denise"/>
    <s v="Williams"/>
    <s v="Denise Williams"/>
    <n v="34"/>
    <x v="1"/>
    <x v="0"/>
    <s v="Christianstad"/>
    <x v="19"/>
    <s v="USA"/>
    <s v="Bronze"/>
  </r>
  <r>
    <s v="CUST1045"/>
    <s v="Jordan Jackson"/>
    <s v="Dds"/>
    <s v="Jordan Jackson Dds"/>
    <n v="54"/>
    <x v="0"/>
    <x v="0"/>
    <s v="North Johnview"/>
    <x v="23"/>
    <s v="USA"/>
    <s v="Gold"/>
  </r>
  <r>
    <s v="CUST1046"/>
    <s v="Michelle Garcia"/>
    <s v="Dds"/>
    <s v="Michelle Garcia Dds"/>
    <n v="55"/>
    <x v="0"/>
    <x v="1"/>
    <s v="Perezbury"/>
    <x v="3"/>
    <s v="USA"/>
    <s v="Platinum"/>
  </r>
  <r>
    <s v="CUST1047"/>
    <s v="Gina"/>
    <s v="Knight"/>
    <s v="Gina Knight"/>
    <n v="54"/>
    <x v="0"/>
    <x v="1"/>
    <s v="Lake Roberthaven"/>
    <x v="29"/>
    <s v="USA"/>
    <s v="Silver"/>
  </r>
  <r>
    <s v="CUST1048"/>
    <s v="April"/>
    <s v="Mullins"/>
    <s v="April Mullins"/>
    <n v="54"/>
    <x v="0"/>
    <x v="0"/>
    <s v="Dawsonbury"/>
    <x v="0"/>
    <s v="USA"/>
    <s v="Platinum"/>
  </r>
  <r>
    <s v="CUST1049"/>
    <s v="Timothy"/>
    <s v="Weaver"/>
    <s v="Timothy Weaver"/>
    <n v="45"/>
    <x v="0"/>
    <x v="1"/>
    <s v="New Amy"/>
    <x v="3"/>
    <s v="USA"/>
    <s v="Gold"/>
  </r>
  <r>
    <s v="CUST1050"/>
    <s v="Matthew Hunter"/>
    <s v="Jr."/>
    <s v="Matthew Hunter Jr."/>
    <n v="61"/>
    <x v="2"/>
    <x v="1"/>
    <s v="Gregoryview"/>
    <x v="30"/>
    <s v="USA"/>
    <s v="Gold"/>
  </r>
  <r>
    <s v="CUST1051"/>
    <s v="Sarah"/>
    <s v="Rodgers"/>
    <s v="Sarah Rodgers"/>
    <n v="23"/>
    <x v="3"/>
    <x v="1"/>
    <s v="New Julia"/>
    <x v="7"/>
    <s v="USA"/>
    <s v="Gold"/>
  </r>
  <r>
    <s v="CUST1052"/>
    <s v="Debra"/>
    <s v="Liu"/>
    <s v="Debra Liu"/>
    <n v="55"/>
    <x v="0"/>
    <x v="0"/>
    <s v="South Timtown"/>
    <x v="31"/>
    <s v="USA"/>
    <s v="Bronze"/>
  </r>
  <r>
    <s v="CUST1053"/>
    <s v="Sharon"/>
    <s v="Brown"/>
    <s v="Sharon Brown"/>
    <n v="37"/>
    <x v="1"/>
    <x v="1"/>
    <s v="East Andrea"/>
    <x v="25"/>
    <s v="USA"/>
    <s v="Gold"/>
  </r>
  <r>
    <s v="CUST1054"/>
    <s v="Katherine"/>
    <s v="Dorsey"/>
    <s v="Katherine Dorsey"/>
    <n v="24"/>
    <x v="3"/>
    <x v="0"/>
    <s v="Christopherland"/>
    <x v="18"/>
    <s v="USA"/>
    <s v="Platinum"/>
  </r>
  <r>
    <s v="CUST1055"/>
    <s v="Wayne"/>
    <s v="Mcpherson"/>
    <s v="Wayne Mcpherson"/>
    <n v="56"/>
    <x v="2"/>
    <x v="1"/>
    <s v="Edwardsfort"/>
    <x v="31"/>
    <s v="USA"/>
    <s v="Bronze"/>
  </r>
  <r>
    <s v="CUST1056"/>
    <s v="Christopher"/>
    <s v="Sutton"/>
    <s v="Christopher Sutton"/>
    <n v="49"/>
    <x v="0"/>
    <x v="1"/>
    <s v="Deborahberg"/>
    <x v="9"/>
    <s v="USA"/>
    <s v="Gold"/>
  </r>
  <r>
    <s v="CUST1057"/>
    <s v="Jay"/>
    <s v="Patel"/>
    <s v="Jay Patel"/>
    <n v="43"/>
    <x v="0"/>
    <x v="1"/>
    <s v="Morrisbury"/>
    <x v="32"/>
    <s v="USA"/>
    <s v="Platinum"/>
  </r>
  <r>
    <s v="CUST1058"/>
    <s v="Cheryl"/>
    <s v="Copeland"/>
    <s v="Cheryl Copeland"/>
    <n v="51"/>
    <x v="0"/>
    <x v="0"/>
    <s v="Snowmouth"/>
    <x v="24"/>
    <s v="USA"/>
    <s v="Platinum"/>
  </r>
  <r>
    <s v="CUST1059"/>
    <s v="Alyssa"/>
    <s v="Vargas"/>
    <s v="Alyssa Vargas"/>
    <n v="53"/>
    <x v="0"/>
    <x v="0"/>
    <s v="New Kathrynland"/>
    <x v="12"/>
    <s v="USA"/>
    <s v="Platinum"/>
  </r>
  <r>
    <s v="CUST1060"/>
    <s v="Dr. David"/>
    <s v="Smith"/>
    <s v="Dr. David Smith"/>
    <n v="22"/>
    <x v="3"/>
    <x v="1"/>
    <s v="Schmidtchester"/>
    <x v="26"/>
    <s v="USA"/>
    <s v="Silver"/>
  </r>
  <r>
    <s v="CUST1061"/>
    <s v="Kristin"/>
    <s v="Stein"/>
    <s v="Kristin Stein"/>
    <n v="23"/>
    <x v="3"/>
    <x v="0"/>
    <s v="Jennifermouth"/>
    <x v="21"/>
    <s v="USA"/>
    <s v="Silver"/>
  </r>
  <r>
    <s v="CUST1062"/>
    <s v="James"/>
    <s v="Bean"/>
    <s v="James Bean"/>
    <n v="50"/>
    <x v="0"/>
    <x v="0"/>
    <s v="Stevensonton"/>
    <x v="33"/>
    <s v="USA"/>
    <s v="Bronze"/>
  </r>
  <r>
    <s v="CUST1063"/>
    <s v="Michael"/>
    <s v="Daniel"/>
    <s v="Michael Daniel"/>
    <n v="51"/>
    <x v="0"/>
    <x v="0"/>
    <s v="New Jesse"/>
    <x v="34"/>
    <s v="USA"/>
    <s v="Platinum"/>
  </r>
  <r>
    <s v="CUST1064"/>
    <s v="Mr. Mason"/>
    <s v="Butler"/>
    <s v="Mr. Mason Butler"/>
    <n v="33"/>
    <x v="1"/>
    <x v="0"/>
    <s v="Port Kathrynhaven"/>
    <x v="23"/>
    <s v="USA"/>
    <s v="Gold"/>
  </r>
  <r>
    <s v="CUST1065"/>
    <s v="Michael"/>
    <s v="Thomas"/>
    <s v="Michael Thomas"/>
    <n v="21"/>
    <x v="3"/>
    <x v="1"/>
    <s v="Woodmouth"/>
    <x v="29"/>
    <s v="USA"/>
    <s v="Silver"/>
  </r>
  <r>
    <s v="CUST1066"/>
    <s v="Cody"/>
    <s v="Diaz"/>
    <s v="Cody Diaz"/>
    <n v="27"/>
    <x v="1"/>
    <x v="1"/>
    <s v="South Aaronside"/>
    <x v="8"/>
    <s v="USA"/>
    <s v="Silver"/>
  </r>
  <r>
    <s v="CUST1067"/>
    <s v="Amber"/>
    <s v="Mcclain"/>
    <s v="Amber Mcclain"/>
    <n v="58"/>
    <x v="2"/>
    <x v="0"/>
    <s v="Brendaburgh"/>
    <x v="35"/>
    <s v="USA"/>
    <s v="Silver"/>
  </r>
  <r>
    <s v="CUST1068"/>
    <s v="Mr. Mark"/>
    <s v="Beasley"/>
    <s v="Mr. Mark Beasley"/>
    <n v="24"/>
    <x v="3"/>
    <x v="1"/>
    <s v="West Johnchester"/>
    <x v="36"/>
    <s v="USA"/>
    <s v="Silver"/>
  </r>
  <r>
    <s v="CUST1069"/>
    <s v="Roy"/>
    <s v="Cole"/>
    <s v="Roy Cole"/>
    <n v="24"/>
    <x v="3"/>
    <x v="1"/>
    <s v="North Cynthiatown"/>
    <x v="16"/>
    <s v="USA"/>
    <s v="Platinum"/>
  </r>
  <r>
    <s v="CUST1070"/>
    <s v="Eric"/>
    <s v="Singh"/>
    <s v="Eric Singh"/>
    <n v="29"/>
    <x v="1"/>
    <x v="1"/>
    <s v="Port Lisa"/>
    <x v="33"/>
    <s v="USA"/>
    <s v="Gold"/>
  </r>
  <r>
    <s v="CUST1071"/>
    <s v="Andrea"/>
    <s v="Perez"/>
    <s v="Andrea Perez"/>
    <n v="61"/>
    <x v="2"/>
    <x v="1"/>
    <s v="South Shaun"/>
    <x v="33"/>
    <s v="USA"/>
    <s v="Gold"/>
  </r>
  <r>
    <s v="CUST1072"/>
    <s v="Tonya"/>
    <s v="Burch"/>
    <s v="Tonya Burch"/>
    <n v="39"/>
    <x v="1"/>
    <x v="1"/>
    <s v="Olsonhaven"/>
    <x v="37"/>
    <s v="USA"/>
    <s v="Gold"/>
  </r>
  <r>
    <s v="CUST1073"/>
    <s v="Christopher"/>
    <s v="Brown"/>
    <s v="Christopher Brown"/>
    <n v="56"/>
    <x v="2"/>
    <x v="1"/>
    <s v="Sandrastad"/>
    <x v="7"/>
    <s v="USA"/>
    <s v="Silver"/>
  </r>
  <r>
    <s v="CUST1074"/>
    <s v="John"/>
    <s v="Mayer"/>
    <s v="John Mayer"/>
    <n v="58"/>
    <x v="2"/>
    <x v="0"/>
    <s v="Longport"/>
    <x v="38"/>
    <s v="USA"/>
    <s v="Bronze"/>
  </r>
  <r>
    <s v="CUST1075"/>
    <s v="Rhonda"/>
    <s v="Morales"/>
    <s v="Rhonda Morales"/>
    <n v="61"/>
    <x v="2"/>
    <x v="1"/>
    <s v="Lake Barryfurt"/>
    <x v="4"/>
    <s v="USA"/>
    <s v="Gold"/>
  </r>
  <r>
    <s v="CUST1076"/>
    <s v="Nathan"/>
    <s v="Campbell"/>
    <s v="Nathan Campbell"/>
    <n v="37"/>
    <x v="1"/>
    <x v="0"/>
    <s v="Rodrigueztown"/>
    <x v="18"/>
    <s v="USA"/>
    <s v="Gold"/>
  </r>
  <r>
    <s v="CUST1077"/>
    <s v="Katherine"/>
    <s v="Young"/>
    <s v="Katherine Young"/>
    <n v="29"/>
    <x v="1"/>
    <x v="0"/>
    <s v="North Valeriemouth"/>
    <x v="28"/>
    <s v="USA"/>
    <s v="Gold"/>
  </r>
  <r>
    <s v="CUST1078"/>
    <s v="Cody"/>
    <s v="Blake"/>
    <s v="Cody Blake"/>
    <n v="21"/>
    <x v="3"/>
    <x v="0"/>
    <s v="North Scottport"/>
    <x v="39"/>
    <s v="USA"/>
    <s v="Gold"/>
  </r>
  <r>
    <s v="CUST1079"/>
    <s v="Molly"/>
    <s v="Gardner"/>
    <s v="Molly Gardner"/>
    <n v="22"/>
    <x v="3"/>
    <x v="1"/>
    <s v="Nicoleborough"/>
    <x v="40"/>
    <s v="USA"/>
    <s v="Platinum"/>
  </r>
  <r>
    <s v="CUST1080"/>
    <s v="Jennifer"/>
    <s v="Garcia"/>
    <s v="Jennifer Garcia"/>
    <n v="61"/>
    <x v="2"/>
    <x v="1"/>
    <s v="New Sean"/>
    <x v="33"/>
    <s v="USA"/>
    <s v="Bronze"/>
  </r>
  <r>
    <s v="CUST1081"/>
    <s v="Krystal"/>
    <s v="Ford"/>
    <s v="Krystal Ford"/>
    <n v="34"/>
    <x v="1"/>
    <x v="1"/>
    <s v="South David"/>
    <x v="23"/>
    <s v="USA"/>
    <s v="Platinum"/>
  </r>
  <r>
    <s v="CUST1082"/>
    <s v="George"/>
    <s v="Rosario"/>
    <s v="George Rosario"/>
    <n v="53"/>
    <x v="0"/>
    <x v="0"/>
    <s v="Leburgh"/>
    <x v="35"/>
    <s v="USA"/>
    <s v="Bronze"/>
  </r>
  <r>
    <s v="CUST1083"/>
    <s v="Thomas"/>
    <s v="Robinson"/>
    <s v="Thomas Robinson"/>
    <n v="48"/>
    <x v="0"/>
    <x v="1"/>
    <s v="Nicholastown"/>
    <x v="15"/>
    <s v="USA"/>
    <s v="Bronze"/>
  </r>
  <r>
    <s v="CUST1084"/>
    <s v="Christy"/>
    <s v="Hoffman"/>
    <s v="Christy Hoffman"/>
    <n v="26"/>
    <x v="1"/>
    <x v="1"/>
    <s v="Garyberg"/>
    <x v="36"/>
    <s v="USA"/>
    <s v="Platinum"/>
  </r>
  <r>
    <s v="CUST1085"/>
    <s v="Richard"/>
    <s v="Delgado"/>
    <s v="Richard Delgado"/>
    <n v="36"/>
    <x v="1"/>
    <x v="0"/>
    <s v="West Theodorechester"/>
    <x v="9"/>
    <s v="USA"/>
    <s v="Silver"/>
  </r>
  <r>
    <s v="CUST1086"/>
    <s v="Tammy Miller"/>
    <s v="Md"/>
    <s v="Tammy Miller Md"/>
    <n v="19"/>
    <x v="4"/>
    <x v="1"/>
    <s v="Austinfurt"/>
    <x v="41"/>
    <s v="USA"/>
    <s v="Gold"/>
  </r>
  <r>
    <s v="CUST1087"/>
    <s v="Melissa Duffy"/>
    <s v="Md"/>
    <s v="Melissa Duffy Md"/>
    <n v="58"/>
    <x v="2"/>
    <x v="1"/>
    <s v="East Jenna"/>
    <x v="42"/>
    <s v="USA"/>
    <s v="Bronze"/>
  </r>
  <r>
    <s v="CUST1088"/>
    <s v="Timothy"/>
    <s v="Wright"/>
    <s v="Timothy Wright"/>
    <n v="58"/>
    <x v="2"/>
    <x v="0"/>
    <s v="Ashleystad"/>
    <x v="40"/>
    <s v="USA"/>
    <s v="Silver"/>
  </r>
  <r>
    <s v="CUST1089"/>
    <s v="Jamie"/>
    <s v="Yoder"/>
    <s v="Jamie Yoder"/>
    <n v="43"/>
    <x v="0"/>
    <x v="0"/>
    <s v="New Gabrielleville"/>
    <x v="43"/>
    <s v="USA"/>
    <s v="Platinum"/>
  </r>
  <r>
    <s v="CUST1090"/>
    <s v="Oscar"/>
    <s v="Moon"/>
    <s v="Oscar Moon"/>
    <n v="58"/>
    <x v="2"/>
    <x v="1"/>
    <s v="West Cody"/>
    <x v="44"/>
    <s v="USA"/>
    <s v="Platinum"/>
  </r>
  <r>
    <s v="CUST1091"/>
    <s v="Donna"/>
    <s v="Gregory"/>
    <s v="Donna Gregory"/>
    <n v="29"/>
    <x v="1"/>
    <x v="1"/>
    <s v="South Amandahaven"/>
    <x v="23"/>
    <s v="USA"/>
    <s v="Silver"/>
  </r>
  <r>
    <s v="CUST1092"/>
    <s v="Robert"/>
    <s v="Jackson"/>
    <s v="Robert Jackson"/>
    <n v="44"/>
    <x v="0"/>
    <x v="1"/>
    <s v="Lake Brandy"/>
    <x v="34"/>
    <s v="USA"/>
    <s v="Platinum"/>
  </r>
  <r>
    <s v="CUST1093"/>
    <s v="Christy"/>
    <s v="Vasquez"/>
    <s v="Christy Vasquez"/>
    <n v="28"/>
    <x v="1"/>
    <x v="1"/>
    <s v="Port Travisstad"/>
    <x v="42"/>
    <s v="USA"/>
    <s v="Gold"/>
  </r>
  <r>
    <s v="CUST1094"/>
    <s v="David"/>
    <s v="Patterson"/>
    <s v="David Patterson"/>
    <n v="43"/>
    <x v="0"/>
    <x v="1"/>
    <s v="New Amyport"/>
    <x v="29"/>
    <s v="USA"/>
    <s v="Gold"/>
  </r>
  <r>
    <s v="CUST1095"/>
    <s v="Amy"/>
    <s v="Fowler"/>
    <s v="Amy Fowler"/>
    <n v="62"/>
    <x v="2"/>
    <x v="1"/>
    <s v="West Bobbyshire"/>
    <x v="10"/>
    <s v="USA"/>
    <s v="Platinum"/>
  </r>
  <r>
    <s v="CUST1096"/>
    <s v="Samantha"/>
    <s v="Walker"/>
    <s v="Samantha Walker"/>
    <n v="30"/>
    <x v="1"/>
    <x v="1"/>
    <s v="Timothyburgh"/>
    <x v="44"/>
    <s v="USA"/>
    <s v="Platinum"/>
  </r>
  <r>
    <s v="CUST1097"/>
    <s v="David"/>
    <s v="Cobb"/>
    <s v="David Cobb"/>
    <n v="36"/>
    <x v="1"/>
    <x v="0"/>
    <s v="Lake Thomas"/>
    <x v="6"/>
    <s v="USA"/>
    <s v="Silver"/>
  </r>
  <r>
    <s v="CUST1098"/>
    <s v="Brittney"/>
    <s v="Morgan"/>
    <s v="Brittney Morgan"/>
    <n v="24"/>
    <x v="3"/>
    <x v="0"/>
    <s v="Lake Kaylahaven"/>
    <x v="26"/>
    <s v="USA"/>
    <s v="Gold"/>
  </r>
  <r>
    <s v="CUST1099"/>
    <s v="Sheila"/>
    <s v="Wilson"/>
    <s v="Sheila Wilson"/>
    <n v="35"/>
    <x v="1"/>
    <x v="0"/>
    <s v="South Dustin"/>
    <x v="34"/>
    <s v="USA"/>
    <s v="Silver"/>
  </r>
  <r>
    <s v="CUST1100"/>
    <s v="Diane"/>
    <s v="Watson"/>
    <s v="Diane Watson"/>
    <n v="53"/>
    <x v="0"/>
    <x v="1"/>
    <s v="North Codyport"/>
    <x v="45"/>
    <s v="USA"/>
    <s v="Platinum"/>
  </r>
  <r>
    <s v="CUST1101"/>
    <s v="Colleen"/>
    <s v="Maynard"/>
    <s v="Colleen Maynard"/>
    <n v="29"/>
    <x v="1"/>
    <x v="0"/>
    <s v="Singletonmouth"/>
    <x v="22"/>
    <s v="USA"/>
    <s v="Gold"/>
  </r>
  <r>
    <s v="CUST1102"/>
    <s v="Sarah"/>
    <s v="Schneider"/>
    <s v="Sarah Schneider"/>
    <n v="34"/>
    <x v="1"/>
    <x v="1"/>
    <s v="Port Joshuachester"/>
    <x v="9"/>
    <s v="USA"/>
    <s v="Bronze"/>
  </r>
  <r>
    <s v="CUST1103"/>
    <s v="Steven"/>
    <s v="Stein"/>
    <s v="Steven Stein"/>
    <n v="21"/>
    <x v="3"/>
    <x v="0"/>
    <s v="West Lauren"/>
    <x v="27"/>
    <s v="USA"/>
    <s v="Bronze"/>
  </r>
  <r>
    <s v="CUST1104"/>
    <s v="Christopher"/>
    <s v="Lester"/>
    <s v="Christopher Lester"/>
    <n v="64"/>
    <x v="2"/>
    <x v="0"/>
    <s v="South Jenniferville"/>
    <x v="15"/>
    <s v="USA"/>
    <s v="Silver"/>
  </r>
  <r>
    <s v="CUST1105"/>
    <s v="Lance"/>
    <s v="Baker"/>
    <s v="Lance Baker"/>
    <n v="50"/>
    <x v="0"/>
    <x v="1"/>
    <s v="Port Victoria"/>
    <x v="35"/>
    <s v="USA"/>
    <s v="Gold"/>
  </r>
  <r>
    <s v="CUST1106"/>
    <s v="Howard"/>
    <s v="Summers"/>
    <s v="Howard Summers"/>
    <n v="53"/>
    <x v="0"/>
    <x v="1"/>
    <s v="East Linda"/>
    <x v="32"/>
    <s v="USA"/>
    <s v="Bronze"/>
  </r>
  <r>
    <s v="CUST1107"/>
    <s v="Erica"/>
    <s v="Carney"/>
    <s v="Erica Carney"/>
    <n v="62"/>
    <x v="2"/>
    <x v="1"/>
    <s v="North Justin"/>
    <x v="1"/>
    <s v="USA"/>
    <s v="Platinum"/>
  </r>
  <r>
    <s v="CUST1108"/>
    <s v="Travis"/>
    <s v="Holland"/>
    <s v="Travis Holland"/>
    <n v="38"/>
    <x v="1"/>
    <x v="0"/>
    <s v="Webstermouth"/>
    <x v="8"/>
    <s v="USA"/>
    <s v="Bronze"/>
  </r>
  <r>
    <s v="CUST1109"/>
    <s v="Amy"/>
    <s v="Walker"/>
    <s v="Amy Walker"/>
    <n v="27"/>
    <x v="1"/>
    <x v="0"/>
    <s v="Smithland"/>
    <x v="7"/>
    <s v="USA"/>
    <s v="Silver"/>
  </r>
  <r>
    <s v="CUST1110"/>
    <s v="Ashley"/>
    <s v="Griffin"/>
    <s v="Ashley Griffin"/>
    <n v="40"/>
    <x v="1"/>
    <x v="1"/>
    <s v="New Dawnton"/>
    <x v="24"/>
    <s v="USA"/>
    <s v="Gold"/>
  </r>
  <r>
    <s v="CUST1111"/>
    <s v="Julie"/>
    <s v="Farmer"/>
    <s v="Julie Farmer"/>
    <n v="18"/>
    <x v="4"/>
    <x v="1"/>
    <s v="Rodriguezmouth"/>
    <x v="23"/>
    <s v="USA"/>
    <s v="Platinum"/>
  </r>
  <r>
    <s v="CUST1112"/>
    <s v="David"/>
    <s v="Cole"/>
    <s v="David Cole"/>
    <n v="27"/>
    <x v="1"/>
    <x v="1"/>
    <s v="Lake Michael"/>
    <x v="25"/>
    <s v="USA"/>
    <s v="Silver"/>
  </r>
  <r>
    <s v="CUST1113"/>
    <s v="Edward"/>
    <s v="Hall"/>
    <s v="Edward Hall"/>
    <n v="51"/>
    <x v="0"/>
    <x v="0"/>
    <s v="New William"/>
    <x v="33"/>
    <s v="USA"/>
    <s v="Gold"/>
  </r>
  <r>
    <s v="CUST1114"/>
    <s v="Ryan"/>
    <s v="Hernandez"/>
    <s v="Ryan Hernandez"/>
    <n v="30"/>
    <x v="1"/>
    <x v="0"/>
    <s v="East Donna"/>
    <x v="29"/>
    <s v="USA"/>
    <s v="Bronze"/>
  </r>
  <r>
    <s v="CUST1115"/>
    <s v="Tyler"/>
    <s v="Conrad"/>
    <s v="Tyler Conrad"/>
    <n v="53"/>
    <x v="0"/>
    <x v="1"/>
    <s v="North Curtischester"/>
    <x v="1"/>
    <s v="USA"/>
    <s v="Platinum"/>
  </r>
  <r>
    <s v="CUST1116"/>
    <s v="Anthony"/>
    <s v="Phillips"/>
    <s v="Anthony Phillips"/>
    <n v="18"/>
    <x v="4"/>
    <x v="1"/>
    <s v="North Davidport"/>
    <x v="32"/>
    <s v="USA"/>
    <s v="Platinum"/>
  </r>
  <r>
    <s v="CUST1117"/>
    <s v="Colleen"/>
    <s v="Mccarthy"/>
    <s v="Colleen Mccarthy"/>
    <n v="21"/>
    <x v="3"/>
    <x v="1"/>
    <s v="North Katherine"/>
    <x v="14"/>
    <s v="USA"/>
    <s v="Platinum"/>
  </r>
  <r>
    <s v="CUST1118"/>
    <s v="Earl"/>
    <s v="Allen"/>
    <s v="Earl Allen"/>
    <n v="36"/>
    <x v="1"/>
    <x v="0"/>
    <s v="New Jenniferburgh"/>
    <x v="13"/>
    <s v="USA"/>
    <s v="Platinum"/>
  </r>
  <r>
    <s v="CUST1119"/>
    <s v="Michael"/>
    <s v="Jones"/>
    <s v="Michael Jones"/>
    <n v="40"/>
    <x v="1"/>
    <x v="0"/>
    <s v="North Edwardton"/>
    <x v="34"/>
    <s v="USA"/>
    <s v="Bronze"/>
  </r>
  <r>
    <s v="CUST1120"/>
    <s v="Jacob"/>
    <s v="Hopkins"/>
    <s v="Jacob Hopkins"/>
    <n v="44"/>
    <x v="0"/>
    <x v="1"/>
    <s v="Lake Tylerfort"/>
    <x v="9"/>
    <s v="USA"/>
    <s v="Platinum"/>
  </r>
  <r>
    <s v="CUST1121"/>
    <s v="Joel"/>
    <s v="Robinson"/>
    <s v="Joel Robinson"/>
    <n v="62"/>
    <x v="2"/>
    <x v="0"/>
    <s v="Lake Danielport"/>
    <x v="19"/>
    <s v="USA"/>
    <s v="Platinum"/>
  </r>
  <r>
    <s v="CUST1122"/>
    <s v="Michael"/>
    <s v="Chang"/>
    <s v="Michael Chang"/>
    <n v="50"/>
    <x v="0"/>
    <x v="0"/>
    <s v="Kathrynport"/>
    <x v="0"/>
    <s v="USA"/>
    <s v="Platinum"/>
  </r>
  <r>
    <s v="CUST1123"/>
    <s v="Erin"/>
    <s v="Hopkins"/>
    <s v="Erin Hopkins"/>
    <n v="40"/>
    <x v="1"/>
    <x v="0"/>
    <s v="North Sabrina"/>
    <x v="37"/>
    <s v="USA"/>
    <s v="Silver"/>
  </r>
  <r>
    <s v="CUST1124"/>
    <s v="Donald"/>
    <s v="Lee"/>
    <s v="Donald Lee"/>
    <n v="26"/>
    <x v="1"/>
    <x v="0"/>
    <s v="Wongberg"/>
    <x v="30"/>
    <s v="USA"/>
    <s v="Bronze"/>
  </r>
  <r>
    <s v="CUST1125"/>
    <s v="Keith"/>
    <s v="Miller"/>
    <s v="Keith Miller"/>
    <n v="64"/>
    <x v="2"/>
    <x v="1"/>
    <s v="West Jameston"/>
    <x v="46"/>
    <s v="USA"/>
    <s v="Platinum"/>
  </r>
  <r>
    <s v="CUST1126"/>
    <s v="James"/>
    <s v="Wolfe"/>
    <s v="James Wolfe"/>
    <n v="62"/>
    <x v="2"/>
    <x v="1"/>
    <s v="Benjaminton"/>
    <x v="23"/>
    <s v="USA"/>
    <s v="Gold"/>
  </r>
  <r>
    <s v="CUST1127"/>
    <s v="John"/>
    <s v="Mcknight"/>
    <s v="John Mcknight"/>
    <n v="39"/>
    <x v="1"/>
    <x v="0"/>
    <s v="South Nathan"/>
    <x v="28"/>
    <s v="USA"/>
    <s v="Platinum"/>
  </r>
  <r>
    <s v="CUST1128"/>
    <s v="Susan"/>
    <s v="Mcdonald"/>
    <s v="Susan Mcdonald"/>
    <n v="45"/>
    <x v="0"/>
    <x v="0"/>
    <s v="East Ellen"/>
    <x v="40"/>
    <s v="USA"/>
    <s v="Silver"/>
  </r>
  <r>
    <s v="CUST1129"/>
    <s v="Jessica"/>
    <s v="Mitchell"/>
    <s v="Jessica Mitchell"/>
    <n v="43"/>
    <x v="0"/>
    <x v="1"/>
    <s v="Matthewbury"/>
    <x v="6"/>
    <s v="USA"/>
    <s v="Silver"/>
  </r>
  <r>
    <s v="CUST1130"/>
    <s v="Jamie"/>
    <s v="Reyes"/>
    <s v="Jamie Reyes"/>
    <n v="29"/>
    <x v="1"/>
    <x v="0"/>
    <s v="Jonesbury"/>
    <x v="27"/>
    <s v="USA"/>
    <s v="Platinum"/>
  </r>
  <r>
    <s v="CUST1131"/>
    <s v="Joseph"/>
    <s v="Richards"/>
    <s v="Joseph Richards"/>
    <n v="34"/>
    <x v="1"/>
    <x v="1"/>
    <s v="Wigginsville"/>
    <x v="2"/>
    <s v="USA"/>
    <s v="Bronze"/>
  </r>
  <r>
    <s v="CUST1132"/>
    <s v="Miguel"/>
    <s v="Reynolds"/>
    <s v="Miguel Reynolds"/>
    <n v="57"/>
    <x v="2"/>
    <x v="1"/>
    <s v="Taylorberg"/>
    <x v="3"/>
    <s v="USA"/>
    <s v="Gold"/>
  </r>
  <r>
    <s v="CUST1133"/>
    <s v="Hayley"/>
    <s v="Pope"/>
    <s v="Hayley Pope"/>
    <n v="62"/>
    <x v="2"/>
    <x v="1"/>
    <s v="West Stephenville"/>
    <x v="35"/>
    <s v="USA"/>
    <s v="Bronze"/>
  </r>
  <r>
    <s v="CUST1134"/>
    <s v="Morgan"/>
    <s v="Bowen"/>
    <s v="Morgan Bowen"/>
    <n v="54"/>
    <x v="0"/>
    <x v="0"/>
    <s v="Parksfort"/>
    <x v="14"/>
    <s v="USA"/>
    <s v="Gold"/>
  </r>
  <r>
    <s v="CUST1135"/>
    <s v="Matthew"/>
    <s v="Hanna"/>
    <s v="Matthew Hanna"/>
    <n v="33"/>
    <x v="1"/>
    <x v="1"/>
    <s v="Gonzalezbury"/>
    <x v="25"/>
    <s v="USA"/>
    <s v="Platinum"/>
  </r>
  <r>
    <s v="CUST1136"/>
    <s v="Patrick"/>
    <s v="Coleman"/>
    <s v="Patrick Coleman"/>
    <n v="29"/>
    <x v="1"/>
    <x v="0"/>
    <s v="New Jeffrey"/>
    <x v="13"/>
    <s v="USA"/>
    <s v="Silver"/>
  </r>
  <r>
    <s v="CUST1137"/>
    <s v="Rick"/>
    <s v="Dominguez"/>
    <s v="Rick Dominguez"/>
    <n v="55"/>
    <x v="0"/>
    <x v="1"/>
    <s v="North Johnbury"/>
    <x v="3"/>
    <s v="USA"/>
    <s v="Platinum"/>
  </r>
  <r>
    <s v="CUST1138"/>
    <s v="Sean"/>
    <s v="Roth"/>
    <s v="Sean Roth"/>
    <n v="43"/>
    <x v="0"/>
    <x v="0"/>
    <s v="Lake Michael"/>
    <x v="39"/>
    <s v="USA"/>
    <s v="Gold"/>
  </r>
  <r>
    <s v="CUST1139"/>
    <s v="Brian"/>
    <s v="Holder"/>
    <s v="Brian Holder"/>
    <n v="32"/>
    <x v="1"/>
    <x v="0"/>
    <s v="Port Travis"/>
    <x v="22"/>
    <s v="USA"/>
    <s v="Bronze"/>
  </r>
  <r>
    <s v="CUST1140"/>
    <s v="Patty"/>
    <s v="Francis"/>
    <s v="Patty Francis"/>
    <n v="63"/>
    <x v="2"/>
    <x v="1"/>
    <s v="South Brooke"/>
    <x v="9"/>
    <s v="USA"/>
    <s v="Gold"/>
  </r>
  <r>
    <s v="CUST1141"/>
    <s v="Cristian"/>
    <s v="Wright"/>
    <s v="Cristian Wright"/>
    <n v="30"/>
    <x v="1"/>
    <x v="0"/>
    <s v="Port Denise"/>
    <x v="4"/>
    <s v="USA"/>
    <s v="Bronze"/>
  </r>
  <r>
    <s v="CUST1142"/>
    <s v="Maria"/>
    <s v="Ramirez"/>
    <s v="Maria Ramirez"/>
    <n v="37"/>
    <x v="1"/>
    <x v="0"/>
    <s v="West Brandon"/>
    <x v="12"/>
    <s v="USA"/>
    <s v="Bronze"/>
  </r>
  <r>
    <s v="CUST1143"/>
    <s v="Carlos"/>
    <s v="Skinner"/>
    <s v="Carlos Skinner"/>
    <n v="46"/>
    <x v="0"/>
    <x v="0"/>
    <s v="Dwaynemouth"/>
    <x v="2"/>
    <s v="USA"/>
    <s v="Bronze"/>
  </r>
  <r>
    <s v="CUST1144"/>
    <s v="Justin"/>
    <s v="Cross"/>
    <s v="Justin Cross"/>
    <n v="62"/>
    <x v="2"/>
    <x v="1"/>
    <s v="North Anthonychester"/>
    <x v="29"/>
    <s v="USA"/>
    <s v="Bronze"/>
  </r>
  <r>
    <s v="CUST1145"/>
    <s v="Cameron"/>
    <s v="Simpson"/>
    <s v="Cameron Simpson"/>
    <n v="46"/>
    <x v="0"/>
    <x v="0"/>
    <s v="Michaelfort"/>
    <x v="36"/>
    <s v="USA"/>
    <s v="Platinum"/>
  </r>
  <r>
    <s v="CUST1146"/>
    <s v="Edward"/>
    <s v="Rivera"/>
    <s v="Edward Rivera"/>
    <n v="32"/>
    <x v="1"/>
    <x v="1"/>
    <s v="Chungmouth"/>
    <x v="42"/>
    <s v="USA"/>
    <s v="Gold"/>
  </r>
  <r>
    <s v="CUST1147"/>
    <s v="Rhonda"/>
    <s v="Young"/>
    <s v="Rhonda Young"/>
    <n v="49"/>
    <x v="0"/>
    <x v="1"/>
    <s v="Lake Nathanfort"/>
    <x v="26"/>
    <s v="USA"/>
    <s v="Platinum"/>
  </r>
  <r>
    <s v="CUST1148"/>
    <s v="Theresa"/>
    <s v="Campbell"/>
    <s v="Theresa Campbell"/>
    <n v="42"/>
    <x v="0"/>
    <x v="1"/>
    <s v="New Brian"/>
    <x v="43"/>
    <s v="USA"/>
    <s v="Bronze"/>
  </r>
  <r>
    <s v="CUST1149"/>
    <s v="Denise"/>
    <s v="Griffin"/>
    <s v="Denise Griffin"/>
    <n v="33"/>
    <x v="1"/>
    <x v="0"/>
    <s v="West Markhaven"/>
    <x v="35"/>
    <s v="USA"/>
    <s v="Platinum"/>
  </r>
  <r>
    <s v="CUST1150"/>
    <s v="Stephanie"/>
    <s v="Conway"/>
    <s v="Stephanie Conway"/>
    <n v="24"/>
    <x v="3"/>
    <x v="0"/>
    <s v="Port Frankmouth"/>
    <x v="41"/>
    <s v="USA"/>
    <s v="Gold"/>
  </r>
  <r>
    <s v="CUST1151"/>
    <s v="Michael"/>
    <s v="Davies"/>
    <s v="Michael Davies"/>
    <n v="25"/>
    <x v="3"/>
    <x v="1"/>
    <s v="Lake Stevenfort"/>
    <x v="5"/>
    <s v="USA"/>
    <s v="Gold"/>
  </r>
  <r>
    <s v="CUST1152"/>
    <s v="Patrick"/>
    <s v="Roberts"/>
    <s v="Patrick Roberts"/>
    <n v="41"/>
    <x v="0"/>
    <x v="1"/>
    <s v="Jaredville"/>
    <x v="21"/>
    <s v="USA"/>
    <s v="Platinum"/>
  </r>
  <r>
    <s v="CUST1153"/>
    <s v="Joseph"/>
    <s v="Faulkner"/>
    <s v="Joseph Faulkner"/>
    <n v="31"/>
    <x v="1"/>
    <x v="0"/>
    <s v="New Leahfurt"/>
    <x v="1"/>
    <s v="USA"/>
    <s v="Bronze"/>
  </r>
  <r>
    <s v="CUST1154"/>
    <s v="Julie"/>
    <s v="Hale"/>
    <s v="Julie Hale"/>
    <n v="35"/>
    <x v="1"/>
    <x v="1"/>
    <s v="Owensview"/>
    <x v="28"/>
    <s v="USA"/>
    <s v="Gold"/>
  </r>
  <r>
    <s v="CUST1155"/>
    <s v="Curtis"/>
    <s v="Haynes"/>
    <s v="Curtis Haynes"/>
    <n v="60"/>
    <x v="2"/>
    <x v="1"/>
    <s v="Estradaside"/>
    <x v="37"/>
    <s v="USA"/>
    <s v="Gold"/>
  </r>
  <r>
    <s v="CUST1156"/>
    <s v="Maria"/>
    <s v="Sanchez"/>
    <s v="Maria Sanchez"/>
    <n v="46"/>
    <x v="0"/>
    <x v="0"/>
    <s v="East Peterbury"/>
    <x v="1"/>
    <s v="USA"/>
    <s v="Bronze"/>
  </r>
  <r>
    <s v="CUST1157"/>
    <s v="Paul"/>
    <s v="Zamora"/>
    <s v="Paul Zamora"/>
    <n v="59"/>
    <x v="2"/>
    <x v="0"/>
    <s v="North Larryfurt"/>
    <x v="1"/>
    <s v="USA"/>
    <s v="Platinum"/>
  </r>
  <r>
    <s v="CUST1158"/>
    <s v="Sean"/>
    <s v="Powell"/>
    <s v="Sean Powell"/>
    <n v="43"/>
    <x v="0"/>
    <x v="0"/>
    <s v="South Kevin"/>
    <x v="28"/>
    <s v="USA"/>
    <s v="Bronze"/>
  </r>
  <r>
    <s v="CUST1159"/>
    <s v="Brian"/>
    <s v="Choi"/>
    <s v="Brian Choi"/>
    <n v="46"/>
    <x v="0"/>
    <x v="1"/>
    <s v="Floydton"/>
    <x v="16"/>
    <s v="USA"/>
    <s v="Gold"/>
  </r>
  <r>
    <s v="CUST1160"/>
    <s v="John"/>
    <s v="Lawson"/>
    <s v="John Lawson"/>
    <n v="41"/>
    <x v="0"/>
    <x v="1"/>
    <s v="New Juliemouth"/>
    <x v="0"/>
    <s v="USA"/>
    <s v="Platinum"/>
  </r>
  <r>
    <s v="CUST1161"/>
    <s v="Cynthia"/>
    <s v="Morris"/>
    <s v="Cynthia Morris"/>
    <n v="18"/>
    <x v="4"/>
    <x v="1"/>
    <s v="Hessmouth"/>
    <x v="23"/>
    <s v="USA"/>
    <s v="Silver"/>
  </r>
  <r>
    <s v="CUST1162"/>
    <s v="Mariah"/>
    <s v="Brown"/>
    <s v="Mariah Brown"/>
    <n v="37"/>
    <x v="1"/>
    <x v="0"/>
    <s v="Palmerbury"/>
    <x v="34"/>
    <s v="USA"/>
    <s v="Silver"/>
  </r>
  <r>
    <s v="CUST1163"/>
    <s v="Joseph"/>
    <s v="Jones"/>
    <s v="Joseph Jones"/>
    <n v="21"/>
    <x v="3"/>
    <x v="0"/>
    <s v="North Matthew"/>
    <x v="30"/>
    <s v="USA"/>
    <s v="Bronze"/>
  </r>
  <r>
    <s v="CUST1164"/>
    <s v="Daniel"/>
    <s v="Rivas"/>
    <s v="Daniel Rivas"/>
    <n v="39"/>
    <x v="1"/>
    <x v="1"/>
    <s v="Dominiquefort"/>
    <x v="15"/>
    <s v="USA"/>
    <s v="Silver"/>
  </r>
  <r>
    <s v="CUST1165"/>
    <s v="Jason"/>
    <s v="Wheeler"/>
    <s v="Jason Wheeler"/>
    <n v="47"/>
    <x v="0"/>
    <x v="1"/>
    <s v="Carolview"/>
    <x v="30"/>
    <s v="USA"/>
    <s v="Platinum"/>
  </r>
  <r>
    <s v="CUST1166"/>
    <s v="Patricia"/>
    <s v="Gardner"/>
    <s v="Patricia Gardner"/>
    <n v="25"/>
    <x v="3"/>
    <x v="1"/>
    <s v="South Ashleyton"/>
    <x v="25"/>
    <s v="USA"/>
    <s v="Silver"/>
  </r>
  <r>
    <s v="CUST1167"/>
    <s v="Antonio"/>
    <s v="Wade"/>
    <s v="Antonio Wade"/>
    <n v="36"/>
    <x v="1"/>
    <x v="1"/>
    <s v="New Jasonmouth"/>
    <x v="34"/>
    <s v="USA"/>
    <s v="Gold"/>
  </r>
  <r>
    <s v="CUST1168"/>
    <s v="Daniel"/>
    <s v="Contreras"/>
    <s v="Daniel Contreras"/>
    <n v="36"/>
    <x v="1"/>
    <x v="1"/>
    <s v="Robertview"/>
    <x v="35"/>
    <s v="USA"/>
    <s v="Platinum"/>
  </r>
  <r>
    <s v="CUST1169"/>
    <s v="Steve"/>
    <s v="Mclaughlin"/>
    <s v="Steve Mclaughlin"/>
    <n v="64"/>
    <x v="2"/>
    <x v="0"/>
    <s v="Josephmouth"/>
    <x v="8"/>
    <s v="USA"/>
    <s v="Bronze"/>
  </r>
  <r>
    <s v="CUST1170"/>
    <s v="Christopher Garcia"/>
    <s v="Dds"/>
    <s v="Christopher Garcia Dds"/>
    <n v="18"/>
    <x v="4"/>
    <x v="0"/>
    <s v="New Joseph"/>
    <x v="21"/>
    <s v="USA"/>
    <s v="Gold"/>
  </r>
  <r>
    <s v="CUST1171"/>
    <s v="Amy"/>
    <s v="Wilson"/>
    <s v="Amy Wilson"/>
    <n v="44"/>
    <x v="0"/>
    <x v="1"/>
    <s v="Morrisburgh"/>
    <x v="36"/>
    <s v="USA"/>
    <s v="Platinum"/>
  </r>
  <r>
    <s v="CUST1172"/>
    <s v="Thomas"/>
    <s v="Rhodes"/>
    <s v="Thomas Rhodes"/>
    <n v="41"/>
    <x v="0"/>
    <x v="1"/>
    <s v="Port Richard"/>
    <x v="7"/>
    <s v="USA"/>
    <s v="Bronze"/>
  </r>
  <r>
    <s v="CUST1173"/>
    <s v="Teresa"/>
    <s v="Stokes"/>
    <s v="Teresa Stokes"/>
    <n v="41"/>
    <x v="0"/>
    <x v="1"/>
    <s v="New William"/>
    <x v="37"/>
    <s v="USA"/>
    <s v="Platinum"/>
  </r>
  <r>
    <s v="CUST1174"/>
    <s v="Maria"/>
    <s v="Davis"/>
    <s v="Maria Davis"/>
    <n v="26"/>
    <x v="1"/>
    <x v="1"/>
    <s v="Avilahaven"/>
    <x v="28"/>
    <s v="USA"/>
    <s v="Gold"/>
  </r>
  <r>
    <s v="CUST1175"/>
    <s v="Michelle"/>
    <s v="Rogers"/>
    <s v="Michelle Rogers"/>
    <n v="56"/>
    <x v="2"/>
    <x v="0"/>
    <s v="East Jessicaborough"/>
    <x v="19"/>
    <s v="USA"/>
    <s v="Platinum"/>
  </r>
  <r>
    <s v="CUST1176"/>
    <s v="John"/>
    <s v="Bradford"/>
    <s v="John Bradford"/>
    <n v="48"/>
    <x v="0"/>
    <x v="0"/>
    <s v="Anabury"/>
    <x v="28"/>
    <s v="USA"/>
    <s v="Silver"/>
  </r>
  <r>
    <s v="CUST1177"/>
    <s v="Curtis"/>
    <s v="Lam"/>
    <s v="Curtis Lam"/>
    <n v="55"/>
    <x v="0"/>
    <x v="0"/>
    <s v="Butlerberg"/>
    <x v="47"/>
    <s v="USA"/>
    <s v="Platinum"/>
  </r>
  <r>
    <s v="CUST1178"/>
    <s v="Michelle"/>
    <s v="Myers"/>
    <s v="Michelle Myers"/>
    <n v="33"/>
    <x v="1"/>
    <x v="1"/>
    <s v="West Daniel"/>
    <x v="42"/>
    <s v="USA"/>
    <s v="Bronze"/>
  </r>
  <r>
    <s v="CUST1179"/>
    <s v="Nicholas"/>
    <s v="Bradshaw"/>
    <s v="Nicholas Bradshaw"/>
    <n v="43"/>
    <x v="0"/>
    <x v="1"/>
    <s v="Murphyfurt"/>
    <x v="22"/>
    <s v="USA"/>
    <s v="Silver"/>
  </r>
  <r>
    <s v="CUST1180"/>
    <s v="Wesley"/>
    <s v="Thompson"/>
    <s v="Wesley Thompson"/>
    <n v="38"/>
    <x v="1"/>
    <x v="0"/>
    <s v="East Davidmouth"/>
    <x v="46"/>
    <s v="USA"/>
    <s v="Bronze"/>
  </r>
  <r>
    <s v="CUST1181"/>
    <s v="Erin"/>
    <s v="Ward"/>
    <s v="Erin Ward"/>
    <n v="60"/>
    <x v="2"/>
    <x v="0"/>
    <s v="New Brianchester"/>
    <x v="10"/>
    <s v="USA"/>
    <s v="Bronze"/>
  </r>
  <r>
    <s v="CUST1182"/>
    <s v="Melissa"/>
    <s v="Hamilton"/>
    <s v="Melissa Hamilton"/>
    <n v="23"/>
    <x v="3"/>
    <x v="1"/>
    <s v="Hutchinsonville"/>
    <x v="18"/>
    <s v="USA"/>
    <s v="Silver"/>
  </r>
  <r>
    <s v="CUST1183"/>
    <s v="Mario"/>
    <s v="Jacobs"/>
    <s v="Mario Jacobs"/>
    <n v="18"/>
    <x v="4"/>
    <x v="0"/>
    <s v="Port James"/>
    <x v="10"/>
    <s v="USA"/>
    <s v="Platinum"/>
  </r>
  <r>
    <s v="CUST1184"/>
    <s v="Leonard"/>
    <s v="Cochran"/>
    <s v="Leonard Cochran"/>
    <n v="46"/>
    <x v="0"/>
    <x v="1"/>
    <s v="Port Sherryview"/>
    <x v="1"/>
    <s v="USA"/>
    <s v="Silver"/>
  </r>
  <r>
    <s v="CUST1185"/>
    <s v="Brent"/>
    <s v="Rivas"/>
    <s v="Brent Rivas"/>
    <n v="54"/>
    <x v="0"/>
    <x v="1"/>
    <s v="North Kellyberg"/>
    <x v="16"/>
    <s v="USA"/>
    <s v="Platinum"/>
  </r>
  <r>
    <s v="CUST1186"/>
    <s v="Jennifer"/>
    <s v="Pruitt"/>
    <s v="Jennifer Pruitt"/>
    <n v="53"/>
    <x v="0"/>
    <x v="0"/>
    <s v="East Justin"/>
    <x v="21"/>
    <s v="USA"/>
    <s v="Silver"/>
  </r>
  <r>
    <s v="CUST1187"/>
    <s v="Dr. Suzanne"/>
    <s v="Bullock"/>
    <s v="Dr. Suzanne Bullock"/>
    <n v="60"/>
    <x v="2"/>
    <x v="1"/>
    <s v="Lake Blaketon"/>
    <x v="2"/>
    <s v="USA"/>
    <s v="Platinum"/>
  </r>
  <r>
    <s v="CUST1188"/>
    <s v="Kimberly"/>
    <s v="Brooks"/>
    <s v="Kimberly Brooks"/>
    <n v="42"/>
    <x v="0"/>
    <x v="0"/>
    <s v="Kingfort"/>
    <x v="33"/>
    <s v="USA"/>
    <s v="Silver"/>
  </r>
  <r>
    <s v="CUST1189"/>
    <s v="Daniel"/>
    <s v="Austin"/>
    <s v="Daniel Austin"/>
    <n v="29"/>
    <x v="1"/>
    <x v="0"/>
    <s v="Lake Howardberg"/>
    <x v="47"/>
    <s v="USA"/>
    <s v="Gold"/>
  </r>
  <r>
    <s v="CUST1190"/>
    <s v="Christopher"/>
    <s v="Stewart"/>
    <s v="Christopher Stewart"/>
    <n v="21"/>
    <x v="3"/>
    <x v="0"/>
    <s v="Amandaside"/>
    <x v="10"/>
    <s v="USA"/>
    <s v="Bronze"/>
  </r>
  <r>
    <s v="CUST1191"/>
    <s v="Todd"/>
    <s v="Poole"/>
    <s v="Todd Poole"/>
    <n v="29"/>
    <x v="1"/>
    <x v="1"/>
    <s v="Johnsonshire"/>
    <x v="3"/>
    <s v="USA"/>
    <s v="Bronze"/>
  </r>
  <r>
    <s v="CUST1192"/>
    <s v="Jacob"/>
    <s v="Wood"/>
    <s v="Jacob Wood"/>
    <n v="26"/>
    <x v="1"/>
    <x v="0"/>
    <s v="Lake Samanthafort"/>
    <x v="20"/>
    <s v="USA"/>
    <s v="Gold"/>
  </r>
  <r>
    <s v="CUST1193"/>
    <s v="David"/>
    <s v="Roberts"/>
    <s v="David Roberts"/>
    <n v="38"/>
    <x v="1"/>
    <x v="0"/>
    <s v="Port Amanda"/>
    <x v="15"/>
    <s v="USA"/>
    <s v="Gold"/>
  </r>
  <r>
    <s v="CUST1194"/>
    <s v="Ashley"/>
    <s v="Ferguson"/>
    <s v="Ashley Ferguson"/>
    <n v="46"/>
    <x v="0"/>
    <x v="0"/>
    <s v="Sarahmouth"/>
    <x v="9"/>
    <s v="USA"/>
    <s v="Gold"/>
  </r>
  <r>
    <s v="CUST1195"/>
    <s v="Anthony"/>
    <s v="Garcia"/>
    <s v="Anthony Garcia"/>
    <n v="60"/>
    <x v="2"/>
    <x v="0"/>
    <s v="Taraberg"/>
    <x v="23"/>
    <s v="USA"/>
    <s v="Silver"/>
  </r>
  <r>
    <s v="CUST1196"/>
    <s v="Megan"/>
    <s v="Greer"/>
    <s v="Megan Greer"/>
    <n v="18"/>
    <x v="4"/>
    <x v="1"/>
    <s v="West John"/>
    <x v="26"/>
    <s v="USA"/>
    <s v="Platinum"/>
  </r>
  <r>
    <s v="CUST1197"/>
    <s v="Andrea"/>
    <s v="Jacobs"/>
    <s v="Andrea Jacobs"/>
    <n v="45"/>
    <x v="0"/>
    <x v="1"/>
    <s v="Christopherland"/>
    <x v="31"/>
    <s v="USA"/>
    <s v="Platinum"/>
  </r>
  <r>
    <s v="CUST1198"/>
    <s v="Wanda"/>
    <s v="Snyder"/>
    <s v="Wanda Snyder"/>
    <n v="54"/>
    <x v="0"/>
    <x v="0"/>
    <s v="Frostmouth"/>
    <x v="28"/>
    <s v="USA"/>
    <s v="Bronze"/>
  </r>
  <r>
    <s v="CUST1199"/>
    <s v="Carmen"/>
    <s v="Price"/>
    <s v="Carmen Price"/>
    <n v="46"/>
    <x v="0"/>
    <x v="0"/>
    <s v="North Briannamouth"/>
    <x v="34"/>
    <s v="USA"/>
    <s v="Bronze"/>
  </r>
  <r>
    <s v="CUST1200"/>
    <s v="Anna"/>
    <s v="Perez"/>
    <s v="Anna Perez"/>
    <n v="30"/>
    <x v="1"/>
    <x v="0"/>
    <s v="South Jerry"/>
    <x v="46"/>
    <s v="USA"/>
    <s v="Platinum"/>
  </r>
  <r>
    <s v="CUST1201"/>
    <s v="Mary"/>
    <s v="Boyd"/>
    <s v="Mary Boyd"/>
    <n v="25"/>
    <x v="3"/>
    <x v="1"/>
    <s v="New Logan"/>
    <x v="25"/>
    <s v="USA"/>
    <s v="Bronze"/>
  </r>
  <r>
    <s v="CUST1202"/>
    <s v="Christina"/>
    <s v="Garcia"/>
    <s v="Christina Garcia"/>
    <n v="37"/>
    <x v="1"/>
    <x v="1"/>
    <s v="Clarkeside"/>
    <x v="11"/>
    <s v="USA"/>
    <s v="Platinum"/>
  </r>
  <r>
    <s v="CUST1203"/>
    <s v="Sarah"/>
    <s v="Brady"/>
    <s v="Sarah Brady"/>
    <n v="47"/>
    <x v="0"/>
    <x v="0"/>
    <s v="Johnsonland"/>
    <x v="37"/>
    <s v="USA"/>
    <s v="Platinum"/>
  </r>
  <r>
    <s v="CUST1204"/>
    <s v="Tiffany"/>
    <s v="Herrera"/>
    <s v="Tiffany Herrera"/>
    <n v="52"/>
    <x v="0"/>
    <x v="0"/>
    <s v="New Dianebury"/>
    <x v="39"/>
    <s v="USA"/>
    <s v="Platinum"/>
  </r>
  <r>
    <s v="CUST1205"/>
    <s v="Michelle"/>
    <s v="Carpenter"/>
    <s v="Michelle Carpenter"/>
    <n v="44"/>
    <x v="0"/>
    <x v="1"/>
    <s v="Lake Danielleton"/>
    <x v="16"/>
    <s v="USA"/>
    <s v="Gold"/>
  </r>
  <r>
    <s v="CUST1206"/>
    <s v="Ronald"/>
    <s v="Jones"/>
    <s v="Ronald Jones"/>
    <n v="26"/>
    <x v="1"/>
    <x v="1"/>
    <s v="Brownshire"/>
    <x v="34"/>
    <s v="USA"/>
    <s v="Silver"/>
  </r>
  <r>
    <s v="CUST1207"/>
    <s v="Jacqueline"/>
    <s v="Pacheco"/>
    <s v="Jacqueline Pacheco"/>
    <n v="28"/>
    <x v="1"/>
    <x v="1"/>
    <s v="South Emily"/>
    <x v="16"/>
    <s v="USA"/>
    <s v="Bronze"/>
  </r>
  <r>
    <s v="CUST1208"/>
    <s v="John"/>
    <s v="Perez"/>
    <s v="John Perez"/>
    <n v="54"/>
    <x v="0"/>
    <x v="0"/>
    <s v="Kathrynview"/>
    <x v="44"/>
    <s v="USA"/>
    <s v="Platinum"/>
  </r>
  <r>
    <s v="CUST1209"/>
    <s v="Joan"/>
    <s v="Johnson"/>
    <s v="Joan Johnson"/>
    <n v="50"/>
    <x v="0"/>
    <x v="1"/>
    <s v="Lake Josephport"/>
    <x v="46"/>
    <s v="USA"/>
    <s v="Platinum"/>
  </r>
  <r>
    <s v="CUST1210"/>
    <s v="Antonio"/>
    <s v="Jones"/>
    <s v="Antonio Jones"/>
    <n v="48"/>
    <x v="0"/>
    <x v="0"/>
    <s v="Matthewborough"/>
    <x v="15"/>
    <s v="USA"/>
    <s v="Silver"/>
  </r>
  <r>
    <s v="CUST1211"/>
    <s v="Rodney"/>
    <s v="Huffman"/>
    <s v="Rodney Huffman"/>
    <n v="20"/>
    <x v="3"/>
    <x v="1"/>
    <s v="Garzafort"/>
    <x v="17"/>
    <s v="USA"/>
    <s v="Silver"/>
  </r>
  <r>
    <s v="CUST1212"/>
    <s v="Blake"/>
    <s v="Harrison"/>
    <s v="Blake Harrison"/>
    <n v="63"/>
    <x v="2"/>
    <x v="1"/>
    <s v="Lyonsfort"/>
    <x v="14"/>
    <s v="USA"/>
    <s v="Platinum"/>
  </r>
  <r>
    <s v="CUST1213"/>
    <s v="Stuart"/>
    <s v="Johnson"/>
    <s v="Stuart Johnson"/>
    <n v="42"/>
    <x v="0"/>
    <x v="1"/>
    <s v="West Markport"/>
    <x v="1"/>
    <s v="USA"/>
    <s v="Platinum"/>
  </r>
  <r>
    <s v="CUST1214"/>
    <s v="Eric"/>
    <s v="Todd"/>
    <s v="Eric Todd"/>
    <n v="61"/>
    <x v="2"/>
    <x v="0"/>
    <s v="Danielstad"/>
    <x v="12"/>
    <s v="USA"/>
    <s v="Gold"/>
  </r>
  <r>
    <s v="CUST1215"/>
    <s v="Steve"/>
    <s v="Medina"/>
    <s v="Steve Medina"/>
    <n v="50"/>
    <x v="0"/>
    <x v="1"/>
    <s v="East Josephside"/>
    <x v="5"/>
    <s v="USA"/>
    <s v="Gold"/>
  </r>
  <r>
    <s v="CUST1216"/>
    <s v="Kathryn"/>
    <s v="Garcia"/>
    <s v="Kathryn Garcia"/>
    <n v="44"/>
    <x v="0"/>
    <x v="0"/>
    <s v="Morrismouth"/>
    <x v="4"/>
    <s v="USA"/>
    <s v="Platinum"/>
  </r>
  <r>
    <s v="CUST1217"/>
    <s v="Kathy"/>
    <s v="Copeland"/>
    <s v="Kathy Copeland"/>
    <n v="42"/>
    <x v="0"/>
    <x v="0"/>
    <s v="North Christinemouth"/>
    <x v="21"/>
    <s v="USA"/>
    <s v="Silver"/>
  </r>
  <r>
    <s v="CUST1218"/>
    <s v="Julia"/>
    <s v="Jackson"/>
    <s v="Julia Jackson"/>
    <n v="46"/>
    <x v="0"/>
    <x v="0"/>
    <s v="Edwardland"/>
    <x v="4"/>
    <s v="USA"/>
    <s v="Platinum"/>
  </r>
  <r>
    <s v="CUST1219"/>
    <s v="Jordan"/>
    <s v="Wells"/>
    <s v="Jordan Wells"/>
    <n v="47"/>
    <x v="0"/>
    <x v="1"/>
    <s v="Phillipschester"/>
    <x v="16"/>
    <s v="USA"/>
    <s v="Gold"/>
  </r>
  <r>
    <s v="CUST1220"/>
    <s v="George"/>
    <s v="Davis"/>
    <s v="George Davis"/>
    <n v="50"/>
    <x v="0"/>
    <x v="1"/>
    <s v="Lake Lisa"/>
    <x v="48"/>
    <s v="USA"/>
    <s v="Bronze"/>
  </r>
  <r>
    <s v="CUST1221"/>
    <s v="Lisa"/>
    <s v="Young"/>
    <s v="Lisa Young"/>
    <n v="38"/>
    <x v="1"/>
    <x v="0"/>
    <s v="Maybury"/>
    <x v="15"/>
    <s v="USA"/>
    <s v="Platinum"/>
  </r>
  <r>
    <s v="CUST1222"/>
    <s v="Alejandro"/>
    <s v="Doyle"/>
    <s v="Alejandro Doyle"/>
    <n v="35"/>
    <x v="1"/>
    <x v="0"/>
    <s v="East Crystalton"/>
    <x v="33"/>
    <s v="USA"/>
    <s v="Platinum"/>
  </r>
  <r>
    <s v="CUST1223"/>
    <s v="Robert"/>
    <s v="Harris"/>
    <s v="Robert Harris"/>
    <n v="50"/>
    <x v="0"/>
    <x v="0"/>
    <s v="East Jeremy"/>
    <x v="37"/>
    <s v="USA"/>
    <s v="Platinum"/>
  </r>
  <r>
    <s v="CUST1224"/>
    <s v="Anthony"/>
    <s v="Morgan"/>
    <s v="Anthony Morgan"/>
    <n v="29"/>
    <x v="1"/>
    <x v="0"/>
    <s v="New Anthonyfurt"/>
    <x v="21"/>
    <s v="USA"/>
    <s v="Silver"/>
  </r>
  <r>
    <s v="CUST1225"/>
    <s v="Elizabeth"/>
    <s v="Stanley"/>
    <s v="Elizabeth Stanley"/>
    <n v="46"/>
    <x v="0"/>
    <x v="1"/>
    <s v="Bethanyton"/>
    <x v="22"/>
    <s v="USA"/>
    <s v="Platinum"/>
  </r>
  <r>
    <s v="CUST1226"/>
    <s v="Alexis"/>
    <s v="Castaneda"/>
    <s v="Alexis Castaneda"/>
    <n v="54"/>
    <x v="0"/>
    <x v="0"/>
    <s v="Morrisbury"/>
    <x v="26"/>
    <s v="USA"/>
    <s v="Gold"/>
  </r>
  <r>
    <s v="CUST1227"/>
    <s v="Gregory"/>
    <s v="Pham"/>
    <s v="Gregory Pham"/>
    <n v="63"/>
    <x v="2"/>
    <x v="1"/>
    <s v="Pollardton"/>
    <x v="11"/>
    <s v="USA"/>
    <s v="Gold"/>
  </r>
  <r>
    <s v="CUST1228"/>
    <s v="Casey"/>
    <s v="Flores"/>
    <s v="Casey Flores"/>
    <n v="52"/>
    <x v="0"/>
    <x v="1"/>
    <s v="Lake Michael"/>
    <x v="22"/>
    <s v="USA"/>
    <s v="Gold"/>
  </r>
  <r>
    <s v="CUST1229"/>
    <s v="Tanner"/>
    <s v="Thompson"/>
    <s v="Tanner Thompson"/>
    <n v="32"/>
    <x v="1"/>
    <x v="1"/>
    <s v="Port Lisashire"/>
    <x v="24"/>
    <s v="USA"/>
    <s v="Bronze"/>
  </r>
  <r>
    <s v="CUST1230"/>
    <s v="Timothy"/>
    <s v="Sanders"/>
    <s v="Timothy Sanders"/>
    <n v="29"/>
    <x v="1"/>
    <x v="0"/>
    <s v="Aaronmouth"/>
    <x v="35"/>
    <s v="USA"/>
    <s v="Bronze"/>
  </r>
  <r>
    <s v="CUST1231"/>
    <s v="Timothy"/>
    <s v="Juarez"/>
    <s v="Timothy Juarez"/>
    <n v="22"/>
    <x v="3"/>
    <x v="1"/>
    <s v="Grahamstad"/>
    <x v="42"/>
    <s v="USA"/>
    <s v="Bronze"/>
  </r>
  <r>
    <s v="CUST1232"/>
    <s v="Christy"/>
    <s v="Hill"/>
    <s v="Christy Hill"/>
    <n v="27"/>
    <x v="1"/>
    <x v="1"/>
    <s v="Tammyton"/>
    <x v="16"/>
    <s v="USA"/>
    <s v="Platinum"/>
  </r>
  <r>
    <s v="CUST1233"/>
    <s v="Michelle"/>
    <s v="Gonzalez"/>
    <s v="Michelle Gonzalez"/>
    <n v="59"/>
    <x v="2"/>
    <x v="0"/>
    <s v="Clarkport"/>
    <x v="7"/>
    <s v="USA"/>
    <s v="Silver"/>
  </r>
  <r>
    <s v="CUST1234"/>
    <s v="Nathaniel"/>
    <s v="Hill"/>
    <s v="Nathaniel Hill"/>
    <n v="43"/>
    <x v="0"/>
    <x v="1"/>
    <s v="Lake Mark"/>
    <x v="11"/>
    <s v="USA"/>
    <s v="Gold"/>
  </r>
  <r>
    <s v="CUST1235"/>
    <s v="Jon"/>
    <s v="Ortiz"/>
    <s v="Jon Ortiz"/>
    <n v="28"/>
    <x v="1"/>
    <x v="1"/>
    <s v="South Angelaport"/>
    <x v="17"/>
    <s v="USA"/>
    <s v="Bronze"/>
  </r>
  <r>
    <s v="CUST1236"/>
    <s v="Joshua"/>
    <s v="Wilson"/>
    <s v="Joshua Wilson"/>
    <n v="42"/>
    <x v="0"/>
    <x v="1"/>
    <s v="North Larryport"/>
    <x v="39"/>
    <s v="USA"/>
    <s v="Bronze"/>
  </r>
  <r>
    <s v="CUST1237"/>
    <s v="Wesley"/>
    <s v="Short"/>
    <s v="Wesley Short"/>
    <n v="41"/>
    <x v="0"/>
    <x v="1"/>
    <s v="Susanstad"/>
    <x v="12"/>
    <s v="USA"/>
    <s v="Gold"/>
  </r>
  <r>
    <s v="CUST1238"/>
    <s v="Steven"/>
    <s v="Smith"/>
    <s v="Steven Smith"/>
    <n v="40"/>
    <x v="1"/>
    <x v="0"/>
    <s v="Port Krista"/>
    <x v="7"/>
    <s v="USA"/>
    <s v="Platinum"/>
  </r>
  <r>
    <s v="CUST1239"/>
    <s v="Maria"/>
    <s v="Hill"/>
    <s v="Maria Hill"/>
    <n v="58"/>
    <x v="2"/>
    <x v="1"/>
    <s v="Zamoraborough"/>
    <x v="29"/>
    <s v="USA"/>
    <s v="Platinum"/>
  </r>
  <r>
    <s v="CUST1240"/>
    <s v="William"/>
    <s v="Hull"/>
    <s v="William Hull"/>
    <n v="59"/>
    <x v="2"/>
    <x v="1"/>
    <s v="Heathfort"/>
    <x v="25"/>
    <s v="USA"/>
    <s v="Platinum"/>
  </r>
  <r>
    <s v="CUST1241"/>
    <s v="Mr. William"/>
    <s v="Horton"/>
    <s v="Mr. William Horton"/>
    <n v="31"/>
    <x v="1"/>
    <x v="0"/>
    <s v="Dawsonchester"/>
    <x v="39"/>
    <s v="USA"/>
    <s v="Platinum"/>
  </r>
  <r>
    <s v="CUST1242"/>
    <s v="William"/>
    <s v="Jackson"/>
    <s v="William Jackson"/>
    <n v="58"/>
    <x v="2"/>
    <x v="1"/>
    <s v="New Tina"/>
    <x v="27"/>
    <s v="USA"/>
    <s v="Silver"/>
  </r>
  <r>
    <s v="CUST1243"/>
    <s v="Brian"/>
    <s v="Hammond"/>
    <s v="Brian Hammond"/>
    <n v="56"/>
    <x v="2"/>
    <x v="1"/>
    <s v="North Nicholas"/>
    <x v="45"/>
    <s v="USA"/>
    <s v="Gold"/>
  </r>
  <r>
    <s v="CUST1244"/>
    <s v="Nancy"/>
    <s v="Page"/>
    <s v="Nancy Page"/>
    <n v="19"/>
    <x v="4"/>
    <x v="0"/>
    <s v="West Julia"/>
    <x v="22"/>
    <s v="USA"/>
    <s v="Bronze"/>
  </r>
  <r>
    <s v="CUST1245"/>
    <s v="Laura"/>
    <s v="Soto"/>
    <s v="Laura Soto"/>
    <n v="57"/>
    <x v="2"/>
    <x v="1"/>
    <s v="Rodriguezton"/>
    <x v="25"/>
    <s v="USA"/>
    <s v="Platinum"/>
  </r>
  <r>
    <s v="CUST1246"/>
    <s v="Mary"/>
    <s v="Russell"/>
    <s v="Mary Russell"/>
    <n v="58"/>
    <x v="2"/>
    <x v="0"/>
    <s v="South Regina"/>
    <x v="40"/>
    <s v="USA"/>
    <s v="Bronze"/>
  </r>
  <r>
    <s v="CUST1247"/>
    <s v="Douglas"/>
    <s v="Rhodes"/>
    <s v="Douglas Rhodes"/>
    <n v="32"/>
    <x v="1"/>
    <x v="0"/>
    <s v="Mikehaven"/>
    <x v="8"/>
    <s v="USA"/>
    <s v="Platinum"/>
  </r>
  <r>
    <s v="CUST1248"/>
    <s v="Nicholas"/>
    <s v="Webb"/>
    <s v="Nicholas Webb"/>
    <n v="19"/>
    <x v="4"/>
    <x v="0"/>
    <s v="Lake Timothy"/>
    <x v="29"/>
    <s v="USA"/>
    <s v="Gold"/>
  </r>
  <r>
    <s v="CUST1249"/>
    <s v="Lauren"/>
    <s v="George"/>
    <s v="Lauren George"/>
    <n v="41"/>
    <x v="0"/>
    <x v="1"/>
    <s v="Garciamouth"/>
    <x v="10"/>
    <s v="USA"/>
    <s v="Gold"/>
  </r>
  <r>
    <s v="CUST1250"/>
    <s v="Veronica"/>
    <s v="Newman"/>
    <s v="Veronica Newman"/>
    <n v="48"/>
    <x v="0"/>
    <x v="0"/>
    <s v="New Daniel"/>
    <x v="17"/>
    <s v="USA"/>
    <s v="Platinum"/>
  </r>
  <r>
    <s v="CUST1251"/>
    <s v="Tyler"/>
    <s v="Garner"/>
    <s v="Tyler Garner"/>
    <n v="64"/>
    <x v="2"/>
    <x v="0"/>
    <s v="Port Coreyfort"/>
    <x v="2"/>
    <s v="USA"/>
    <s v="Silver"/>
  </r>
  <r>
    <s v="CUST1252"/>
    <s v="John"/>
    <s v="Mccoy"/>
    <s v="John Mccoy"/>
    <n v="26"/>
    <x v="1"/>
    <x v="0"/>
    <s v="Robinborough"/>
    <x v="6"/>
    <s v="USA"/>
    <s v="Silver"/>
  </r>
  <r>
    <s v="CUST1253"/>
    <s v="Dr. Ashley Yates"/>
    <s v="Md"/>
    <s v="Dr. Ashley Yates Md"/>
    <n v="32"/>
    <x v="1"/>
    <x v="0"/>
    <s v="New Maria"/>
    <x v="43"/>
    <s v="USA"/>
    <s v="Bronze"/>
  </r>
  <r>
    <s v="CUST1254"/>
    <s v="Linda"/>
    <s v="Kline"/>
    <s v="Linda Kline"/>
    <n v="34"/>
    <x v="1"/>
    <x v="0"/>
    <s v="Masseyland"/>
    <x v="26"/>
    <s v="USA"/>
    <s v="Silver"/>
  </r>
  <r>
    <s v="CUST1255"/>
    <s v="Damon"/>
    <s v="Perez"/>
    <s v="Damon Perez"/>
    <n v="21"/>
    <x v="3"/>
    <x v="0"/>
    <s v="Jasonton"/>
    <x v="3"/>
    <s v="USA"/>
    <s v="Gold"/>
  </r>
  <r>
    <s v="CUST1256"/>
    <s v="Kristen"/>
    <s v="Fischer"/>
    <s v="Kristen Fischer"/>
    <n v="57"/>
    <x v="2"/>
    <x v="0"/>
    <s v="Lake Christopher"/>
    <x v="40"/>
    <s v="USA"/>
    <s v="Platinum"/>
  </r>
  <r>
    <s v="CUST1257"/>
    <s v="Christopher"/>
    <s v="David"/>
    <s v="Christopher David"/>
    <n v="42"/>
    <x v="0"/>
    <x v="0"/>
    <s v="Karenmouth"/>
    <x v="48"/>
    <s v="USA"/>
    <s v="Silver"/>
  </r>
  <r>
    <s v="CUST1258"/>
    <s v="Sarah"/>
    <s v="Stewart"/>
    <s v="Sarah Stewart"/>
    <n v="24"/>
    <x v="3"/>
    <x v="1"/>
    <s v="East Richard"/>
    <x v="45"/>
    <s v="USA"/>
    <s v="Platinum"/>
  </r>
  <r>
    <s v="CUST1259"/>
    <s v="Beth"/>
    <s v="Allen"/>
    <s v="Beth Allen"/>
    <n v="32"/>
    <x v="1"/>
    <x v="1"/>
    <s v="South Kathrynmouth"/>
    <x v="18"/>
    <s v="USA"/>
    <s v="Silver"/>
  </r>
  <r>
    <s v="CUST1260"/>
    <s v="Russell"/>
    <s v="Lamb"/>
    <s v="Russell Lamb"/>
    <n v="63"/>
    <x v="2"/>
    <x v="1"/>
    <s v="North Jonathon"/>
    <x v="23"/>
    <s v="USA"/>
    <s v="Platinum"/>
  </r>
  <r>
    <s v="CUST1261"/>
    <s v="Carol"/>
    <s v="Bishop"/>
    <s v="Carol Bishop"/>
    <n v="27"/>
    <x v="1"/>
    <x v="1"/>
    <s v="Lake Saramouth"/>
    <x v="5"/>
    <s v="USA"/>
    <s v="Silver"/>
  </r>
  <r>
    <s v="CUST1262"/>
    <s v="Katherine"/>
    <s v="Cowan"/>
    <s v="Katherine Cowan"/>
    <n v="60"/>
    <x v="2"/>
    <x v="1"/>
    <s v="New Ana"/>
    <x v="12"/>
    <s v="USA"/>
    <s v="Silver"/>
  </r>
  <r>
    <s v="CUST1263"/>
    <s v="Crystal"/>
    <s v="Davis"/>
    <s v="Crystal Davis"/>
    <n v="50"/>
    <x v="0"/>
    <x v="0"/>
    <s v="Sallymouth"/>
    <x v="44"/>
    <s v="USA"/>
    <s v="Bronze"/>
  </r>
  <r>
    <s v="CUST1264"/>
    <s v="Matthew"/>
    <s v="Payne"/>
    <s v="Matthew Payne"/>
    <n v="25"/>
    <x v="3"/>
    <x v="0"/>
    <s v="Grahamfurt"/>
    <x v="49"/>
    <s v="USA"/>
    <s v="Gold"/>
  </r>
  <r>
    <s v="CUST1265"/>
    <s v="Tracy"/>
    <s v="Kelly"/>
    <s v="Tracy Kelly"/>
    <n v="38"/>
    <x v="1"/>
    <x v="0"/>
    <s v="West Jamieport"/>
    <x v="34"/>
    <s v="USA"/>
    <s v="Silver"/>
  </r>
  <r>
    <s v="CUST1266"/>
    <s v="Cynthia"/>
    <s v="Payne"/>
    <s v="Cynthia Payne"/>
    <n v="32"/>
    <x v="1"/>
    <x v="1"/>
    <s v="South Gina"/>
    <x v="47"/>
    <s v="USA"/>
    <s v="Bronze"/>
  </r>
  <r>
    <s v="CUST1267"/>
    <s v="Zachary"/>
    <s v="Shelton"/>
    <s v="Zachary Shelton"/>
    <n v="18"/>
    <x v="4"/>
    <x v="0"/>
    <s v="North Nicholas"/>
    <x v="12"/>
    <s v="USA"/>
    <s v="Bronze"/>
  </r>
  <r>
    <s v="CUST1268"/>
    <s v="Kevin"/>
    <s v="Orr"/>
    <s v="Kevin Orr"/>
    <n v="53"/>
    <x v="0"/>
    <x v="1"/>
    <s v="Ryanberg"/>
    <x v="31"/>
    <s v="USA"/>
    <s v="Bronze"/>
  </r>
  <r>
    <s v="CUST1269"/>
    <s v="Tyrone"/>
    <s v="Olson"/>
    <s v="Tyrone Olson"/>
    <n v="45"/>
    <x v="0"/>
    <x v="1"/>
    <s v="Emilytown"/>
    <x v="4"/>
    <s v="USA"/>
    <s v="Silver"/>
  </r>
  <r>
    <s v="CUST1270"/>
    <s v="Brian"/>
    <s v="Garcia"/>
    <s v="Brian Garcia"/>
    <n v="31"/>
    <x v="1"/>
    <x v="1"/>
    <s v="Ramosmouth"/>
    <x v="44"/>
    <s v="USA"/>
    <s v="Gold"/>
  </r>
  <r>
    <s v="CUST1271"/>
    <s v="Daisy Johnson"/>
    <s v="Dds"/>
    <s v="Daisy Johnson Dds"/>
    <n v="64"/>
    <x v="2"/>
    <x v="0"/>
    <s v="North Stephanie"/>
    <x v="13"/>
    <s v="USA"/>
    <s v="Platinum"/>
  </r>
  <r>
    <s v="CUST1272"/>
    <s v="Adam"/>
    <s v="Rowland"/>
    <s v="Adam Rowland"/>
    <n v="48"/>
    <x v="0"/>
    <x v="1"/>
    <s v="Welchview"/>
    <x v="4"/>
    <s v="USA"/>
    <s v="Gold"/>
  </r>
  <r>
    <s v="CUST1273"/>
    <s v="Samantha"/>
    <s v="Robinson"/>
    <s v="Samantha Robinson"/>
    <n v="23"/>
    <x v="3"/>
    <x v="0"/>
    <s v="North Roy"/>
    <x v="41"/>
    <s v="USA"/>
    <s v="Bronze"/>
  </r>
  <r>
    <s v="CUST1274"/>
    <s v="Sarah"/>
    <s v="Lane"/>
    <s v="Sarah Lane"/>
    <n v="38"/>
    <x v="1"/>
    <x v="0"/>
    <s v="Edwardborough"/>
    <x v="28"/>
    <s v="USA"/>
    <s v="Silver"/>
  </r>
  <r>
    <s v="CUST1275"/>
    <s v="Shannon"/>
    <s v="Miller"/>
    <s v="Shannon Miller"/>
    <n v="22"/>
    <x v="3"/>
    <x v="0"/>
    <s v="North Austinport"/>
    <x v="47"/>
    <s v="USA"/>
    <s v="Gold"/>
  </r>
  <r>
    <s v="CUST1276"/>
    <s v="Arthur"/>
    <s v="Warren"/>
    <s v="Arthur Warren"/>
    <n v="38"/>
    <x v="1"/>
    <x v="0"/>
    <s v="Ericshire"/>
    <x v="29"/>
    <s v="USA"/>
    <s v="Gold"/>
  </r>
  <r>
    <s v="CUST1277"/>
    <s v="Jeffrey"/>
    <s v="Gomez"/>
    <s v="Jeffrey Gomez"/>
    <n v="22"/>
    <x v="3"/>
    <x v="1"/>
    <s v="Lake Nicole"/>
    <x v="38"/>
    <s v="USA"/>
    <s v="Platinum"/>
  </r>
  <r>
    <s v="CUST1278"/>
    <s v="Stephen"/>
    <s v="Fowler"/>
    <s v="Stephen Fowler"/>
    <n v="42"/>
    <x v="0"/>
    <x v="1"/>
    <s v="Port Mariastad"/>
    <x v="32"/>
    <s v="USA"/>
    <s v="Platinum"/>
  </r>
  <r>
    <s v="CUST1279"/>
    <s v="Aaron"/>
    <s v="Luna"/>
    <s v="Aaron Luna"/>
    <n v="21"/>
    <x v="3"/>
    <x v="1"/>
    <s v="Gilltown"/>
    <x v="3"/>
    <s v="USA"/>
    <s v="Bronze"/>
  </r>
  <r>
    <s v="CUST1280"/>
    <s v="Antonio"/>
    <s v="Leon"/>
    <s v="Antonio Leon"/>
    <n v="48"/>
    <x v="0"/>
    <x v="0"/>
    <s v="Morrisville"/>
    <x v="19"/>
    <s v="USA"/>
    <s v="Bronze"/>
  </r>
  <r>
    <s v="CUST1281"/>
    <s v="Brittany"/>
    <s v="Watson"/>
    <s v="Brittany Watson"/>
    <n v="59"/>
    <x v="2"/>
    <x v="0"/>
    <s v="North Joshualand"/>
    <x v="27"/>
    <s v="USA"/>
    <s v="Platinum"/>
  </r>
  <r>
    <s v="CUST1282"/>
    <s v="Kristi"/>
    <s v="Lopez"/>
    <s v="Kristi Lopez"/>
    <n v="46"/>
    <x v="0"/>
    <x v="1"/>
    <s v="Spencermouth"/>
    <x v="16"/>
    <s v="USA"/>
    <s v="Gold"/>
  </r>
  <r>
    <s v="CUST1283"/>
    <s v="Bryan"/>
    <s v="Garcia"/>
    <s v="Bryan Garcia"/>
    <n v="54"/>
    <x v="0"/>
    <x v="1"/>
    <s v="Garciaborough"/>
    <x v="49"/>
    <s v="USA"/>
    <s v="Silver"/>
  </r>
  <r>
    <s v="CUST1284"/>
    <s v="Hunter"/>
    <s v="Sutton"/>
    <s v="Hunter Sutton"/>
    <n v="54"/>
    <x v="0"/>
    <x v="0"/>
    <s v="Patrickshire"/>
    <x v="27"/>
    <s v="USA"/>
    <s v="Gold"/>
  </r>
  <r>
    <s v="CUST1285"/>
    <s v="Donna"/>
    <s v="Guerra"/>
    <s v="Donna Guerra"/>
    <n v="46"/>
    <x v="0"/>
    <x v="1"/>
    <s v="North Robert"/>
    <x v="48"/>
    <s v="USA"/>
    <s v="Silver"/>
  </r>
  <r>
    <s v="CUST1286"/>
    <s v="Tommy"/>
    <s v="Roberts"/>
    <s v="Tommy Roberts"/>
    <n v="22"/>
    <x v="3"/>
    <x v="0"/>
    <s v="Port Tonyfort"/>
    <x v="6"/>
    <s v="USA"/>
    <s v="Silver"/>
  </r>
  <r>
    <s v="CUST1287"/>
    <s v="Cynthia"/>
    <s v="Roberts"/>
    <s v="Cynthia Roberts"/>
    <n v="22"/>
    <x v="3"/>
    <x v="1"/>
    <s v="Millerfort"/>
    <x v="28"/>
    <s v="USA"/>
    <s v="Gold"/>
  </r>
  <r>
    <s v="CUST1288"/>
    <s v="Misty"/>
    <s v="Ferguson"/>
    <s v="Misty Ferguson"/>
    <n v="58"/>
    <x v="2"/>
    <x v="0"/>
    <s v="North Joseside"/>
    <x v="27"/>
    <s v="USA"/>
    <s v="Gold"/>
  </r>
  <r>
    <s v="CUST1289"/>
    <s v="Jennifer"/>
    <s v="Figueroa"/>
    <s v="Jennifer Figueroa"/>
    <n v="45"/>
    <x v="0"/>
    <x v="0"/>
    <s v="North Brookestad"/>
    <x v="3"/>
    <s v="USA"/>
    <s v="Bronze"/>
  </r>
  <r>
    <s v="CUST1290"/>
    <s v="Chase Williams"/>
    <s v="Md"/>
    <s v="Chase Williams Md"/>
    <n v="52"/>
    <x v="0"/>
    <x v="1"/>
    <s v="Sherimouth"/>
    <x v="39"/>
    <s v="USA"/>
    <s v="Silver"/>
  </r>
  <r>
    <s v="CUST1291"/>
    <s v="James"/>
    <s v="Powell"/>
    <s v="James Powell"/>
    <n v="40"/>
    <x v="1"/>
    <x v="1"/>
    <s v="West Beverlymouth"/>
    <x v="21"/>
    <s v="USA"/>
    <s v="Bronze"/>
  </r>
  <r>
    <s v="CUST1292"/>
    <s v="Ricardo"/>
    <s v="Jones"/>
    <s v="Ricardo Jones"/>
    <n v="30"/>
    <x v="1"/>
    <x v="0"/>
    <s v="Danielland"/>
    <x v="31"/>
    <s v="USA"/>
    <s v="Silver"/>
  </r>
  <r>
    <s v="CUST1293"/>
    <s v="Gloria"/>
    <s v="Taylor"/>
    <s v="Gloria Taylor"/>
    <n v="56"/>
    <x v="2"/>
    <x v="1"/>
    <s v="North Daniel"/>
    <x v="44"/>
    <s v="USA"/>
    <s v="Platinum"/>
  </r>
  <r>
    <s v="CUST1294"/>
    <s v="Lisa"/>
    <s v="Chandler"/>
    <s v="Lisa Chandler"/>
    <n v="29"/>
    <x v="1"/>
    <x v="0"/>
    <s v="Port Richard"/>
    <x v="12"/>
    <s v="USA"/>
    <s v="Platinum"/>
  </r>
  <r>
    <s v="CUST1295"/>
    <s v="Crystal"/>
    <s v="Waters"/>
    <s v="Crystal Waters"/>
    <n v="19"/>
    <x v="4"/>
    <x v="1"/>
    <s v="North Michelleport"/>
    <x v="11"/>
    <s v="USA"/>
    <s v="Bronze"/>
  </r>
  <r>
    <s v="CUST1296"/>
    <s v="Jared"/>
    <s v="Moran"/>
    <s v="Jared Moran"/>
    <n v="28"/>
    <x v="1"/>
    <x v="1"/>
    <s v="South David"/>
    <x v="7"/>
    <s v="USA"/>
    <s v="Bronze"/>
  </r>
  <r>
    <s v="CUST1297"/>
    <s v="Jennifer"/>
    <s v="Carr"/>
    <s v="Jennifer Carr"/>
    <n v="47"/>
    <x v="0"/>
    <x v="1"/>
    <s v="Lake Brett"/>
    <x v="21"/>
    <s v="USA"/>
    <s v="Silver"/>
  </r>
  <r>
    <s v="CUST1298"/>
    <s v="Tracy"/>
    <s v="Stephens"/>
    <s v="Tracy Stephens"/>
    <n v="64"/>
    <x v="2"/>
    <x v="0"/>
    <s v="New Joshuatown"/>
    <x v="46"/>
    <s v="USA"/>
    <s v="Platinum"/>
  </r>
  <r>
    <s v="CUST1299"/>
    <s v="Stephanie"/>
    <s v="Jacobs"/>
    <s v="Stephanie Jacobs"/>
    <n v="48"/>
    <x v="0"/>
    <x v="1"/>
    <s v="West Robinmouth"/>
    <x v="44"/>
    <s v="USA"/>
    <s v="Platinum"/>
  </r>
  <r>
    <s v="CUST1300"/>
    <s v="Matthew"/>
    <s v="Avery"/>
    <s v="Matthew Avery"/>
    <n v="29"/>
    <x v="1"/>
    <x v="0"/>
    <s v="Lake Melissashire"/>
    <x v="5"/>
    <s v="USA"/>
    <s v="Silver"/>
  </r>
  <r>
    <s v="CUST1301"/>
    <s v="Ryan"/>
    <s v="Kane"/>
    <s v="Ryan Kane"/>
    <n v="50"/>
    <x v="0"/>
    <x v="0"/>
    <s v="West Bruceburgh"/>
    <x v="39"/>
    <s v="USA"/>
    <s v="Gold"/>
  </r>
  <r>
    <s v="CUST1302"/>
    <s v="Edward"/>
    <s v="Cole"/>
    <s v="Edward Cole"/>
    <n v="36"/>
    <x v="1"/>
    <x v="0"/>
    <s v="Lake Charlotte"/>
    <x v="23"/>
    <s v="USA"/>
    <s v="Gold"/>
  </r>
  <r>
    <s v="CUST1303"/>
    <s v="John"/>
    <s v="Sloan"/>
    <s v="John Sloan"/>
    <n v="23"/>
    <x v="3"/>
    <x v="1"/>
    <s v="East Johntown"/>
    <x v="17"/>
    <s v="USA"/>
    <s v="Platinum"/>
  </r>
  <r>
    <s v="CUST1304"/>
    <s v="Miss Alexandria Li"/>
    <s v="Dvm"/>
    <s v="Miss Alexandria Li Dvm"/>
    <n v="41"/>
    <x v="0"/>
    <x v="0"/>
    <s v="Port Jenniferton"/>
    <x v="11"/>
    <s v="USA"/>
    <s v="Silver"/>
  </r>
  <r>
    <s v="CUST1305"/>
    <s v="Roberta"/>
    <s v="Green"/>
    <s v="Roberta Green"/>
    <n v="64"/>
    <x v="2"/>
    <x v="0"/>
    <s v="West Joseph"/>
    <x v="14"/>
    <s v="USA"/>
    <s v="Platinum"/>
  </r>
  <r>
    <s v="CUST1306"/>
    <s v="Angela"/>
    <s v="Robinson"/>
    <s v="Angela Robinson"/>
    <n v="44"/>
    <x v="0"/>
    <x v="0"/>
    <s v="New Nicholasstad"/>
    <x v="34"/>
    <s v="USA"/>
    <s v="Platinum"/>
  </r>
  <r>
    <s v="CUST1307"/>
    <s v="Brandy"/>
    <s v="Thompson"/>
    <s v="Brandy Thompson"/>
    <n v="56"/>
    <x v="2"/>
    <x v="1"/>
    <s v="West Patriciaview"/>
    <x v="2"/>
    <s v="USA"/>
    <s v="Bronze"/>
  </r>
  <r>
    <s v="CUST1308"/>
    <s v="Jennifer"/>
    <s v="Zamora"/>
    <s v="Jennifer Zamora"/>
    <n v="60"/>
    <x v="2"/>
    <x v="1"/>
    <s v="Sarahland"/>
    <x v="37"/>
    <s v="USA"/>
    <s v="Gold"/>
  </r>
  <r>
    <s v="CUST1309"/>
    <s v="Stacy"/>
    <s v="Collins"/>
    <s v="Stacy Collins"/>
    <n v="41"/>
    <x v="0"/>
    <x v="1"/>
    <s v="Randychester"/>
    <x v="4"/>
    <s v="USA"/>
    <s v="Bronze"/>
  </r>
  <r>
    <s v="CUST1310"/>
    <s v="Kara"/>
    <s v="Dodson"/>
    <s v="Kara Dodson"/>
    <n v="20"/>
    <x v="3"/>
    <x v="0"/>
    <s v="Joelside"/>
    <x v="28"/>
    <s v="USA"/>
    <s v="Silver"/>
  </r>
  <r>
    <s v="CUST1311"/>
    <s v="Kevin"/>
    <s v="Larson"/>
    <s v="Kevin Larson"/>
    <n v="35"/>
    <x v="1"/>
    <x v="0"/>
    <s v="Port Edwardmouth"/>
    <x v="5"/>
    <s v="USA"/>
    <s v="Platinum"/>
  </r>
  <r>
    <s v="CUST1312"/>
    <s v="Jason"/>
    <s v="Mullins"/>
    <s v="Jason Mullins"/>
    <n v="47"/>
    <x v="0"/>
    <x v="1"/>
    <s v="Brianchester"/>
    <x v="17"/>
    <s v="USA"/>
    <s v="Silver"/>
  </r>
  <r>
    <s v="CUST1313"/>
    <s v="Elizabeth"/>
    <s v="Jones"/>
    <s v="Elizabeth Jones"/>
    <n v="62"/>
    <x v="2"/>
    <x v="0"/>
    <s v="Brownburgh"/>
    <x v="24"/>
    <s v="USA"/>
    <s v="Platinum"/>
  </r>
  <r>
    <s v="CUST1314"/>
    <s v="Elizabeth"/>
    <s v="Johnson"/>
    <s v="Elizabeth Johnson"/>
    <n v="53"/>
    <x v="0"/>
    <x v="1"/>
    <s v="Anitaland"/>
    <x v="14"/>
    <s v="USA"/>
    <s v="Silver"/>
  </r>
  <r>
    <s v="CUST1315"/>
    <s v="William"/>
    <s v="Rodriguez"/>
    <s v="William Rodriguez"/>
    <n v="49"/>
    <x v="0"/>
    <x v="0"/>
    <s v="Port Chad"/>
    <x v="48"/>
    <s v="USA"/>
    <s v="Silver"/>
  </r>
  <r>
    <s v="CUST1316"/>
    <s v="Robert"/>
    <s v="House"/>
    <s v="Robert House"/>
    <n v="34"/>
    <x v="1"/>
    <x v="0"/>
    <s v="Lake James"/>
    <x v="24"/>
    <s v="USA"/>
    <s v="Gold"/>
  </r>
  <r>
    <s v="CUST1317"/>
    <s v="Tiffany"/>
    <s v="Williams"/>
    <s v="Tiffany Williams"/>
    <n v="64"/>
    <x v="2"/>
    <x v="1"/>
    <s v="Richardsport"/>
    <x v="8"/>
    <s v="USA"/>
    <s v="Gold"/>
  </r>
  <r>
    <s v="CUST1318"/>
    <s v="Madison"/>
    <s v="Wright"/>
    <s v="Madison Wright"/>
    <n v="25"/>
    <x v="3"/>
    <x v="0"/>
    <s v="Monicaview"/>
    <x v="11"/>
    <s v="USA"/>
    <s v="Platinum"/>
  </r>
  <r>
    <s v="CUST1319"/>
    <s v="Casey"/>
    <s v="Simpson"/>
    <s v="Casey Simpson"/>
    <n v="54"/>
    <x v="0"/>
    <x v="0"/>
    <s v="West Mathewside"/>
    <x v="41"/>
    <s v="USA"/>
    <s v="Platinum"/>
  </r>
  <r>
    <s v="CUST1320"/>
    <s v="Jessica"/>
    <s v="Gonzalez"/>
    <s v="Jessica Gonzalez"/>
    <n v="34"/>
    <x v="1"/>
    <x v="1"/>
    <s v="South Darrenland"/>
    <x v="37"/>
    <s v="USA"/>
    <s v="Bronze"/>
  </r>
  <r>
    <s v="CUST1321"/>
    <s v="Darren"/>
    <s v="Burton"/>
    <s v="Darren Burton"/>
    <n v="21"/>
    <x v="3"/>
    <x v="1"/>
    <s v="Lake Alice"/>
    <x v="34"/>
    <s v="USA"/>
    <s v="Bronze"/>
  </r>
  <r>
    <s v="CUST1322"/>
    <s v="Samuel"/>
    <s v="Arias"/>
    <s v="Samuel Arias"/>
    <n v="54"/>
    <x v="0"/>
    <x v="0"/>
    <s v="North Nicole"/>
    <x v="49"/>
    <s v="USA"/>
    <s v="Bronze"/>
  </r>
  <r>
    <s v="CUST1323"/>
    <s v="Kristy"/>
    <s v="Dunlap"/>
    <s v="Kristy Dunlap"/>
    <n v="64"/>
    <x v="2"/>
    <x v="1"/>
    <s v="Whiteport"/>
    <x v="0"/>
    <s v="USA"/>
    <s v="Platinum"/>
  </r>
  <r>
    <s v="CUST1324"/>
    <s v="Alex Mann"/>
    <s v="Ii"/>
    <s v="Alex Mann Ii"/>
    <n v="58"/>
    <x v="2"/>
    <x v="0"/>
    <s v="South Zacharychester"/>
    <x v="18"/>
    <s v="USA"/>
    <s v="Bronze"/>
  </r>
  <r>
    <s v="CUST1325"/>
    <s v="Andrew"/>
    <s v="Smith"/>
    <s v="Andrew Smith"/>
    <n v="60"/>
    <x v="2"/>
    <x v="0"/>
    <s v="East Matthew"/>
    <x v="43"/>
    <s v="USA"/>
    <s v="Bronze"/>
  </r>
  <r>
    <s v="CUST1326"/>
    <s v="Robert"/>
    <s v="King"/>
    <s v="Robert King"/>
    <n v="58"/>
    <x v="2"/>
    <x v="1"/>
    <s v="Cindyton"/>
    <x v="32"/>
    <s v="USA"/>
    <s v="Gold"/>
  </r>
  <r>
    <s v="CUST1327"/>
    <s v="Reginald"/>
    <s v="Willis"/>
    <s v="Reginald Willis"/>
    <n v="62"/>
    <x v="2"/>
    <x v="1"/>
    <s v="Kellybury"/>
    <x v="10"/>
    <s v="USA"/>
    <s v="Bronze"/>
  </r>
  <r>
    <s v="CUST1328"/>
    <s v="Mario Harvey"/>
    <s v="Jr."/>
    <s v="Mario Harvey Jr."/>
    <n v="46"/>
    <x v="0"/>
    <x v="0"/>
    <s v="Jessicaport"/>
    <x v="31"/>
    <s v="USA"/>
    <s v="Platinum"/>
  </r>
  <r>
    <s v="CUST1329"/>
    <s v="Victor"/>
    <s v="Mcintosh"/>
    <s v="Victor Mcintosh"/>
    <n v="62"/>
    <x v="2"/>
    <x v="1"/>
    <s v="Tiffanyshire"/>
    <x v="31"/>
    <s v="USA"/>
    <s v="Bronze"/>
  </r>
  <r>
    <s v="CUST1330"/>
    <s v="Pamela"/>
    <s v="Mcguire"/>
    <s v="Pamela Mcguire"/>
    <n v="54"/>
    <x v="0"/>
    <x v="0"/>
    <s v="South Jasontown"/>
    <x v="30"/>
    <s v="USA"/>
    <s v="Platinum"/>
  </r>
  <r>
    <s v="CUST1331"/>
    <s v="Maria"/>
    <s v="Phillips"/>
    <s v="Maria Phillips"/>
    <n v="38"/>
    <x v="1"/>
    <x v="1"/>
    <s v="North Kathytown"/>
    <x v="12"/>
    <s v="USA"/>
    <s v="Bronze"/>
  </r>
  <r>
    <s v="CUST1332"/>
    <s v="Dr. Lindsay"/>
    <s v="Hanna"/>
    <s v="Dr. Lindsay Hanna"/>
    <n v="34"/>
    <x v="1"/>
    <x v="1"/>
    <s v="New Paulstad"/>
    <x v="19"/>
    <s v="USA"/>
    <s v="Bronze"/>
  </r>
  <r>
    <s v="CUST1333"/>
    <s v="Teresa"/>
    <s v="Johnson"/>
    <s v="Teresa Johnson"/>
    <n v="64"/>
    <x v="2"/>
    <x v="1"/>
    <s v="Johnsonbury"/>
    <x v="15"/>
    <s v="USA"/>
    <s v="Gold"/>
  </r>
  <r>
    <s v="CUST1334"/>
    <s v="Mr. Christopher"/>
    <s v="Sims"/>
    <s v="Mr. Christopher Sims"/>
    <n v="50"/>
    <x v="0"/>
    <x v="1"/>
    <s v="Donaldsontown"/>
    <x v="27"/>
    <s v="USA"/>
    <s v="Silver"/>
  </r>
  <r>
    <s v="CUST1335"/>
    <s v="Jennifer"/>
    <s v="Woods"/>
    <s v="Jennifer Woods"/>
    <n v="37"/>
    <x v="1"/>
    <x v="0"/>
    <s v="West Brendamouth"/>
    <x v="0"/>
    <s v="USA"/>
    <s v="Platinum"/>
  </r>
  <r>
    <s v="CUST1336"/>
    <s v="John"/>
    <s v="Jones"/>
    <s v="John Jones"/>
    <n v="58"/>
    <x v="2"/>
    <x v="1"/>
    <s v="North Michaelborough"/>
    <x v="5"/>
    <s v="USA"/>
    <s v="Silver"/>
  </r>
  <r>
    <s v="CUST1337"/>
    <s v="Carol"/>
    <s v="Lewis"/>
    <s v="Carol Lewis"/>
    <n v="40"/>
    <x v="1"/>
    <x v="1"/>
    <s v="Ryanport"/>
    <x v="0"/>
    <s v="USA"/>
    <s v="Bronze"/>
  </r>
  <r>
    <s v="CUST1338"/>
    <s v="Jasmine"/>
    <s v="Snyder"/>
    <s v="Jasmine Snyder"/>
    <n v="46"/>
    <x v="0"/>
    <x v="1"/>
    <s v="Hudsonfort"/>
    <x v="27"/>
    <s v="USA"/>
    <s v="Silver"/>
  </r>
  <r>
    <s v="CUST1339"/>
    <s v="Mrs. Susan"/>
    <s v="Buckley"/>
    <s v="Mrs. Susan Buckley"/>
    <n v="52"/>
    <x v="0"/>
    <x v="1"/>
    <s v="Stevensbury"/>
    <x v="23"/>
    <s v="USA"/>
    <s v="Platinum"/>
  </r>
  <r>
    <s v="CUST1340"/>
    <s v="Eric"/>
    <s v="Davis"/>
    <s v="Eric Davis"/>
    <n v="27"/>
    <x v="1"/>
    <x v="0"/>
    <s v="Johntown"/>
    <x v="38"/>
    <s v="USA"/>
    <s v="Bronze"/>
  </r>
  <r>
    <s v="CUST1341"/>
    <s v="Angela"/>
    <s v="Williams"/>
    <s v="Angela Williams"/>
    <n v="56"/>
    <x v="2"/>
    <x v="1"/>
    <s v="Lake Alyssaburgh"/>
    <x v="30"/>
    <s v="USA"/>
    <s v="Bronze"/>
  </r>
  <r>
    <s v="CUST1342"/>
    <s v="Michelle"/>
    <s v="Cunningham"/>
    <s v="Michelle Cunningham"/>
    <n v="30"/>
    <x v="1"/>
    <x v="1"/>
    <s v="Amandaborough"/>
    <x v="27"/>
    <s v="USA"/>
    <s v="Bronze"/>
  </r>
  <r>
    <s v="CUST1343"/>
    <s v="Ryan"/>
    <s v="Moore"/>
    <s v="Ryan Moore"/>
    <n v="38"/>
    <x v="1"/>
    <x v="0"/>
    <s v="Cartershire"/>
    <x v="39"/>
    <s v="USA"/>
    <s v="Bronze"/>
  </r>
  <r>
    <s v="CUST1344"/>
    <s v="Evelyn"/>
    <s v="Brown"/>
    <s v="Evelyn Brown"/>
    <n v="39"/>
    <x v="1"/>
    <x v="0"/>
    <s v="West Victoriaborough"/>
    <x v="33"/>
    <s v="USA"/>
    <s v="Gold"/>
  </r>
  <r>
    <s v="CUST1345"/>
    <s v="Daniel"/>
    <s v="Nelson"/>
    <s v="Daniel Nelson"/>
    <n v="33"/>
    <x v="1"/>
    <x v="0"/>
    <s v="North Jonathan"/>
    <x v="18"/>
    <s v="USA"/>
    <s v="Bronze"/>
  </r>
  <r>
    <s v="CUST1346"/>
    <s v="John"/>
    <s v="Jordan"/>
    <s v="John Jordan"/>
    <n v="58"/>
    <x v="2"/>
    <x v="1"/>
    <s v="Port Crystalberg"/>
    <x v="34"/>
    <s v="USA"/>
    <s v="Platinum"/>
  </r>
  <r>
    <s v="CUST1347"/>
    <s v="Justin Mason"/>
    <s v="Dds"/>
    <s v="Justin Mason Dds"/>
    <n v="39"/>
    <x v="1"/>
    <x v="1"/>
    <s v="Peggystad"/>
    <x v="27"/>
    <s v="USA"/>
    <s v="Gold"/>
  </r>
  <r>
    <s v="CUST1348"/>
    <s v="Sherry"/>
    <s v="Cabrera"/>
    <s v="Sherry Cabrera"/>
    <n v="55"/>
    <x v="0"/>
    <x v="0"/>
    <s v="Shannonview"/>
    <x v="9"/>
    <s v="USA"/>
    <s v="Silver"/>
  </r>
  <r>
    <s v="CUST1349"/>
    <s v="Heather"/>
    <s v="Valenzuela"/>
    <s v="Heather Valenzuela"/>
    <n v="31"/>
    <x v="1"/>
    <x v="0"/>
    <s v="New Angiefurt"/>
    <x v="26"/>
    <s v="USA"/>
    <s v="Bronze"/>
  </r>
  <r>
    <s v="CUST1350"/>
    <s v="Charles"/>
    <s v="Miller"/>
    <s v="Charles Miller"/>
    <n v="26"/>
    <x v="1"/>
    <x v="0"/>
    <s v="Lake Allisonborough"/>
    <x v="37"/>
    <s v="USA"/>
    <s v="Silver"/>
  </r>
  <r>
    <s v="CUST1351"/>
    <s v="Jeffrey"/>
    <s v="Mccarthy"/>
    <s v="Jeffrey Mccarthy"/>
    <n v="25"/>
    <x v="3"/>
    <x v="1"/>
    <s v="North Samuel"/>
    <x v="13"/>
    <s v="USA"/>
    <s v="Bronze"/>
  </r>
  <r>
    <s v="CUST1352"/>
    <s v="Michael"/>
    <s v="Greene"/>
    <s v="Michael Greene"/>
    <n v="52"/>
    <x v="0"/>
    <x v="1"/>
    <s v="Port Saramouth"/>
    <x v="43"/>
    <s v="USA"/>
    <s v="Silver"/>
  </r>
  <r>
    <s v="CUST1353"/>
    <s v="Laura"/>
    <s v="Green"/>
    <s v="Laura Green"/>
    <n v="56"/>
    <x v="2"/>
    <x v="1"/>
    <s v="Westbury"/>
    <x v="5"/>
    <s v="USA"/>
    <s v="Platinum"/>
  </r>
  <r>
    <s v="CUST1354"/>
    <s v="Ryan"/>
    <s v="Torres"/>
    <s v="Ryan Torres"/>
    <n v="38"/>
    <x v="1"/>
    <x v="0"/>
    <s v="Guerreroport"/>
    <x v="27"/>
    <s v="USA"/>
    <s v="Silver"/>
  </r>
  <r>
    <s v="CUST1355"/>
    <s v="Carlos"/>
    <s v="Flores"/>
    <s v="Carlos Flores"/>
    <n v="20"/>
    <x v="3"/>
    <x v="0"/>
    <s v="North Johnfurt"/>
    <x v="14"/>
    <s v="USA"/>
    <s v="Gold"/>
  </r>
  <r>
    <s v="CUST1356"/>
    <s v="Steve"/>
    <s v="Hunt"/>
    <s v="Steve Hunt"/>
    <n v="54"/>
    <x v="0"/>
    <x v="0"/>
    <s v="North Richard"/>
    <x v="39"/>
    <s v="USA"/>
    <s v="Bronze"/>
  </r>
  <r>
    <s v="CUST1357"/>
    <s v="Manuel"/>
    <s v="Castillo"/>
    <s v="Manuel Castillo"/>
    <n v="41"/>
    <x v="0"/>
    <x v="0"/>
    <s v="Nealview"/>
    <x v="34"/>
    <s v="USA"/>
    <s v="Gold"/>
  </r>
  <r>
    <s v="CUST1358"/>
    <s v="Ashley"/>
    <s v="Anderson"/>
    <s v="Ashley Anderson"/>
    <n v="60"/>
    <x v="2"/>
    <x v="1"/>
    <s v="West Johnmouth"/>
    <x v="41"/>
    <s v="USA"/>
    <s v="Gold"/>
  </r>
  <r>
    <s v="CUST1359"/>
    <s v="Melanie"/>
    <s v="Lam"/>
    <s v="Melanie Lam"/>
    <n v="32"/>
    <x v="1"/>
    <x v="0"/>
    <s v="East Michaelton"/>
    <x v="11"/>
    <s v="USA"/>
    <s v="Silver"/>
  </r>
  <r>
    <s v="CUST1360"/>
    <s v="Denise"/>
    <s v="Tate"/>
    <s v="Denise Tate"/>
    <n v="34"/>
    <x v="1"/>
    <x v="0"/>
    <s v="Andersonside"/>
    <x v="40"/>
    <s v="USA"/>
    <s v="Platinum"/>
  </r>
  <r>
    <s v="CUST1361"/>
    <s v="Natalie"/>
    <s v="Johnson"/>
    <s v="Natalie Johnson"/>
    <n v="64"/>
    <x v="2"/>
    <x v="0"/>
    <s v="New Jessechester"/>
    <x v="36"/>
    <s v="USA"/>
    <s v="Platinum"/>
  </r>
  <r>
    <s v="CUST1362"/>
    <s v="Joshua Smith"/>
    <s v="Dvm"/>
    <s v="Joshua Smith Dvm"/>
    <n v="60"/>
    <x v="2"/>
    <x v="0"/>
    <s v="Melvinton"/>
    <x v="26"/>
    <s v="USA"/>
    <s v="Gold"/>
  </r>
  <r>
    <s v="CUST1363"/>
    <s v="Elizabeth"/>
    <s v="Smith"/>
    <s v="Elizabeth Smith"/>
    <n v="23"/>
    <x v="3"/>
    <x v="0"/>
    <s v="Murphytown"/>
    <x v="3"/>
    <s v="USA"/>
    <s v="Bronze"/>
  </r>
  <r>
    <s v="CUST1364"/>
    <s v="Chloe"/>
    <s v="Aguilar"/>
    <s v="Chloe Aguilar"/>
    <n v="58"/>
    <x v="2"/>
    <x v="0"/>
    <s v="Lake Johnside"/>
    <x v="23"/>
    <s v="USA"/>
    <s v="Bronze"/>
  </r>
  <r>
    <s v="CUST1365"/>
    <s v="Brandon"/>
    <s v="Mcbride"/>
    <s v="Brandon Mcbride"/>
    <n v="63"/>
    <x v="2"/>
    <x v="1"/>
    <s v="Kellyside"/>
    <x v="26"/>
    <s v="USA"/>
    <s v="Platinum"/>
  </r>
  <r>
    <s v="CUST1366"/>
    <s v="Mallory"/>
    <s v="Allen"/>
    <s v="Mallory Allen"/>
    <n v="40"/>
    <x v="1"/>
    <x v="1"/>
    <s v="North Theresa"/>
    <x v="2"/>
    <s v="USA"/>
    <s v="Platinum"/>
  </r>
  <r>
    <s v="CUST1367"/>
    <s v="Melinda"/>
    <s v="Johnson"/>
    <s v="Melinda Johnson"/>
    <n v="51"/>
    <x v="0"/>
    <x v="0"/>
    <s v="Kaufmanfurt"/>
    <x v="3"/>
    <s v="USA"/>
    <s v="Bronze"/>
  </r>
  <r>
    <s v="CUST1368"/>
    <s v="Miranda"/>
    <s v="King"/>
    <s v="Miranda King"/>
    <n v="34"/>
    <x v="1"/>
    <x v="1"/>
    <s v="West Mathew"/>
    <x v="10"/>
    <s v="USA"/>
    <s v="Platinum"/>
  </r>
  <r>
    <s v="CUST1369"/>
    <s v="Gregory"/>
    <s v="Allen"/>
    <s v="Gregory Allen"/>
    <n v="20"/>
    <x v="3"/>
    <x v="1"/>
    <s v="West Bruce"/>
    <x v="28"/>
    <s v="USA"/>
    <s v="Platinum"/>
  </r>
  <r>
    <s v="CUST1370"/>
    <s v="James Holloway"/>
    <s v="Jr."/>
    <s v="James Holloway Jr."/>
    <n v="45"/>
    <x v="0"/>
    <x v="0"/>
    <s v="Millston"/>
    <x v="36"/>
    <s v="USA"/>
    <s v="Silver"/>
  </r>
  <r>
    <s v="CUST1371"/>
    <s v="Michael"/>
    <s v="Garner"/>
    <s v="Michael Garner"/>
    <n v="21"/>
    <x v="3"/>
    <x v="1"/>
    <s v="Port Crystal"/>
    <x v="8"/>
    <s v="USA"/>
    <s v="Platinum"/>
  </r>
  <r>
    <s v="CUST1372"/>
    <s v="Jacqueline"/>
    <s v="Anthony"/>
    <s v="Jacqueline Anthony"/>
    <n v="28"/>
    <x v="1"/>
    <x v="0"/>
    <s v="Vincentside"/>
    <x v="3"/>
    <s v="USA"/>
    <s v="Bronze"/>
  </r>
  <r>
    <s v="CUST1373"/>
    <s v="James"/>
    <s v="Orozco"/>
    <s v="James Orozco"/>
    <n v="37"/>
    <x v="1"/>
    <x v="1"/>
    <s v="Simpsonfort"/>
    <x v="46"/>
    <s v="USA"/>
    <s v="Gold"/>
  </r>
  <r>
    <s v="CUST1374"/>
    <s v="Emma"/>
    <s v="Wilson"/>
    <s v="Emma Wilson"/>
    <n v="60"/>
    <x v="2"/>
    <x v="0"/>
    <s v="Andersonburgh"/>
    <x v="19"/>
    <s v="USA"/>
    <s v="Platinum"/>
  </r>
  <r>
    <s v="CUST1375"/>
    <s v="Joshua"/>
    <s v="Bell"/>
    <s v="Joshua Bell"/>
    <n v="26"/>
    <x v="1"/>
    <x v="0"/>
    <s v="Port Richardshire"/>
    <x v="31"/>
    <s v="USA"/>
    <s v="Platinum"/>
  </r>
  <r>
    <s v="CUST1376"/>
    <s v="Michele"/>
    <s v="Burke"/>
    <s v="Michele Burke"/>
    <n v="30"/>
    <x v="1"/>
    <x v="0"/>
    <s v="Chambersberg"/>
    <x v="27"/>
    <s v="USA"/>
    <s v="Bronze"/>
  </r>
  <r>
    <s v="CUST1377"/>
    <s v="Charles"/>
    <s v="Conley"/>
    <s v="Charles Conley"/>
    <n v="39"/>
    <x v="1"/>
    <x v="1"/>
    <s v="Nathanshire"/>
    <x v="46"/>
    <s v="USA"/>
    <s v="Gold"/>
  </r>
  <r>
    <s v="CUST1378"/>
    <s v="Frank"/>
    <s v="Stewart"/>
    <s v="Frank Stewart"/>
    <n v="44"/>
    <x v="0"/>
    <x v="1"/>
    <s v="Fischerborough"/>
    <x v="17"/>
    <s v="USA"/>
    <s v="Bronze"/>
  </r>
  <r>
    <s v="CUST1379"/>
    <s v="Tanya"/>
    <s v="Lopez"/>
    <s v="Tanya Lopez"/>
    <n v="34"/>
    <x v="1"/>
    <x v="1"/>
    <s v="West Jeffreyburgh"/>
    <x v="37"/>
    <s v="USA"/>
    <s v="Gold"/>
  </r>
  <r>
    <s v="CUST1380"/>
    <s v="Shelley"/>
    <s v="Ponce"/>
    <s v="Shelley Ponce"/>
    <n v="23"/>
    <x v="3"/>
    <x v="0"/>
    <s v="South Cassandrachester"/>
    <x v="32"/>
    <s v="USA"/>
    <s v="Gold"/>
  </r>
  <r>
    <s v="CUST1381"/>
    <s v="Erika"/>
    <s v="Padilla"/>
    <s v="Erika Padilla"/>
    <n v="50"/>
    <x v="0"/>
    <x v="0"/>
    <s v="Andrewsland"/>
    <x v="2"/>
    <s v="USA"/>
    <s v="Silver"/>
  </r>
  <r>
    <s v="CUST1382"/>
    <s v="Martha"/>
    <s v="Brown"/>
    <s v="Martha Brown"/>
    <n v="20"/>
    <x v="3"/>
    <x v="1"/>
    <s v="Novakstad"/>
    <x v="4"/>
    <s v="USA"/>
    <s v="Gold"/>
  </r>
  <r>
    <s v="CUST1383"/>
    <s v="Kristine"/>
    <s v="Higgins"/>
    <s v="Kristine Higgins"/>
    <n v="27"/>
    <x v="1"/>
    <x v="1"/>
    <s v="Jennifertown"/>
    <x v="42"/>
    <s v="USA"/>
    <s v="Silver"/>
  </r>
  <r>
    <s v="CUST1384"/>
    <s v="Andrew"/>
    <s v="Mason"/>
    <s v="Andrew Mason"/>
    <n v="52"/>
    <x v="0"/>
    <x v="1"/>
    <s v="North Michael"/>
    <x v="37"/>
    <s v="USA"/>
    <s v="Bronze"/>
  </r>
  <r>
    <s v="CUST1385"/>
    <s v="Tammy"/>
    <s v="Brennan"/>
    <s v="Tammy Brennan"/>
    <n v="60"/>
    <x v="2"/>
    <x v="0"/>
    <s v="Lake Brandontown"/>
    <x v="42"/>
    <s v="USA"/>
    <s v="Gold"/>
  </r>
  <r>
    <s v="CUST1386"/>
    <s v="Melanie"/>
    <s v="Mitchell"/>
    <s v="Melanie Mitchell"/>
    <n v="18"/>
    <x v="4"/>
    <x v="1"/>
    <s v="West Laura"/>
    <x v="24"/>
    <s v="USA"/>
    <s v="Bronze"/>
  </r>
  <r>
    <s v="CUST1387"/>
    <s v="Timothy"/>
    <s v="Gardner"/>
    <s v="Timothy Gardner"/>
    <n v="28"/>
    <x v="1"/>
    <x v="1"/>
    <s v="New Dawn"/>
    <x v="16"/>
    <s v="USA"/>
    <s v="Silver"/>
  </r>
  <r>
    <s v="CUST1388"/>
    <s v="Timothy"/>
    <s v="Valenzuela"/>
    <s v="Timothy Valenzuela"/>
    <n v="53"/>
    <x v="0"/>
    <x v="0"/>
    <s v="Stevensshire"/>
    <x v="21"/>
    <s v="USA"/>
    <s v="Platinum"/>
  </r>
  <r>
    <s v="CUST1389"/>
    <s v="Cynthia"/>
    <s v="Lopez"/>
    <s v="Cynthia Lopez"/>
    <n v="50"/>
    <x v="0"/>
    <x v="0"/>
    <s v="Joseland"/>
    <x v="13"/>
    <s v="USA"/>
    <s v="Platinum"/>
  </r>
  <r>
    <s v="CUST1390"/>
    <s v="Daniel"/>
    <s v="Bell"/>
    <s v="Daniel Bell"/>
    <n v="56"/>
    <x v="2"/>
    <x v="0"/>
    <s v="Deniseberg"/>
    <x v="40"/>
    <s v="USA"/>
    <s v="Silver"/>
  </r>
  <r>
    <s v="CUST1391"/>
    <s v="Heidi"/>
    <s v="Tyler"/>
    <s v="Heidi Tyler"/>
    <n v="40"/>
    <x v="1"/>
    <x v="1"/>
    <s v="Dawnstad"/>
    <x v="5"/>
    <s v="USA"/>
    <s v="Bronze"/>
  </r>
  <r>
    <s v="CUST1392"/>
    <s v="Jacqueline"/>
    <s v="Payne"/>
    <s v="Jacqueline Payne"/>
    <n v="46"/>
    <x v="0"/>
    <x v="0"/>
    <s v="Gutierrezstad"/>
    <x v="21"/>
    <s v="USA"/>
    <s v="Gold"/>
  </r>
  <r>
    <s v="CUST1393"/>
    <s v="Michael"/>
    <s v="Mcneil"/>
    <s v="Michael Mcneil"/>
    <n v="46"/>
    <x v="0"/>
    <x v="0"/>
    <s v="Stewartchester"/>
    <x v="22"/>
    <s v="USA"/>
    <s v="Bronze"/>
  </r>
  <r>
    <s v="CUST1394"/>
    <s v="Alejandro"/>
    <s v="Evans"/>
    <s v="Alejandro Evans"/>
    <n v="43"/>
    <x v="0"/>
    <x v="1"/>
    <s v="Cannonberg"/>
    <x v="27"/>
    <s v="USA"/>
    <s v="Bronze"/>
  </r>
  <r>
    <s v="CUST1395"/>
    <s v="Brandon"/>
    <s v="Mcguire"/>
    <s v="Brandon Mcguire"/>
    <n v="50"/>
    <x v="0"/>
    <x v="0"/>
    <s v="Lake Morganland"/>
    <x v="11"/>
    <s v="USA"/>
    <s v="Gold"/>
  </r>
  <r>
    <s v="CUST1396"/>
    <s v="Alexander"/>
    <s v="Byrd"/>
    <s v="Alexander Byrd"/>
    <n v="25"/>
    <x v="3"/>
    <x v="1"/>
    <s v="Parkerview"/>
    <x v="10"/>
    <s v="USA"/>
    <s v="Silver"/>
  </r>
  <r>
    <s v="CUST1397"/>
    <s v="Charles Norman"/>
    <s v="Phd"/>
    <s v="Charles Norman Phd"/>
    <n v="62"/>
    <x v="2"/>
    <x v="1"/>
    <s v="East Jennifer"/>
    <x v="11"/>
    <s v="USA"/>
    <s v="Platinum"/>
  </r>
  <r>
    <s v="CUST1398"/>
    <s v="Jennifer"/>
    <s v="Johnson"/>
    <s v="Jennifer Johnson"/>
    <n v="54"/>
    <x v="0"/>
    <x v="0"/>
    <s v="Cheyenneborough"/>
    <x v="8"/>
    <s v="USA"/>
    <s v="Bronze"/>
  </r>
  <r>
    <s v="CUST1399"/>
    <s v="John"/>
    <s v="Donaldson"/>
    <s v="John Donaldson"/>
    <n v="27"/>
    <x v="1"/>
    <x v="0"/>
    <s v="New Edward"/>
    <x v="46"/>
    <s v="USA"/>
    <s v="Bronze"/>
  </r>
  <r>
    <s v="CUST1400"/>
    <s v="Mark"/>
    <s v="Rogers"/>
    <s v="Mark Rogers"/>
    <n v="57"/>
    <x v="2"/>
    <x v="1"/>
    <s v="Bookertown"/>
    <x v="18"/>
    <s v="USA"/>
    <s v="Platinum"/>
  </r>
  <r>
    <s v="CUST1401"/>
    <s v="Terry"/>
    <s v="Moses"/>
    <s v="Terry Moses"/>
    <n v="51"/>
    <x v="0"/>
    <x v="1"/>
    <s v="Leahmouth"/>
    <x v="29"/>
    <s v="USA"/>
    <s v="Platinum"/>
  </r>
  <r>
    <s v="CUST1402"/>
    <s v="Cassandra"/>
    <s v="Perez"/>
    <s v="Cassandra Perez"/>
    <n v="31"/>
    <x v="1"/>
    <x v="0"/>
    <s v="Brandonville"/>
    <x v="41"/>
    <s v="USA"/>
    <s v="Bronze"/>
  </r>
  <r>
    <s v="CUST1403"/>
    <s v="Justin"/>
    <s v="Ingram"/>
    <s v="Justin Ingram"/>
    <n v="34"/>
    <x v="1"/>
    <x v="0"/>
    <s v="Lake Lisaland"/>
    <x v="44"/>
    <s v="USA"/>
    <s v="Bronze"/>
  </r>
  <r>
    <s v="CUST1404"/>
    <s v="David"/>
    <s v="Ross"/>
    <s v="David Ross"/>
    <n v="22"/>
    <x v="3"/>
    <x v="1"/>
    <s v="South Angela"/>
    <x v="40"/>
    <s v="USA"/>
    <s v="Silver"/>
  </r>
  <r>
    <s v="CUST1405"/>
    <s v="Eric"/>
    <s v="Wolfe"/>
    <s v="Eric Wolfe"/>
    <n v="18"/>
    <x v="4"/>
    <x v="1"/>
    <s v="Garciaview"/>
    <x v="44"/>
    <s v="USA"/>
    <s v="Gold"/>
  </r>
  <r>
    <s v="CUST1406"/>
    <s v="David"/>
    <s v="Lozano"/>
    <s v="David Lozano"/>
    <n v="23"/>
    <x v="3"/>
    <x v="1"/>
    <s v="North Michaelfurt"/>
    <x v="43"/>
    <s v="USA"/>
    <s v="Gold"/>
  </r>
  <r>
    <s v="CUST1407"/>
    <s v="Joseph"/>
    <s v="Mendoza"/>
    <s v="Joseph Mendoza"/>
    <n v="33"/>
    <x v="1"/>
    <x v="0"/>
    <s v="Ashleymouth"/>
    <x v="24"/>
    <s v="USA"/>
    <s v="Gold"/>
  </r>
  <r>
    <s v="CUST1408"/>
    <s v="Isabel"/>
    <s v="Foster"/>
    <s v="Isabel Foster"/>
    <n v="36"/>
    <x v="1"/>
    <x v="0"/>
    <s v="Port Joshuaville"/>
    <x v="16"/>
    <s v="USA"/>
    <s v="Gold"/>
  </r>
  <r>
    <s v="CUST1409"/>
    <s v="Sarah"/>
    <s v="Smith"/>
    <s v="Sarah Smith"/>
    <n v="55"/>
    <x v="0"/>
    <x v="0"/>
    <s v="Kathleenport"/>
    <x v="49"/>
    <s v="USA"/>
    <s v="Gold"/>
  </r>
  <r>
    <s v="CUST1410"/>
    <s v="Jackie"/>
    <s v="Thompson"/>
    <s v="Jackie Thompson"/>
    <n v="48"/>
    <x v="0"/>
    <x v="1"/>
    <s v="South Edwin"/>
    <x v="16"/>
    <s v="USA"/>
    <s v="Bronze"/>
  </r>
  <r>
    <s v="CUST1411"/>
    <s v="Katrina"/>
    <s v="Perez"/>
    <s v="Katrina Perez"/>
    <n v="63"/>
    <x v="2"/>
    <x v="0"/>
    <s v="West Rebecca"/>
    <x v="3"/>
    <s v="USA"/>
    <s v="Silver"/>
  </r>
  <r>
    <s v="CUST1412"/>
    <s v="Shane"/>
    <s v="Brown"/>
    <s v="Shane Brown"/>
    <n v="23"/>
    <x v="3"/>
    <x v="1"/>
    <s v="East Andrea"/>
    <x v="25"/>
    <s v="USA"/>
    <s v="Gold"/>
  </r>
  <r>
    <s v="CUST1413"/>
    <s v="Megan"/>
    <s v="Ryan"/>
    <s v="Megan Ryan"/>
    <n v="59"/>
    <x v="2"/>
    <x v="1"/>
    <s v="Andrewsfurt"/>
    <x v="20"/>
    <s v="USA"/>
    <s v="Bronze"/>
  </r>
  <r>
    <s v="CUST1414"/>
    <s v="Melissa"/>
    <s v="Valentine"/>
    <s v="Melissa Valentine"/>
    <n v="35"/>
    <x v="1"/>
    <x v="1"/>
    <s v="East Patriciafort"/>
    <x v="21"/>
    <s v="USA"/>
    <s v="Gold"/>
  </r>
  <r>
    <s v="CUST1415"/>
    <s v="Tyler"/>
    <s v="Cook"/>
    <s v="Tyler Cook"/>
    <n v="26"/>
    <x v="1"/>
    <x v="1"/>
    <s v="Kramerview"/>
    <x v="26"/>
    <s v="USA"/>
    <s v="Silver"/>
  </r>
  <r>
    <s v="CUST1416"/>
    <s v="Jennifer"/>
    <s v="Myers"/>
    <s v="Jennifer Myers"/>
    <n v="46"/>
    <x v="0"/>
    <x v="0"/>
    <s v="Marthaborough"/>
    <x v="43"/>
    <s v="USA"/>
    <s v="Platinum"/>
  </r>
  <r>
    <s v="CUST1417"/>
    <s v="Karen"/>
    <s v="King"/>
    <s v="Karen King"/>
    <n v="64"/>
    <x v="2"/>
    <x v="1"/>
    <s v="Kimburgh"/>
    <x v="0"/>
    <s v="USA"/>
    <s v="Bronze"/>
  </r>
  <r>
    <s v="CUST1418"/>
    <s v="Luke"/>
    <s v="Parks"/>
    <s v="Luke Parks"/>
    <n v="60"/>
    <x v="2"/>
    <x v="1"/>
    <s v="West Mario"/>
    <x v="8"/>
    <s v="USA"/>
    <s v="Silver"/>
  </r>
  <r>
    <s v="CUST1419"/>
    <s v="Monica"/>
    <s v="Miller"/>
    <s v="Monica Miller"/>
    <n v="33"/>
    <x v="1"/>
    <x v="0"/>
    <s v="Lake David"/>
    <x v="41"/>
    <s v="USA"/>
    <s v="Gold"/>
  </r>
  <r>
    <s v="CUST1420"/>
    <s v="Dr. Tamara White"/>
    <s v="Md"/>
    <s v="Dr. Tamara White Md"/>
    <n v="60"/>
    <x v="2"/>
    <x v="0"/>
    <s v="New Benjamin"/>
    <x v="0"/>
    <s v="USA"/>
    <s v="Bronze"/>
  </r>
  <r>
    <s v="CUST1421"/>
    <s v="Holly"/>
    <s v="Robinson"/>
    <s v="Holly Robinson"/>
    <n v="45"/>
    <x v="0"/>
    <x v="1"/>
    <s v="East Amy"/>
    <x v="14"/>
    <s v="USA"/>
    <s v="Platinum"/>
  </r>
  <r>
    <s v="CUST1422"/>
    <s v="Brittany Edwards"/>
    <s v="Dds"/>
    <s v="Brittany Edwards Dds"/>
    <n v="42"/>
    <x v="0"/>
    <x v="1"/>
    <s v="Aliciahaven"/>
    <x v="11"/>
    <s v="USA"/>
    <s v="Platinum"/>
  </r>
  <r>
    <s v="CUST1423"/>
    <s v="Rebecca"/>
    <s v="Baker"/>
    <s v="Rebecca Baker"/>
    <n v="35"/>
    <x v="1"/>
    <x v="0"/>
    <s v="New Katherine"/>
    <x v="11"/>
    <s v="USA"/>
    <s v="Silver"/>
  </r>
  <r>
    <s v="CUST1424"/>
    <s v="Edwin"/>
    <s v="Barnes"/>
    <s v="Edwin Barnes"/>
    <n v="53"/>
    <x v="0"/>
    <x v="0"/>
    <s v="Lake Alexandra"/>
    <x v="0"/>
    <s v="USA"/>
    <s v="Bronze"/>
  </r>
  <r>
    <s v="CUST1425"/>
    <s v="Bryce"/>
    <s v="Hawkins"/>
    <s v="Bryce Hawkins"/>
    <n v="40"/>
    <x v="1"/>
    <x v="0"/>
    <s v="Lake Monique"/>
    <x v="22"/>
    <s v="USA"/>
    <s v="Bronze"/>
  </r>
  <r>
    <s v="CUST1426"/>
    <s v="Jeanette"/>
    <s v="Nichols"/>
    <s v="Jeanette Nichols"/>
    <n v="28"/>
    <x v="1"/>
    <x v="0"/>
    <s v="Aguilarland"/>
    <x v="0"/>
    <s v="USA"/>
    <s v="Platinum"/>
  </r>
  <r>
    <s v="CUST1427"/>
    <s v="Jose"/>
    <s v="Stewart"/>
    <s v="Jose Stewart"/>
    <n v="18"/>
    <x v="4"/>
    <x v="1"/>
    <s v="South Robert"/>
    <x v="46"/>
    <s v="USA"/>
    <s v="Gold"/>
  </r>
  <r>
    <s v="CUST1428"/>
    <s v="Samuel"/>
    <s v="Mullins"/>
    <s v="Samuel Mullins"/>
    <n v="27"/>
    <x v="1"/>
    <x v="1"/>
    <s v="Hartmouth"/>
    <x v="44"/>
    <s v="USA"/>
    <s v="Bronze"/>
  </r>
  <r>
    <s v="CUST1429"/>
    <s v="Sean"/>
    <s v="Vang"/>
    <s v="Sean Vang"/>
    <n v="43"/>
    <x v="0"/>
    <x v="0"/>
    <s v="Davidchester"/>
    <x v="20"/>
    <s v="USA"/>
    <s v="Platinum"/>
  </r>
  <r>
    <s v="CUST1430"/>
    <s v="Kimberly"/>
    <s v="Roberts"/>
    <s v="Kimberly Roberts"/>
    <n v="36"/>
    <x v="1"/>
    <x v="1"/>
    <s v="Josephchester"/>
    <x v="16"/>
    <s v="USA"/>
    <s v="Gold"/>
  </r>
  <r>
    <s v="CUST1431"/>
    <s v="John"/>
    <s v="Smith"/>
    <s v="John Smith"/>
    <n v="27"/>
    <x v="1"/>
    <x v="0"/>
    <s v="South Andrewport"/>
    <x v="4"/>
    <s v="USA"/>
    <s v="Platinum"/>
  </r>
  <r>
    <s v="CUST1432"/>
    <s v="Summer"/>
    <s v="Weiss"/>
    <s v="Summer Weiss"/>
    <n v="37"/>
    <x v="1"/>
    <x v="0"/>
    <s v="Phyllisport"/>
    <x v="16"/>
    <s v="USA"/>
    <s v="Bronze"/>
  </r>
  <r>
    <s v="CUST1433"/>
    <s v="Thomas"/>
    <s v="Moore"/>
    <s v="Thomas Moore"/>
    <n v="51"/>
    <x v="0"/>
    <x v="1"/>
    <s v="Williamsberg"/>
    <x v="10"/>
    <s v="USA"/>
    <s v="Silver"/>
  </r>
  <r>
    <s v="CUST1434"/>
    <s v="Monique"/>
    <s v="Castro"/>
    <s v="Monique Castro"/>
    <n v="48"/>
    <x v="0"/>
    <x v="1"/>
    <s v="New Sarah"/>
    <x v="36"/>
    <s v="USA"/>
    <s v="Gold"/>
  </r>
  <r>
    <s v="CUST1435"/>
    <s v="Lindsay"/>
    <s v="Beasley"/>
    <s v="Lindsay Beasley"/>
    <n v="37"/>
    <x v="1"/>
    <x v="1"/>
    <s v="Wesleyhaven"/>
    <x v="20"/>
    <s v="USA"/>
    <s v="Silver"/>
  </r>
  <r>
    <s v="CUST1436"/>
    <s v="Sharon"/>
    <s v="Simpson"/>
    <s v="Sharon Simpson"/>
    <n v="61"/>
    <x v="2"/>
    <x v="0"/>
    <s v="South Michellebury"/>
    <x v="6"/>
    <s v="USA"/>
    <s v="Gold"/>
  </r>
  <r>
    <s v="CUST1437"/>
    <s v="Melinda"/>
    <s v="Rivera"/>
    <s v="Melinda Rivera"/>
    <n v="47"/>
    <x v="0"/>
    <x v="1"/>
    <s v="East Davidmouth"/>
    <x v="8"/>
    <s v="USA"/>
    <s v="Platinum"/>
  </r>
  <r>
    <s v="CUST1438"/>
    <s v="Monica"/>
    <s v="Flynn"/>
    <s v="Monica Flynn"/>
    <n v="59"/>
    <x v="2"/>
    <x v="1"/>
    <s v="Amberburgh"/>
    <x v="34"/>
    <s v="USA"/>
    <s v="Platinum"/>
  </r>
  <r>
    <s v="CUST1439"/>
    <s v="John"/>
    <s v="Compton"/>
    <s v="John Compton"/>
    <n v="53"/>
    <x v="0"/>
    <x v="0"/>
    <s v="North Daniel"/>
    <x v="25"/>
    <s v="USA"/>
    <s v="Silver"/>
  </r>
  <r>
    <s v="CUST1440"/>
    <s v="Tammy"/>
    <s v="Trevino"/>
    <s v="Tammy Trevino"/>
    <n v="60"/>
    <x v="2"/>
    <x v="0"/>
    <s v="Justinberg"/>
    <x v="1"/>
    <s v="USA"/>
    <s v="Silver"/>
  </r>
  <r>
    <s v="CUST1441"/>
    <s v="Dalton"/>
    <s v="Walters"/>
    <s v="Dalton Walters"/>
    <n v="31"/>
    <x v="1"/>
    <x v="0"/>
    <s v="Jonesstad"/>
    <x v="43"/>
    <s v="USA"/>
    <s v="Silver"/>
  </r>
  <r>
    <s v="CUST1442"/>
    <s v="Kelli"/>
    <s v="Smith"/>
    <s v="Kelli Smith"/>
    <n v="42"/>
    <x v="0"/>
    <x v="1"/>
    <s v="North Maryfort"/>
    <x v="5"/>
    <s v="USA"/>
    <s v="Bronze"/>
  </r>
  <r>
    <s v="CUST1443"/>
    <s v="Adam"/>
    <s v="Castro"/>
    <s v="Adam Castro"/>
    <n v="51"/>
    <x v="0"/>
    <x v="0"/>
    <s v="New Donnabury"/>
    <x v="45"/>
    <s v="USA"/>
    <s v="Silver"/>
  </r>
  <r>
    <s v="CUST1444"/>
    <s v="Cheryl"/>
    <s v="Carr"/>
    <s v="Cheryl Carr"/>
    <n v="19"/>
    <x v="4"/>
    <x v="0"/>
    <s v="Jessicaland"/>
    <x v="49"/>
    <s v="USA"/>
    <s v="Gold"/>
  </r>
  <r>
    <s v="CUST1445"/>
    <s v="Gene"/>
    <s v="Lee"/>
    <s v="Gene Lee"/>
    <n v="41"/>
    <x v="0"/>
    <x v="1"/>
    <s v="Mcfarlandmouth"/>
    <x v="39"/>
    <s v="USA"/>
    <s v="Platinum"/>
  </r>
  <r>
    <s v="CUST1446"/>
    <s v="Shannon"/>
    <s v="Turner"/>
    <s v="Shannon Turner"/>
    <n v="35"/>
    <x v="1"/>
    <x v="0"/>
    <s v="West Jorge"/>
    <x v="18"/>
    <s v="USA"/>
    <s v="Silver"/>
  </r>
  <r>
    <s v="CUST1447"/>
    <s v="Monica"/>
    <s v="Wright"/>
    <s v="Monica Wright"/>
    <n v="45"/>
    <x v="0"/>
    <x v="0"/>
    <s v="Paulside"/>
    <x v="0"/>
    <s v="USA"/>
    <s v="Gold"/>
  </r>
  <r>
    <s v="CUST1448"/>
    <s v="Eric"/>
    <s v="Holmes"/>
    <s v="Eric Holmes"/>
    <n v="64"/>
    <x v="2"/>
    <x v="1"/>
    <s v="Smithville"/>
    <x v="49"/>
    <s v="USA"/>
    <s v="Bronze"/>
  </r>
  <r>
    <s v="CUST1449"/>
    <s v="William"/>
    <s v="Cortez"/>
    <s v="William Cortez"/>
    <n v="29"/>
    <x v="1"/>
    <x v="0"/>
    <s v="Port Hannahport"/>
    <x v="3"/>
    <s v="USA"/>
    <s v="Bronze"/>
  </r>
  <r>
    <s v="CUST1450"/>
    <s v="Shane"/>
    <s v="Mills"/>
    <s v="Shane Mills"/>
    <n v="59"/>
    <x v="2"/>
    <x v="0"/>
    <s v="Lake Meganstad"/>
    <x v="13"/>
    <s v="USA"/>
    <s v="Bronze"/>
  </r>
  <r>
    <s v="CUST1451"/>
    <s v="Ashley"/>
    <s v="Roberts"/>
    <s v="Ashley Roberts"/>
    <n v="46"/>
    <x v="0"/>
    <x v="0"/>
    <s v="Josephmouth"/>
    <x v="33"/>
    <s v="USA"/>
    <s v="Gold"/>
  </r>
  <r>
    <s v="CUST1452"/>
    <s v="Jeffery"/>
    <s v="Wolf"/>
    <s v="Jeffery Wolf"/>
    <n v="60"/>
    <x v="2"/>
    <x v="1"/>
    <s v="New Laura"/>
    <x v="41"/>
    <s v="USA"/>
    <s v="Bronze"/>
  </r>
  <r>
    <s v="CUST1453"/>
    <s v="April"/>
    <s v="Phillips"/>
    <s v="April Phillips"/>
    <n v="62"/>
    <x v="2"/>
    <x v="1"/>
    <s v="Lake Carolyn"/>
    <x v="19"/>
    <s v="USA"/>
    <s v="Platinum"/>
  </r>
  <r>
    <s v="CUST1454"/>
    <s v="John"/>
    <s v="Berg"/>
    <s v="John Berg"/>
    <n v="60"/>
    <x v="2"/>
    <x v="0"/>
    <s v="Johnsonville"/>
    <x v="18"/>
    <s v="USA"/>
    <s v="Gold"/>
  </r>
  <r>
    <s v="CUST1455"/>
    <s v="Tyler"/>
    <s v="Weber"/>
    <s v="Tyler Weber"/>
    <n v="54"/>
    <x v="0"/>
    <x v="0"/>
    <s v="East Yvette"/>
    <x v="30"/>
    <s v="USA"/>
    <s v="Gold"/>
  </r>
  <r>
    <s v="CUST1456"/>
    <s v="Julie"/>
    <s v="Powell"/>
    <s v="Julie Powell"/>
    <n v="59"/>
    <x v="2"/>
    <x v="1"/>
    <s v="South Barbara"/>
    <x v="40"/>
    <s v="USA"/>
    <s v="Gold"/>
  </r>
  <r>
    <s v="CUST1457"/>
    <s v="Christina"/>
    <s v="Robertson"/>
    <s v="Christina Robertson"/>
    <n v="59"/>
    <x v="2"/>
    <x v="0"/>
    <s v="Hubbardborough"/>
    <x v="47"/>
    <s v="USA"/>
    <s v="Platinum"/>
  </r>
  <r>
    <s v="CUST1458"/>
    <s v="Kelly"/>
    <s v="Garrett"/>
    <s v="Kelly Garrett"/>
    <n v="62"/>
    <x v="2"/>
    <x v="1"/>
    <s v="Port Taylorberg"/>
    <x v="9"/>
    <s v="USA"/>
    <s v="Silver"/>
  </r>
  <r>
    <s v="CUST1459"/>
    <s v="John"/>
    <s v="Perez"/>
    <s v="John Perez"/>
    <n v="29"/>
    <x v="1"/>
    <x v="1"/>
    <s v="Brandontown"/>
    <x v="42"/>
    <s v="USA"/>
    <s v="Gold"/>
  </r>
  <r>
    <s v="CUST1460"/>
    <s v="Justin"/>
    <s v="Johnson"/>
    <s v="Justin Johnson"/>
    <n v="35"/>
    <x v="1"/>
    <x v="0"/>
    <s v="Hughesview"/>
    <x v="37"/>
    <s v="USA"/>
    <s v="Gold"/>
  </r>
  <r>
    <s v="CUST1461"/>
    <s v="Paul"/>
    <s v="Cox"/>
    <s v="Paul Cox"/>
    <n v="60"/>
    <x v="2"/>
    <x v="1"/>
    <s v="East Julie"/>
    <x v="11"/>
    <s v="USA"/>
    <s v="Silver"/>
  </r>
  <r>
    <s v="CUST1462"/>
    <s v="Beth"/>
    <s v="Martin"/>
    <s v="Beth Martin"/>
    <n v="34"/>
    <x v="1"/>
    <x v="1"/>
    <s v="Burkefurt"/>
    <x v="7"/>
    <s v="USA"/>
    <s v="Silver"/>
  </r>
  <r>
    <s v="CUST1463"/>
    <s v="Samantha"/>
    <s v="Lee"/>
    <s v="Samantha Lee"/>
    <n v="36"/>
    <x v="1"/>
    <x v="1"/>
    <s v="Port Anthony"/>
    <x v="27"/>
    <s v="USA"/>
    <s v="Bronze"/>
  </r>
  <r>
    <s v="CUST1464"/>
    <s v="David"/>
    <s v="Pierce"/>
    <s v="David Pierce"/>
    <n v="45"/>
    <x v="0"/>
    <x v="1"/>
    <s v="Grayland"/>
    <x v="14"/>
    <s v="USA"/>
    <s v="Platinum"/>
  </r>
  <r>
    <s v="CUST1465"/>
    <s v="Ronald"/>
    <s v="Ross"/>
    <s v="Ronald Ross"/>
    <n v="28"/>
    <x v="1"/>
    <x v="1"/>
    <s v="Hartmanside"/>
    <x v="0"/>
    <s v="USA"/>
    <s v="Silver"/>
  </r>
  <r>
    <s v="CUST1466"/>
    <s v="Cynthia"/>
    <s v="Parrish"/>
    <s v="Cynthia Parrish"/>
    <n v="18"/>
    <x v="4"/>
    <x v="0"/>
    <s v="Espinozaberg"/>
    <x v="31"/>
    <s v="USA"/>
    <s v="Silver"/>
  </r>
  <r>
    <s v="CUST1467"/>
    <s v="Michael"/>
    <s v="Foley"/>
    <s v="Michael Foley"/>
    <n v="63"/>
    <x v="2"/>
    <x v="1"/>
    <s v="Oneillfurt"/>
    <x v="28"/>
    <s v="USA"/>
    <s v="Gold"/>
  </r>
  <r>
    <s v="CUST1468"/>
    <s v="Gregory"/>
    <s v="Curtis"/>
    <s v="Gregory Curtis"/>
    <n v="45"/>
    <x v="0"/>
    <x v="0"/>
    <s v="Bergermouth"/>
    <x v="28"/>
    <s v="USA"/>
    <s v="Bronze"/>
  </r>
  <r>
    <s v="CUST1469"/>
    <s v="James"/>
    <s v="Foster"/>
    <s v="James Foster"/>
    <n v="19"/>
    <x v="4"/>
    <x v="0"/>
    <s v="East Audrey"/>
    <x v="22"/>
    <s v="USA"/>
    <s v="Gold"/>
  </r>
  <r>
    <s v="CUST1470"/>
    <s v="Manuel"/>
    <s v="Fisher"/>
    <s v="Manuel Fisher"/>
    <n v="21"/>
    <x v="3"/>
    <x v="1"/>
    <s v="Kanebury"/>
    <x v="8"/>
    <s v="USA"/>
    <s v="Gold"/>
  </r>
  <r>
    <s v="CUST1471"/>
    <s v="Debra"/>
    <s v="Mccullough"/>
    <s v="Debra Mccullough"/>
    <n v="42"/>
    <x v="0"/>
    <x v="0"/>
    <s v="Mcdanielfurt"/>
    <x v="12"/>
    <s v="USA"/>
    <s v="Platinum"/>
  </r>
  <r>
    <s v="CUST1472"/>
    <s v="Philip"/>
    <s v="Mendoza"/>
    <s v="Philip Mendoza"/>
    <n v="42"/>
    <x v="0"/>
    <x v="0"/>
    <s v="Tylermouth"/>
    <x v="48"/>
    <s v="USA"/>
    <s v="Silver"/>
  </r>
  <r>
    <s v="CUST1473"/>
    <s v="Laura"/>
    <s v="Mathews"/>
    <s v="Laura Mathews"/>
    <n v="53"/>
    <x v="0"/>
    <x v="0"/>
    <s v="Chambersfurt"/>
    <x v="43"/>
    <s v="USA"/>
    <s v="Bronze"/>
  </r>
  <r>
    <s v="CUST1474"/>
    <s v="Joshua"/>
    <s v="Howard"/>
    <s v="Joshua Howard"/>
    <n v="32"/>
    <x v="1"/>
    <x v="1"/>
    <s v="East Christopherhaven"/>
    <x v="6"/>
    <s v="USA"/>
    <s v="Platinum"/>
  </r>
  <r>
    <s v="CUST1475"/>
    <s v="Barbara"/>
    <s v="Berry"/>
    <s v="Barbara Berry"/>
    <n v="18"/>
    <x v="4"/>
    <x v="1"/>
    <s v="Lake Michael"/>
    <x v="28"/>
    <s v="USA"/>
    <s v="Platinum"/>
  </r>
  <r>
    <s v="CUST1476"/>
    <s v="Elizabeth"/>
    <s v="Foster"/>
    <s v="Elizabeth Foster"/>
    <n v="33"/>
    <x v="1"/>
    <x v="1"/>
    <s v="Anthonymouth"/>
    <x v="18"/>
    <s v="USA"/>
    <s v="Gold"/>
  </r>
  <r>
    <s v="CUST1477"/>
    <s v="Andrea"/>
    <s v="Harris"/>
    <s v="Andrea Harris"/>
    <n v="41"/>
    <x v="0"/>
    <x v="1"/>
    <s v="West Kelseyberg"/>
    <x v="11"/>
    <s v="USA"/>
    <s v="Platinum"/>
  </r>
  <r>
    <s v="CUST1478"/>
    <s v="Earl Smith"/>
    <s v="Dds"/>
    <s v="Earl Smith Dds"/>
    <n v="59"/>
    <x v="2"/>
    <x v="0"/>
    <s v="West Sarah"/>
    <x v="6"/>
    <s v="USA"/>
    <s v="Gold"/>
  </r>
  <r>
    <s v="CUST1479"/>
    <s v="Dylan"/>
    <s v="Gutierrez"/>
    <s v="Dylan Gutierrez"/>
    <n v="40"/>
    <x v="1"/>
    <x v="0"/>
    <s v="New Jamesview"/>
    <x v="7"/>
    <s v="USA"/>
    <s v="Bronze"/>
  </r>
  <r>
    <s v="CUST1480"/>
    <s v="Jordan"/>
    <s v="Medina"/>
    <s v="Jordan Medina"/>
    <n v="33"/>
    <x v="1"/>
    <x v="0"/>
    <s v="Robinchester"/>
    <x v="35"/>
    <s v="USA"/>
    <s v="Bronze"/>
  </r>
  <r>
    <s v="CUST1481"/>
    <s v="Bryan"/>
    <s v="Tran"/>
    <s v="Bryan Tran"/>
    <n v="21"/>
    <x v="3"/>
    <x v="0"/>
    <s v="Kelseybury"/>
    <x v="15"/>
    <s v="USA"/>
    <s v="Gold"/>
  </r>
  <r>
    <s v="CUST1482"/>
    <s v="Sheri"/>
    <s v="Joyce"/>
    <s v="Sheri Joyce"/>
    <n v="26"/>
    <x v="1"/>
    <x v="0"/>
    <s v="West Tylerfort"/>
    <x v="47"/>
    <s v="USA"/>
    <s v="Platinum"/>
  </r>
  <r>
    <s v="CUST1483"/>
    <s v="Sarah"/>
    <s v="Smith"/>
    <s v="Sarah Smith"/>
    <n v="48"/>
    <x v="0"/>
    <x v="0"/>
    <s v="East Rodney"/>
    <x v="29"/>
    <s v="USA"/>
    <s v="Gold"/>
  </r>
  <r>
    <s v="CUST1484"/>
    <s v="Jessica"/>
    <s v="Castro"/>
    <s v="Jessica Castro"/>
    <n v="32"/>
    <x v="1"/>
    <x v="0"/>
    <s v="West Markton"/>
    <x v="48"/>
    <s v="USA"/>
    <s v="Bronze"/>
  </r>
  <r>
    <s v="CUST1485"/>
    <s v="Sara"/>
    <s v="Ingram"/>
    <s v="Sara Ingram"/>
    <n v="46"/>
    <x v="0"/>
    <x v="1"/>
    <s v="East Dillonview"/>
    <x v="39"/>
    <s v="USA"/>
    <s v="Bronze"/>
  </r>
  <r>
    <s v="CUST1486"/>
    <s v="Eric"/>
    <s v="Lee"/>
    <s v="Eric Lee"/>
    <n v="22"/>
    <x v="3"/>
    <x v="1"/>
    <s v="Lake April"/>
    <x v="28"/>
    <s v="USA"/>
    <s v="Bronze"/>
  </r>
  <r>
    <s v="CUST1487"/>
    <s v="Amanda"/>
    <s v="Medina"/>
    <s v="Amanda Medina"/>
    <n v="36"/>
    <x v="1"/>
    <x v="1"/>
    <s v="East Patriciastad"/>
    <x v="22"/>
    <s v="USA"/>
    <s v="Platinum"/>
  </r>
  <r>
    <s v="CUST1488"/>
    <s v="Zachary"/>
    <s v="Andrade"/>
    <s v="Zachary Andrade"/>
    <n v="23"/>
    <x v="3"/>
    <x v="1"/>
    <s v="South Davidport"/>
    <x v="4"/>
    <s v="USA"/>
    <s v="Platinum"/>
  </r>
  <r>
    <s v="CUST1489"/>
    <s v="Melinda"/>
    <s v="Thomas"/>
    <s v="Melinda Thomas"/>
    <n v="42"/>
    <x v="0"/>
    <x v="1"/>
    <s v="Lake Elizabethside"/>
    <x v="36"/>
    <s v="USA"/>
    <s v="Silver"/>
  </r>
  <r>
    <s v="CUST1490"/>
    <s v="Scott"/>
    <s v="Harris"/>
    <m/>
    <n v="23"/>
    <x v="3"/>
    <x v="0"/>
    <s v="North Nataliemouth"/>
    <x v="24"/>
    <s v="USA"/>
    <s v="Platinum"/>
  </r>
  <r>
    <s v="CUST1491"/>
    <s v="Kaitlin"/>
    <s v="Brown"/>
    <s v="Kaitlin Brown"/>
    <n v="52"/>
    <x v="0"/>
    <x v="1"/>
    <s v="Kellyberg"/>
    <x v="6"/>
    <s v="USA"/>
    <s v="Gold"/>
  </r>
  <r>
    <s v="CUST1492"/>
    <s v="Darrell"/>
    <s v="Miller"/>
    <s v="Darrell Miller"/>
    <n v="59"/>
    <x v="2"/>
    <x v="1"/>
    <s v="Port Carol"/>
    <x v="35"/>
    <s v="USA"/>
    <s v="Platinum"/>
  </r>
  <r>
    <s v="CUST1493"/>
    <s v="Amanda"/>
    <s v="Powell"/>
    <s v="Amanda Powell"/>
    <n v="28"/>
    <x v="1"/>
    <x v="0"/>
    <s v="South William"/>
    <x v="2"/>
    <s v="USA"/>
    <s v="Silver"/>
  </r>
  <r>
    <s v="CUST1494"/>
    <s v="Justin"/>
    <s v="Lopez"/>
    <s v="Justin Lopez"/>
    <n v="21"/>
    <x v="3"/>
    <x v="0"/>
    <s v="Port Cheryl"/>
    <x v="45"/>
    <s v="USA"/>
    <s v="Gold"/>
  </r>
  <r>
    <s v="CUST1495"/>
    <s v="James"/>
    <s v="Berger"/>
    <s v="James Berger"/>
    <n v="23"/>
    <x v="3"/>
    <x v="1"/>
    <s v="Bryanmouth"/>
    <x v="17"/>
    <s v="USA"/>
    <s v="Bronze"/>
  </r>
  <r>
    <s v="CUST1496"/>
    <s v="Christopher"/>
    <s v="Ford"/>
    <s v="Christopher Ford"/>
    <n v="56"/>
    <x v="2"/>
    <x v="0"/>
    <s v="North Seanfurt"/>
    <x v="3"/>
    <s v="USA"/>
    <s v="Bronze"/>
  </r>
  <r>
    <s v="CUST1497"/>
    <s v="Sarah"/>
    <s v="Marsh"/>
    <s v="Sarah Marsh"/>
    <n v="47"/>
    <x v="0"/>
    <x v="1"/>
    <s v="Port William"/>
    <x v="10"/>
    <s v="USA"/>
    <s v="Gold"/>
  </r>
  <r>
    <s v="CUST1498"/>
    <s v="Traci"/>
    <s v="Gonzalez"/>
    <s v="Traci Gonzalez"/>
    <n v="35"/>
    <x v="1"/>
    <x v="0"/>
    <s v="Snyderfurt"/>
    <x v="33"/>
    <s v="USA"/>
    <s v="Silver"/>
  </r>
  <r>
    <s v="CUST1499"/>
    <s v="Philip"/>
    <s v="Pennington"/>
    <s v="Philip Pennington"/>
    <n v="27"/>
    <x v="1"/>
    <x v="1"/>
    <s v="East Valerieview"/>
    <x v="5"/>
    <s v="USA"/>
    <s v="Platinu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3589C5-D37B-4CD8-BEAA-CAB8111517AA}" name="PivotTable13" cacheId="160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Product Name">
  <location ref="E18:F29" firstHeaderRow="1" firstDataRow="1" firstDataCol="1"/>
  <pivotFields count="7">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st" fld="0" baseField="1" baseItem="0"/>
  </dataFields>
  <formats count="2">
    <format dxfId="114">
      <pivotArea field="1" type="button" dataOnly="0" labelOnly="1" outline="0" axis="axisRow" fieldPosition="0"/>
    </format>
    <format dxfId="113">
      <pivotArea dataOnly="0" labelOnly="1" outline="0" axis="axisValues" fieldPosition="0"/>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_Dim].[Category].&amp;[Home]"/>
      </members>
    </pivotHierarchy>
    <pivotHierarchy dragToData="1"/>
    <pivotHierarchy dragToData="1"/>
    <pivotHierarchy dragToData="1"/>
    <pivotHierarchy dragToData="1"/>
    <pivotHierarchy dragToData="1"/>
    <pivotHierarchy dragToData="1"/>
    <pivotHierarchy multipleItemSelectionAllowed="1" dragToData="1">
      <members count="1" level="1">
        <member name="[Sales_Fact__2].[Column1].&amp;[2025]"/>
      </members>
    </pivotHierarchy>
    <pivotHierarchy dragToData="1"/>
    <pivotHierarchy dragToData="1"/>
    <pivotHierarchy dragToData="1"/>
    <pivotHierarchy dragToData="1"/>
    <pivotHierarchy dragToData="1"/>
    <pivotHierarchy multipleItemSelectionAllowed="1" dragToData="1">
      <members count="1" level="1">
        <member name="[Sales_Fact__2].[Column2].&amp;[2.413E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re_Dim].[Store_Name].&amp;[Black-Horn]"/>
      </members>
    </pivotHierarchy>
    <pivotHierarchy multipleItemSelectionAllowed="1" dragToData="1">
      <members count="1" level="1">
        <member name="[Store_Dim].[Region].&amp;[South]"/>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3" showRowHeaders="1" showColHeaders="1" showRowStripes="0" showColStripes="0" showLastColumn="1"/>
  <filters count="1">
    <filter fld="1" type="count" id="2" iMeasureHier="56">
      <autoFilter ref="A1">
        <filterColumn colId="0">
          <top10 val="10" filterVal="10"/>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_Dim]"/>
        <x15:activeTabTopLevelEntity name="[Store_Dim]"/>
        <x15:activeTabTopLevelEntity name="[Sales_Fact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9A0A13-5C65-41CC-AE81-3BFFCCFF38A0}" name="PivotTable3" cacheId="1605" applyNumberFormats="0" applyBorderFormats="0" applyFontFormats="0" applyPatternFormats="0" applyAlignmentFormats="0" applyWidthHeightFormats="1" dataCaption="Values" tag="ee96541e-1ed1-4ccc-89e4-18e9f1b13b80" updatedVersion="8" minRefreshableVersion="3" useAutoFormatting="1" itemPrintTitles="1" createdVersion="8" indent="0" outline="1" outlineData="1" multipleFieldFilters="0" chartFormat="5" rowHeaderCaption="Category">
  <location ref="J3:K35" firstHeaderRow="1" firstDataRow="1" firstDataCol="1"/>
  <pivotFields count="3">
    <pivotField axis="axisRow" allDrilled="1" showAll="0" dataSourceSort="1" defaultAttributeDrillState="1">
      <items count="24">
        <item x="0"/>
        <item x="1"/>
        <item x="2"/>
        <item x="3"/>
        <item x="4"/>
        <item x="5"/>
        <item x="6"/>
        <item x="7"/>
        <item x="8"/>
        <item x="9"/>
        <item x="10"/>
        <item x="11"/>
        <item x="12"/>
        <item x="13"/>
        <item x="14"/>
        <item x="15"/>
        <item x="16"/>
        <item x="17"/>
        <item x="18"/>
        <item x="19"/>
        <item x="20"/>
        <item x="21"/>
        <item x="22"/>
        <item t="default"/>
      </items>
    </pivotField>
    <pivotField axis="axisRow" allDrilled="1" subtotalTop="0" showAll="0" dataSourceSort="1" defaultSubtotal="0" defaultAttributeDrillState="1">
      <items count="5">
        <item x="0"/>
        <item x="1"/>
        <item x="2"/>
        <item x="3"/>
        <item x="4"/>
      </items>
    </pivotField>
    <pivotField dataField="1" subtotalTop="0" showAll="0" defaultSubtotal="0"/>
  </pivotFields>
  <rowFields count="2">
    <field x="1"/>
    <field x="0"/>
  </rowFields>
  <rowItems count="32">
    <i>
      <x/>
    </i>
    <i r="1">
      <x/>
    </i>
    <i r="1">
      <x v="1"/>
    </i>
    <i r="1">
      <x v="2"/>
    </i>
    <i r="1">
      <x v="3"/>
    </i>
    <i r="1">
      <x v="4"/>
    </i>
    <i>
      <x v="1"/>
    </i>
    <i r="1">
      <x v="5"/>
    </i>
    <i r="1">
      <x v="6"/>
    </i>
    <i r="1">
      <x v="7"/>
    </i>
    <i r="1">
      <x v="8"/>
    </i>
    <i r="1">
      <x v="9"/>
    </i>
    <i>
      <x v="2"/>
    </i>
    <i r="1">
      <x v="5"/>
    </i>
    <i r="1">
      <x v="10"/>
    </i>
    <i r="1">
      <x v="11"/>
    </i>
    <i r="1">
      <x v="12"/>
    </i>
    <i r="1">
      <x v="13"/>
    </i>
    <i>
      <x v="3"/>
    </i>
    <i r="1">
      <x v="10"/>
    </i>
    <i r="1">
      <x v="14"/>
    </i>
    <i r="1">
      <x v="15"/>
    </i>
    <i r="1">
      <x v="16"/>
    </i>
    <i r="1">
      <x v="17"/>
    </i>
    <i r="1">
      <x v="18"/>
    </i>
    <i>
      <x v="4"/>
    </i>
    <i r="1">
      <x v="5"/>
    </i>
    <i r="1">
      <x v="19"/>
    </i>
    <i r="1">
      <x v="20"/>
    </i>
    <i r="1">
      <x v="21"/>
    </i>
    <i r="1">
      <x v="22"/>
    </i>
    <i t="grand">
      <x/>
    </i>
  </rowItems>
  <colItems count="1">
    <i/>
  </colItems>
  <dataFields count="1">
    <dataField name="Sum of Total Sales" fld="2" baseField="0" baseItem="0"/>
  </dataFields>
  <formats count="1">
    <format dxfId="103">
      <pivotArea outline="0" collapsedLevelsAreSubtotals="1" fieldPosition="0"/>
    </format>
  </formats>
  <chartFormats count="1">
    <chartFormat chart="1" format="1"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10" showRowHeaders="1" showColHeaders="1" showRowStripes="0" showColStripes="0" showLastColumn="1"/>
  <rowHierarchiesUsage count="2">
    <rowHierarchyUsage hierarchyUsage="13"/>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_Dim]"/>
        <x15:activeTabTopLevelEntity name="[Sales_Fact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B9C7EB-7A06-40F3-91D1-3F97CE241FA4}" name="PivotTable1" cacheId="4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Items">
  <location ref="C3:D9" firstHeaderRow="1" firstDataRow="1" firstDataCol="1"/>
  <pivotFields count="8">
    <pivotField showAll="0"/>
    <pivotField showAll="0"/>
    <pivotField axis="axisRow" showAll="0">
      <items count="6">
        <item x="3"/>
        <item x="1"/>
        <item x="0"/>
        <item x="2"/>
        <item x="4"/>
        <item t="default"/>
      </items>
    </pivotField>
    <pivotField showAll="0"/>
    <pivotField showAll="0"/>
    <pivotField dataField="1" numFmtId="165" showAll="0"/>
    <pivotField showAll="0"/>
    <pivotField numFmtId="2" showAll="0"/>
  </pivotFields>
  <rowFields count="1">
    <field x="2"/>
  </rowFields>
  <rowItems count="6">
    <i>
      <x/>
    </i>
    <i>
      <x v="1"/>
    </i>
    <i>
      <x v="2"/>
    </i>
    <i>
      <x v="3"/>
    </i>
    <i>
      <x v="4"/>
    </i>
    <i t="grand">
      <x/>
    </i>
  </rowItems>
  <colItems count="1">
    <i/>
  </colItems>
  <dataFields count="1">
    <dataField name="Sum of Cost" fld="5" baseField="0" baseItem="0" numFmtId="165"/>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0"/>
          </reference>
        </references>
      </pivotArea>
    </chartFormat>
    <chartFormat chart="1" format="2">
      <pivotArea type="data" outline="0" fieldPosition="0">
        <references count="2">
          <reference field="4294967294" count="1" selected="0">
            <x v="0"/>
          </reference>
          <reference field="2" count="1" selected="0">
            <x v="1"/>
          </reference>
        </references>
      </pivotArea>
    </chartFormat>
    <chartFormat chart="1" format="3">
      <pivotArea type="data" outline="0" fieldPosition="0">
        <references count="2">
          <reference field="4294967294" count="1" selected="0">
            <x v="0"/>
          </reference>
          <reference field="2" count="1" selected="0">
            <x v="2"/>
          </reference>
        </references>
      </pivotArea>
    </chartFormat>
    <chartFormat chart="1" format="4">
      <pivotArea type="data" outline="0" fieldPosition="0">
        <references count="2">
          <reference field="4294967294" count="1" selected="0">
            <x v="0"/>
          </reference>
          <reference field="2" count="1" selected="0">
            <x v="3"/>
          </reference>
        </references>
      </pivotArea>
    </chartFormat>
    <chartFormat chart="1" format="5">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2F1267-91A3-4341-976D-1ECFDCA110C5}" name="PivotTable7" cacheId="160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rowHeaderCaption="Loyalty Level">
  <location ref="J28:K34"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1"/>
  </rowFields>
  <rowItems count="6">
    <i>
      <x/>
    </i>
    <i>
      <x v="1"/>
    </i>
    <i>
      <x v="2"/>
    </i>
    <i>
      <x v="3"/>
    </i>
    <i>
      <x v="4"/>
    </i>
    <i t="grand">
      <x/>
    </i>
  </rowItems>
  <colItems count="1">
    <i/>
  </colItems>
  <dataFields count="1">
    <dataField name="Costumers" fld="2" subtotal="count" baseField="1" baseItem="0"/>
  </dataFields>
  <chartFormats count="1">
    <chartFormat chart="0" format="0"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re_Dim].[Store_Name].&amp;[Black-Horn]"/>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stumers"/>
    <pivotHierarchy dragToData="1"/>
    <pivotHierarchy dragToData="1"/>
    <pivotHierarchy dragToData="1"/>
    <pivotHierarchy dragToData="1"/>
  </pivotHierarchies>
  <pivotTableStyleInfo name="PivotStyleDark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_Dim]"/>
        <x15:activeTabTopLevelEntity name="[Customer_Dim_UPDAT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6DFC49-2D7D-4F41-AD5B-C44F0AEE7E64}" name="PivotTable5" cacheId="1607" applyNumberFormats="0" applyBorderFormats="0" applyFontFormats="0" applyPatternFormats="0" applyAlignmentFormats="0" applyWidthHeightFormats="1" dataCaption="Values" tag="de70cfc6-1b5c-476e-a8d6-876c9ab99399" updatedVersion="8" minRefreshableVersion="3" useAutoFormatting="1" subtotalHiddenItems="1" itemPrintTitles="1" createdVersion="8" indent="0" outline="1" outlineData="1" multipleFieldFilters="0" chartFormat="1" rowHeaderCaption="State">
  <location ref="F30:G71" firstHeaderRow="1" firstDataRow="1" firstDataCol="1"/>
  <pivotFields count="3">
    <pivotField axis="axisRow" allDrilled="1" subtotalTop="0" showAll="0" dataSourceSort="1" defaultSubtotal="0" defaultAttributeDrillState="1">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s>
    </pivotField>
    <pivotField dataField="1" subtotalTop="0" showAll="0" defaultSubtotal="0"/>
    <pivotField allDrilled="1" subtotalTop="0" showAll="0" dataSourceSort="1" defaultSubtotal="0" defaultAttributeDrillState="1"/>
  </pivotFields>
  <rowFields count="1">
    <field x="0"/>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Items count="1">
    <i/>
  </colItems>
  <dataFields count="1">
    <dataField name="Total Sales" fld="1" baseField="0" baseItem="0" numFmtId="2"/>
  </dataFields>
  <formats count="2">
    <format dxfId="81">
      <pivotArea outline="0" collapsedLevelsAreSubtotals="1" fieldPosition="0"/>
    </format>
    <format dxfId="8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re_Dim].[Store_Name].&amp;[Black-Horn]"/>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Sale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Dim_UPDATED]"/>
        <x15:activeTabTopLevelEntity name="[Sales_Fact__2]"/>
        <x15:activeTabTopLevelEntity name="[Store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889267C-1014-4E4E-BDB8-C99A47588AF6}" name="PivotTable3" cacheId="4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Age Group" colHeaderCaption="Total Counts">
  <location ref="E3:H10" firstHeaderRow="1" firstDataRow="2" firstDataCol="1"/>
  <pivotFields count="11">
    <pivotField showAll="0"/>
    <pivotField dataField="1" showAll="0"/>
    <pivotField showAll="0"/>
    <pivotField showAll="0"/>
    <pivotField showAll="0"/>
    <pivotField axis="axisRow" showAll="0">
      <items count="6">
        <item x="3"/>
        <item x="2"/>
        <item x="0"/>
        <item x="4"/>
        <item x="1"/>
        <item t="default"/>
      </items>
    </pivotField>
    <pivotField axis="axisCol" showAll="0">
      <items count="3">
        <item x="1"/>
        <item x="0"/>
        <item t="default"/>
      </items>
    </pivotField>
    <pivotField showAll="0"/>
    <pivotField showAll="0"/>
    <pivotField showAll="0"/>
    <pivotField showAll="0"/>
  </pivotFields>
  <rowFields count="1">
    <field x="5"/>
  </rowFields>
  <rowItems count="6">
    <i>
      <x/>
    </i>
    <i>
      <x v="1"/>
    </i>
    <i>
      <x v="2"/>
    </i>
    <i>
      <x v="3"/>
    </i>
    <i>
      <x v="4"/>
    </i>
    <i t="grand">
      <x/>
    </i>
  </rowItems>
  <colFields count="1">
    <field x="6"/>
  </colFields>
  <colItems count="3">
    <i>
      <x/>
    </i>
    <i>
      <x v="1"/>
    </i>
    <i t="grand">
      <x/>
    </i>
  </colItems>
  <dataFields count="1">
    <dataField name="Number of Persons" fld="1" subtotal="count" baseField="0" baseItem="0"/>
  </dataFields>
  <chartFormats count="2">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EF416DB-544C-4224-86BC-99299AB73DDD}" name="PivotTable2" cacheId="4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City">
  <location ref="B3:C54" firstHeaderRow="1" firstDataRow="1" firstDataCol="1"/>
  <pivotFields count="11">
    <pivotField dataField="1" showAll="0"/>
    <pivotField showAll="0"/>
    <pivotField showAll="0"/>
    <pivotField showAll="0"/>
    <pivotField showAll="0"/>
    <pivotField showAll="0"/>
    <pivotField showAll="0"/>
    <pivotField showAll="0"/>
    <pivotField axis="axisRow" showAll="0">
      <items count="51">
        <item x="2"/>
        <item x="26"/>
        <item x="23"/>
        <item x="40"/>
        <item x="4"/>
        <item x="38"/>
        <item x="27"/>
        <item x="17"/>
        <item x="35"/>
        <item x="15"/>
        <item x="19"/>
        <item x="20"/>
        <item x="30"/>
        <item x="36"/>
        <item x="37"/>
        <item x="11"/>
        <item x="47"/>
        <item x="44"/>
        <item x="46"/>
        <item x="24"/>
        <item x="48"/>
        <item x="25"/>
        <item x="31"/>
        <item x="41"/>
        <item x="21"/>
        <item x="12"/>
        <item x="13"/>
        <item x="29"/>
        <item x="8"/>
        <item x="16"/>
        <item x="33"/>
        <item x="10"/>
        <item x="0"/>
        <item x="1"/>
        <item x="3"/>
        <item x="18"/>
        <item x="5"/>
        <item x="9"/>
        <item x="32"/>
        <item x="42"/>
        <item x="6"/>
        <item x="34"/>
        <item x="45"/>
        <item x="22"/>
        <item x="28"/>
        <item x="39"/>
        <item x="14"/>
        <item x="7"/>
        <item x="43"/>
        <item x="49"/>
        <item t="default"/>
      </items>
    </pivotField>
    <pivotField showAll="0"/>
    <pivotField showAll="0"/>
  </pivotFields>
  <rowFields count="1">
    <field x="8"/>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No. of Costumers" fld="0" subtotal="count" baseField="7" baseItem="0"/>
  </dataFields>
  <formats count="3">
    <format dxfId="84">
      <pivotArea field="8" type="button" dataOnly="0" labelOnly="1" outline="0" axis="axisRow" fieldPosition="0"/>
    </format>
    <format dxfId="83">
      <pivotArea dataOnly="0" labelOnly="1" fieldPosition="0">
        <references count="1">
          <reference field="8" count="0"/>
        </references>
      </pivotArea>
    </format>
    <format dxfId="82">
      <pivotArea dataOnly="0" labelOnly="1" grandRow="1" outline="0" fieldPosition="0"/>
    </format>
  </formats>
  <conditionalFormats count="1">
    <conditionalFormat priority="1">
      <pivotAreas count="1">
        <pivotArea type="data" collapsedLevelsAreSubtotals="1" fieldPosition="0">
          <references count="2">
            <reference field="4294967294" count="1" selected="0">
              <x v="0"/>
            </reference>
            <reference field="8"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pivotAreas>
    </conditionalFormat>
  </conditional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AD24964-368A-43B6-911F-0E2551088166}" name="PivotTable11" cacheId="1710" applyNumberFormats="0" applyBorderFormats="0" applyFontFormats="0" applyPatternFormats="0" applyAlignmentFormats="0" applyWidthHeightFormats="1" dataCaption="Values" tag="0615e262-9e10-4d7b-8c38-28139e65ca12" updatedVersion="8" minRefreshableVersion="3" useAutoFormatting="1" subtotalHiddenItems="1" itemPrintTitles="1" createdVersion="8" indent="0" outline="1" outlineData="1" multipleFieldFilters="0" chartFormat="1" rowHeaderCaption="Top Ten Cities ">
  <location ref="F26:G37" firstHeaderRow="1" firstDataRow="1" firstDataCol="1"/>
  <pivotFields count="3">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s>
  <rowFields count="1">
    <field x="2"/>
  </rowFields>
  <rowItems count="11">
    <i>
      <x/>
    </i>
    <i>
      <x v="1"/>
    </i>
    <i>
      <x v="2"/>
    </i>
    <i>
      <x v="3"/>
    </i>
    <i>
      <x v="4"/>
    </i>
    <i>
      <x v="5"/>
    </i>
    <i>
      <x v="6"/>
    </i>
    <i>
      <x v="7"/>
    </i>
    <i>
      <x v="8"/>
    </i>
    <i>
      <x v="9"/>
    </i>
    <i t="grand">
      <x/>
    </i>
  </rowItems>
  <colItems count="1">
    <i/>
  </colItems>
  <dataFields count="1">
    <dataField name="Total Sales"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Sale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58">
      <autoFilter ref="A1">
        <filterColumn colId="0">
          <top10 val="10" filterVal="10"/>
        </filterColumn>
      </autoFilter>
    </filter>
    <filter fld="2" type="count" id="2" iMeasureHier="58">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Dim_UPDATED]"/>
        <x15:activeTabTopLevelEntity name="[Sales_Fact__2]"/>
        <x15:activeTabTopLevelEntity name="[Store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33394E8-8918-409B-AC1F-E3A71830A987}" name="PivotTable17" cacheId="1700" applyNumberFormats="0" applyBorderFormats="0" applyFontFormats="0" applyPatternFormats="0" applyAlignmentFormats="0" applyWidthHeightFormats="1" dataCaption="Values" tag="3d9d6b7d-0ba2-4166-9def-5bb4ed5b1152" updatedVersion="8" minRefreshableVersion="3" useAutoFormatting="1" subtotalHiddenItems="1" itemPrintTitles="1" createdVersion="8" indent="0" outline="1" outlineData="1" multipleFieldFilters="0" chartFormat="1" rowHeaderCaption="Costumer Name">
  <location ref="F9:G20" firstHeaderRow="1" firstDataRow="1" firstDataCol="1"/>
  <pivotFields count="2">
    <pivotField axis="axisRow" allDrilled="1" subtotalTop="0" showAll="0" measureFilter="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Total Sales" fld="1" baseField="0" baseItem="0"/>
  </dataFields>
  <formats count="11">
    <format dxfId="26">
      <pivotArea collapsedLevelsAreSubtotals="1" fieldPosition="0">
        <references count="1">
          <reference field="0" count="0"/>
        </references>
      </pivotArea>
    </format>
    <format dxfId="25">
      <pivotArea field="0" type="button" dataOnly="0" labelOnly="1" outline="0" axis="axisRow" fieldPosition="0"/>
    </format>
    <format dxfId="24">
      <pivotArea dataOnly="0" labelOnly="1" outline="0" axis="axisValues" fieldPosition="0"/>
    </format>
    <format dxfId="21">
      <pivotArea type="all" dataOnly="0" outline="0" fieldPosition="0"/>
    </format>
    <format dxfId="20">
      <pivotArea outline="0" collapsedLevelsAreSubtotals="1" fieldPosition="0"/>
    </format>
    <format dxfId="19">
      <pivotArea field="0" type="button" dataOnly="0" labelOnly="1" outline="0" axis="axisRow" fieldPosition="0"/>
    </format>
    <format dxfId="18">
      <pivotArea dataOnly="0" labelOnly="1" fieldPosition="0">
        <references count="1">
          <reference field="0" count="0"/>
        </references>
      </pivotArea>
    </format>
    <format dxfId="17">
      <pivotArea dataOnly="0" labelOnly="1" grandRow="1" outline="0" fieldPosition="0"/>
    </format>
    <format dxfId="16">
      <pivotArea dataOnly="0" labelOnly="1" outline="0" axis="axisValues" fieldPosition="0"/>
    </format>
    <format dxfId="4">
      <pivotArea grandRow="1" outline="0" collapsedLevelsAreSubtotals="1" fieldPosition="0"/>
    </format>
    <format dxfId="3">
      <pivotArea dataOnly="0" labelOnly="1" grandRow="1" outline="0" fieldPosition="0"/>
    </format>
  </formats>
  <chartFormats count="10">
    <chartFormat chart="0" format="0" series="1">
      <pivotArea type="data" outline="0" fieldPosition="0">
        <references count="1">
          <reference field="4294967294" count="1" selected="0">
            <x v="0"/>
          </reference>
        </references>
      </pivotArea>
    </chartFormat>
    <chartFormat chart="0" format="39" series="1">
      <pivotArea type="data" outline="0" fieldPosition="0">
        <references count="2">
          <reference field="4294967294" count="1" selected="0">
            <x v="0"/>
          </reference>
          <reference field="0" count="1" selected="0">
            <x v="1"/>
          </reference>
        </references>
      </pivotArea>
    </chartFormat>
    <chartFormat chart="0" format="40" series="1">
      <pivotArea type="data" outline="0" fieldPosition="0">
        <references count="2">
          <reference field="4294967294" count="1" selected="0">
            <x v="0"/>
          </reference>
          <reference field="0" count="1" selected="0">
            <x v="2"/>
          </reference>
        </references>
      </pivotArea>
    </chartFormat>
    <chartFormat chart="0" format="41" series="1">
      <pivotArea type="data" outline="0" fieldPosition="0">
        <references count="2">
          <reference field="4294967294" count="1" selected="0">
            <x v="0"/>
          </reference>
          <reference field="0" count="1" selected="0">
            <x v="3"/>
          </reference>
        </references>
      </pivotArea>
    </chartFormat>
    <chartFormat chart="0" format="42" series="1">
      <pivotArea type="data" outline="0" fieldPosition="0">
        <references count="2">
          <reference field="4294967294" count="1" selected="0">
            <x v="0"/>
          </reference>
          <reference field="0" count="1" selected="0">
            <x v="4"/>
          </reference>
        </references>
      </pivotArea>
    </chartFormat>
    <chartFormat chart="0" format="43" series="1">
      <pivotArea type="data" outline="0" fieldPosition="0">
        <references count="2">
          <reference field="4294967294" count="1" selected="0">
            <x v="0"/>
          </reference>
          <reference field="0" count="1" selected="0">
            <x v="5"/>
          </reference>
        </references>
      </pivotArea>
    </chartFormat>
    <chartFormat chart="0" format="44" series="1">
      <pivotArea type="data" outline="0" fieldPosition="0">
        <references count="2">
          <reference field="4294967294" count="1" selected="0">
            <x v="0"/>
          </reference>
          <reference field="0" count="1" selected="0">
            <x v="6"/>
          </reference>
        </references>
      </pivotArea>
    </chartFormat>
    <chartFormat chart="0" format="45" series="1">
      <pivotArea type="data" outline="0" fieldPosition="0">
        <references count="2">
          <reference field="4294967294" count="1" selected="0">
            <x v="0"/>
          </reference>
          <reference field="0" count="1" selected="0">
            <x v="7"/>
          </reference>
        </references>
      </pivotArea>
    </chartFormat>
    <chartFormat chart="0" format="46" series="1">
      <pivotArea type="data" outline="0" fieldPosition="0">
        <references count="2">
          <reference field="4294967294" count="1" selected="0">
            <x v="0"/>
          </reference>
          <reference field="0" count="1" selected="0">
            <x v="8"/>
          </reference>
        </references>
      </pivotArea>
    </chartFormat>
    <chartFormat chart="0" format="47" series="1">
      <pivotArea type="data" outline="0" fieldPosition="0">
        <references count="2">
          <reference field="4294967294" count="1" selected="0">
            <x v="0"/>
          </reference>
          <reference field="0" count="1" selected="0">
            <x v="9"/>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Sales"/>
    <pivotHierarchy dragToData="1"/>
    <pivotHierarchy dragToData="1"/>
    <pivotHierarchy dragToData="1"/>
    <pivotHierarchy dragToData="1"/>
    <pivotHierarchy dragToData="1"/>
    <pivotHierarchy dragToData="1"/>
  </pivotHierarchies>
  <pivotTableStyleInfo name="TableStyleLight11" showRowHeaders="1" showColHeaders="1" showRowStripes="0" showColStripes="0" showLastColumn="1"/>
  <filters count="1">
    <filter fld="0" type="count" id="1" iMeasureHier="58">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Dim_UPDATED]"/>
        <x15:activeTabTopLevelEntity name="[Sales_Fact__2]"/>
        <x15:activeTabTopLevelEntity name="[Store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9A4CBBA-3AFC-4601-8F5E-471C15274B97}" name="PivotTable7" cacheId="1609" applyNumberFormats="0" applyBorderFormats="0" applyFontFormats="0" applyPatternFormats="0" applyAlignmentFormats="0" applyWidthHeightFormats="1" dataCaption="Values" tag="db17a6cd-3d0e-4775-9468-41c91be8267a" updatedVersion="8" minRefreshableVersion="3" useAutoFormatting="1" itemPrintTitles="1" createdVersion="8" indent="0" outline="1" outlineData="1" multipleFieldFilters="0" chartFormat="6" rowHeaderCaption="Region">
  <location ref="H12:I27" firstHeaderRow="1" firstDataRow="1" firstDataCol="1"/>
  <pivotFields count="3">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3">
        <item x="0"/>
        <item x="1"/>
        <item x="2"/>
      </items>
    </pivotField>
    <pivotField dataField="1" subtotalTop="0" showAll="0" defaultSubtotal="0"/>
  </pivotFields>
  <rowFields count="2">
    <field x="0"/>
    <field x="1"/>
  </rowFields>
  <rowItems count="15">
    <i>
      <x/>
    </i>
    <i r="1">
      <x/>
    </i>
    <i r="1">
      <x v="1"/>
    </i>
    <i>
      <x v="1"/>
    </i>
    <i r="1">
      <x/>
    </i>
    <i r="1">
      <x v="1"/>
    </i>
    <i r="1">
      <x v="2"/>
    </i>
    <i>
      <x v="2"/>
    </i>
    <i r="1">
      <x/>
    </i>
    <i r="1">
      <x v="1"/>
    </i>
    <i r="1">
      <x v="2"/>
    </i>
    <i>
      <x v="3"/>
    </i>
    <i r="1">
      <x/>
    </i>
    <i r="1">
      <x v="1"/>
    </i>
    <i t="grand">
      <x/>
    </i>
  </rowItems>
  <colItems count="1">
    <i/>
  </colItems>
  <dataFields count="1">
    <dataField name="Count of Stores" fld="2" subtotal="count" baseField="0" baseItem="0"/>
  </dataFields>
  <chartFormats count="1">
    <chartFormat chart="3" format="0"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Stor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Sales"/>
    <pivotHierarchy dragToData="1"/>
    <pivotHierarchy dragToData="1"/>
    <pivotHierarchy dragToData="1"/>
    <pivotHierarchy dragToData="1"/>
    <pivotHierarchy dragToData="1"/>
    <pivotHierarchy dragToData="1"/>
  </pivotHierarchies>
  <pivotTableStyleInfo name="PivotStyleMedium3" showRowHeaders="1" showColHeaders="1" showRowStripes="0" showColStripes="0" showLastColumn="1"/>
  <rowHierarchiesUsage count="2">
    <rowHierarchyUsage hierarchyUsage="37"/>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_Dim]"/>
        <x15:activeTabTopLevelEntity name="[Sales_Fact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B2981A8-C20C-4233-93D5-507AC73BAA66}" name="PivotTable5" cacheId="1610" applyNumberFormats="0" applyBorderFormats="0" applyFontFormats="0" applyPatternFormats="0" applyAlignmentFormats="0" applyWidthHeightFormats="1" dataCaption="Values" tag="0536bd7a-cc71-49e4-930d-19f1cfd5dafc" updatedVersion="8" minRefreshableVersion="3" useAutoFormatting="1" itemPrintTitles="1" createdVersion="8" indent="0" outline="1" outlineData="1" multipleFieldFilters="0" chartFormat="3" rowHeaderCaption="Region">
  <location ref="E12:F17"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Total Sales"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Sales"/>
    <pivotHierarchy dragToData="1"/>
    <pivotHierarchy dragToData="1"/>
    <pivotHierarchy dragToData="1"/>
    <pivotHierarchy dragToData="1"/>
    <pivotHierarchy dragToData="1"/>
    <pivotHierarchy dragToData="1"/>
  </pivotHierarchies>
  <pivotTableStyleInfo name="PivotStyleMedium7"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_Dim]"/>
        <x15:activeTabTopLevelEntity name="[Sales_Fact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A1A91F9-015C-4F2B-AF05-C5FCBA0B0F5E}" name="PivotTable3" cacheId="1611" applyNumberFormats="0" applyBorderFormats="0" applyFontFormats="0" applyPatternFormats="0" applyAlignmentFormats="0" applyWidthHeightFormats="1" dataCaption="Values" tag="7d4c7c96-e3b3-43ce-99ee-52fe5cab5290" updatedVersion="8" minRefreshableVersion="3" useAutoFormatting="1" itemPrintTitles="1" createdVersion="8" indent="0" outline="1" outlineData="1" multipleFieldFilters="0" chartFormat="1" rowHeaderCaption="Store Name">
  <location ref="B8:C29" firstHeaderRow="1" firstDataRow="1" firstDataCol="1"/>
  <pivotFields count="2">
    <pivotField dataField="1" subtotalTop="0" showAll="0" defaultSubtotal="0"/>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Total Sales" fld="0" baseField="0" baseItem="0" numFmtId="166"/>
  </dataFields>
  <formats count="2">
    <format dxfId="34">
      <pivotArea outline="0" collapsedLevelsAreSubtotals="1" fieldPosition="0"/>
    </format>
    <format dxfId="33">
      <pivotArea dataOnly="0" labelOnly="1" outline="0" axis="axisValues" fieldPosition="0"/>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10"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_Dim]"/>
        <x15:activeTabTopLevelEntity name="[Sales_Fact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CDD93C3-A6BD-4A48-A7EA-BA90203467EE}" name="PivotTable10" cacheId="1612" applyNumberFormats="0" applyBorderFormats="0" applyFontFormats="0" applyPatternFormats="0" applyAlignmentFormats="0" applyWidthHeightFormats="1" dataCaption="Values" tag="ba00fdd6-1922-488c-a37d-0d32c7478d5e" updatedVersion="8" minRefreshableVersion="3" useAutoFormatting="1" subtotalHiddenItems="1" itemPrintTitles="1" createdVersion="8" indent="0" outline="1" outlineData="1" multipleFieldFilters="0" chartFormat="3" rowHeaderCaption="Top Five Stores">
  <location ref="B48:D54" firstHeaderRow="0"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name="Total Sales" fld="1" baseField="0" baseItem="0" numFmtId="177"/>
    <dataField name="Sum of Quantity" fld="2" baseField="0" baseItem="0"/>
  </dataFields>
  <formats count="1">
    <format dxfId="1">
      <pivotArea outline="0" collapsedLevelsAreSubtotals="1" fieldPosition="0">
        <references count="1">
          <reference field="4294967294" count="1" selected="0">
            <x v="0"/>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Sales"/>
    <pivotHierarchy dragToData="1"/>
    <pivotHierarchy dragToData="1"/>
    <pivotHierarchy dragToData="1"/>
    <pivotHierarchy dragToData="1"/>
    <pivotHierarchy dragToData="1"/>
    <pivotHierarchy dragToData="1"/>
  </pivotHierarchies>
  <pivotTableStyleInfo name="PivotStyleMedium3" showRowHeaders="1" showColHeaders="1" showRowStripes="0" showColStripes="0" showLastColumn="1"/>
  <filters count="1">
    <filter fld="0" type="count" id="1" iMeasureHier="58">
      <autoFilter ref="A1">
        <filterColumn colId="0">
          <top10 val="5" filterVal="5"/>
        </filterColumn>
      </autoFilter>
    </filter>
  </filters>
  <rowHierarchiesUsage count="1">
    <rowHierarchyUsage hierarchyUsage="3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_Dim]"/>
        <x15:activeTabTopLevelEntity name="[Sales_Fact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F29A93B-6EA0-4E7A-BD98-2F963A4D3322}" name="PivotTable8" cacheId="1613" applyNumberFormats="0" applyBorderFormats="0" applyFontFormats="0" applyPatternFormats="0" applyAlignmentFormats="0" applyWidthHeightFormats="1" dataCaption="Values" tag="d0d711ad-c4be-4da0-a845-e3b1f765cbbf" updatedVersion="8" minRefreshableVersion="3" useAutoFormatting="1" subtotalHiddenItems="1" itemPrintTitles="1" createdVersion="8" indent="0" outline="1" outlineData="1" multipleFieldFilters="0" chartFormat="10" rowHeaderCaption="" colHeaderCaption="">
  <location ref="B18:F23" firstHeaderRow="1" firstDataRow="2" firstDataCol="1"/>
  <pivotFields count="4">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3">
        <item x="0"/>
        <item x="1"/>
        <item x="2"/>
      </items>
    </pivotField>
  </pivotFields>
  <rowFields count="1">
    <field x="3"/>
  </rowFields>
  <rowItems count="4">
    <i>
      <x/>
    </i>
    <i>
      <x v="1"/>
    </i>
    <i>
      <x v="2"/>
    </i>
    <i t="grand">
      <x/>
    </i>
  </rowItems>
  <colFields count="1">
    <field x="0"/>
  </colFields>
  <colItems count="4">
    <i>
      <x/>
    </i>
    <i>
      <x v="1"/>
    </i>
    <i>
      <x v="2"/>
    </i>
    <i t="grand">
      <x/>
    </i>
  </colItems>
  <dataFields count="1">
    <dataField name="Total Sales" fld="1" baseField="0" baseItem="0" numFmtId="2"/>
  </dataFields>
  <formats count="5">
    <format dxfId="27">
      <pivotArea collapsedLevelsAreSubtotals="1" fieldPosition="0">
        <references count="1">
          <reference field="0" count="0"/>
        </references>
      </pivotArea>
    </format>
    <format dxfId="28">
      <pivotArea outline="0" collapsedLevelsAreSubtotals="1" fieldPosition="0">
        <references count="1">
          <reference field="4294967294" count="1" selected="0">
            <x v="0"/>
          </reference>
        </references>
      </pivotArea>
    </format>
    <format dxfId="29">
      <pivotArea dataOnly="0" labelOnly="1" outline="0" fieldPosition="0">
        <references count="1">
          <reference field="4294967294" count="1">
            <x v="0"/>
          </reference>
        </references>
      </pivotArea>
    </format>
    <format dxfId="30">
      <pivotArea collapsedLevelsAreSubtotals="1" fieldPosition="0">
        <references count="2">
          <reference field="4294967294" count="1" selected="0">
            <x v="0"/>
          </reference>
          <reference field="0" count="0"/>
        </references>
      </pivotArea>
    </format>
    <format dxfId="31">
      <pivotArea grandRow="1"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8" format="0" series="1">
      <pivotArea type="data" outline="0" fieldPosition="0">
        <references count="2">
          <reference field="4294967294" count="1" selected="0">
            <x v="0"/>
          </reference>
          <reference field="0" count="1" selected="0">
            <x v="0"/>
          </reference>
        </references>
      </pivotArea>
    </chartFormat>
    <chartFormat chart="8" format="1" series="1">
      <pivotArea type="data" outline="0" fieldPosition="0">
        <references count="2">
          <reference field="4294967294" count="1" selected="0">
            <x v="0"/>
          </reference>
          <reference field="0" count="1" selected="0">
            <x v="1"/>
          </reference>
        </references>
      </pivotArea>
    </chartFormat>
    <chartFormat chart="8" format="2" series="1">
      <pivotArea type="data" outline="0" fieldPosition="0">
        <references count="2">
          <reference field="4294967294" count="1" selected="0">
            <x v="0"/>
          </reference>
          <reference field="0" count="1" selected="0">
            <x v="2"/>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re_Dim].[Store_Name].&amp;[Black-Horn]"/>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Sales"/>
    <pivotHierarchy dragToData="1"/>
    <pivotHierarchy dragToData="1"/>
    <pivotHierarchy dragToData="1"/>
    <pivotHierarchy dragToData="1"/>
    <pivotHierarchy dragToData="1"/>
    <pivotHierarchy dragToData="1"/>
  </pivotHierarchies>
  <pivotTableStyleInfo name="PivotStyleMedium3" showRowHeaders="1" showColHeaders="1" showRowStripes="0" showColStripes="0" showLastColumn="1"/>
  <rowHierarchiesUsage count="1">
    <rowHierarchyUsage hierarchyUsage="30"/>
  </rowHierarchiesUsage>
  <colHierarchiesUsage count="1">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Fact__2]"/>
        <x15:activeTabTopLevelEntity name="[Store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D1BE818-CDE1-40D7-AC01-09665008AC42}" name="PivotTable2" cacheId="1614" applyNumberFormats="0" applyBorderFormats="0" applyFontFormats="0" applyPatternFormats="0" applyAlignmentFormats="0" applyWidthHeightFormats="1" dataCaption="Values" tag="873ea8f0-7060-4891-ae40-ee806ca1f75d" updatedVersion="8" minRefreshableVersion="3" useAutoFormatting="1" subtotalHiddenItems="1" itemPrintTitles="1" createdVersion="8" indent="0" outline="1" outlineData="1" multipleFieldFilters="0" chartFormat="8" rowHeaderCaption="Year">
  <location ref="B5:C9"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Total Sales" fld="1" baseField="0" baseItem="0" numFmtId="2"/>
  </dataFields>
  <formats count="5">
    <format dxfId="55">
      <pivotArea collapsedLevelsAreSubtotals="1" fieldPosition="0">
        <references count="1">
          <reference field="0" count="0"/>
        </references>
      </pivotArea>
    </format>
    <format dxfId="54">
      <pivotArea outline="0" collapsedLevelsAreSubtotals="1" fieldPosition="0">
        <references count="1">
          <reference field="4294967294" count="1" selected="0">
            <x v="0"/>
          </reference>
        </references>
      </pivotArea>
    </format>
    <format dxfId="53">
      <pivotArea dataOnly="0" labelOnly="1" outline="0" fieldPosition="0">
        <references count="1">
          <reference field="4294967294" count="1">
            <x v="0"/>
          </reference>
        </references>
      </pivotArea>
    </format>
    <format dxfId="52">
      <pivotArea collapsedLevelsAreSubtotals="1" fieldPosition="0">
        <references count="2">
          <reference field="4294967294" count="1" selected="0">
            <x v="0"/>
          </reference>
          <reference field="0" count="0"/>
        </references>
      </pivotArea>
    </format>
    <format dxfId="32">
      <pivotArea grandRow="1"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re_Dim].[Store_Name].&amp;[Black-Horn]"/>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Sale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Fact__2]"/>
        <x15:activeTabTopLevelEntity name="[Store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DA505D2-617E-4818-8C11-1D56F5FACA59}" name="PivotTable3" cacheId="1615" applyNumberFormats="0" applyBorderFormats="0" applyFontFormats="0" applyPatternFormats="0" applyAlignmentFormats="0" applyWidthHeightFormats="1" dataCaption="Values" tag="9f41131c-13de-4c67-9fc7-d6f38631a4c7" updatedVersion="8" minRefreshableVersion="3" useAutoFormatting="1" subtotalHiddenItems="1" itemPrintTitles="1" createdVersion="8" indent="0" outline="1" outlineData="1" multipleFieldFilters="0" chartFormat="6" rowHeaderCaption="Products (Top 10)">
  <location ref="B31:C42"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Total Sales" fld="1" baseField="0" baseItem="0" numFmtId="2"/>
  </dataFields>
  <formats count="2">
    <format dxfId="57">
      <pivotArea outline="0" collapsedLevelsAreSubtotals="1" fieldPosition="0"/>
    </format>
    <format dxfId="56">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re_Dim].[Store_Name].&amp;[Black-Horn]"/>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Sale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8">
      <autoFilter ref="A1">
        <filterColumn colId="0">
          <top10 val="10" filterVal="10"/>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_Dim]"/>
        <x15:activeTabTopLevelEntity name="[Sales_Fact__2]"/>
        <x15:activeTabTopLevelEntity name="[Store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F1554FE-4B53-46E3-B845-6835B42BB15B}" name="PivotTable6" cacheId="1616" applyNumberFormats="0" applyBorderFormats="0" applyFontFormats="0" applyPatternFormats="0" applyAlignmentFormats="0" applyWidthHeightFormats="1" dataCaption="Values" tag="b1180deb-e4e9-455c-9612-6b8bcf075e11" updatedVersion="8" minRefreshableVersion="3" useAutoFormatting="1" subtotalHiddenItems="1" itemPrintTitles="1" createdVersion="8" indent="0" outline="1" outlineData="1" multipleFieldFilters="0" chartFormat="6">
  <location ref="Q14:Q115" firstHeaderRow="1" firstDataRow="1" firstDataCol="1"/>
  <pivotFields count="6">
    <pivotField axis="axisRow" allDrilled="1" subtotalTop="0" showAll="0" dataSourceSort="1" defaultSubtotal="0" defaultAttributeDrillState="1">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formats count="2">
    <format dxfId="50">
      <pivotArea collapsedLevelsAreSubtotals="1" fieldPosition="0">
        <references count="1">
          <reference field="0" count="0"/>
        </references>
      </pivotArea>
    </format>
    <format dxfId="49">
      <pivotArea grandRow="1" outline="0" collapsedLevelsAreSubtotals="1" fieldPosition="0"/>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_Dim].[Category].&amp;[Home]"/>
      </members>
    </pivotHierarchy>
    <pivotHierarchy dragToData="1"/>
    <pivotHierarchy multipleItemSelectionAllowed="1" dragToData="1">
      <members count="5" level="1">
        <member name="[Product_Dim].[Brand].&amp;[Allison Ltd]"/>
        <member name="[Product_Dim].[Brand].&amp;[Anderson-Riley]"/>
        <member name="[Product_Dim].[Brand].&amp;[Atkinson, Camacho and Oliver]"/>
        <member name="[Product_Dim].[Brand].&amp;[Bridges, Banks and Cummings]"/>
        <member name="[Product_Dim].[Brand].&amp;[Brown and Sons]"/>
      </members>
    </pivotHierarchy>
    <pivotHierarchy dragToData="1"/>
    <pivotHierarchy dragToData="1"/>
    <pivotHierarchy dragToData="1"/>
    <pivotHierarchy dragToData="1"/>
    <pivotHierarchy multipleItemSelectionAllowed="1" dragToData="1">
      <members count="1" level="1">
        <member name="[Sales_Fact__2].[Column1].&amp;[202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re_Dim].[Store_Name].&amp;[Black-Horn]"/>
      </members>
    </pivotHierarchy>
    <pivotHierarchy multipleItemSelectionAllowed="1" dragToData="1">
      <members count="1" level="1">
        <member name="[Store_Dim].[Region].&amp;[South]"/>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_Dim]"/>
        <x15:activeTabTopLevelEntity name="[Sales_Fact__2]"/>
        <x15:activeTabTopLevelEntity name="[Store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46A5885-C632-47C8-B017-77F66A76F1E8}" name="Store Sales" cacheId="1617" applyNumberFormats="0" applyBorderFormats="0" applyFontFormats="0" applyPatternFormats="0" applyAlignmentFormats="0" applyWidthHeightFormats="1" dataCaption="Values" tag="7334a8f9-cefe-499c-8609-aed91795c67b" updatedVersion="8" minRefreshableVersion="3" useAutoFormatting="1" subtotalHiddenItems="1" itemPrintTitles="1" createdVersion="8" indent="0" outline="1" outlineData="1" multipleFieldFilters="0" chartFormat="33" rowHeaderCaption="Store Name" customListSort="0">
  <location ref="A3:B5" firstHeaderRow="1" firstDataRow="1" firstDataCol="1"/>
  <pivotFields count="5">
    <pivotField axis="axisRow" allDrilled="1" subtotalTop="0" showAll="0" dataSourceSort="1" defaultSubtotal="0" defaultAttributeDrillState="1">
      <items count="5">
        <item s="1" x="0"/>
        <item x="1"/>
        <item x="2"/>
        <item x="3"/>
        <item x="4"/>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Sum of Total Sales" fld="2" baseField="0" baseItem="0"/>
  </dataFields>
  <formats count="1">
    <format dxfId="51">
      <pivotArea collapsedLevelsAreSubtotals="1" fieldPosition="0">
        <references count="1">
          <reference field="0" count="0"/>
        </references>
      </pivotArea>
    </format>
  </formats>
  <chartFormats count="6">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2">
          <reference field="4294967294" count="1" selected="0">
            <x v="0"/>
          </reference>
          <reference field="0" count="1" selected="0">
            <x v="1"/>
          </reference>
        </references>
      </pivotArea>
    </chartFormat>
    <chartFormat chart="0" format="3" series="1">
      <pivotArea type="data" outline="0" fieldPosition="0">
        <references count="2">
          <reference field="4294967294" count="1" selected="0">
            <x v="0"/>
          </reference>
          <reference field="0" count="1" selected="0">
            <x v="0"/>
          </reference>
        </references>
      </pivotArea>
    </chartFormat>
    <chartFormat chart="0" format="4" series="1">
      <pivotArea type="data" outline="0" fieldPosition="0">
        <references count="2">
          <reference field="4294967294" count="1" selected="0">
            <x v="0"/>
          </reference>
          <reference field="0" count="1" selected="0">
            <x v="2"/>
          </reference>
        </references>
      </pivotArea>
    </chartFormat>
    <chartFormat chart="0" format="5" series="1">
      <pivotArea type="data" outline="0" fieldPosition="0">
        <references count="2">
          <reference field="4294967294" count="1" selected="0">
            <x v="0"/>
          </reference>
          <reference field="0" count="1" selected="0">
            <x v="3"/>
          </reference>
        </references>
      </pivotArea>
    </chartFormat>
    <chartFormat chart="0" format="6" series="1">
      <pivotArea type="data" outline="0" fieldPosition="0">
        <references count="2">
          <reference field="4294967294" count="1" selected="0">
            <x v="0"/>
          </reference>
          <reference field="0" count="1" selected="0">
            <x v="4"/>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_Dim].[Category].&amp;[Home]"/>
      </members>
    </pivotHierarchy>
    <pivotHierarchy dragToData="1"/>
    <pivotHierarchy dragToData="1"/>
    <pivotHierarchy dragToData="1"/>
    <pivotHierarchy dragToData="1"/>
    <pivotHierarchy dragToData="1"/>
    <pivotHierarchy dragToData="1"/>
    <pivotHierarchy multipleItemSelectionAllowed="1" dragToData="1">
      <members count="1" level="1">
        <member name="[Sales_Fact__2].[Column1].&amp;[202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tore_Dim].[Region].&amp;[South]"/>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_Dim]"/>
        <x15:activeTabTopLevelEntity name="[Sales_Fact__2]"/>
        <x15:activeTabTopLevelEntity name="[Product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50C686E-7993-4FB3-8A9F-EFF6120F0CE8}" name="PivotTable4" cacheId="161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K41:L43" firstHeaderRow="1" firstDataRow="1" firstDataCol="1"/>
  <pivotFields count="4">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Sum of Total Sales" fld="1" baseField="0"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re_Dim].[Store_Name].&amp;[Black-Horn]"/>
      </members>
    </pivotHierarchy>
    <pivotHierarchy multipleItemSelectionAllowed="1" dragToData="1">
      <members count="1" level="1">
        <member name="[Store_Dim].[Region].&amp;[North]"/>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91DC487-9558-4FA6-BC37-BFD453AFB6C3}" name="PivotTable2" cacheId="161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1:H18" firstHeaderRow="1" firstDataRow="1" firstDataCol="0"/>
  <pivotFields count="3">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_Dim].[Brand].&amp;[Baldwin, Garza and Gonzalez]"/>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re_Dim].[Store_Name].&amp;[Black-Horn]"/>
      </members>
    </pivotHierarchy>
    <pivotHierarchy multipleItemSelectionAllowed="1" dragToData="1">
      <members count="1" level="1">
        <member name="[Store_Dim].[Region].&amp;[North]"/>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59E5E90C-75CF-4FF5-BC7F-11BC784350EA}" name="PivotTable12" cacheId="1620" applyNumberFormats="0" applyBorderFormats="0" applyFontFormats="0" applyPatternFormats="0" applyAlignmentFormats="0" applyWidthHeightFormats="1" dataCaption="Values" tag="a88a18be-e6ea-40ca-a76a-f832e6d6cf00" updatedVersion="8" minRefreshableVersion="3" useAutoFormatting="1" subtotalHiddenItems="1" itemPrintTitles="1" createdVersion="8" indent="0" outline="1" outlineData="1" multipleFieldFilters="0">
  <location ref="H31:H33" firstHeaderRow="1" firstDataRow="1" firstDataCol="1"/>
  <pivotFields count="4">
    <pivotField axis="axisRow" allDrilled="1" subtotalTop="0" showAll="0" dataSourceSort="1" defaultSubtotal="0" defaultAttributeDrillState="1">
      <items count="1">
        <item s="1" x="0"/>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_Dim].[Brand].&amp;[Baldwin, Garza and Gonzalez]"/>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re_Dim].[Store_Name].&amp;[Black-Horn]"/>
      </members>
    </pivotHierarchy>
    <pivotHierarchy multipleItemSelectionAllowed="1" dragToData="1">
      <members count="1" level="1">
        <member name="[Store_Dim].[Region].&amp;[North]"/>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Fact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FFA377F7-3570-407E-BD19-38D584060B40}" name="PivotTable9" cacheId="1621" applyNumberFormats="0" applyBorderFormats="0" applyFontFormats="0" applyPatternFormats="0" applyAlignmentFormats="0" applyWidthHeightFormats="1" dataCaption="Values" tag="5a2f08be-3136-48e0-850f-df6de6eeca73" updatedVersion="8" minRefreshableVersion="3" useAutoFormatting="1" subtotalHiddenItems="1" itemPrintTitles="1" createdVersion="8" indent="0" outline="1" outlineData="1" multipleFieldFilters="0">
  <location ref="D37" firstHeaderRow="0" firstDataRow="0" firstDataCol="0" rowPageCount="1" colPageCount="1"/>
  <pivotFields count="5">
    <pivotField axis="axisPage"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pageFields count="1">
    <pageField fld="0" hier="21" name="[Sales_Fact__2].[Order_Date].[All]" cap="All"/>
  </page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_Dim].[Brand].&amp;[Baldwin, Garza and Gonzalez]"/>
      </members>
    </pivotHierarchy>
    <pivotHierarchy dragToData="1"/>
    <pivotHierarchy dragToData="1"/>
    <pivotHierarchy dragToData="1"/>
    <pivotHierarchy dragToData="1"/>
    <pivotHierarchy multipleItemSelectionAllowed="1" dragToData="1">
      <members count="1" level="1">
        <member name="[Sales_Fact__2].[Column1].&amp;[202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re_Dim].[Store_Name].&amp;[Black-Horn]"/>
      </members>
    </pivotHierarchy>
    <pivotHierarchy multipleItemSelectionAllowed="1" dragToData="1">
      <members count="1" level="1">
        <member name="[Store_Dim].[Region].&amp;[North]"/>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Fact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51DFAD18-80A1-44CE-9956-0CD4D01234B1}" name="PivotTable8" cacheId="1622" applyNumberFormats="0" applyBorderFormats="0" applyFontFormats="0" applyPatternFormats="0" applyAlignmentFormats="0" applyWidthHeightFormats="1" dataCaption="Values" tag="11503070-37c4-4ffe-98b9-5afda10f33f7" updatedVersion="8" minRefreshableVersion="3" useAutoFormatting="1" subtotalHiddenItems="1" itemPrintTitles="1" createdVersion="8" indent="0" outline="1" outlineData="1" multipleFieldFilters="0" chartFormat="13">
  <location ref="K8:K9" firstHeaderRow="1" firstDataRow="1" firstDataCol="0"/>
  <pivotFields count="6">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Quantity" fld="1" baseField="0" baseItem="0"/>
  </dataFields>
  <chartFormats count="2">
    <chartFormat chart="6" format="297" series="1">
      <pivotArea type="data" outline="0" fieldPosition="0">
        <references count="1">
          <reference field="4294967294" count="1" selected="0">
            <x v="0"/>
          </reference>
        </references>
      </pivotArea>
    </chartFormat>
    <chartFormat chart="6" format="298">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_Dim].[Category].&amp;[Beauty]"/>
      </members>
    </pivotHierarchy>
    <pivotHierarchy dragToData="1"/>
    <pivotHierarchy multipleItemSelectionAllowed="1" dragToData="1">
      <members count="1" level="1">
        <member name="[Product_Dim].[Brand].&amp;[Baldwin, Garza and Gonzalez]"/>
      </members>
    </pivotHierarchy>
    <pivotHierarchy dragToData="1"/>
    <pivotHierarchy dragToData="1"/>
    <pivotHierarchy dragToData="1"/>
    <pivotHierarchy dragToData="1"/>
    <pivotHierarchy multipleItemSelectionAllowed="1" dragToData="1">
      <members count="1" level="1">
        <member name="[Sales_Fact__2].[Column1].&amp;[202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re_Dim].[Store_Name].&amp;[Black-Horn]"/>
      </members>
    </pivotHierarchy>
    <pivotHierarchy multipleItemSelectionAllowed="1" dragToData="1">
      <members count="1" level="1">
        <member name="[Store_Dim].[Region].&amp;[North]"/>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_Dim]"/>
        <x15:activeTabTopLevelEntity name="[Sales_Fact__2]"/>
        <x15:activeTabTopLevelEntity name="[Store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C96FE40A-0411-40CE-950B-79600C3C0DED}" name="PivotTable3" cacheId="1623" applyNumberFormats="0" applyBorderFormats="0" applyFontFormats="0" applyPatternFormats="0" applyAlignmentFormats="0" applyWidthHeightFormats="1" dataCaption="Values" tag="84ef0245-b27b-4dff-9c17-deb56ca6431c" updatedVersion="8" minRefreshableVersion="3" useAutoFormatting="1" subtotalHiddenItems="1" itemPrintTitles="1" createdVersion="8" indent="0" outline="1" outlineData="1" multipleFieldFilters="0">
  <location ref="B11:B13" firstHeaderRow="1" firstDataRow="1" firstDataCol="1"/>
  <pivotFields count="7">
    <pivotField axis="axisRow" allDrilled="1" subtotalTop="0" showAll="0" dataSourceSort="1" defaultSubtotal="0" defaultAttributeDrillState="1">
      <items count="50">
        <item s="1"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formats count="6">
    <format dxfId="48">
      <pivotArea type="all" dataOnly="0" outline="0" fieldPosition="0"/>
    </format>
    <format dxfId="47">
      <pivotArea outline="0" collapsedLevelsAreSubtotals="1" fieldPosition="0"/>
    </format>
    <format dxfId="46">
      <pivotArea field="0" type="button" dataOnly="0" labelOnly="1" outline="0" axis="axisRow" fieldPosition="0"/>
    </format>
    <format dxfId="45">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44">
      <pivotArea dataOnly="0" labelOnly="1" grandRow="1" outline="0" fieldPosition="0"/>
    </format>
    <format dxfId="43">
      <pivotArea dataOnly="0" labelOnly="1" outline="0" axis="axisValues" fieldPosition="0"/>
    </format>
  </formats>
  <pivotHierarchies count="6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Product_Dim].[Category].&amp;[Home]"/>
      </members>
    </pivotHierarchy>
    <pivotHierarchy dragToData="1"/>
    <pivotHierarchy multipleItemSelectionAllowed="1" dragToData="1">
      <members count="1" level="1">
        <member name="[Product_Dim].[Brand].&amp;[Baldwin, Garza and Gonzalez]"/>
      </members>
    </pivotHierarchy>
    <pivotHierarchy dragToData="1"/>
    <pivotHierarchy dragToData="1"/>
    <pivotHierarchy dragToData="1"/>
    <pivotHierarchy dragToData="1"/>
    <pivotHierarchy multipleItemSelectionAllowed="1" dragToData="1">
      <members count="1" level="1">
        <member name="[Sales_Fact__2].[Column1].&amp;[2025]"/>
      </members>
    </pivotHierarchy>
    <pivotHierarchy dragToData="1"/>
    <pivotHierarchy dragToData="1"/>
    <pivotHierarchy dragToData="1"/>
    <pivotHierarchy dragToData="1"/>
    <pivotHierarchy dragToData="1"/>
    <pivotHierarchy multipleItemSelectionAllowed="1" dragToData="1">
      <members count="41" level="1">
        <member name="[Sales_Fact__2].[Column2].&amp;[1.01532E3]"/>
        <member name="[Sales_Fact__2].[Column2].&amp;[1.11279E3]"/>
        <member name="[Sales_Fact__2].[Column2].&amp;[1.294E2]"/>
        <member name="[Sales_Fact__2].[Column2].&amp;[1.3929E2]"/>
        <member name="[Sales_Fact__2].[Column2].&amp;[1.4072E2]"/>
        <member name="[Sales_Fact__2].[Column2].&amp;[1.41393E3]"/>
        <member name="[Sales_Fact__2].[Column2].&amp;[1.4508899999999998E3]"/>
        <member name="[Sales_Fact__2].[Column2].&amp;[1.7413500000000001E3]"/>
        <member name="[Sales_Fact__2].[Column2].&amp;[1.74696E3]"/>
        <member name="[Sales_Fact__2].[Column2].&amp;[1.75323E3]"/>
        <member name="[Sales_Fact__2].[Column2].&amp;[1.76896E3]"/>
        <member name="[Sales_Fact__2].[Column2].&amp;[1.84304E3]"/>
        <member name="[Sales_Fact__2].[Column2].&amp;[1.84608E3]"/>
        <member name="[Sales_Fact__2].[Column2].&amp;[1.88454E3]"/>
        <member name="[Sales_Fact__2].[Column2].&amp;[2.1418500000000003E3]"/>
        <member name="[Sales_Fact__2].[Column2].&amp;[2.28114E3]"/>
        <member name="[Sales_Fact__2].[Column2].&amp;[2.3671499999999996E3]"/>
        <member name="[Sales_Fact__2].[Column2].&amp;[2.413E1]"/>
        <member name="[Sales_Fact__2].[Column2].&amp;[2.47845E3]"/>
        <member name="[Sales_Fact__2].[Column2].&amp;[2.5092E3]"/>
        <member name="[Sales_Fact__2].[Column2].&amp;[2.54544E3]"/>
        <member name="[Sales_Fact__2].[Column2].&amp;[2.55564E3]"/>
        <member name="[Sales_Fact__2].[Column2].&amp;[2.7044700000000002E3]"/>
        <member name="[Sales_Fact__2].[Column2].&amp;[2.72432E3]"/>
        <member name="[Sales_Fact__2].[Column2].&amp;[3.39388E3]"/>
        <member name="[Sales_Fact__2].[Column2].&amp;[3.72152E3]"/>
        <member name="[Sales_Fact__2].[Column2].&amp;[4.0532E2]"/>
        <member name="[Sales_Fact__2].[Column2].&amp;[4.1992E2]"/>
        <member name="[Sales_Fact__2].[Column2].&amp;[5.0253E2]"/>
        <member name="[Sales_Fact__2].[Column2].&amp;[5.1135E2]"/>
        <member name="[Sales_Fact__2].[Column2].&amp;[5.149E2]"/>
        <member name="[Sales_Fact__2].[Column2].&amp;[5.2371E2]"/>
        <member name="[Sales_Fact__2].[Column2].&amp;[5.7052E2]"/>
        <member name="[Sales_Fact__2].[Column2].&amp;[5.9379E2]"/>
        <member name="[Sales_Fact__2].[Column2].&amp;[6.6435E2]"/>
        <member name="[Sales_Fact__2].[Column2].&amp;[7.5824E2]"/>
        <member name="[Sales_Fact__2].[Column2].&amp;[7.741800000000001E2]"/>
        <member name="[Sales_Fact__2].[Column2].&amp;[8.571E2]"/>
        <member name="[Sales_Fact__2].[Column2].&amp;[8.675E2]"/>
        <member name="[Sales_Fact__2].[Column2].&amp;[9.0523E2]"/>
        <member name="[Sales_Fact__2].[Column2].&amp;[9.8437E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re_Dim].[Store_Name].&amp;[Black-Horn]"/>
      </members>
    </pivotHierarchy>
    <pivotHierarchy multipleItemSelectionAllowed="1" dragToData="1">
      <members count="3" level="1">
        <member name="[Store_Dim].[Region].&amp;[East]"/>
        <member name="[Store_Dim].[Region].&amp;[South]"/>
        <member name="[Store_Dim].[Region].&amp;[West]"/>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Dim_UPDATED]"/>
        <x15:activeTabTopLevelEntity name="[Sales_Fact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3BCC4CC1-4FE0-449D-A8F5-F37F6F9290A0}" name="Product Sales Pivot Chart" cacheId="1624" applyNumberFormats="0" applyBorderFormats="0" applyFontFormats="0" applyPatternFormats="0" applyAlignmentFormats="0" applyWidthHeightFormats="1" dataCaption="Values" tag="736798bc-d947-45ff-aa69-e553c791ae4d" updatedVersion="8" minRefreshableVersion="3" useAutoFormatting="1" subtotalHiddenItems="1" itemPrintTitles="1" createdVersion="8" indent="0" outline="1" outlineData="1" multipleFieldFilters="0" chartFormat="2">
  <location ref="E42:F47" firstHeaderRow="1" firstDataRow="1" firstDataCol="1"/>
  <pivotFields count="3">
    <pivotField dataField="1" subtotalTop="0" showAll="0" defaultSubtotal="0"/>
    <pivotField axis="axisRow" allDrilled="1" subtotalTop="0" showAll="0" dataSourceSort="1" defaultSubtotal="0" defaultAttributeDrillState="1">
      <items count="4">
        <item s="1" x="0"/>
        <item s="1" x="1"/>
        <item s="1" x="2"/>
        <item s="1"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Total Sales" fld="0" baseField="0" baseItem="0"/>
  </dataFields>
  <chartFormats count="1">
    <chartFormat chart="0" format="0"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Product_Dim].[Category].&amp;[Beaut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Fact__2]"/>
        <x15:activeTabTopLevelEntity name="[Product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AAEB7428-6B07-4E2B-A1A1-B3999C455064}" name="Product" cacheId="1722" applyNumberFormats="0" applyBorderFormats="0" applyFontFormats="0" applyPatternFormats="0" applyAlignmentFormats="0" applyWidthHeightFormats="1" dataCaption="Values" tag="64e3c173-e2c5-4968-b301-2bfe00c8011b" updatedVersion="8" minRefreshableVersion="3" useAutoFormatting="1" subtotalHiddenItems="1" itemPrintTitles="1" createdVersion="8" indent="0" outline="1" outlineData="1" multipleFieldFilters="0" chartFormat="7">
  <location ref="E20:F22" firstHeaderRow="1" firstDataRow="1" firstDataCol="1"/>
  <pivotFields count="6">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
        <item s="1" x="0"/>
        <item x="1"/>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2">
    <i>
      <x/>
    </i>
    <i t="grand">
      <x/>
    </i>
  </rowItems>
  <colItems count="1">
    <i/>
  </colItems>
  <dataFields count="1">
    <dataField name="Sum of Total Sales" fld="1" baseField="0" baseItem="0"/>
  </dataFields>
  <chartFormats count="4">
    <chartFormat chart="0" format="0"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2" count="1" selected="0">
            <x v="0"/>
          </reference>
        </references>
      </pivotArea>
    </chartFormat>
    <chartFormat chart="0" format="4">
      <pivotArea type="data" outline="0" fieldPosition="0">
        <references count="2">
          <reference field="4294967294" count="1" selected="0">
            <x v="0"/>
          </reference>
          <reference field="2" count="1" selected="0">
            <x v="1"/>
          </reference>
        </references>
      </pivotArea>
    </chartFormat>
    <chartFormat chart="0" format="5">
      <pivotArea type="data" outline="0" fieldPosition="0">
        <references count="2">
          <reference field="4294967294" count="1" selected="0">
            <x v="0"/>
          </reference>
          <reference field="2" count="1" selected="0">
            <x v="2"/>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_Dim].[Product_Name].&amp;[Decorative Lamp Shade]"/>
      </members>
    </pivotHierarchy>
    <pivotHierarchy multipleItemSelectionAllowed="1" dragToData="1"/>
    <pivotHierarchy dragToData="1"/>
    <pivotHierarchy multipleItemSelectionAllowed="1" dragToData="1">
      <members count="1" level="1">
        <member name="[Product_Dim].[Brand].&amp;[Wilson Group]"/>
      </members>
    </pivotHierarchy>
    <pivotHierarchy dragToData="1"/>
    <pivotHierarchy dragToData="1"/>
    <pivotHierarchy dragToData="1"/>
    <pivotHierarchy dragToData="1"/>
    <pivotHierarchy multipleItemSelectionAllowed="1" dragToData="1">
      <members count="1" level="1">
        <member name="[Sales_Fact__2].[Column1].&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re_Dim].[Region].&amp;[South]"/>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Fact__2]"/>
        <x15:activeTabTopLevelEntity name="[Product_Dim]"/>
        <x15:activeTabTopLevelEntity name="[Store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5FFF4B03-05C2-4CD5-97C8-1BD28CA22A7B}" name="sales" cacheId="1626" applyNumberFormats="0" applyBorderFormats="0" applyFontFormats="0" applyPatternFormats="0" applyAlignmentFormats="0" applyWidthHeightFormats="1" dataCaption="Values" tag="54c51e64-5f71-4d2c-8922-c503a37b0768" updatedVersion="8" minRefreshableVersion="3" useAutoFormatting="1" subtotalHiddenItems="1" itemPrintTitles="1" createdVersion="8" indent="0" outline="1" outlineData="1" multipleFieldFilters="0" chartFormat="19">
  <location ref="O18:P20" firstHeaderRow="1" firstDataRow="1" firstDataCol="1"/>
  <pivotFields count="6">
    <pivotField axis="axisRow" allDrilled="1" subtotalTop="0" showAll="0" defaultSubtotal="0" defaultAttributeDrillState="1">
      <items count="1">
        <item s="1" x="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Sum of Total Sales" fld="2" baseField="0"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Product_Dim].[Brand].&amp;[Wilson Group]"/>
      </members>
    </pivotHierarchy>
    <pivotHierarchy dragToData="1"/>
    <pivotHierarchy dragToData="1"/>
    <pivotHierarchy dragToData="1"/>
    <pivotHierarchy dragToData="1"/>
    <pivotHierarchy multipleItemSelectionAllowed="1" dragToData="1">
      <members count="1" level="1">
        <member name="[Sales_Fact__2].[Column1].&amp;[202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re_Dim].[Store_Name].&amp;[Mcdonald Inc]"/>
      </members>
    </pivotHierarchy>
    <pivotHierarchy multipleItemSelectionAllowed="1" dragToData="1">
      <members count="3" level="1">
        <member name="[Store_Dim].[Region].&amp;[East]"/>
        <member name="[Store_Dim].[Region].&amp;[South]"/>
        <member name="[Store_Dim].[Region].&amp;[West]"/>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_Dim]"/>
        <x15:activeTabTopLevelEntity name="[Sales_Fact__2]"/>
        <x15:activeTabTopLevelEntity name="[Store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5081134F-C559-422E-A162-E3941A609134}" name="PivotTable16" cacheId="1719" applyNumberFormats="0" applyBorderFormats="0" applyFontFormats="0" applyPatternFormats="0" applyAlignmentFormats="0" applyWidthHeightFormats="1" dataCaption="Values" tag="4d5bdb5b-bbbe-4820-b9b0-041dfd5f2bab" updatedVersion="8" minRefreshableVersion="3" useAutoFormatting="1" subtotalHiddenItems="1" itemPrintTitles="1" createdVersion="8" indent="0" outline="1" outlineData="1" multipleFieldFilters="0" chartFormat="2">
  <location ref="D52:E59" firstHeaderRow="1" firstDataRow="1" firstDataCol="1"/>
  <pivotFields count="3">
    <pivotField dataField="1" subtotalTop="0" showAll="0" defaultSubtotal="0"/>
    <pivotField axis="axisRow" allDrilled="1" subtotalTop="0" showAll="0" dataSourceSort="1" defaultSubtotal="0" defaultAttributeDrillState="1">
      <items count="6">
        <item s="1" x="0"/>
        <item s="1" x="1"/>
        <item s="1" x="2"/>
        <item s="1" x="3"/>
        <item s="1" x="4"/>
        <item s="1"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Total Sales" fld="0" baseField="0" baseItem="0"/>
  </dataFields>
  <chartFormats count="1">
    <chartFormat chart="0" format="0"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re_Dim].[Region].&amp;[South]"/>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Fact__2]"/>
        <x15:activeTabTopLevelEntity name="[Product_Dim]"/>
        <x15:activeTabTopLevelEntity name="[Store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67880AC5-805A-499C-882E-6814778575A4}" name="PivotTable15" cacheId="1725" applyNumberFormats="0" applyBorderFormats="0" applyFontFormats="0" applyPatternFormats="0" applyAlignmentFormats="0" applyWidthHeightFormats="1" dataCaption="Values" tag="1db6f208-5d52-463a-8982-7c3c7eae84e3" updatedVersion="8" minRefreshableVersion="3" useAutoFormatting="1" subtotalHiddenItems="1" itemPrintTitles="1" createdVersion="8" indent="0" outline="1" outlineData="1" multipleFieldFilters="0" chartFormat="5">
  <location ref="I22:J24" firstHeaderRow="1" firstDataRow="1" firstDataCol="1"/>
  <pivotFields count="4">
    <pivotField axis="axisRow" allDrilled="1" subtotalTop="0" showAll="0" dataSourceSort="1" defaultSubtotal="0" defaultAttributeDrillState="1">
      <items count="3">
        <item s="1"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Sum of Stock" fld="1"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Sales_Fact__2].[Column1].&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re_Dim].[Region].&amp;[South]"/>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_Dim]"/>
        <x15:activeTabTopLevelEntity name="[Store_Dim]"/>
        <x15:activeTabTopLevelEntity name="[Sales_Fact__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11CDFEEB-BF26-403D-A784-438945CA8818}" autoFormatId="16" applyNumberFormats="0" applyBorderFormats="0" applyFontFormats="0" applyPatternFormats="0" applyAlignmentFormats="0" applyWidthHeightFormats="0">
  <queryTableRefresh nextId="10" unboundColumnsRight="1">
    <queryTableFields count="8">
      <queryTableField id="1" name="Product_ID" tableColumnId="1"/>
      <queryTableField id="2" name="Product_Name" tableColumnId="2"/>
      <queryTableField id="3" name="Category" tableColumnId="3"/>
      <queryTableField id="4" name="Sub_Category" tableColumnId="4"/>
      <queryTableField id="5" name="Brand" tableColumnId="5"/>
      <queryTableField id="6" name="Cost" tableColumnId="6"/>
      <queryTableField id="7" name="Stock" tableColumnId="7"/>
      <queryTableField id="9" dataBound="0"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1BB6D5BB-F618-4ED6-BD72-9D3EBA27043D}" autoFormatId="16" applyNumberFormats="0" applyBorderFormats="0" applyFontFormats="0" applyPatternFormats="0" applyAlignmentFormats="0" applyWidthHeightFormats="0">
  <queryTableRefresh nextId="17">
    <queryTableFields count="11">
      <queryTableField id="1" name="Customer_ID" tableColumnId="1"/>
      <queryTableField id="9" name="First Name" tableColumnId="9"/>
      <queryTableField id="10" name="Last Name" tableColumnId="10"/>
      <queryTableField id="16" dataBound="0" tableColumnId="12"/>
      <queryTableField id="3" name="Age" tableColumnId="3"/>
      <queryTableField id="11" name="Custom" tableColumnId="11"/>
      <queryTableField id="4" name="Gender" tableColumnId="4"/>
      <queryTableField id="5" name="City" tableColumnId="5"/>
      <queryTableField id="6" name="State" tableColumnId="6"/>
      <queryTableField id="7" name="Country" tableColumnId="7"/>
      <queryTableField id="8" name="Loyalty_Level"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7" xr16:uid="{C04F691C-5554-46AF-8AE3-F3F042064543}"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215302C6-F822-48F1-BECC-1AE4564537F9}" autoFormatId="16" applyNumberFormats="0" applyBorderFormats="0" applyFontFormats="0" applyPatternFormats="0" applyAlignmentFormats="0" applyWidthHeightFormats="0">
  <queryTableRefresh nextId="11">
    <queryTableFields count="10">
      <queryTableField id="1" name="Sales_Fact__2[Sales_ID]" tableColumnId="1"/>
      <queryTableField id="2" name="Sales_Fact__2[Order_Date]" tableColumnId="2"/>
      <queryTableField id="3" name="Sales_Fact__2[Customer_ID]" tableColumnId="3"/>
      <queryTableField id="4" name="Sales_Fact__2[Product_ID]" tableColumnId="4"/>
      <queryTableField id="5" name="Sales_Fact__2[Store_ID]" tableColumnId="5"/>
      <queryTableField id="6" name="Sales_Fact__2[Quantity]" tableColumnId="6"/>
      <queryTableField id="7" name="Sales_Fact__2[Unit_Price]" tableColumnId="7"/>
      <queryTableField id="8" name="Sales_Fact__2[Discount]" tableColumnId="8"/>
      <queryTableField id="9" name="Sales_Fact__2[Payment_Type]" tableColumnId="9"/>
      <queryTableField id="10" name="Sales_Fact__2[Total_Amount]" tableColumnId="10"/>
    </queryTableFields>
  </queryTableRefresh>
  <extLst>
    <ext xmlns:x15="http://schemas.microsoft.com/office/spreadsheetml/2010/11/main" uri="{883FBD77-0823-4a55-B5E3-86C4891E6966}">
      <x15:queryTable drillThrough="1"/>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6" xr16:uid="{6BD45AB5-CB2D-4F6E-8D92-5EF9E9266C21}" autoFormatId="16" applyNumberFormats="0" applyBorderFormats="0" applyFontFormats="0" applyPatternFormats="0" applyAlignmentFormats="0" applyWidthHeightFormats="0">
  <queryTableRefresh nextId="20">
    <queryTableFields count="13">
      <queryTableField id="1" name="Sales_ID" tableColumnId="1"/>
      <queryTableField id="11" dataBound="0" tableColumnId="11"/>
      <queryTableField id="2" name="Order_Date" tableColumnId="2"/>
      <queryTableField id="3" name="Customer_ID" tableColumnId="3"/>
      <queryTableField id="4" name="Product_ID" tableColumnId="4"/>
      <queryTableField id="5" name="Store_ID" tableColumnId="5"/>
      <queryTableField id="6" name="Quantity" tableColumnId="6"/>
      <queryTableField id="12" dataBound="0" tableColumnId="12"/>
      <queryTableField id="7" name="Unit_Price" tableColumnId="7"/>
      <queryTableField id="13" dataBound="0" tableColumnId="13"/>
      <queryTableField id="8" name="Discount" tableColumnId="8"/>
      <queryTableField id="9" name="Payment_Type" tableColumnId="9"/>
      <queryTableField id="10" name="Total_Amount" tableColumnId="10"/>
    </queryTableFields>
    <queryTableDeletedFields count="6">
      <deletedField name="Column11"/>
      <deletedField name="Column12"/>
      <deletedField name="Column13"/>
      <deletedField name="Column11"/>
      <deletedField name="Column12"/>
      <deletedField name="Column13"/>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Amount" xr10:uid="{A7E933E5-11ED-4E37-98E6-C93701AA3A42}" sourceName="[Sales_Fact__2].[Column2]">
  <pivotTables>
    <pivotTable tabId="28" name="PivotTable3"/>
  </pivotTables>
  <data>
    <olap pivotCacheId="1477426127">
      <levels count="2">
        <level uniqueName="[Sales_Fact__2].[Column2].[(All)]" sourceCaption="(All)" count="0"/>
        <level uniqueName="[Sales_Fact__2].[Column2].[Column2]" sourceCaption="Column2" count="1988">
          <ranges>
            <range startItem="1000">
              <i n="[Sales_Fact__2].[Column2].&amp;[3.9968E2]" c="399.68" nd="1"/>
              <i n="[Sales_Fact__2].[Column2].&amp;[4.0290000000000003E2]" c="402.9" nd="1"/>
              <i n="[Sales_Fact__2].[Column2].&amp;[4.0374E2]" c="403.74" nd="1"/>
              <i n="[Sales_Fact__2].[Column2].&amp;[4.05E2]" c="405" nd="1"/>
              <i n="[Sales_Fact__2].[Column2].&amp;[4.0532E2]" c="405.32" nd="1"/>
              <i n="[Sales_Fact__2].[Column2].&amp;[4.058E2]" c="405.8" nd="1"/>
              <i n="[Sales_Fact__2].[Column2].&amp;[4.0679E2]" c="406.79" nd="1"/>
              <i n="[Sales_Fact__2].[Column2].&amp;[4.0866E2]" c="408.66" nd="1"/>
              <i n="[Sales_Fact__2].[Column2].&amp;[4.0876E2]" c="408.76" nd="1"/>
              <i n="[Sales_Fact__2].[Column2].&amp;[4.0903E2]" c="409.03" nd="1"/>
              <i n="[Sales_Fact__2].[Column2].&amp;[4.0920000000000004E2]" c="409.2" nd="1"/>
              <i n="[Sales_Fact__2].[Column2].&amp;[4.0941E2]" c="409.41" nd="1"/>
              <i n="[Sales_Fact__2].[Column2].&amp;[4.122E2]" c="412.2" nd="1"/>
              <i n="[Sales_Fact__2].[Column2].&amp;[4.1331000000000006E2]" c="413.31" nd="1"/>
              <i n="[Sales_Fact__2].[Column2].&amp;[4.1365E2]" c="413.65" nd="1"/>
              <i n="[Sales_Fact__2].[Column2].&amp;[4.1658000000000004E2]" c="416.58" nd="1"/>
              <i n="[Sales_Fact__2].[Column2].&amp;[4.1864E2]" c="418.64" nd="1"/>
              <i n="[Sales_Fact__2].[Column2].&amp;[4.1869E2]" c="418.69" nd="1"/>
              <i n="[Sales_Fact__2].[Column2].&amp;[4.1932E2]" c="419.32" nd="1"/>
              <i n="[Sales_Fact__2].[Column2].&amp;[4.2462E2]" c="424.62" nd="1"/>
              <i n="[Sales_Fact__2].[Column2].&amp;[4.2592E2]" c="425.92" nd="1"/>
              <i n="[Sales_Fact__2].[Column2].&amp;[4.2664E2]" c="426.64" nd="1"/>
              <i n="[Sales_Fact__2].[Column2].&amp;[4.2738E2]" c="427.38" nd="1"/>
              <i n="[Sales_Fact__2].[Column2].&amp;[4.2849E2]" c="428.49" nd="1"/>
              <i n="[Sales_Fact__2].[Column2].&amp;[4.2938E2]" c="429.38" nd="1"/>
              <i n="[Sales_Fact__2].[Column2].&amp;[4.3169E2]" c="431.69" nd="1"/>
              <i n="[Sales_Fact__2].[Column2].&amp;[4.3204E2]" c="432.04" nd="1"/>
              <i n="[Sales_Fact__2].[Column2].&amp;[4.3401E2]" c="434.01" nd="1"/>
              <i n="[Sales_Fact__2].[Column2].&amp;[4.342E2]" c="434.2" nd="1"/>
              <i n="[Sales_Fact__2].[Column2].&amp;[4.3566E2]" c="435.66" nd="1"/>
              <i n="[Sales_Fact__2].[Column2].&amp;[4.3575E2]" c="435.75" nd="1"/>
              <i n="[Sales_Fact__2].[Column2].&amp;[4.3614E2]" c="436.14" nd="1"/>
              <i n="[Sales_Fact__2].[Column2].&amp;[4.3712E2]" c="437.12" nd="1"/>
              <i n="[Sales_Fact__2].[Column2].&amp;[4.3841E2]" c="438.41" nd="1"/>
              <i n="[Sales_Fact__2].[Column2].&amp;[4.3955E2]" c="439.55" nd="1"/>
              <i n="[Sales_Fact__2].[Column2].&amp;[4.4013E2]" c="440.13" nd="1"/>
              <i n="[Sales_Fact__2].[Column2].&amp;[4.4019E2]" c="440.19" nd="1"/>
              <i n="[Sales_Fact__2].[Column2].&amp;[4.4048E2]" c="440.48" nd="1"/>
              <i n="[Sales_Fact__2].[Column2].&amp;[4.4103E2]" c="441.03" nd="1"/>
              <i n="[Sales_Fact__2].[Column2].&amp;[4.4236E2]" c="442.36" nd="1"/>
              <i n="[Sales_Fact__2].[Column2].&amp;[4.455E2]" c="445.5" nd="1"/>
              <i n="[Sales_Fact__2].[Column2].&amp;[4.4664E2]" c="446.64" nd="1"/>
              <i n="[Sales_Fact__2].[Column2].&amp;[4.4746E2]" c="447.46" nd="1"/>
              <i n="[Sales_Fact__2].[Column2].&amp;[4.4938E2]" c="449.38" nd="1"/>
              <i n="[Sales_Fact__2].[Column2].&amp;[4.496E2]" c="449.6" nd="1"/>
              <i n="[Sales_Fact__2].[Column2].&amp;[4.5011E2]" c="450.11" nd="1"/>
              <i n="[Sales_Fact__2].[Column2].&amp;[4.5341E2]" c="453.41" nd="1"/>
              <i n="[Sales_Fact__2].[Column2].&amp;[4.5471E2]" c="454.71" nd="1"/>
              <i n="[Sales_Fact__2].[Column2].&amp;[4.559E2]" c="455.9" nd="1"/>
              <i n="[Sales_Fact__2].[Column2].&amp;[4.5594E2]" c="455.94" nd="1"/>
              <i n="[Sales_Fact__2].[Column2].&amp;[4.5723E2]" c="457.23" nd="1"/>
              <i n="[Sales_Fact__2].[Column2].&amp;[4.5733E2]" c="457.33" nd="1"/>
              <i n="[Sales_Fact__2].[Column2].&amp;[4.5897E2]" c="458.97" nd="1"/>
              <i n="[Sales_Fact__2].[Column2].&amp;[4.5962E2]" c="459.62" nd="1"/>
              <i n="[Sales_Fact__2].[Column2].&amp;[4.617E2]" c="461.7" nd="1"/>
              <i n="[Sales_Fact__2].[Column2].&amp;[4.6223E2]" c="462.23" nd="1"/>
              <i n="[Sales_Fact__2].[Column2].&amp;[4.6563E2]" c="465.63" nd="1"/>
              <i n="[Sales_Fact__2].[Column2].&amp;[4.6666E2]" c="466.66" nd="1"/>
              <i n="[Sales_Fact__2].[Column2].&amp;[4.6761E2]" c="467.61" nd="1"/>
              <i n="[Sales_Fact__2].[Column2].&amp;[4.6894E2]" c="468.94" nd="1"/>
              <i n="[Sales_Fact__2].[Column2].&amp;[4.7481000000000006E2]" c="474.81" nd="1"/>
              <i n="[Sales_Fact__2].[Column2].&amp;[4.7515E2]" c="475.15" nd="1"/>
              <i n="[Sales_Fact__2].[Column2].&amp;[4.7518E2]" c="475.18" nd="1"/>
              <i n="[Sales_Fact__2].[Column2].&amp;[4.7615999999999996E2]" c="476.16" nd="1"/>
              <i n="[Sales_Fact__2].[Column2].&amp;[4.8423E2]" c="484.23" nd="1"/>
              <i n="[Sales_Fact__2].[Column2].&amp;[4.8639E2]" c="486.39" nd="1"/>
              <i n="[Sales_Fact__2].[Column2].&amp;[4.8651E2]" c="486.51" nd="1"/>
              <i n="[Sales_Fact__2].[Column2].&amp;[4.92E2]" c="492" nd="1"/>
              <i n="[Sales_Fact__2].[Column2].&amp;[4.9205E2]" c="492.05" nd="1"/>
              <i n="[Sales_Fact__2].[Column2].&amp;[4.9345E2]" c="493.45" nd="1"/>
              <i n="[Sales_Fact__2].[Column2].&amp;[4.9534E2]" c="495.34" nd="1"/>
              <i n="[Sales_Fact__2].[Column2].&amp;[4.9619E2]" c="496.19" nd="1"/>
              <i n="[Sales_Fact__2].[Column2].&amp;[4.9804E2]" c="498.04" nd="1"/>
              <i n="[Sales_Fact__2].[Column2].&amp;[4.9861E2]" c="498.61" nd="1"/>
              <i n="[Sales_Fact__2].[Column2].&amp;[4.9946E2]" c="499.46" nd="1"/>
              <i n="[Sales_Fact__2].[Column2].&amp;[4.9959E2]" c="499.59" nd="1"/>
              <i n="[Sales_Fact__2].[Column2].&amp;[5.0166E2]" c="501.66" nd="1"/>
              <i n="[Sales_Fact__2].[Column2].&amp;[5.0253E2]" c="502.53" nd="1"/>
              <i n="[Sales_Fact__2].[Column2].&amp;[5.0523E2]" c="505.23" nd="1"/>
              <i n="[Sales_Fact__2].[Column2].&amp;[5.0655E2]" c="506.55" nd="1"/>
              <i n="[Sales_Fact__2].[Column2].&amp;[5.0666999999999996E2]" c="506.67" nd="1"/>
              <i n="[Sales_Fact__2].[Column2].&amp;[5.0774E2]" c="507.74" nd="1"/>
              <i n="[Sales_Fact__2].[Column2].&amp;[5.0829E2]" c="508.29" nd="1"/>
              <i n="[Sales_Fact__2].[Column2].&amp;[5.084E2]" c="508.4" nd="1"/>
              <i n="[Sales_Fact__2].[Column2].&amp;[5.0908E2]" c="509.08" nd="1"/>
              <i n="[Sales_Fact__2].[Column2].&amp;[5.1032E2]" c="510.32" nd="1"/>
              <i n="[Sales_Fact__2].[Column2].&amp;[5.1135E2]" c="511.35" nd="1"/>
              <i n="[Sales_Fact__2].[Column2].&amp;[5.1143999999999994E2]" c="511.44" nd="1"/>
              <i n="[Sales_Fact__2].[Column2].&amp;[5.1465E2]" c="514.65" nd="1"/>
              <i n="[Sales_Fact__2].[Column2].&amp;[5.149E2]" c="514.9" nd="1"/>
              <i n="[Sales_Fact__2].[Column2].&amp;[5.1713E2]" c="517.13" nd="1"/>
              <i n="[Sales_Fact__2].[Column2].&amp;[5.1782E2]" c="517.82" nd="1"/>
              <i n="[Sales_Fact__2].[Column2].&amp;[5.1991E2]" c="519.91" nd="1"/>
              <i n="[Sales_Fact__2].[Column2].&amp;[5.2093E2]" c="520.93" nd="1"/>
              <i n="[Sales_Fact__2].[Column2].&amp;[5.2272E2]" c="522.72" nd="1"/>
              <i n="[Sales_Fact__2].[Column2].&amp;[5.2285E2]" c="522.85" nd="1"/>
              <i n="[Sales_Fact__2].[Column2].&amp;[5.2296E2]" c="522.96" nd="1"/>
              <i n="[Sales_Fact__2].[Column2].&amp;[5.2371E2]" c="523.71" nd="1"/>
              <i n="[Sales_Fact__2].[Column2].&amp;[5.24E2]" c="524" nd="1"/>
              <i n="[Sales_Fact__2].[Column2].&amp;[5.2878E2]" c="528.78" nd="1"/>
              <i n="[Sales_Fact__2].[Column2].&amp;[5.2984E2]" c="529.84" nd="1"/>
              <i n="[Sales_Fact__2].[Column2].&amp;[5.3156E2]" c="531.56" nd="1"/>
              <i n="[Sales_Fact__2].[Column2].&amp;[5.3199E2]" c="531.99" nd="1"/>
              <i n="[Sales_Fact__2].[Column2].&amp;[5.3668E2]" c="536.68" nd="1"/>
              <i n="[Sales_Fact__2].[Column2].&amp;[5.3726E2]" c="537.26" nd="1"/>
              <i n="[Sales_Fact__2].[Column2].&amp;[5.390999999999999E2]" c="539.1" nd="1"/>
              <i n="[Sales_Fact__2].[Column2].&amp;[5.401E2]" c="540.1" nd="1"/>
              <i n="[Sales_Fact__2].[Column2].&amp;[5.4124E2]" c="541.24" nd="1"/>
              <i n="[Sales_Fact__2].[Column2].&amp;[5.4132E2]" c="541.32" nd="1"/>
              <i n="[Sales_Fact__2].[Column2].&amp;[5.4252E2]" c="542.52" nd="1"/>
              <i n="[Sales_Fact__2].[Column2].&amp;[5.456E2]" c="545.6" nd="1"/>
              <i n="[Sales_Fact__2].[Column2].&amp;[5.4647E2]" c="546.47" nd="1"/>
              <i n="[Sales_Fact__2].[Column2].&amp;[5.4709E2]" c="547.09" nd="1"/>
              <i n="[Sales_Fact__2].[Column2].&amp;[5.4815E2]" c="548.15" nd="1"/>
              <i n="[Sales_Fact__2].[Column2].&amp;[5.4818E2]" c="548.18" nd="1"/>
              <i n="[Sales_Fact__2].[Column2].&amp;[5.4873E2]" c="548.73" nd="1"/>
              <i n="[Sales_Fact__2].[Column2].&amp;[5.5006E2]" c="550.06" nd="1"/>
              <i n="[Sales_Fact__2].[Column2].&amp;[5.5338E2]" c="553.38" nd="1"/>
              <i n="[Sales_Fact__2].[Column2].&amp;[5.5382E2]" c="553.82" nd="1"/>
              <i n="[Sales_Fact__2].[Column2].&amp;[5.5401E2]" c="554.01" nd="1"/>
              <i n="[Sales_Fact__2].[Column2].&amp;[5.5632E2]" c="556.32" nd="1"/>
              <i n="[Sales_Fact__2].[Column2].&amp;[5.5842E2]" c="558.42" nd="1"/>
              <i n="[Sales_Fact__2].[Column2].&amp;[5.6074E2]" c="560.74" nd="1"/>
              <i n="[Sales_Fact__2].[Column2].&amp;[5.6332E2]" c="563.32" nd="1"/>
              <i n="[Sales_Fact__2].[Column2].&amp;[5.641E2]" c="564.1" nd="1"/>
              <i n="[Sales_Fact__2].[Column2].&amp;[5.665E2]" c="566.5" nd="1"/>
              <i n="[Sales_Fact__2].[Column2].&amp;[5.7052E2]" c="570.52" nd="1"/>
              <i n="[Sales_Fact__2].[Column2].&amp;[5.7078E2]" c="570.78" nd="1"/>
              <i n="[Sales_Fact__2].[Column2].&amp;[5.7566E2]" c="575.66" nd="1"/>
              <i n="[Sales_Fact__2].[Column2].&amp;[5.8076E2]" c="580.76" nd="1"/>
              <i n="[Sales_Fact__2].[Column2].&amp;[5.8368E2]" c="583.68" nd="1"/>
              <i n="[Sales_Fact__2].[Column2].&amp;[5.8448E2]" c="584.48" nd="1"/>
              <i n="[Sales_Fact__2].[Column2].&amp;[5.8767E2]" c="587.67" nd="1"/>
              <i n="[Sales_Fact__2].[Column2].&amp;[5.8853E2]" c="588.53" nd="1"/>
              <i n="[Sales_Fact__2].[Column2].&amp;[5.8956E2]" c="589.56" nd="1"/>
              <i n="[Sales_Fact__2].[Column2].&amp;[5.9444E2]" c="594.44" nd="1"/>
              <i n="[Sales_Fact__2].[Column2].&amp;[5.9628E2]" c="596.28" nd="1"/>
              <i n="[Sales_Fact__2].[Column2].&amp;[5.9739E2]" c="597.39" nd="1"/>
              <i n="[Sales_Fact__2].[Column2].&amp;[5.9823E2]" c="598.23" nd="1"/>
              <i n="[Sales_Fact__2].[Column2].&amp;[6.031500000000001E2]" c="603.15" nd="1"/>
              <i n="[Sales_Fact__2].[Column2].&amp;[6.0734E2]" c="607.34" nd="1"/>
              <i n="[Sales_Fact__2].[Column2].&amp;[6.0929E2]" c="609.29" nd="1"/>
              <i n="[Sales_Fact__2].[Column2].&amp;[6.1251E2]" c="612.51" nd="1"/>
              <i n="[Sales_Fact__2].[Column2].&amp;[6.1318E2]" c="613.18" nd="1"/>
              <i n="[Sales_Fact__2].[Column2].&amp;[6.143100000000001E2]" c="614.31" nd="1"/>
              <i n="[Sales_Fact__2].[Column2].&amp;[6.1682E2]" c="616.82" nd="1"/>
              <i n="[Sales_Fact__2].[Column2].&amp;[6.1956E2]" c="619.56" nd="1"/>
              <i n="[Sales_Fact__2].[Column2].&amp;[6.2052E2]" c="620.52" nd="1"/>
              <i n="[Sales_Fact__2].[Column2].&amp;[6.2081E2]" c="620.81" nd="1"/>
              <i n="[Sales_Fact__2].[Column2].&amp;[6.234000000000001E2]" c="623.4" nd="1"/>
              <i n="[Sales_Fact__2].[Column2].&amp;[6.2388E2]" c="623.88" nd="1"/>
              <i n="[Sales_Fact__2].[Column2].&amp;[6.2464E2]" c="624.64" nd="1"/>
              <i n="[Sales_Fact__2].[Column2].&amp;[6.2858E2]" c="628.58" nd="1"/>
              <i n="[Sales_Fact__2].[Column2].&amp;[6.2898E2]" c="628.98" nd="1"/>
              <i n="[Sales_Fact__2].[Column2].&amp;[6.31E2]" c="631" nd="1"/>
              <i n="[Sales_Fact__2].[Column2].&amp;[6.3724E2]" c="637.24" nd="1"/>
              <i n="[Sales_Fact__2].[Column2].&amp;[6.3739E2]" c="637.39" nd="1"/>
              <i n="[Sales_Fact__2].[Column2].&amp;[6.3816E2]" c="638.16" nd="1"/>
              <i n="[Sales_Fact__2].[Column2].&amp;[6.4055E2]" c="640.55" nd="1"/>
              <i n="[Sales_Fact__2].[Column2].&amp;[6.4415E2]" c="644.15" nd="1"/>
              <i n="[Sales_Fact__2].[Column2].&amp;[6.448199999999999E2]" c="644.82" nd="1"/>
              <i n="[Sales_Fact__2].[Column2].&amp;[6.4786E2]" c="647.86" nd="1"/>
              <i n="[Sales_Fact__2].[Column2].&amp;[6.4959E2]" c="649.59" nd="1"/>
              <i n="[Sales_Fact__2].[Column2].&amp;[6.5047E2]" c="650.47" nd="1"/>
              <i n="[Sales_Fact__2].[Column2].&amp;[6.5131E2]" c="651.31" nd="1"/>
              <i n="[Sales_Fact__2].[Column2].&amp;[6.5139E2]" c="651.39" nd="1"/>
              <i n="[Sales_Fact__2].[Column2].&amp;[6.5166E2]" c="651.66" nd="1"/>
              <i n="[Sales_Fact__2].[Column2].&amp;[6.5387E2]" c="653.87" nd="1"/>
              <i n="[Sales_Fact__2].[Column2].&amp;[6.5504E2]" c="655.04" nd="1"/>
              <i n="[Sales_Fact__2].[Column2].&amp;[6.5616E2]" c="656.16" nd="1"/>
              <i n="[Sales_Fact__2].[Column2].&amp;[6.6118E2]" c="661.18" nd="1"/>
              <i n="[Sales_Fact__2].[Column2].&amp;[6.6153E2]" c="661.53" nd="1"/>
              <i n="[Sales_Fact__2].[Column2].&amp;[6.6177E2]" c="661.77" nd="1"/>
              <i n="[Sales_Fact__2].[Column2].&amp;[6.6435E2]" c="664.35" nd="1"/>
              <i n="[Sales_Fact__2].[Column2].&amp;[6.6766E2]" c="667.66" nd="1"/>
              <i n="[Sales_Fact__2].[Column2].&amp;[6.6772E2]" c="667.72" nd="1"/>
              <i n="[Sales_Fact__2].[Column2].&amp;[6.69E2]" c="669" nd="1"/>
              <i n="[Sales_Fact__2].[Column2].&amp;[6.7092E2]" c="670.92" nd="1"/>
              <i n="[Sales_Fact__2].[Column2].&amp;[6.7132E2]" c="671.32" nd="1"/>
              <i n="[Sales_Fact__2].[Column2].&amp;[6.7162E2]" c="671.62" nd="1"/>
              <i n="[Sales_Fact__2].[Column2].&amp;[6.7394E2]" c="673.94" nd="1"/>
              <i n="[Sales_Fact__2].[Column2].&amp;[6.742E2]" c="674.2" nd="1"/>
              <i n="[Sales_Fact__2].[Column2].&amp;[6.7626E2]" c="676.26" nd="1"/>
              <i n="[Sales_Fact__2].[Column2].&amp;[6.789E2]" c="678.9" nd="1"/>
              <i n="[Sales_Fact__2].[Column2].&amp;[6.813E2]" c="681.3" nd="1"/>
              <i n="[Sales_Fact__2].[Column2].&amp;[6.8147E2]" c="681.47" nd="1"/>
              <i n="[Sales_Fact__2].[Column2].&amp;[6.8172E2]" c="681.72" nd="1"/>
              <i n="[Sales_Fact__2].[Column2].&amp;[6.8684E2]" c="686.84" nd="1"/>
              <i n="[Sales_Fact__2].[Column2].&amp;[6.8832E2]" c="688.32" nd="1"/>
              <i n="[Sales_Fact__2].[Column2].&amp;[6.9138E2]" c="691.38" nd="1"/>
              <i n="[Sales_Fact__2].[Column2].&amp;[6.9613E2]" c="696.13" nd="1"/>
              <i n="[Sales_Fact__2].[Column2].&amp;[6.9653E2]" c="696.53" nd="1"/>
              <i n="[Sales_Fact__2].[Column2].&amp;[7.0227E2]" c="702.27" nd="1"/>
              <i n="[Sales_Fact__2].[Column2].&amp;[7.0253E2]" c="702.53" nd="1"/>
              <i n="[Sales_Fact__2].[Column2].&amp;[7.0364E2]" c="703.64" nd="1"/>
              <i n="[Sales_Fact__2].[Column2].&amp;[7.0452E2]" c="704.52" nd="1"/>
              <i n="[Sales_Fact__2].[Column2].&amp;[7.0526E2]" c="705.26" nd="1"/>
              <i n="[Sales_Fact__2].[Column2].&amp;[7.0748E2]" c="707.48" nd="1"/>
              <i n="[Sales_Fact__2].[Column2].&amp;[7.0852E2]" c="708.52" nd="1"/>
              <i n="[Sales_Fact__2].[Column2].&amp;[7.1172E2]" c="711.72" nd="1"/>
              <i n="[Sales_Fact__2].[Column2].&amp;[7.1304E2]" c="713.04" nd="1"/>
              <i n="[Sales_Fact__2].[Column2].&amp;[7.1629E2]" c="716.29" nd="1"/>
              <i n="[Sales_Fact__2].[Column2].&amp;[7.1672E2]" c="716.72" nd="1"/>
              <i n="[Sales_Fact__2].[Column2].&amp;[7.169E2]" c="716.9" nd="1"/>
              <i n="[Sales_Fact__2].[Column2].&amp;[7.1848E2]" c="718.48" nd="1"/>
              <i n="[Sales_Fact__2].[Column2].&amp;[7.1862E2]" c="718.62" nd="1"/>
              <i n="[Sales_Fact__2].[Column2].&amp;[7.1871E2]" c="718.71" nd="1"/>
              <i n="[Sales_Fact__2].[Column2].&amp;[7.1899E2]" c="718.99" nd="1"/>
              <i n="[Sales_Fact__2].[Column2].&amp;[7.1928E2]" c="719.28" nd="1"/>
              <i n="[Sales_Fact__2].[Column2].&amp;[7.208100000000001E2]" c="720.81" nd="1"/>
              <i n="[Sales_Fact__2].[Column2].&amp;[7.2153E2]" c="721.53" nd="1"/>
              <i n="[Sales_Fact__2].[Column2].&amp;[7.2174E2]" c="721.74" nd="1"/>
              <i n="[Sales_Fact__2].[Column2].&amp;[7.2492E2]" c="724.92" nd="1"/>
              <i n="[Sales_Fact__2].[Column2].&amp;[7.254E2]" c="725.4" nd="1"/>
              <i n="[Sales_Fact__2].[Column2].&amp;[7.277E2]" c="727.7" nd="1"/>
              <i n="[Sales_Fact__2].[Column2].&amp;[7.351E2]" c="735.1" nd="1"/>
              <i n="[Sales_Fact__2].[Column2].&amp;[7.3654E2]" c="736.54" nd="1"/>
              <i n="[Sales_Fact__2].[Column2].&amp;[7.4206E2]" c="742.06" nd="1"/>
              <i n="[Sales_Fact__2].[Column2].&amp;[7.4298E2]" c="742.98" nd="1"/>
              <i n="[Sales_Fact__2].[Column2].&amp;[7.4355E2]" c="743.55" nd="1"/>
              <i n="[Sales_Fact__2].[Column2].&amp;[7.4488E2]" c="744.88" nd="1"/>
              <i n="[Sales_Fact__2].[Column2].&amp;[7.4515E2]" c="745.15" nd="1"/>
              <i n="[Sales_Fact__2].[Column2].&amp;[7.4703E2]" c="747.03" nd="1"/>
              <i n="[Sales_Fact__2].[Column2].&amp;[7.479E2]" c="747.9" nd="1"/>
              <i n="[Sales_Fact__2].[Column2].&amp;[7.4875E2]" c="748.75" nd="1"/>
              <i n="[Sales_Fact__2].[Column2].&amp;[7.4884E2]" c="748.84" nd="1"/>
              <i n="[Sales_Fact__2].[Column2].&amp;[7.5042E2]" c="750.42" nd="1"/>
              <i n="[Sales_Fact__2].[Column2].&amp;[7.5245E2]" c="752.45" nd="1"/>
              <i n="[Sales_Fact__2].[Column2].&amp;[7.546E2]" c="754.6" nd="1"/>
              <i n="[Sales_Fact__2].[Column2].&amp;[7.5628E2]" c="756.28" nd="1"/>
              <i n="[Sales_Fact__2].[Column2].&amp;[7.5663E2]" c="756.63" nd="1"/>
              <i n="[Sales_Fact__2].[Column2].&amp;[7.5789E2]" c="757.89" nd="1"/>
              <i n="[Sales_Fact__2].[Column2].&amp;[7.5824E2]" c="758.24" nd="1"/>
              <i n="[Sales_Fact__2].[Column2].&amp;[7.5854E2]" c="758.54" nd="1"/>
              <i n="[Sales_Fact__2].[Column2].&amp;[7.5889E2]" c="758.89" nd="1"/>
              <i n="[Sales_Fact__2].[Column2].&amp;[7.5956E2]" c="759.56" nd="1"/>
              <i n="[Sales_Fact__2].[Column2].&amp;[7.6255E2]" c="762.55" nd="1"/>
              <i n="[Sales_Fact__2].[Column2].&amp;[7.644E2]" c="764.4" nd="1"/>
              <i n="[Sales_Fact__2].[Column2].&amp;[7.666E2]" c="766.6" nd="1"/>
              <i n="[Sales_Fact__2].[Column2].&amp;[7.6932E2]" c="769.32" nd="1"/>
              <i n="[Sales_Fact__2].[Column2].&amp;[7.6984E2]" c="769.84" nd="1"/>
              <i n="[Sales_Fact__2].[Column2].&amp;[7.7133E2]" c="771.33" nd="1"/>
              <i n="[Sales_Fact__2].[Column2].&amp;[7.7173E2]" c="771.73" nd="1"/>
              <i n="[Sales_Fact__2].[Column2].&amp;[7.7207E2]" c="772.07" nd="1"/>
              <i n="[Sales_Fact__2].[Column2].&amp;[7.7218E2]" c="772.18" nd="1"/>
              <i n="[Sales_Fact__2].[Column2].&amp;[7.7292E2]" c="772.92" nd="1"/>
              <i n="[Sales_Fact__2].[Column2].&amp;[7.7357E2]" c="773.57" nd="1"/>
              <i n="[Sales_Fact__2].[Column2].&amp;[7.7668E2]" c="776.68" nd="1"/>
              <i n="[Sales_Fact__2].[Column2].&amp;[7.7744E2]" c="777.44" nd="1"/>
              <i n="[Sales_Fact__2].[Column2].&amp;[7.7756E2]" c="777.56" nd="1"/>
              <i n="[Sales_Fact__2].[Column2].&amp;[7.7868E2]" c="778.68" nd="1"/>
              <i n="[Sales_Fact__2].[Column2].&amp;[7.7984E2]" c="779.84" nd="1"/>
              <i n="[Sales_Fact__2].[Column2].&amp;[7.8024E2]" c="780.24" nd="1"/>
              <i n="[Sales_Fact__2].[Column2].&amp;[7.83E2]" c="783" nd="1"/>
              <i n="[Sales_Fact__2].[Column2].&amp;[7.831500000000001E2]" c="783.15" nd="1"/>
              <i n="[Sales_Fact__2].[Column2].&amp;[7.8446E2]" c="784.46" nd="1"/>
              <i n="[Sales_Fact__2].[Column2].&amp;[7.880699999999999E2]" c="788.07" nd="1"/>
              <i n="[Sales_Fact__2].[Column2].&amp;[7.9136E2]" c="791.36" nd="1"/>
              <i n="[Sales_Fact__2].[Column2].&amp;[7.9526E2]" c="795.26" nd="1"/>
              <i n="[Sales_Fact__2].[Column2].&amp;[7.9767E2]" c="797.67" nd="1"/>
              <i n="[Sales_Fact__2].[Column2].&amp;[8.0337E2]" c="803.37" nd="1"/>
              <i n="[Sales_Fact__2].[Column2].&amp;[8.049E2]" c="804.9" nd="1"/>
              <i n="[Sales_Fact__2].[Column2].&amp;[8.0507E2]" c="805.07" nd="1"/>
              <i n="[Sales_Fact__2].[Column2].&amp;[8.0524E2]" c="805.24" nd="1"/>
              <i n="[Sales_Fact__2].[Column2].&amp;[8.0628E2]" c="806.28" nd="1"/>
              <i n="[Sales_Fact__2].[Column2].&amp;[8.064E2]" c="806.4" nd="1"/>
              <i n="[Sales_Fact__2].[Column2].&amp;[8.0667E2]" c="806.67" nd="1"/>
              <i n="[Sales_Fact__2].[Column2].&amp;[8.068499999999999E2]" c="806.85" nd="1"/>
              <i n="[Sales_Fact__2].[Column2].&amp;[8.0782E2]" c="807.82" nd="1"/>
              <i n="[Sales_Fact__2].[Column2].&amp;[8.0984E2]" c="809.84" nd="1"/>
              <i n="[Sales_Fact__2].[Column2].&amp;[8.1292E2]" c="812.92" nd="1"/>
              <i n="[Sales_Fact__2].[Column2].&amp;[8.1387E2]" c="813.87" nd="1"/>
              <i n="[Sales_Fact__2].[Column2].&amp;[8.1492E2]" c="814.92" nd="1"/>
              <i n="[Sales_Fact__2].[Column2].&amp;[8.1553E2]" c="815.53" nd="1"/>
              <i n="[Sales_Fact__2].[Column2].&amp;[8.1828E2]" c="818.28" nd="1"/>
              <i n="[Sales_Fact__2].[Column2].&amp;[8.1852E2]" c="818.52" nd="1"/>
              <i n="[Sales_Fact__2].[Column2].&amp;[8.2126E2]" c="821.26" nd="1"/>
              <i n="[Sales_Fact__2].[Column2].&amp;[8.2326E2]" c="823.26" nd="1"/>
              <i n="[Sales_Fact__2].[Column2].&amp;[8.2361E2]" c="823.61" nd="1"/>
              <i n="[Sales_Fact__2].[Column2].&amp;[8.2791E2]" c="827.91" nd="1"/>
              <i n="[Sales_Fact__2].[Column2].&amp;[8.2964E2]" c="829.64" nd="1"/>
              <i n="[Sales_Fact__2].[Column2].&amp;[8.2983E2]" c="829.83" nd="1"/>
              <i n="[Sales_Fact__2].[Column2].&amp;[8.3042E2]" c="830.42" nd="1"/>
              <i n="[Sales_Fact__2].[Column2].&amp;[8.3336E2]" c="833.36" nd="1"/>
              <i n="[Sales_Fact__2].[Column2].&amp;[8.3514E2]" c="835.14" nd="1"/>
              <i n="[Sales_Fact__2].[Column2].&amp;[8.3517E2]" c="835.17" nd="1"/>
              <i n="[Sales_Fact__2].[Column2].&amp;[8.3646E2]" c="836.46" nd="1"/>
              <i n="[Sales_Fact__2].[Column2].&amp;[8.4246E2]" c="842.46" nd="1"/>
              <i n="[Sales_Fact__2].[Column2].&amp;[8.429E2]" c="842.9" nd="1"/>
              <i n="[Sales_Fact__2].[Column2].&amp;[8.458799999999999E2]" c="845.88" nd="1"/>
              <i n="[Sales_Fact__2].[Column2].&amp;[8.4604E2]" c="846.04" nd="1"/>
              <i n="[Sales_Fact__2].[Column2].&amp;[8.4631E2]" c="846.31" nd="1"/>
              <i n="[Sales_Fact__2].[Column2].&amp;[8.4667E2]" c="846.67" nd="1"/>
              <i n="[Sales_Fact__2].[Column2].&amp;[8.4699E2]" c="846.99" nd="1"/>
              <i n="[Sales_Fact__2].[Column2].&amp;[8.4869E2]" c="848.69" nd="1"/>
              <i n="[Sales_Fact__2].[Column2].&amp;[8.5006E2]" c="850.06" nd="1"/>
              <i n="[Sales_Fact__2].[Column2].&amp;[8.5012E2]" c="850.12" nd="1"/>
              <i n="[Sales_Fact__2].[Column2].&amp;[8.51E2]" c="851" nd="1"/>
              <i n="[Sales_Fact__2].[Column2].&amp;[8.5184E2]" c="851.84" nd="1"/>
              <i n="[Sales_Fact__2].[Column2].&amp;[8.571E2]" c="857.1" nd="1"/>
              <i n="[Sales_Fact__2].[Column2].&amp;[8.5735E2]" c="857.35" nd="1"/>
              <i n="[Sales_Fact__2].[Column2].&amp;[8.5748E2]" c="857.48" nd="1"/>
              <i n="[Sales_Fact__2].[Column2].&amp;[8.593E2]" c="859.3" nd="1"/>
              <i n="[Sales_Fact__2].[Column2].&amp;[8.615E2]" c="861.5" nd="1"/>
              <i n="[Sales_Fact__2].[Column2].&amp;[8.6231E2]" c="862.31" nd="1"/>
              <i n="[Sales_Fact__2].[Column2].&amp;[8.631299999999999E2]" c="863.13" nd="1"/>
              <i n="[Sales_Fact__2].[Column2].&amp;[8.6614E2]" c="866.14" nd="1"/>
              <i n="[Sales_Fact__2].[Column2].&amp;[8.6724E2]" c="867.24" nd="1"/>
              <i n="[Sales_Fact__2].[Column2].&amp;[8.731500000000001E2]" c="873.15" nd="1"/>
              <i n="[Sales_Fact__2].[Column2].&amp;[8.7568E2]" c="875.68" nd="1"/>
              <i n="[Sales_Fact__2].[Column2].&amp;[8.8089E2]" c="880.89" nd="1"/>
              <i n="[Sales_Fact__2].[Column2].&amp;[8.8206E2]" c="882.06" nd="1"/>
              <i n="[Sales_Fact__2].[Column2].&amp;[8.8273E2]" c="882.73" nd="1"/>
              <i n="[Sales_Fact__2].[Column2].&amp;[8.8336E2]" c="883.36" nd="1"/>
              <i n="[Sales_Fact__2].[Column2].&amp;[8.8618E2]" c="886.18" nd="1"/>
              <i n="[Sales_Fact__2].[Column2].&amp;[8.863E2]" c="886.3" nd="1"/>
              <i n="[Sales_Fact__2].[Column2].&amp;[8.8738E2]" c="887.38" nd="1"/>
              <i n="[Sales_Fact__2].[Column2].&amp;[8.8919E2]" c="889.19" nd="1"/>
              <i n="[Sales_Fact__2].[Column2].&amp;[8.9162E2]" c="891.62" nd="1"/>
              <i n="[Sales_Fact__2].[Column2].&amp;[8.9314E2]" c="893.14" nd="1"/>
              <i n="[Sales_Fact__2].[Column2].&amp;[8.950500000000001E2]" c="895.05" nd="1"/>
              <i n="[Sales_Fact__2].[Column2].&amp;[9.0094E2]" c="900.94" nd="1"/>
              <i n="[Sales_Fact__2].[Column2].&amp;[9.0334E2]" c="903.34" nd="1"/>
              <i n="[Sales_Fact__2].[Column2].&amp;[9.0458E2]" c="904.58" nd="1"/>
              <i n="[Sales_Fact__2].[Column2].&amp;[9.0492E2]" c="904.92" nd="1"/>
              <i n="[Sales_Fact__2].[Column2].&amp;[9.0795E2]" c="907.95" nd="1"/>
              <i n="[Sales_Fact__2].[Column2].&amp;[9.0797E2]" c="907.97" nd="1"/>
              <i n="[Sales_Fact__2].[Column2].&amp;[9.0904E2]" c="909.04" nd="1"/>
              <i n="[Sales_Fact__2].[Column2].&amp;[9.1401E2]" c="914.01" nd="1"/>
              <i n="[Sales_Fact__2].[Column2].&amp;[9.15E2]" c="915" nd="1"/>
              <i n="[Sales_Fact__2].[Column2].&amp;[9.1592E2]" c="915.92" nd="1"/>
              <i n="[Sales_Fact__2].[Column2].&amp;[9.1717E2]" c="917.17" nd="1"/>
              <i n="[Sales_Fact__2].[Column2].&amp;[9.1726E2]" c="917.26" nd="1"/>
              <i n="[Sales_Fact__2].[Column2].&amp;[9.1956E2]" c="919.56" nd="1"/>
              <i n="[Sales_Fact__2].[Column2].&amp;[9.201299999999999E2]" c="920.13" nd="1"/>
              <i n="[Sales_Fact__2].[Column2].&amp;[9.2151E2]" c="921.51" nd="1"/>
              <i n="[Sales_Fact__2].[Column2].&amp;[9.2586E2]" c="925.86" nd="1"/>
              <i n="[Sales_Fact__2].[Column2].&amp;[9.2704E2]" c="927.04" nd="1"/>
              <i n="[Sales_Fact__2].[Column2].&amp;[9.2872E2]" c="928.72" nd="1"/>
              <i n="[Sales_Fact__2].[Column2].&amp;[9.3254E2]" c="932.54" nd="1"/>
              <i n="[Sales_Fact__2].[Column2].&amp;[9.3475E2]" c="934.75" nd="1"/>
              <i n="[Sales_Fact__2].[Column2].&amp;[9.3566E2]" c="935.66" nd="1"/>
              <i n="[Sales_Fact__2].[Column2].&amp;[9.3701E2]" c="937.01" nd="1"/>
              <i n="[Sales_Fact__2].[Column2].&amp;[9.4238E2]" c="942.38" nd="1"/>
              <i n="[Sales_Fact__2].[Column2].&amp;[9.4376E2]" c="943.76" nd="1"/>
              <i n="[Sales_Fact__2].[Column2].&amp;[9.4416E2]" c="944.16" nd="1"/>
              <i n="[Sales_Fact__2].[Column2].&amp;[9.4436E2]" c="944.36" nd="1"/>
              <i n="[Sales_Fact__2].[Column2].&amp;[9.5506E2]" c="955.06" nd="1"/>
              <i n="[Sales_Fact__2].[Column2].&amp;[9.5529E2]" c="955.29" nd="1"/>
              <i n="[Sales_Fact__2].[Column2].&amp;[9.5724E2]" c="957.24" nd="1"/>
              <i n="[Sales_Fact__2].[Column2].&amp;[9.577E2]" c="957.7" nd="1"/>
              <i n="[Sales_Fact__2].[Column2].&amp;[9.5844E2]" c="958.44" nd="1"/>
              <i n="[Sales_Fact__2].[Column2].&amp;[9.6376E2]" c="963.76" nd="1"/>
              <i n="[Sales_Fact__2].[Column2].&amp;[9.6411E2]" c="964.11" nd="1"/>
              <i n="[Sales_Fact__2].[Column2].&amp;[9.6528E2]" c="965.28" nd="1"/>
              <i n="[Sales_Fact__2].[Column2].&amp;[9.6776E2]" c="967.76" nd="1"/>
              <i n="[Sales_Fact__2].[Column2].&amp;[9.688199999999999E2]" c="968.82" nd="1"/>
              <i n="[Sales_Fact__2].[Column2].&amp;[9.7252E2]" c="972.52" nd="1"/>
              <i n="[Sales_Fact__2].[Column2].&amp;[9.728700000000001E2]" c="972.87" nd="1"/>
              <i n="[Sales_Fact__2].[Column2].&amp;[9.7447E2]" c="974.47" nd="1"/>
              <i n="[Sales_Fact__2].[Column2].&amp;[9.7702E2]" c="977.02" nd="1"/>
              <i n="[Sales_Fact__2].[Column2].&amp;[9.7797E2]" c="977.97" nd="1"/>
              <i n="[Sales_Fact__2].[Column2].&amp;[9.7998E2]" c="979.98" nd="1"/>
              <i n="[Sales_Fact__2].[Column2].&amp;[9.8026E2]" c="980.26" nd="1"/>
              <i n="[Sales_Fact__2].[Column2].&amp;[9.8437E2]" c="984.37" nd="1"/>
              <i n="[Sales_Fact__2].[Column2].&amp;[9.846E2]" c="984.6" nd="1"/>
              <i n="[Sales_Fact__2].[Column2].&amp;[9.8524E2]" c="985.24" nd="1"/>
              <i n="[Sales_Fact__2].[Column2].&amp;[9.887E2]" c="988.7" nd="1"/>
              <i n="[Sales_Fact__2].[Column2].&amp;[9.8917E2]" c="989.17" nd="1"/>
              <i n="[Sales_Fact__2].[Column2].&amp;[9.901200000000001E2]" c="990.12" nd="1"/>
              <i n="[Sales_Fact__2].[Column2].&amp;[9.902E2]" c="990.2" nd="1"/>
              <i n="[Sales_Fact__2].[Column2].&amp;[9.9237E2]" c="992.37" nd="1"/>
              <i n="[Sales_Fact__2].[Column2].&amp;[9.9418E2]" c="994.18" nd="1"/>
              <i n="[Sales_Fact__2].[Column2].&amp;[9.9633E2]" c="996.33" nd="1"/>
              <i n="[Sales_Fact__2].[Column2].&amp;[9.9787E2]" c="997.87" nd="1"/>
              <i n="[Sales_Fact__2].[Column2].&amp;[9.9819E2]" c="998.19" nd="1"/>
              <i n="[Sales_Fact__2].[Column2].&amp;[1.00538E3]" c="1005.38" nd="1"/>
              <i n="[Sales_Fact__2].[Column2].&amp;[1.00827E3]" c="1008.27" nd="1"/>
              <i n="[Sales_Fact__2].[Column2].&amp;[1.0083000000000001E3]" c="1008.3" nd="1"/>
              <i n="[Sales_Fact__2].[Column2].&amp;[1.00851E3]" c="1008.51" nd="1"/>
              <i n="[Sales_Fact__2].[Column2].&amp;[1.00852E3]" c="1008.52" nd="1"/>
              <i n="[Sales_Fact__2].[Column2].&amp;[1.00996E3]" c="1009.96" nd="1"/>
              <i n="[Sales_Fact__2].[Column2].&amp;[1.0163700000000001E3]" c="1016.37" nd="1"/>
              <i n="[Sales_Fact__2].[Column2].&amp;[1.01704E3]" c="1017.04" nd="1"/>
              <i n="[Sales_Fact__2].[Column2].&amp;[1.01823E3]" c="1018.23" nd="1"/>
              <i n="[Sales_Fact__2].[Column2].&amp;[1.01976E3]" c="1019.76" nd="1"/>
              <i n="[Sales_Fact__2].[Column2].&amp;[1.02192E3]" c="1021.92" nd="1"/>
              <i n="[Sales_Fact__2].[Column2].&amp;[1.02453E3]" c="1024.53" nd="1"/>
              <i n="[Sales_Fact__2].[Column2].&amp;[1.02741E3]" c="1027.41" nd="1"/>
              <i n="[Sales_Fact__2].[Column2].&amp;[1.03629E3]" c="1036.29" nd="1"/>
              <i n="[Sales_Fact__2].[Column2].&amp;[1.03674E3]" c="1036.74" nd="1"/>
              <i n="[Sales_Fact__2].[Column2].&amp;[1.0386E3]" c="1038.6" nd="1"/>
              <i n="[Sales_Fact__2].[Column2].&amp;[1.04031E3]" c="1040.31" nd="1"/>
              <i n="[Sales_Fact__2].[Column2].&amp;[1.04288E3]" c="1042.88" nd="1"/>
              <i n="[Sales_Fact__2].[Column2].&amp;[1.0482E3]" c="1048.2" nd="1"/>
              <i n="[Sales_Fact__2].[Column2].&amp;[1.05436E3]" c="1054.36" nd="1"/>
              <i n="[Sales_Fact__2].[Column2].&amp;[1.05502E3]" c="1055.02" nd="1"/>
              <i n="[Sales_Fact__2].[Column2].&amp;[1.0566E3]" c="1056.6" nd="1"/>
              <i n="[Sales_Fact__2].[Column2].&amp;[1.06108E3]" c="1061.08" nd="1"/>
              <i n="[Sales_Fact__2].[Column2].&amp;[1.06784E3]" c="1067.84" nd="1"/>
              <i n="[Sales_Fact__2].[Column2].&amp;[1.0732E3]" c="1073.2" nd="1"/>
              <i n="[Sales_Fact__2].[Column2].&amp;[1.07368E3]" c="1073.68" nd="1"/>
              <i n="[Sales_Fact__2].[Column2].&amp;[1.07796E3]" c="1077.96" nd="1"/>
              <i n="[Sales_Fact__2].[Column2].&amp;[1.07868E3]" c="1078.68" nd="1"/>
              <i n="[Sales_Fact__2].[Column2].&amp;[1.08096E3]" c="1080.96" nd="1"/>
              <i n="[Sales_Fact__2].[Column2].&amp;[1.08304E3]" c="1083.04" nd="1"/>
              <i n="[Sales_Fact__2].[Column2].&amp;[1.08416E3]" c="1084.16" nd="1"/>
              <i n="[Sales_Fact__2].[Column2].&amp;[1.0849499999999998E3]" c="1084.95" nd="1"/>
              <i n="[Sales_Fact__2].[Column2].&amp;[1.09282E3]" c="1092.82" nd="1"/>
              <i n="[Sales_Fact__2].[Column2].&amp;[1.0966E3]" c="1096.6" nd="1"/>
              <i n="[Sales_Fact__2].[Column2].&amp;[1.09824E3]" c="1098.24" nd="1"/>
              <i n="[Sales_Fact__2].[Column2].&amp;[1.09866E3]" c="1098.66" nd="1"/>
              <i n="[Sales_Fact__2].[Column2].&amp;[1.09966E3]" c="1099.66" nd="1"/>
              <i n="[Sales_Fact__2].[Column2].&amp;[1.10492E3]" c="1104.92" nd="1"/>
              <i n="[Sales_Fact__2].[Column2].&amp;[1.10544E3]" c="1105.44" nd="1"/>
              <i n="[Sales_Fact__2].[Column2].&amp;[1.10796E3]" c="1107.96" nd="1"/>
              <i n="[Sales_Fact__2].[Column2].&amp;[1.11032E3]" c="1110.32" nd="1"/>
              <i n="[Sales_Fact__2].[Column2].&amp;[1.11286E3]" c="1112.86" nd="1"/>
              <i n="[Sales_Fact__2].[Column2].&amp;[1.11484E3]" c="1114.84" nd="1"/>
              <i n="[Sales_Fact__2].[Column2].&amp;[1.1178E3]" c="1117.8" nd="1"/>
              <i n="[Sales_Fact__2].[Column2].&amp;[1.11846E3]" c="1118.46" nd="1"/>
              <i n="[Sales_Fact__2].[Column2].&amp;[1.11942E3]" c="1119.42" nd="1"/>
              <i n="[Sales_Fact__2].[Column2].&amp;[1.12064E3]" c="1120.64" nd="1"/>
              <i n="[Sales_Fact__2].[Column2].&amp;[1.12592E3]" c="1125.92" nd="1"/>
              <i n="[Sales_Fact__2].[Column2].&amp;[1.12594E3]" c="1125.94" nd="1"/>
              <i n="[Sales_Fact__2].[Column2].&amp;[1.12828E3]" c="1128.28" nd="1"/>
              <i n="[Sales_Fact__2].[Column2].&amp;[1.1298E3]" c="1129.8" nd="1"/>
              <i n="[Sales_Fact__2].[Column2].&amp;[1.12992E3]" c="1129.92" nd="1"/>
              <i n="[Sales_Fact__2].[Column2].&amp;[1.13307E3]" c="1133.07" nd="1"/>
              <i n="[Sales_Fact__2].[Column2].&amp;[1.1359E3]" c="1135.9" nd="1"/>
              <i n="[Sales_Fact__2].[Column2].&amp;[1.13696E3]" c="1136.96" nd="1"/>
              <i n="[Sales_Fact__2].[Column2].&amp;[1.1379E3]" c="1137.9" nd="1"/>
              <i n="[Sales_Fact__2].[Column2].&amp;[1.13872E3]" c="1138.72" nd="1"/>
              <i n="[Sales_Fact__2].[Column2].&amp;[1.14618E3]" c="1146.18" nd="1"/>
              <i n="[Sales_Fact__2].[Column2].&amp;[1.15366E3]" c="1153.66" nd="1"/>
              <i n="[Sales_Fact__2].[Column2].&amp;[1.1544E3]" c="1154.4" nd="1"/>
              <i n="[Sales_Fact__2].[Column2].&amp;[1.15864E3]" c="1158.64" nd="1"/>
              <i n="[Sales_Fact__2].[Column2].&amp;[1.15908E3]" c="1159.08" nd="1"/>
              <i n="[Sales_Fact__2].[Column2].&amp;[1.16238E3]" c="1162.38" nd="1"/>
              <i n="[Sales_Fact__2].[Column2].&amp;[1.16702E3]" c="1167.02" nd="1"/>
              <i n="[Sales_Fact__2].[Column2].&amp;[1.16924E3]" c="1169.24" nd="1"/>
              <i n="[Sales_Fact__2].[Column2].&amp;[1.17752E3]" c="1177.52" nd="1"/>
              <i n="[Sales_Fact__2].[Column2].&amp;[1.1778E3]" c="1177.8" nd="1"/>
              <i n="[Sales_Fact__2].[Column2].&amp;[1.1779499999999998E3]" c="1177.95" nd="1"/>
              <i n="[Sales_Fact__2].[Column2].&amp;[1.17852E3]" c="1178.52" nd="1"/>
              <i n="[Sales_Fact__2].[Column2].&amp;[1.1816E3]" c="1181.6" nd="1"/>
              <i n="[Sales_Fact__2].[Column2].&amp;[1.18266E3]" c="1182.66" nd="1"/>
              <i n="[Sales_Fact__2].[Column2].&amp;[1.18694E3]" c="1186.94" nd="1"/>
              <i n="[Sales_Fact__2].[Column2].&amp;[1.19414E3]" c="1194.14" nd="1"/>
              <i n="[Sales_Fact__2].[Column2].&amp;[1.20006E3]" c="1200.06" nd="1"/>
              <i n="[Sales_Fact__2].[Column2].&amp;[1.20048E3]" c="1200.48" nd="1"/>
              <i n="[Sales_Fact__2].[Column2].&amp;[1.20146E3]" c="1201.46" nd="1"/>
              <i n="[Sales_Fact__2].[Column2].&amp;[1.20266E3]" c="1202.66" nd="1"/>
              <i n="[Sales_Fact__2].[Column2].&amp;[1.20426E3]" c="1204.26" nd="1"/>
              <i n="[Sales_Fact__2].[Column2].&amp;[1.2051E3]" c="1205.1" nd="1"/>
              <i n="[Sales_Fact__2].[Column2].&amp;[1.2069E3]" c="1206.9" nd="1"/>
              <i n="[Sales_Fact__2].[Column2].&amp;[1.20724E3]" c="1207.24" nd="1"/>
              <i n="[Sales_Fact__2].[Column2].&amp;[1.2135E3]" c="1213.5" nd="1"/>
              <i n="[Sales_Fact__2].[Column2].&amp;[1.21424E3]" c="1214.24" nd="1"/>
              <i n="[Sales_Fact__2].[Column2].&amp;[1.2153899999999998E3]" c="1215.39" nd="1"/>
              <i n="[Sales_Fact__2].[Column2].&amp;[1.21692E3]" c="1216.92" nd="1"/>
              <i n="[Sales_Fact__2].[Column2].&amp;[1.22217E3]" c="1222.17" nd="1"/>
              <i n="[Sales_Fact__2].[Column2].&amp;[1.2238E3]" c="1223.8" nd="1"/>
              <i n="[Sales_Fact__2].[Column2].&amp;[1.22646E3]" c="1226.46" nd="1"/>
              <i n="[Sales_Fact__2].[Column2].&amp;[1.22697E3]" c="1226.97" nd="1"/>
              <i n="[Sales_Fact__2].[Column2].&amp;[1.22842E3]" c="1228.42" nd="1"/>
              <i n="[Sales_Fact__2].[Column2].&amp;[1.23272E3]" c="1232.72" nd="1"/>
              <i n="[Sales_Fact__2].[Column2].&amp;[1.23286E3]" c="1232.86" nd="1"/>
              <i n="[Sales_Fact__2].[Column2].&amp;[1.24122E3]" c="1241.22" nd="1"/>
              <i n="[Sales_Fact__2].[Column2].&amp;[1.24142E3]" c="1241.42" nd="1"/>
              <i n="[Sales_Fact__2].[Column2].&amp;[1.24316E3]" c="1243.16" nd="1"/>
              <i n="[Sales_Fact__2].[Column2].&amp;[1.24803E3]" c="1248.03" nd="1"/>
              <i n="[Sales_Fact__2].[Column2].&amp;[1.24932E3]" c="1249.32" nd="1"/>
              <i n="[Sales_Fact__2].[Column2].&amp;[1.25532E3]" c="1255.32" nd="1"/>
              <i n="[Sales_Fact__2].[Column2].&amp;[1.25766E3]" c="1257.66" nd="1"/>
              <i n="[Sales_Fact__2].[Column2].&amp;[1.25946E3]" c="1259.46" nd="1"/>
              <i n="[Sales_Fact__2].[Column2].&amp;[1.25972E3]" c="1259.72" nd="1"/>
              <i n="[Sales_Fact__2].[Column2].&amp;[1.2638E3]" c="1263.8" nd="1"/>
              <i n="[Sales_Fact__2].[Column2].&amp;[1.26472E3]" c="1264.72" nd="1"/>
              <i n="[Sales_Fact__2].[Column2].&amp;[1.27028E3]" c="1270.28" nd="1"/>
              <i n="[Sales_Fact__2].[Column2].&amp;[1.27044E3]" c="1270.44" nd="1"/>
              <i n="[Sales_Fact__2].[Column2].&amp;[1.27078E3]" c="1270.78" nd="1"/>
              <i n="[Sales_Fact__2].[Column2].&amp;[1.27302E3]" c="1273.02" nd="1"/>
              <i n="[Sales_Fact__2].[Column2].&amp;[1.27512E3]" c="1275.12" nd="1"/>
              <i n="[Sales_Fact__2].[Column2].&amp;[1.28256E3]" c="1282.56" nd="1"/>
              <i n="[Sales_Fact__2].[Column2].&amp;[1.288E3]" c="1288" nd="1"/>
              <i n="[Sales_Fact__2].[Column2].&amp;[1.29032E3]" c="1290.32" nd="1"/>
              <i n="[Sales_Fact__2].[Column2].&amp;[1.2971999999999998E3]" c="1297.2" nd="1"/>
              <i n="[Sales_Fact__2].[Column2].&amp;[1.2991E3]" c="1299.1" nd="1"/>
              <i n="[Sales_Fact__2].[Column2].&amp;[1.29978E3]" c="1299.78" nd="1"/>
              <i n="[Sales_Fact__2].[Column2].&amp;[1.3046E3]" c="1304.6" nd="1"/>
              <i n="[Sales_Fact__2].[Column2].&amp;[1.30824E3]" c="1308.24" nd="1"/>
              <i n="[Sales_Fact__2].[Column2].&amp;[1.309E3]" c="1309" nd="1"/>
              <i n="[Sales_Fact__2].[Column2].&amp;[1.31308E3]" c="1313.08" nd="1"/>
              <i n="[Sales_Fact__2].[Column2].&amp;[1.3138799999999998E3]" c="1313.88" nd="1"/>
              <i n="[Sales_Fact__2].[Column2].&amp;[1.3159499999999998E3]" c="1315.95" nd="1"/>
              <i n="[Sales_Fact__2].[Column2].&amp;[1.31624E3]" c="1316.24" nd="1"/>
              <i n="[Sales_Fact__2].[Column2].&amp;[1.31676E3]" c="1316.76" nd="1"/>
              <i n="[Sales_Fact__2].[Column2].&amp;[1.3176299999999998E3]" c="1317.63" nd="1"/>
              <i n="[Sales_Fact__2].[Column2].&amp;[1.32054E3]" c="1320.54" nd="1"/>
              <i n="[Sales_Fact__2].[Column2].&amp;[1.32306E3]" c="1323.06" nd="1"/>
              <i n="[Sales_Fact__2].[Column2].&amp;[1.32708E3]" c="1327.08" nd="1"/>
              <i n="[Sales_Fact__2].[Column2].&amp;[1.33188E3]" c="1331.88" nd="1"/>
              <i n="[Sales_Fact__2].[Column2].&amp;[1.34338E3]" c="1343.38" nd="1"/>
              <i n="[Sales_Fact__2].[Column2].&amp;[1.34565E3]" c="1345.65" nd="1"/>
              <i n="[Sales_Fact__2].[Column2].&amp;[1.34604E3]" c="1346.04" nd="1"/>
              <i n="[Sales_Fact__2].[Column2].&amp;[1.34997E3]" c="1349.97" nd="1"/>
              <i n="[Sales_Fact__2].[Column2].&amp;[1.35122E3]" c="1351.22" nd="1"/>
              <i n="[Sales_Fact__2].[Column2].&amp;[1.35492E3]" c="1354.92" nd="1"/>
              <i n="[Sales_Fact__2].[Column2].&amp;[1.35796E3]" c="1357.96" nd="1"/>
              <i n="[Sales_Fact__2].[Column2].&amp;[1.36032E3]" c="1360.32" nd="1"/>
              <i n="[Sales_Fact__2].[Column2].&amp;[1.3678E3]" c="1367.8" nd="1"/>
              <i n="[Sales_Fact__2].[Column2].&amp;[1.36956E3]" c="1369.56" nd="1"/>
              <i n="[Sales_Fact__2].[Column2].&amp;[1.37062E3]" c="1370.62" nd="1"/>
              <i n="[Sales_Fact__2].[Column2].&amp;[1.37262E3]" c="1372.62" nd="1"/>
              <i n="[Sales_Fact__2].[Column2].&amp;[1.37472E3]" c="1374.72" nd="1"/>
              <i n="[Sales_Fact__2].[Column2].&amp;[1.37648E3]" c="1376.48" nd="1"/>
              <i n="[Sales_Fact__2].[Column2].&amp;[1.38279E3]" c="1382.79" nd="1"/>
              <i n="[Sales_Fact__2].[Column2].&amp;[1.38306E3]" c="1383.06" nd="1"/>
              <i n="[Sales_Fact__2].[Column2].&amp;[1.38544E3]" c="1385.44" nd="1"/>
              <i n="[Sales_Fact__2].[Column2].&amp;[1.38548E3]" c="1385.48" nd="1"/>
              <i n="[Sales_Fact__2].[Column2].&amp;[1.38825E3]" c="1388.25" nd="1"/>
              <i n="[Sales_Fact__2].[Column2].&amp;[1.39004E3]" c="1390.04" nd="1"/>
              <i n="[Sales_Fact__2].[Column2].&amp;[1.39432E3]" c="1394.32" nd="1"/>
              <i n="[Sales_Fact__2].[Column2].&amp;[1.39564E3]" c="1395.64" nd="1"/>
              <i n="[Sales_Fact__2].[Column2].&amp;[1.39628E3]" c="1396.28" nd="1"/>
              <i n="[Sales_Fact__2].[Column2].&amp;[1.39668E3]" c="1396.68" nd="1"/>
              <i n="[Sales_Fact__2].[Column2].&amp;[1.40054E3]" c="1400.54" nd="1"/>
              <i n="[Sales_Fact__2].[Column2].&amp;[1.40298E3]" c="1402.98" nd="1"/>
              <i n="[Sales_Fact__2].[Column2].&amp;[1.40475E3]" c="1404.75" nd="1"/>
              <i n="[Sales_Fact__2].[Column2].&amp;[1.4079E3]" c="1407.9" nd="1"/>
              <i n="[Sales_Fact__2].[Column2].&amp;[1.40799E3]" c="1407.99" nd="1"/>
              <i n="[Sales_Fact__2].[Column2].&amp;[1.41088E3]" c="1410.88" nd="1"/>
              <i n="[Sales_Fact__2].[Column2].&amp;[1.41122E3]" c="1411.22" nd="1"/>
              <i n="[Sales_Fact__2].[Column2].&amp;[1.41126E3]" c="1411.26" nd="1"/>
              <i n="[Sales_Fact__2].[Column2].&amp;[1.41194E3]" c="1411.94" nd="1"/>
              <i n="[Sales_Fact__2].[Column2].&amp;[1.4153E3]" c="1415.3" nd="1"/>
              <i n="[Sales_Fact__2].[Column2].&amp;[1.4186E3]" c="1418.6" nd="1"/>
              <i n="[Sales_Fact__2].[Column2].&amp;[1.42056E3]" c="1420.56" nd="1"/>
              <i n="[Sales_Fact__2].[Column2].&amp;[1.42256E3]" c="1422.56" nd="1"/>
              <i n="[Sales_Fact__2].[Column2].&amp;[1.4283000000000001E3]" c="1428.3" nd="1"/>
              <i n="[Sales_Fact__2].[Column2].&amp;[1.43034E3]" c="1430.34" nd="1"/>
              <i n="[Sales_Fact__2].[Column2].&amp;[1.43442E3]" c="1434.42" nd="1"/>
              <i n="[Sales_Fact__2].[Column2].&amp;[1.43462E3]" c="1434.62" nd="1"/>
              <i n="[Sales_Fact__2].[Column2].&amp;[1.4388899999999998E3]" c="1438.89" nd="1"/>
              <i n="[Sales_Fact__2].[Column2].&amp;[1.4403E3]" c="1440.3" nd="1"/>
              <i n="[Sales_Fact__2].[Column2].&amp;[1.44033E3]" c="1440.33" nd="1"/>
              <i n="[Sales_Fact__2].[Column2].&amp;[1.44064E3]" c="1440.64" nd="1"/>
              <i n="[Sales_Fact__2].[Column2].&amp;[1.44112E3]" c="1441.12" nd="1"/>
              <i n="[Sales_Fact__2].[Column2].&amp;[1.44153E3]" c="1441.53" nd="1"/>
              <i n="[Sales_Fact__2].[Column2].&amp;[1.44412E3]" c="1444.12" nd="1"/>
              <i n="[Sales_Fact__2].[Column2].&amp;[1.4449E3]" c="1444.9" nd="1"/>
              <i n="[Sales_Fact__2].[Column2].&amp;[1.4475E3]" c="1447.5" nd="1"/>
              <i n="[Sales_Fact__2].[Column2].&amp;[1.44994E3]" c="1449.94" nd="1"/>
              <i n="[Sales_Fact__2].[Column2].&amp;[1.4508899999999998E3]" c="1450.89" nd="1"/>
              <i n="[Sales_Fact__2].[Column2].&amp;[1.45124E3]" c="1451.24" nd="1"/>
              <i n="[Sales_Fact__2].[Column2].&amp;[1.46202E3]" c="1462.02" nd="1"/>
              <i n="[Sales_Fact__2].[Column2].&amp;[1.46534E3]" c="1465.34" nd="1"/>
              <i n="[Sales_Fact__2].[Column2].&amp;[1.46774E3]" c="1467.74" nd="1"/>
              <i n="[Sales_Fact__2].[Column2].&amp;[1.47006E3]" c="1470.06" nd="1"/>
              <i n="[Sales_Fact__2].[Column2].&amp;[1.4735E3]" c="1473.5" nd="1"/>
              <i n="[Sales_Fact__2].[Column2].&amp;[1.47688E3]" c="1476.88" nd="1"/>
              <i n="[Sales_Fact__2].[Column2].&amp;[1.48036E3]" c="1480.36" nd="1"/>
              <i n="[Sales_Fact__2].[Column2].&amp;[1.48136E3]" c="1481.36" nd="1"/>
              <i n="[Sales_Fact__2].[Column2].&amp;[1.4953E3]" c="1495.3" nd="1"/>
              <i n="[Sales_Fact__2].[Column2].&amp;[1.50784E3]" c="1507.84" nd="1"/>
              <i n="[Sales_Fact__2].[Column2].&amp;[1.50904E3]" c="1509.04" nd="1"/>
              <i n="[Sales_Fact__2].[Column2].&amp;[1.51491E3]" c="1514.91" nd="1"/>
              <i n="[Sales_Fact__2].[Column2].&amp;[1.51503E3]" c="1515.03" nd="1"/>
              <i n="[Sales_Fact__2].[Column2].&amp;[1.52028E3]" c="1520.28" nd="1"/>
              <i n="[Sales_Fact__2].[Column2].&amp;[1.52199E3]" c="1521.99" nd="1"/>
              <i n="[Sales_Fact__2].[Column2].&amp;[1.52342E3]" c="1523.42" nd="1"/>
              <i n="[Sales_Fact__2].[Column2].&amp;[1.53616E3]" c="1536.16" nd="1"/>
              <i n="[Sales_Fact__2].[Column2].&amp;[1.54008E3]" c="1540.08" nd="1"/>
              <i n="[Sales_Fact__2].[Column2].&amp;[1.542E3]" c="1542" nd="1"/>
              <i n="[Sales_Fact__2].[Column2].&amp;[1.54564E3]" c="1545.64" nd="1"/>
              <i n="[Sales_Fact__2].[Column2].&amp;[1.5475E3]" c="1547.5" nd="1"/>
              <i n="[Sales_Fact__2].[Column2].&amp;[1.55394E3]" c="1553.94" nd="1"/>
              <i n="[Sales_Fact__2].[Column2].&amp;[1.5550500000000001E3]" c="1555.05" nd="1"/>
              <i n="[Sales_Fact__2].[Column2].&amp;[1.55712E3]" c="1557.12" nd="1"/>
              <i n="[Sales_Fact__2].[Column2].&amp;[1.55858E3]" c="1558.58" nd="1"/>
              <i n="[Sales_Fact__2].[Column2].&amp;[1.5601E3]" c="1560.1" nd="1"/>
              <i n="[Sales_Fact__2].[Column2].&amp;[1.56114E3]" c="1561.14" nd="1"/>
              <i n="[Sales_Fact__2].[Column2].&amp;[1.5618E3]" c="1561.8" nd="1"/>
              <i n="[Sales_Fact__2].[Column2].&amp;[1.5761E3]" c="1576.1" nd="1"/>
              <i n="[Sales_Fact__2].[Column2].&amp;[1.59074E3]" c="1590.74" nd="1"/>
              <i n="[Sales_Fact__2].[Column2].&amp;[1.60168E3]" c="1601.68" nd="1"/>
              <i n="[Sales_Fact__2].[Column2].&amp;[1.6066E3]" c="1606.6" nd="1"/>
              <i n="[Sales_Fact__2].[Column2].&amp;[1.61016E3]" c="1610.16" nd="1"/>
              <i n="[Sales_Fact__2].[Column2].&amp;[1.6183200000000001E3]" c="1618.32" nd="1"/>
              <i n="[Sales_Fact__2].[Column2].&amp;[1.62162E3]" c="1621.62" nd="1"/>
              <i n="[Sales_Fact__2].[Column2].&amp;[1.62597E3]" c="1625.97" nd="1"/>
              <i n="[Sales_Fact__2].[Column2].&amp;[1.62602E3]" c="1626.02" nd="1"/>
              <i n="[Sales_Fact__2].[Column2].&amp;[1.6303200000000001E3]" c="1630.32" nd="1"/>
              <i n="[Sales_Fact__2].[Column2].&amp;[1.63047E3]" c="1630.47" nd="1"/>
              <i n="[Sales_Fact__2].[Column2].&amp;[1.6314900000000002E3]" c="1631.49" nd="1"/>
              <i n="[Sales_Fact__2].[Column2].&amp;[1.63179E3]" c="1631.79" nd="1"/>
              <i n="[Sales_Fact__2].[Column2].&amp;[1.63488E3]" c="1634.88" nd="1"/>
              <i n="[Sales_Fact__2].[Column2].&amp;[1.6353000000000001E3]" c="1635.3" nd="1"/>
              <i n="[Sales_Fact__2].[Column2].&amp;[1.6427E3]" c="1642.7" nd="1"/>
              <i n="[Sales_Fact__2].[Column2].&amp;[1.64868E3]" c="1648.68" nd="1"/>
              <i n="[Sales_Fact__2].[Column2].&amp;[1.65078E3]" c="1650.78" nd="1"/>
              <i n="[Sales_Fact__2].[Column2].&amp;[1.65392E3]" c="1653.92" nd="1"/>
              <i n="[Sales_Fact__2].[Column2].&amp;[1.65562E3]" c="1655.62" nd="1"/>
              <i n="[Sales_Fact__2].[Column2].&amp;[1.65584E3]" c="1655.84" nd="1"/>
              <i n="[Sales_Fact__2].[Column2].&amp;[1.6583E3]" c="1658.3" nd="1"/>
              <i n="[Sales_Fact__2].[Column2].&amp;[1.66188E3]" c="1661.88" nd="1"/>
              <i n="[Sales_Fact__2].[Column2].&amp;[1.66724E3]" c="1667.24" nd="1"/>
              <i n="[Sales_Fact__2].[Column2].&amp;[1.6674E3]" c="1667.4" nd="1"/>
              <i n="[Sales_Fact__2].[Column2].&amp;[1.67644E3]" c="1676.44" nd="1"/>
              <i n="[Sales_Fact__2].[Column2].&amp;[1.67848E3]" c="1678.48" nd="1"/>
              <i n="[Sales_Fact__2].[Column2].&amp;[1.67856E3]" c="1678.56" nd="1"/>
              <i n="[Sales_Fact__2].[Column2].&amp;[1.6843200000000001E3]" c="1684.32" nd="1"/>
              <i n="[Sales_Fact__2].[Column2].&amp;[1.69054E3]" c="1690.54" nd="1"/>
              <i n="[Sales_Fact__2].[Column2].&amp;[1.69236E3]" c="1692.36" nd="1"/>
              <i n="[Sales_Fact__2].[Column2].&amp;[1.6927E3]" c="1692.7" nd="1"/>
              <i n="[Sales_Fact__2].[Column2].&amp;[1.69774E3]" c="1697.74" nd="1"/>
              <i n="[Sales_Fact__2].[Column2].&amp;[1.69796E3]" c="1697.96" nd="1"/>
              <i n="[Sales_Fact__2].[Column2].&amp;[1.70354E3]" c="1703.54" nd="1"/>
              <i n="[Sales_Fact__2].[Column2].&amp;[1.70682E3]" c="1706.82" nd="1"/>
              <i n="[Sales_Fact__2].[Column2].&amp;[1.70786E3]" c="1707.86" nd="1"/>
              <i n="[Sales_Fact__2].[Column2].&amp;[1.7103600000000001E3]" c="1710.36" nd="1"/>
              <i n="[Sales_Fact__2].[Column2].&amp;[1.71314E3]" c="1713.14" nd="1"/>
              <i n="[Sales_Fact__2].[Column2].&amp;[1.7163E3]" c="1716.3" nd="1"/>
              <i n="[Sales_Fact__2].[Column2].&amp;[1.7193000000000001E3]" c="1719.3" nd="1"/>
              <i n="[Sales_Fact__2].[Column2].&amp;[1.72818E3]" c="1728.18" nd="1"/>
              <i n="[Sales_Fact__2].[Column2].&amp;[1.72956E3]" c="1729.56" nd="1"/>
              <i n="[Sales_Fact__2].[Column2].&amp;[1.73028E3]" c="1730.28" nd="1"/>
              <i n="[Sales_Fact__2].[Column2].&amp;[1.73778E3]" c="1737.78" nd="1"/>
              <i n="[Sales_Fact__2].[Column2].&amp;[1.73886E3]" c="1738.86" nd="1"/>
              <i n="[Sales_Fact__2].[Column2].&amp;[1.74026E3]" c="1740.26" nd="1"/>
              <i n="[Sales_Fact__2].[Column2].&amp;[1.74268E3]" c="1742.68" nd="1"/>
              <i n="[Sales_Fact__2].[Column2].&amp;[1.74286E3]" c="1742.86" nd="1"/>
              <i n="[Sales_Fact__2].[Column2].&amp;[1.74327E3]" c="1743.27" nd="1"/>
              <i n="[Sales_Fact__2].[Column2].&amp;[1.74586E3]" c="1745.86" nd="1"/>
              <i n="[Sales_Fact__2].[Column2].&amp;[1.7462E3]" c="1746.2" nd="1"/>
              <i n="[Sales_Fact__2].[Column2].&amp;[1.74644E3]" c="1746.44" nd="1"/>
              <i n="[Sales_Fact__2].[Column2].&amp;[1.74696E3]" c="1746.96" nd="1"/>
              <i n="[Sales_Fact__2].[Column2].&amp;[1.74772E3]" c="1747.72" nd="1"/>
              <i n="[Sales_Fact__2].[Column2].&amp;[1.7504E3]" c="1750.4" nd="1"/>
              <i n="[Sales_Fact__2].[Column2].&amp;[1.75323E3]" c="1753.23" nd="1"/>
              <i n="[Sales_Fact__2].[Column2].&amp;[1.7561E3]" c="1756.1" nd="1"/>
              <i n="[Sales_Fact__2].[Column2].&amp;[1.7566499999999998E3]" c="1756.65" nd="1"/>
              <i n="[Sales_Fact__2].[Column2].&amp;[1.75926E3]" c="1759.26" nd="1"/>
              <i n="[Sales_Fact__2].[Column2].&amp;[1.75986E3]" c="1759.86" nd="1"/>
              <i n="[Sales_Fact__2].[Column2].&amp;[1.76896E3]" c="1768.96" nd="1"/>
              <i n="[Sales_Fact__2].[Column2].&amp;[1.7694900000000002E3]" c="1769.49" nd="1"/>
              <i n="[Sales_Fact__2].[Column2].&amp;[1.7709299999999998E3]" c="1770.93" nd="1"/>
              <i n="[Sales_Fact__2].[Column2].&amp;[1.77148E3]" c="1771.48" nd="1"/>
              <i n="[Sales_Fact__2].[Column2].&amp;[1.77334E3]" c="1773.34" nd="1"/>
              <i n="[Sales_Fact__2].[Column2].&amp;[1.77594E3]" c="1775.94" nd="1"/>
              <i n="[Sales_Fact__2].[Column2].&amp;[1.77808E3]" c="1778.08" nd="1"/>
              <i n="[Sales_Fact__2].[Column2].&amp;[1.78226E3]" c="1782.26" nd="1"/>
              <i n="[Sales_Fact__2].[Column2].&amp;[1.7836E3]" c="1783.6" nd="1"/>
              <i n="[Sales_Fact__2].[Column2].&amp;[1.78412E3]" c="1784.12" nd="1"/>
              <i n="[Sales_Fact__2].[Column2].&amp;[1.78492E3]" c="1784.92" nd="1"/>
              <i n="[Sales_Fact__2].[Column2].&amp;[1.788E3]" c="1788" nd="1"/>
              <i n="[Sales_Fact__2].[Column2].&amp;[1.78916E3]" c="1789.16" nd="1"/>
              <i n="[Sales_Fact__2].[Column2].&amp;[1.79184E3]" c="1791.84" nd="1"/>
              <i n="[Sales_Fact__2].[Column2].&amp;[1.79646E3]" c="1796.46" nd="1"/>
              <i n="[Sales_Fact__2].[Column2].&amp;[1.7969E3]" c="1796.9" nd="1"/>
              <i n="[Sales_Fact__2].[Column2].&amp;[1.79762E3]" c="1797.62" nd="1"/>
              <i n="[Sales_Fact__2].[Column2].&amp;[1.79844E3]" c="1798.44" nd="1"/>
              <i n="[Sales_Fact__2].[Column2].&amp;[1.79854E3]" c="1798.54" nd="1"/>
              <i n="[Sales_Fact__2].[Column2].&amp;[1.8011E3]" c="1801.1" nd="1"/>
              <i n="[Sales_Fact__2].[Column2].&amp;[1.8012E3]" c="1801.2" nd="1"/>
              <i n="[Sales_Fact__2].[Column2].&amp;[1.80168E3]" c="1801.68" nd="1"/>
              <i n="[Sales_Fact__2].[Column2].&amp;[1.8017400000000002E3]" c="1801.74" nd="1"/>
              <i n="[Sales_Fact__2].[Column2].&amp;[1.80332E3]" c="1803.32" nd="1"/>
              <i n="[Sales_Fact__2].[Column2].&amp;[1.80564E3]" c="1805.64" nd="1"/>
              <i n="[Sales_Fact__2].[Column2].&amp;[1.81052E3]" c="1810.52" nd="1"/>
              <i n="[Sales_Fact__2].[Column2].&amp;[1.81094E3]" c="1810.94" nd="1"/>
              <i n="[Sales_Fact__2].[Column2].&amp;[1.81248E3]" c="1812.48" nd="1"/>
              <i n="[Sales_Fact__2].[Column2].&amp;[1.81398E3]" c="1813.98" nd="1"/>
              <i n="[Sales_Fact__2].[Column2].&amp;[1.81902E3]" c="1819.02" nd="1"/>
              <i n="[Sales_Fact__2].[Column2].&amp;[1.82196E3]" c="1821.96" nd="1"/>
              <i n="[Sales_Fact__2].[Column2].&amp;[1.82228E3]" c="1822.28" nd="1"/>
              <i n="[Sales_Fact__2].[Column2].&amp;[1.82528E3]" c="1825.28" nd="1"/>
              <i n="[Sales_Fact__2].[Column2].&amp;[1.82616E3]" c="1826.16" nd="1"/>
              <i n="[Sales_Fact__2].[Column2].&amp;[1.82932E3]" c="1829.32" nd="1"/>
              <i n="[Sales_Fact__2].[Column2].&amp;[1.8303E3]" c="1830.3" nd="1"/>
              <i n="[Sales_Fact__2].[Column2].&amp;[1.83224E3]" c="1832.24" nd="1"/>
              <i n="[Sales_Fact__2].[Column2].&amp;[1.83759E3]" c="1837.59" nd="1"/>
              <i n="[Sales_Fact__2].[Column2].&amp;[1.84304E3]" c="1843.04" nd="1"/>
              <i n="[Sales_Fact__2].[Column2].&amp;[1.84608E3]" c="1846.08" nd="1"/>
              <i n="[Sales_Fact__2].[Column2].&amp;[1.85156E3]" c="1851.56" nd="1"/>
              <i n="[Sales_Fact__2].[Column2].&amp;[1.8594299999999998E3]" c="1859.43" nd="1"/>
              <i n="[Sales_Fact__2].[Column2].&amp;[1.8603600000000001E3]" c="1860.36" nd="1"/>
              <i n="[Sales_Fact__2].[Column2].&amp;[1.86066E3]" c="1860.66" nd="1"/>
              <i n="[Sales_Fact__2].[Column2].&amp;[1.86496E3]" c="1864.96" nd="1"/>
              <i n="[Sales_Fact__2].[Column2].&amp;[1.86816E3]" c="1868.16" nd="1"/>
              <i n="[Sales_Fact__2].[Column2].&amp;[1.86896E3]" c="1868.96" nd="1"/>
              <i n="[Sales_Fact__2].[Column2].&amp;[1.87146E3]" c="1871.46" nd="1"/>
              <i n="[Sales_Fact__2].[Column2].&amp;[1.8772E3]" c="1877.2" nd="1"/>
              <i n="[Sales_Fact__2].[Column2].&amp;[1.88013E3]" c="1880.13" nd="1"/>
              <i n="[Sales_Fact__2].[Column2].&amp;[1.88187E3]" c="1881.87" nd="1"/>
              <i n="[Sales_Fact__2].[Column2].&amp;[1.8876E3]" c="1887.6" nd="1"/>
              <i n="[Sales_Fact__2].[Column2].&amp;[1.88786E3]" c="1887.86" nd="1"/>
              <i n="[Sales_Fact__2].[Column2].&amp;[1.89084E3]" c="1890.84" nd="1"/>
              <i n="[Sales_Fact__2].[Column2].&amp;[1.89184E3]" c="1891.84" nd="1"/>
              <i n="[Sales_Fact__2].[Column2].&amp;[1.8936000000000001E3]" c="1893.6" nd="1"/>
              <i n="[Sales_Fact__2].[Column2].&amp;[1.8986E3]" c="1898.6" nd="1"/>
              <i n="[Sales_Fact__2].[Column2].&amp;[1.90392E3]" c="1903.92" nd="1"/>
              <i n="[Sales_Fact__2].[Column2].&amp;[1.90512E3]" c="1905.12" nd="1"/>
              <i n="[Sales_Fact__2].[Column2].&amp;[1.9053899999999998E3]" c="1905.39" nd="1"/>
              <i n="[Sales_Fact__2].[Column2].&amp;[1.90809E3]" c="1908.09" nd="1"/>
              <i n="[Sales_Fact__2].[Column2].&amp;[1.9082E3]" c="1908.2" nd="1"/>
              <i n="[Sales_Fact__2].[Column2].&amp;[1.91008E3]" c="1910.08" nd="1"/>
              <i n="[Sales_Fact__2].[Column2].&amp;[1.91132E3]" c="1911.32" nd="1"/>
              <i n="[Sales_Fact__2].[Column2].&amp;[1.91508E3]" c="1915.08" nd="1"/>
              <i n="[Sales_Fact__2].[Column2].&amp;[1.92082E3]" c="1920.82" nd="1"/>
              <i n="[Sales_Fact__2].[Column2].&amp;[1.92162E3]" c="1921.62" nd="1"/>
              <i n="[Sales_Fact__2].[Column2].&amp;[1.92336E3]" c="1923.36" nd="1"/>
              <i n="[Sales_Fact__2].[Column2].&amp;[1.92368E3]" c="1923.68" nd="1"/>
              <i n="[Sales_Fact__2].[Column2].&amp;[1.92562E3]" c="1925.62" nd="1"/>
              <i n="[Sales_Fact__2].[Column2].&amp;[1.92824E3]" c="1928.24" nd="1"/>
              <i n="[Sales_Fact__2].[Column2].&amp;[1.93342E3]" c="1933.42" nd="1"/>
              <i n="[Sales_Fact__2].[Column2].&amp;[1.93968E3]" c="1939.68" nd="1"/>
              <i n="[Sales_Fact__2].[Column2].&amp;[1.9448E3]" c="1944.8" nd="1"/>
              <i n="[Sales_Fact__2].[Column2].&amp;[1.9487E3]" c="1948.7" nd="1"/>
              <i n="[Sales_Fact__2].[Column2].&amp;[1.94934E3]" c="1949.34" nd="1"/>
              <i n="[Sales_Fact__2].[Column2].&amp;[1.95096E3]" c="1950.96" nd="1"/>
              <i n="[Sales_Fact__2].[Column2].&amp;[1.95366E3]" c="1953.66" nd="1"/>
              <i n="[Sales_Fact__2].[Column2].&amp;[1.95424E3]" c="1954.24" nd="1"/>
              <i n="[Sales_Fact__2].[Column2].&amp;[1.95436E3]" c="1954.36" nd="1"/>
              <i n="[Sales_Fact__2].[Column2].&amp;[1.95488E3]" c="1954.88" nd="1"/>
              <i n="[Sales_Fact__2].[Column2].&amp;[1.96077E3]" c="1960.77" nd="1"/>
              <i n="[Sales_Fact__2].[Column2].&amp;[1.96341E3]" c="1963.41" nd="1"/>
              <i n="[Sales_Fact__2].[Column2].&amp;[1.96992E3]" c="1969.92" nd="1"/>
              <i n="[Sales_Fact__2].[Column2].&amp;[1.97E3]" c="1970" nd="1"/>
              <i n="[Sales_Fact__2].[Column2].&amp;[1.97084E3]" c="1970.84" nd="1"/>
              <i n="[Sales_Fact__2].[Column2].&amp;[1.97086E3]" c="1970.86" nd="1"/>
              <i n="[Sales_Fact__2].[Column2].&amp;[1.97158E3]" c="1971.58" nd="1"/>
              <i n="[Sales_Fact__2].[Column2].&amp;[1.97172E3]" c="1971.72" nd="1"/>
              <i n="[Sales_Fact__2].[Column2].&amp;[1.97346E3]" c="1973.46" nd="1"/>
              <i n="[Sales_Fact__2].[Column2].&amp;[1.9749900000000002E3]" c="1974.99" nd="1"/>
              <i n="[Sales_Fact__2].[Column2].&amp;[1.9851E3]" c="1985.1" nd="1"/>
              <i n="[Sales_Fact__2].[Column2].&amp;[1.98846E3]" c="1988.46" nd="1"/>
              <i n="[Sales_Fact__2].[Column2].&amp;[1.98864E3]" c="1988.64" nd="1"/>
              <i n="[Sales_Fact__2].[Column2].&amp;[1.99119E3]" c="1991.19" nd="1"/>
              <i n="[Sales_Fact__2].[Column2].&amp;[1.99425E3]" c="1994.25" nd="1"/>
              <i n="[Sales_Fact__2].[Column2].&amp;[1.99816E3]" c="1998.16" nd="1"/>
              <i n="[Sales_Fact__2].[Column2].&amp;[1.99978E3]" c="1999.78" nd="1"/>
              <i n="[Sales_Fact__2].[Column2].&amp;[2.0118E3]" c="2011.8" nd="1"/>
              <i n="[Sales_Fact__2].[Column2].&amp;[2.01894E3]" c="2018.94" nd="1"/>
              <i n="[Sales_Fact__2].[Column2].&amp;[2.02398E3]" c="2023.98" nd="1"/>
              <i n="[Sales_Fact__2].[Column2].&amp;[2.02888E3]" c="2028.88" nd="1"/>
              <i n="[Sales_Fact__2].[Column2].&amp;[2.03031E3]" c="2030.31" nd="1"/>
              <i n="[Sales_Fact__2].[Column2].&amp;[2.03766E3]" c="2037.66" nd="1"/>
              <i n="[Sales_Fact__2].[Column2].&amp;[2.04132E3]" c="2041.32" nd="1"/>
              <i n="[Sales_Fact__2].[Column2].&amp;[2.0512200000000002E3]" c="2051.22" nd="1"/>
              <i n="[Sales_Fact__2].[Column2].&amp;[2.05592E3]" c="2055.92" nd="1"/>
              <i n="[Sales_Fact__2].[Column2].&amp;[2.05791E3]" c="2057.91" nd="1"/>
              <i n="[Sales_Fact__2].[Column2].&amp;[2.06298E3]" c="2062.98" nd="1"/>
              <i n="[Sales_Fact__2].[Column2].&amp;[2.07081E3]" c="2070.81" nd="1"/>
              <i n="[Sales_Fact__2].[Column2].&amp;[2.09442E3]" c="2094.42" nd="1"/>
              <i n="[Sales_Fact__2].[Column2].&amp;[2.09616E3]" c="2096.16" nd="1"/>
              <i n="[Sales_Fact__2].[Column2].&amp;[2.10129E3]" c="2101.29" nd="1"/>
              <i n="[Sales_Fact__2].[Column2].&amp;[2.10244E3]" c="2102.44" nd="1"/>
              <i n="[Sales_Fact__2].[Column2].&amp;[2.11288E3]" c="2112.88" nd="1"/>
              <i n="[Sales_Fact__2].[Column2].&amp;[2.11616E3]" c="2116.16" nd="1"/>
              <i n="[Sales_Fact__2].[Column2].&amp;[2.1198E3]" c="2119.8" nd="1"/>
              <i n="[Sales_Fact__2].[Column2].&amp;[2.12061E3]" c="2120.61" nd="1"/>
              <i n="[Sales_Fact__2].[Column2].&amp;[2.1218E3]" c="2121.8" nd="1"/>
              <i n="[Sales_Fact__2].[Column2].&amp;[2.1238500000000003E3]" c="2123.85" nd="1"/>
              <i n="[Sales_Fact__2].[Column2].&amp;[2.1416E3]" c="2141.6" nd="1"/>
              <i n="[Sales_Fact__2].[Column2].&amp;[2.1486E3]" c="2148.6" nd="1"/>
              <i n="[Sales_Fact__2].[Column2].&amp;[2.15166E3]" c="2151.66" nd="1"/>
              <i n="[Sales_Fact__2].[Column2].&amp;[2.15196E3]" c="2151.96" nd="1"/>
              <i n="[Sales_Fact__2].[Column2].&amp;[2.15343E3]" c="2153.43" nd="1"/>
              <i n="[Sales_Fact__2].[Column2].&amp;[2.15469E3]" c="2154.69" nd="1"/>
              <i n="[Sales_Fact__2].[Column2].&amp;[2.15492E3]" c="2154.92" nd="1"/>
              <i n="[Sales_Fact__2].[Column2].&amp;[2.17041E3]" c="2170.41" nd="1"/>
              <i n="[Sales_Fact__2].[Column2].&amp;[2.18091E3]" c="2180.91" nd="1"/>
              <i n="[Sales_Fact__2].[Column2].&amp;[2.18496E3]" c="2184.96" nd="1"/>
              <i n="[Sales_Fact__2].[Column2].&amp;[2.19376E3]" c="2193.76" nd="1"/>
              <i n="[Sales_Fact__2].[Column2].&amp;[2.21541E3]" c="2215.41" nd="1"/>
              <i n="[Sales_Fact__2].[Column2].&amp;[2.2226E3]" c="2222.6" nd="1"/>
              <i n="[Sales_Fact__2].[Column2].&amp;[2.2273500000000003E3]" c="2227.35" nd="1"/>
              <i n="[Sales_Fact__2].[Column2].&amp;[2.2358999999999996E3]" c="2235.9" nd="1"/>
              <i n="[Sales_Fact__2].[Column2].&amp;[2.23836E3]" c="2238.36" nd="1"/>
              <i n="[Sales_Fact__2].[Column2].&amp;[2.25582E3]" c="2255.82" nd="1"/>
              <i n="[Sales_Fact__2].[Column2].&amp;[2.26204E3]" c="2262.04" nd="1"/>
              <i n="[Sales_Fact__2].[Column2].&amp;[2.26436E3]" c="2264.36" nd="1"/>
              <i n="[Sales_Fact__2].[Column2].&amp;[2.27524E3]" c="2275.24" nd="1"/>
              <i n="[Sales_Fact__2].[Column2].&amp;[2.27625E3]" c="2276.25" nd="1"/>
              <i n="[Sales_Fact__2].[Column2].&amp;[2.27744E3]" c="2277.44" nd="1"/>
              <i n="[Sales_Fact__2].[Column2].&amp;[2.27992E3]" c="2279.92" nd="1"/>
              <i n="[Sales_Fact__2].[Column2].&amp;[2.28114E3]" c="2281.14" nd="1"/>
              <i n="[Sales_Fact__2].[Column2].&amp;[2.28152E3]" c="2281.52" nd="1"/>
              <i n="[Sales_Fact__2].[Column2].&amp;[2.28564E3]" c="2285.64" nd="1"/>
              <i n="[Sales_Fact__2].[Column2].&amp;[2.286E3]" c="2286" nd="1"/>
              <i n="[Sales_Fact__2].[Column2].&amp;[2.30718E3]" c="2307.18" nd="1"/>
              <i n="[Sales_Fact__2].[Column2].&amp;[2.30868E3]" c="2308.68" nd="1"/>
              <i n="[Sales_Fact__2].[Column2].&amp;[2.31356E3]" c="2313.56" nd="1"/>
              <i n="[Sales_Fact__2].[Column2].&amp;[2.3151000000000003E3]" c="2315.1" nd="1"/>
              <i n="[Sales_Fact__2].[Column2].&amp;[2.31696E3]" c="2316.96" nd="1"/>
              <i n="[Sales_Fact__2].[Column2].&amp;[2.3188E3]" c="2318.8" nd="1"/>
              <i n="[Sales_Fact__2].[Column2].&amp;[2.32536E3]" c="2325.36" nd="1"/>
              <i n="[Sales_Fact__2].[Column2].&amp;[2.33284E3]" c="2332.84" nd="1"/>
              <i n="[Sales_Fact__2].[Column2].&amp;[2.3418E3]" c="2341.8" nd="1"/>
              <i n="[Sales_Fact__2].[Column2].&amp;[2.34207E3]" c="2342.07" nd="1"/>
              <i n="[Sales_Fact__2].[Column2].&amp;[2.34417E3]" c="2344.17" nd="1"/>
              <i n="[Sales_Fact__2].[Column2].&amp;[2.3671499999999996E3]" c="2367.15" nd="1"/>
              <i n="[Sales_Fact__2].[Column2].&amp;[2.3676E3]" c="2367.6" nd="1"/>
              <i n="[Sales_Fact__2].[Column2].&amp;[2.36856E3]" c="2368.56" nd="1"/>
              <i n="[Sales_Fact__2].[Column2].&amp;[2.37525E3]" c="2375.25" nd="1"/>
              <i n="[Sales_Fact__2].[Column2].&amp;[2.37956E3]" c="2379.56" nd="1"/>
              <i n="[Sales_Fact__2].[Column2].&amp;[2.38377E3]" c="2383.77" nd="1"/>
              <i n="[Sales_Fact__2].[Column2].&amp;[2.3912E3]" c="2391.2" nd="1"/>
              <i n="[Sales_Fact__2].[Column2].&amp;[2.40993E3]" c="2409.93" nd="1"/>
              <i n="[Sales_Fact__2].[Column2].&amp;[2.4112799999999997E3]" c="2411.28" nd="1"/>
              <i n="[Sales_Fact__2].[Column2].&amp;[2.41324E3]" c="2413.24" nd="1"/>
              <i n="[Sales_Fact__2].[Column2].&amp;[2.41948E3]" c="2419.48" nd="1"/>
              <i n="[Sales_Fact__2].[Column2].&amp;[2.4238500000000003E3]" c="2423.85" nd="1"/>
              <i n="[Sales_Fact__2].[Column2].&amp;[2.42661E3]" c="2426.61" nd="1"/>
              <i n="[Sales_Fact__2].[Column2].&amp;[2.4343500000000003E3]" c="2434.35" nd="1"/>
              <i n="[Sales_Fact__2].[Column2].&amp;[2.43624E3]" c="2436.24" nd="1"/>
              <i n="[Sales_Fact__2].[Column2].&amp;[2.4424E3]" c="2442.4" nd="1"/>
              <i n="[Sales_Fact__2].[Column2].&amp;[2.4452E3]" c="2445.2" nd="1"/>
              <i n="[Sales_Fact__2].[Column2].&amp;[2.45061E3]" c="2450.61" nd="1"/>
              <i n="[Sales_Fact__2].[Column2].&amp;[2.45904E3]" c="2459.04" nd="1"/>
              <i n="[Sales_Fact__2].[Column2].&amp;[2.45979E3]" c="2459.79" nd="1"/>
              <i n="[Sales_Fact__2].[Column2].&amp;[2.4774E3]" c="2477.4" nd="1"/>
              <i n="[Sales_Fact__2].[Column2].&amp;[2.47845E3]" c="2478.45" nd="1"/>
              <i n="[Sales_Fact__2].[Column2].&amp;[2.47896E3]" c="2478.96" nd="1"/>
              <i n="[Sales_Fact__2].[Column2].&amp;[2.48364E3]" c="2483.64" nd="1"/>
              <i n="[Sales_Fact__2].[Column2].&amp;[2.49345E3]" c="2493.45" nd="1"/>
              <i n="[Sales_Fact__2].[Column2].&amp;[2.5054E3]" c="2505.4" nd="1"/>
              <i n="[Sales_Fact__2].[Column2].&amp;[2.50881E3]" c="2508.81" nd="1"/>
              <i n="[Sales_Fact__2].[Column2].&amp;[2.5092E3]" c="2509.2" nd="1"/>
              <i n="[Sales_Fact__2].[Column2].&amp;[2.51092E3]" c="2510.92" nd="1"/>
              <i n="[Sales_Fact__2].[Column2].&amp;[2.5162E3]" c="2516.2" nd="1"/>
              <i n="[Sales_Fact__2].[Column2].&amp;[2.52411E3]" c="2524.11" nd="1"/>
              <i n="[Sales_Fact__2].[Column2].&amp;[2.52441E3]" c="2524.41" nd="1"/>
              <i n="[Sales_Fact__2].[Column2].&amp;[2.52896E3]" c="2528.96" nd="1"/>
              <i n="[Sales_Fact__2].[Column2].&amp;[2.54163E3]" c="2541.63" nd="1"/>
              <i n="[Sales_Fact__2].[Column2].&amp;[2.54232E3]" c="2542.32" nd="1"/>
              <i n="[Sales_Fact__2].[Column2].&amp;[2.54931E3]" c="2549.31" nd="1"/>
              <i n="[Sales_Fact__2].[Column2].&amp;[2.56092E3]" c="2560.92" nd="1"/>
              <i n="[Sales_Fact__2].[Column2].&amp;[2.56364E3]" c="2563.64" nd="1"/>
              <i n="[Sales_Fact__2].[Column2].&amp;[2.56388E3]" c="2563.88" nd="1"/>
              <i n="[Sales_Fact__2].[Column2].&amp;[2.5658E3]" c="2565.8" nd="1"/>
              <i n="[Sales_Fact__2].[Column2].&amp;[2.56788E3]" c="2567.88" nd="1"/>
              <i n="[Sales_Fact__2].[Column2].&amp;[2.57584E3]" c="2575.84" nd="1"/>
              <i n="[Sales_Fact__2].[Column2].&amp;[2.57832E3]" c="2578.32" nd="1"/>
              <i n="[Sales_Fact__2].[Column2].&amp;[2.58284E3]" c="2582.84" nd="1"/>
              <i n="[Sales_Fact__2].[Column2].&amp;[2.59808E3]" c="2598.08" nd="1"/>
              <i n="[Sales_Fact__2].[Column2].&amp;[2.60544E3]" c="2605.44" nd="1"/>
              <i n="[Sales_Fact__2].[Column2].&amp;[2.61402E3]" c="2614.02" nd="1"/>
              <i n="[Sales_Fact__2].[Column2].&amp;[2.6280299999999997E3]" c="2628.03" nd="1"/>
              <i n="[Sales_Fact__2].[Column2].&amp;[2.63313E3]" c="2633.13" nd="1"/>
              <i n="[Sales_Fact__2].[Column2].&amp;[2.63586E3]" c="2635.86" nd="1"/>
              <i n="[Sales_Fact__2].[Column2].&amp;[2.64852E3]" c="2648.52" nd="1"/>
              <i n="[Sales_Fact__2].[Column2].&amp;[2.64972E3]" c="2649.72" nd="1"/>
              <i n="[Sales_Fact__2].[Column2].&amp;[2.65338E3]" c="2653.38" nd="1"/>
              <i n="[Sales_Fact__2].[Column2].&amp;[2.6547599999999997E3]" c="2654.76" nd="1"/>
              <i n="[Sales_Fact__2].[Column2].&amp;[2.66152E3]" c="2661.52" nd="1"/>
              <i n="[Sales_Fact__2].[Column2].&amp;[2.6987400000000002E3]" c="2698.74" nd="1"/>
              <i n="[Sales_Fact__2].[Column2].&amp;[2.7044700000000002E3]" c="2704.47" nd="1"/>
              <i n="[Sales_Fact__2].[Column2].&amp;[2.709E3]" c="2709" nd="1"/>
              <i n="[Sales_Fact__2].[Column2].&amp;[2.71257E3]" c="2712.57" nd="1"/>
              <i n="[Sales_Fact__2].[Column2].&amp;[2.71344E3]" c="2713.44" nd="1"/>
              <i n="[Sales_Fact__2].[Column2].&amp;[2.7209700000000002E3]" c="2720.97" nd="1"/>
              <i n="[Sales_Fact__2].[Column2].&amp;[2.72432E3]" c="2724.32" nd="1"/>
              <i n="[Sales_Fact__2].[Column2].&amp;[2.72733E3]" c="2727.33" nd="1"/>
              <i n="[Sales_Fact__2].[Column2].&amp;[2.72775E3]" c="2727.75" nd="1"/>
              <i n="[Sales_Fact__2].[Column2].&amp;[2.74743E3]" c="2747.43" nd="1"/>
              <i n="[Sales_Fact__2].[Column2].&amp;[2.75292E3]" c="2752.92" nd="1"/>
              <i n="[Sales_Fact__2].[Column2].&amp;[2.7547799999999997E3]" c="2754.78" nd="1"/>
              <i n="[Sales_Fact__2].[Column2].&amp;[2.7562799999999997E3]" c="2756.28" nd="1"/>
              <i n="[Sales_Fact__2].[Column2].&amp;[2.76183E3]" c="2761.83" nd="1"/>
              <i n="[Sales_Fact__2].[Column2].&amp;[2.76246E3]" c="2762.46" nd="1"/>
              <i n="[Sales_Fact__2].[Column2].&amp;[2.77014E3]" c="2770.14" nd="1"/>
              <i n="[Sales_Fact__2].[Column2].&amp;[2.77264E3]" c="2772.64" nd="1"/>
              <i n="[Sales_Fact__2].[Column2].&amp;[2.77844E3]" c="2778.44" nd="1"/>
              <i n="[Sales_Fact__2].[Column2].&amp;[2.78055E3]" c="2780.55" nd="1"/>
              <i n="[Sales_Fact__2].[Column2].&amp;[2.7828E3]" c="2782.8" nd="1"/>
              <i n="[Sales_Fact__2].[Column2].&amp;[2.78388E3]" c="2783.88" nd="1"/>
              <i n="[Sales_Fact__2].[Column2].&amp;[2.7862200000000002E3]" c="2786.22" nd="1"/>
              <i n="[Sales_Fact__2].[Column2].&amp;[2.80072E3]" c="2800.72" nd="1"/>
              <i n="[Sales_Fact__2].[Column2].&amp;[2.80124E3]" c="2801.24" nd="1"/>
              <i n="[Sales_Fact__2].[Column2].&amp;[2.80352E3]" c="2803.52" nd="1"/>
              <i n="[Sales_Fact__2].[Column2].&amp;[2.80392E3]" c="2803.92" nd="1"/>
              <i n="[Sales_Fact__2].[Column2].&amp;[2.81796E3]" c="2817.96" nd="1"/>
              <i n="[Sales_Fact__2].[Column2].&amp;[2.82256E3]" c="2822.56" nd="1"/>
              <i n="[Sales_Fact__2].[Column2].&amp;[2.82555E3]" c="2825.55" nd="1"/>
              <i n="[Sales_Fact__2].[Column2].&amp;[2.83611E3]" c="2836.11" nd="1"/>
              <i n="[Sales_Fact__2].[Column2].&amp;[2.8524900000000002E3]" c="2852.49" nd="1"/>
              <i n="[Sales_Fact__2].[Column2].&amp;[2.85788E3]" c="2857.88" nd="1"/>
              <i n="[Sales_Fact__2].[Column2].&amp;[2.86168E3]" c="2861.68" nd="1"/>
              <i n="[Sales_Fact__2].[Column2].&amp;[2.86287E3]" c="2862.87" nd="1"/>
              <i n="[Sales_Fact__2].[Column2].&amp;[2.86352E3]" c="2863.52" nd="1"/>
              <i n="[Sales_Fact__2].[Column2].&amp;[2.86556E3]" c="2865.56" nd="1"/>
              <i n="[Sales_Fact__2].[Column2].&amp;[2.87445E3]" c="2874.45" nd="1"/>
              <i n="[Sales_Fact__2].[Column2].&amp;[2.88616E3]" c="2886.16" nd="1"/>
              <i n="[Sales_Fact__2].[Column2].&amp;[2.89376E3]" c="2893.76" nd="1"/>
              <i n="[Sales_Fact__2].[Column2].&amp;[2.89464E3]" c="2894.64" nd="1"/>
              <i n="[Sales_Fact__2].[Column2].&amp;[2.89806E3]" c="2898.06" nd="1"/>
              <i n="[Sales_Fact__2].[Column2].&amp;[2.90664E3]" c="2906.64" nd="1"/>
              <i n="[Sales_Fact__2].[Column2].&amp;[2.91267E3]" c="2912.67" nd="1"/>
              <i n="[Sales_Fact__2].[Column2].&amp;[2.92612E3]" c="2926.12" nd="1"/>
              <i n="[Sales_Fact__2].[Column2].&amp;[2.92688E3]" c="2926.88" nd="1"/>
              <i n="[Sales_Fact__2].[Column2].&amp;[2.9326499999999996E3]" c="2932.65" nd="1"/>
              <i n="[Sales_Fact__2].[Column2].&amp;[2.93368E3]" c="2933.68" nd="1"/>
              <i n="[Sales_Fact__2].[Column2].&amp;[2.9382599999999997E3]" c="2938.26" nd="1"/>
              <i n="[Sales_Fact__2].[Column2].&amp;[2.94128E3]" c="2941.28" nd="1"/>
              <i n="[Sales_Fact__2].[Column2].&amp;[2.94507E3]" c="2945.07" nd="1"/>
              <i n="[Sales_Fact__2].[Column2].&amp;[2.95236E3]" c="2952.36" nd="1"/>
              <i n="[Sales_Fact__2].[Column2].&amp;[2.962E3]" c="2962" nd="1"/>
              <i n="[Sales_Fact__2].[Column2].&amp;[2.96559E3]" c="2965.59" nd="1"/>
              <i n="[Sales_Fact__2].[Column2].&amp;[2.9686E3]" c="2968.6" nd="1"/>
              <i n="[Sales_Fact__2].[Column2].&amp;[2.97411E3]" c="2974.11" nd="1"/>
              <i n="[Sales_Fact__2].[Column2].&amp;[2.98204E3]" c="2982.04" nd="1"/>
              <i n="[Sales_Fact__2].[Column2].&amp;[2.98544E3]" c="2985.44" nd="1"/>
              <i n="[Sales_Fact__2].[Column2].&amp;[2.99024E3]" c="2990.24" nd="1"/>
              <i n="[Sales_Fact__2].[Column2].&amp;[2.9938500000000003E3]" c="2993.85" nd="1"/>
              <i n="[Sales_Fact__2].[Column2].&amp;[3.00104E3]" c="3001.04" nd="1"/>
              <i n="[Sales_Fact__2].[Column2].&amp;[3.00992E3]" c="3009.92" nd="1"/>
              <i n="[Sales_Fact__2].[Column2].&amp;[3.01396E3]" c="3013.96" nd="1"/>
              <i n="[Sales_Fact__2].[Column2].&amp;[3.01532E3]" c="3015.32" nd="1"/>
              <i n="[Sales_Fact__2].[Column2].&amp;[3.02328E3]" c="3023.28" nd="1"/>
              <i n="[Sales_Fact__2].[Column2].&amp;[3.02512E3]" c="3025.12" nd="1"/>
              <i n="[Sales_Fact__2].[Column2].&amp;[3.03084E3]" c="3030.84" nd="1"/>
              <i n="[Sales_Fact__2].[Column2].&amp;[3.04972E3]" c="3049.72" nd="1"/>
              <i n="[Sales_Fact__2].[Column2].&amp;[3.05176E3]" c="3051.76" nd="1"/>
              <i n="[Sales_Fact__2].[Column2].&amp;[3.0826E3]" c="3082.6" nd="1"/>
              <i n="[Sales_Fact__2].[Column2].&amp;[3.08308E3]" c="3083.08" nd="1"/>
              <i n="[Sales_Fact__2].[Column2].&amp;[3.117E3]" c="3117" nd="1"/>
              <i n="[Sales_Fact__2].[Column2].&amp;[3.14164E3]" c="3141.64" nd="1"/>
              <i n="[Sales_Fact__2].[Column2].&amp;[3.16152E3]" c="3161.52" nd="1"/>
              <i n="[Sales_Fact__2].[Column2].&amp;[3.17988E3]" c="3179.88" nd="1"/>
              <i n="[Sales_Fact__2].[Column2].&amp;[3.18756E3]" c="3187.56" nd="1"/>
              <i n="[Sales_Fact__2].[Column2].&amp;[3.2E3]" c="3200" nd="1"/>
              <i n="[Sales_Fact__2].[Column2].&amp;[3.257E3]" c="3257" nd="1"/>
              <i n="[Sales_Fact__2].[Column2].&amp;[3.26512E3]" c="3265.12" nd="1"/>
              <i n="[Sales_Fact__2].[Column2].&amp;[3.27168E3]" c="3271.68" nd="1"/>
              <i n="[Sales_Fact__2].[Column2].&amp;[3.28928E3]" c="3289.28" nd="1"/>
              <i n="[Sales_Fact__2].[Column2].&amp;[3.30312E3]" c="3303.12" nd="1"/>
              <i n="[Sales_Fact__2].[Column2].&amp;[3.3062E3]" c="3306.2" nd="1"/>
              <i n="[Sales_Fact__2].[Column2].&amp;[3.3134E3]" c="3313.4" nd="1"/>
              <i n="[Sales_Fact__2].[Column2].&amp;[3.31744E3]" c="3317.44" nd="1"/>
              <i n="[Sales_Fact__2].[Column2].&amp;[3.3388E3]" c="3338.8" nd="1"/>
              <i n="[Sales_Fact__2].[Column2].&amp;[3.34936E3]" c="3349.36" nd="1"/>
              <i n="[Sales_Fact__2].[Column2].&amp;[3.35596E3]" c="3355.96" nd="1"/>
              <i n="[Sales_Fact__2].[Column2].&amp;[3.35896E3]" c="3358.96" nd="1"/>
              <i n="[Sales_Fact__2].[Column2].&amp;[3.39668E3]" c="3396.68" nd="1"/>
              <i n="[Sales_Fact__2].[Column2].&amp;[3.41084E3]" c="3410.84" nd="1"/>
              <i n="[Sales_Fact__2].[Column2].&amp;[3.41304E3]" c="3413.04" nd="1"/>
              <i n="[Sales_Fact__2].[Column2].&amp;[3.41748E3]" c="3417.48" nd="1"/>
              <i n="[Sales_Fact__2].[Column2].&amp;[3.44312E3]" c="3443.12" nd="1"/>
              <i n="[Sales_Fact__2].[Column2].&amp;[3.449E3]" c="3449" nd="1"/>
              <i n="[Sales_Fact__2].[Column2].&amp;[3.45548E3]" c="3455.48" nd="1"/>
              <i n="[Sales_Fact__2].[Column2].&amp;[3.46876E3]" c="3468.76" nd="1"/>
              <i n="[Sales_Fact__2].[Column2].&amp;[3.47176E3]" c="3471.76" nd="1"/>
              <i n="[Sales_Fact__2].[Column2].&amp;[3.4848E3]" c="3484.8" nd="1"/>
              <i n="[Sales_Fact__2].[Column2].&amp;[3.53324E3]" c="3533.24" nd="1"/>
              <i n="[Sales_Fact__2].[Column2].&amp;[3.53884E3]" c="3538.84" nd="1"/>
              <i n="[Sales_Fact__2].[Column2].&amp;[3.54228E3]" c="3542.28" nd="1"/>
              <i n="[Sales_Fact__2].[Column2].&amp;[3.55788E3]" c="3557.88" nd="1"/>
              <i n="[Sales_Fact__2].[Column2].&amp;[3.56912E3]" c="3569.12" nd="1"/>
              <i n="[Sales_Fact__2].[Column2].&amp;[3.59172E3]" c="3591.72" nd="1"/>
              <i n="[Sales_Fact__2].[Column2].&amp;[3.59432E3]" c="3594.32" nd="1"/>
              <i n="[Sales_Fact__2].[Column2].&amp;[3.61928E3]" c="3619.28" nd="1"/>
              <i n="[Sales_Fact__2].[Column2].&amp;[3.6562E3]" c="3656.2" nd="1"/>
              <i n="[Sales_Fact__2].[Column2].&amp;[3.66068E3]" c="3660.68" nd="1"/>
              <i n="[Sales_Fact__2].[Column2].&amp;[3.68732E3]" c="3687.32" nd="1"/>
              <i n="[Sales_Fact__2].[Column2].&amp;[3.68736E3]" c="3687.36" nd="1"/>
              <i n="[Sales_Fact__2].[Column2].&amp;[3.69256E3]" c="3692.56" nd="1"/>
              <i n="[Sales_Fact__2].[Column2].&amp;[3.7038E3]" c="3703.8" nd="1"/>
              <i n="[Sales_Fact__2].[Column2].&amp;[3.71704E3]" c="3717.04" nd="1"/>
              <i n="[Sales_Fact__2].[Column2].&amp;[3.72152E3]" c="3721.52" nd="1"/>
              <i n="[Sales_Fact__2].[Column2].&amp;[3.72504E3]" c="3725.04" nd="1"/>
              <i n="[Sales_Fact__2].[Column2].&amp;[3.73492E3]" c="3734.92" nd="1"/>
              <i n="[Sales_Fact__2].[Column2].&amp;[3.73984E3]" c="3739.84" nd="1"/>
              <i n="[Sales_Fact__2].[Column2].&amp;[3.75284E3]" c="3752.84" nd="1"/>
              <i n="[Sales_Fact__2].[Column2].&amp;[3.76308E3]" c="3763.08" nd="1"/>
              <i n="[Sales_Fact__2].[Column2].&amp;[3.80084E3]" c="3800.84" nd="1"/>
              <i n="[Sales_Fact__2].[Column2].&amp;[3.856E3]" c="3856" nd="1"/>
              <i n="[Sales_Fact__2].[Column2].&amp;[3.87308E3]" c="3873.08" nd="1"/>
              <i n="[Sales_Fact__2].[Column2].&amp;[3.8782E3]" c="3878.2" nd="1"/>
              <i n="[Sales_Fact__2].[Column2].&amp;[3.8876E3]" c="3887.6" nd="1"/>
              <i n="[Sales_Fact__2].[Column2].&amp;[3.8956E3]" c="3895.6" nd="1"/>
              <i n="[Sales_Fact__2].[Column2].&amp;[3.9298E3]" c="3929.8" nd="1"/>
              <i n="[Sales_Fact__2].[Column2].&amp;[3.93352E3]" c="3933.52" nd="1"/>
              <i n="[Sales_Fact__2].[Column2].&amp;[3.94772E3]" c="3947.72" nd="1"/>
              <i n="[Sales_Fact__2].[Column2].&amp;[3.9874E3]" c="3987.4" nd="1"/>
              <i n="[Sales_Fact__2].[Column2].&amp;[3.9928E3]" c="3992.8" nd="1"/>
            </range>
          </ranges>
        </level>
      </levels>
      <selections count="41">
        <selection n="[Sales_Fact__2].[Column2].&amp;[1.01532E3]"/>
        <selection n="[Sales_Fact__2].[Column2].&amp;[1.11279E3]"/>
        <selection n="[Sales_Fact__2].[Column2].&amp;[1.294E2]"/>
        <selection n="[Sales_Fact__2].[Column2].&amp;[1.3929E2]"/>
        <selection n="[Sales_Fact__2].[Column2].&amp;[1.4072E2]"/>
        <selection n="[Sales_Fact__2].[Column2].&amp;[1.41393E3]"/>
        <selection n="[Sales_Fact__2].[Column2].&amp;[1.4508899999999998E3]"/>
        <selection n="[Sales_Fact__2].[Column2].&amp;[1.7413500000000001E3]"/>
        <selection n="[Sales_Fact__2].[Column2].&amp;[1.74696E3]"/>
        <selection n="[Sales_Fact__2].[Column2].&amp;[1.75323E3]"/>
        <selection n="[Sales_Fact__2].[Column2].&amp;[1.76896E3]"/>
        <selection n="[Sales_Fact__2].[Column2].&amp;[1.84304E3]"/>
        <selection n="[Sales_Fact__2].[Column2].&amp;[1.84608E3]"/>
        <selection n="[Sales_Fact__2].[Column2].&amp;[1.88454E3]"/>
        <selection n="[Sales_Fact__2].[Column2].&amp;[2.1418500000000003E3]"/>
        <selection n="[Sales_Fact__2].[Column2].&amp;[2.28114E3]"/>
        <selection n="[Sales_Fact__2].[Column2].&amp;[2.3671499999999996E3]"/>
        <selection n="[Sales_Fact__2].[Column2].&amp;[2.413E1]"/>
        <selection n="[Sales_Fact__2].[Column2].&amp;[2.47845E3]"/>
        <selection n="[Sales_Fact__2].[Column2].&amp;[2.5092E3]"/>
        <selection n="[Sales_Fact__2].[Column2].&amp;[2.54544E3]"/>
        <selection n="[Sales_Fact__2].[Column2].&amp;[2.55564E3]"/>
        <selection n="[Sales_Fact__2].[Column2].&amp;[2.7044700000000002E3]"/>
        <selection n="[Sales_Fact__2].[Column2].&amp;[2.72432E3]"/>
        <selection n="[Sales_Fact__2].[Column2].&amp;[3.39388E3]"/>
        <selection n="[Sales_Fact__2].[Column2].&amp;[3.72152E3]"/>
        <selection n="[Sales_Fact__2].[Column2].&amp;[4.0532E2]"/>
        <selection n="[Sales_Fact__2].[Column2].&amp;[4.1992E2]"/>
        <selection n="[Sales_Fact__2].[Column2].&amp;[5.0253E2]"/>
        <selection n="[Sales_Fact__2].[Column2].&amp;[5.1135E2]"/>
        <selection n="[Sales_Fact__2].[Column2].&amp;[5.149E2]"/>
        <selection n="[Sales_Fact__2].[Column2].&amp;[5.2371E2]"/>
        <selection n="[Sales_Fact__2].[Column2].&amp;[5.7052E2]"/>
        <selection n="[Sales_Fact__2].[Column2].&amp;[5.9379E2]"/>
        <selection n="[Sales_Fact__2].[Column2].&amp;[6.6435E2]"/>
        <selection n="[Sales_Fact__2].[Column2].&amp;[7.5824E2]"/>
        <selection n="[Sales_Fact__2].[Column2].&amp;[7.741800000000001E2]"/>
        <selection n="[Sales_Fact__2].[Column2].&amp;[8.571E2]"/>
        <selection n="[Sales_Fact__2].[Column2].&amp;[8.675E2]"/>
        <selection n="[Sales_Fact__2].[Column2].&amp;[9.0523E2]"/>
        <selection n="[Sales_Fact__2].[Column2].&amp;[9.8437E2]"/>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E7C6EE5D-3733-41E8-B5FB-676A13C56E0B}" sourceName="[Customer_Dim_UPDATED].[State]">
  <pivotTables>
    <pivotTable tabId="28" name="PivotTable3"/>
  </pivotTables>
  <data>
    <olap pivotCacheId="1477426127">
      <levels count="2">
        <level uniqueName="[Customer_Dim_UPDATED].[State].[(All)]" sourceCaption="(All)" count="0"/>
        <level uniqueName="[Customer_Dim_UPDATED].[State].[State]" sourceCaption="State" count="50">
          <ranges>
            <range startItem="0">
              <i n="[Customer_Dim_UPDATED].[State].&amp;[Alabama]" c="Alabama"/>
              <i n="[Customer_Dim_UPDATED].[State].&amp;[Alaska]" c="Alaska"/>
              <i n="[Customer_Dim_UPDATED].[State].&amp;[Arizona]" c="Arizona"/>
              <i n="[Customer_Dim_UPDATED].[State].&amp;[Arkansas]" c="Arkansas"/>
              <i n="[Customer_Dim_UPDATED].[State].&amp;[California]" c="California"/>
              <i n="[Customer_Dim_UPDATED].[State].&amp;[Colorado]" c="Colorado"/>
              <i n="[Customer_Dim_UPDATED].[State].&amp;[Connecticut]" c="Connecticut"/>
              <i n="[Customer_Dim_UPDATED].[State].&amp;[Delaware]" c="Delaware"/>
              <i n="[Customer_Dim_UPDATED].[State].&amp;[Florida]" c="Florida"/>
              <i n="[Customer_Dim_UPDATED].[State].&amp;[Georgia]" c="Georgia"/>
              <i n="[Customer_Dim_UPDATED].[State].&amp;[Hawaii]" c="Hawaii"/>
              <i n="[Customer_Dim_UPDATED].[State].&amp;[Idaho]" c="Idaho"/>
              <i n="[Customer_Dim_UPDATED].[State].&amp;[Illinois]" c="Illinois"/>
              <i n="[Customer_Dim_UPDATED].[State].&amp;[Indiana]" c="Indiana"/>
              <i n="[Customer_Dim_UPDATED].[State].&amp;[Iowa]" c="Iowa"/>
              <i n="[Customer_Dim_UPDATED].[State].&amp;[Kansas]" c="Kansas"/>
              <i n="[Customer_Dim_UPDATED].[State].&amp;[Kentucky]" c="Kentucky"/>
              <i n="[Customer_Dim_UPDATED].[State].&amp;[Louisiana]" c="Louisiana"/>
              <i n="[Customer_Dim_UPDATED].[State].&amp;[Maine]" c="Maine"/>
              <i n="[Customer_Dim_UPDATED].[State].&amp;[Maryland]" c="Maryland"/>
              <i n="[Customer_Dim_UPDATED].[State].&amp;[Massachusetts]" c="Massachusetts"/>
              <i n="[Customer_Dim_UPDATED].[State].&amp;[Michigan]" c="Michigan"/>
              <i n="[Customer_Dim_UPDATED].[State].&amp;[Minnesota]" c="Minnesota"/>
              <i n="[Customer_Dim_UPDATED].[State].&amp;[Mississippi]" c="Mississippi"/>
              <i n="[Customer_Dim_UPDATED].[State].&amp;[Missouri]" c="Missouri"/>
              <i n="[Customer_Dim_UPDATED].[State].&amp;[Montana]" c="Montana"/>
              <i n="[Customer_Dim_UPDATED].[State].&amp;[Nebraska]" c="Nebraska"/>
              <i n="[Customer_Dim_UPDATED].[State].&amp;[Nevada]" c="Nevada"/>
              <i n="[Customer_Dim_UPDATED].[State].&amp;[New Hampshire]" c="New Hampshire"/>
              <i n="[Customer_Dim_UPDATED].[State].&amp;[New Jersey]" c="New Jersey"/>
              <i n="[Customer_Dim_UPDATED].[State].&amp;[New Mexico]" c="New Mexico"/>
              <i n="[Customer_Dim_UPDATED].[State].&amp;[New York]" c="New York"/>
              <i n="[Customer_Dim_UPDATED].[State].&amp;[North Carolina]" c="North Carolina"/>
              <i n="[Customer_Dim_UPDATED].[State].&amp;[North Dakota]" c="North Dakota"/>
              <i n="[Customer_Dim_UPDATED].[State].&amp;[Ohio]" c="Ohio"/>
              <i n="[Customer_Dim_UPDATED].[State].&amp;[Oklahoma]" c="Oklahoma"/>
              <i n="[Customer_Dim_UPDATED].[State].&amp;[Oregon]" c="Oregon"/>
              <i n="[Customer_Dim_UPDATED].[State].&amp;[Pennsylvania]" c="Pennsylvania"/>
              <i n="[Customer_Dim_UPDATED].[State].&amp;[Rhode Island]" c="Rhode Island"/>
              <i n="[Customer_Dim_UPDATED].[State].&amp;[South Carolina]" c="South Carolina"/>
              <i n="[Customer_Dim_UPDATED].[State].&amp;[South Dakota]" c="South Dakota"/>
              <i n="[Customer_Dim_UPDATED].[State].&amp;[Tennessee]" c="Tennessee"/>
              <i n="[Customer_Dim_UPDATED].[State].&amp;[Texas]" c="Texas"/>
              <i n="[Customer_Dim_UPDATED].[State].&amp;[Utah]" c="Utah"/>
              <i n="[Customer_Dim_UPDATED].[State].&amp;[Vermont]" c="Vermont"/>
              <i n="[Customer_Dim_UPDATED].[State].&amp;[Virginia]" c="Virginia"/>
              <i n="[Customer_Dim_UPDATED].[State].&amp;[Washington]" c="Washington"/>
              <i n="[Customer_Dim_UPDATED].[State].&amp;[West Virginia]" c="West Virginia"/>
              <i n="[Customer_Dim_UPDATED].[State].&amp;[Wisconsin]" c="Wisconsin"/>
              <i n="[Customer_Dim_UPDATED].[State].&amp;[Wyoming]" c="Wyoming"/>
            </range>
          </ranges>
        </level>
      </levels>
      <selections count="1">
        <selection n="[Customer_Dim_UPDATED].[State].&amp;[Arizona]"/>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 xr10:uid="{7CA09057-D526-45E7-8062-D7DA84B220A2}" sourceName="[Sales_Fact__2].[Column1]">
  <pivotTables>
    <pivotTable tabId="28" name="PivotTable12"/>
    <pivotTable tabId="19" name="PivotTable13"/>
    <pivotTable tabId="32" name="Store Sales"/>
    <pivotTable tabId="32" name="PivotTable6"/>
    <pivotTable tabId="28" name="PivotTable3"/>
    <pivotTable tabId="28" name="PivotTable8"/>
    <pivotTable tabId="28" name="PivotTable9"/>
    <pivotTable tabId="21" name="sales"/>
  </pivotTables>
  <data>
    <olap pivotCacheId="1477426127">
      <levels count="2">
        <level uniqueName="[Sales_Fact__2].[Column1].[(All)]" sourceCaption="(All)" count="0"/>
        <level uniqueName="[Sales_Fact__2].[Column1].[Column1]" sourceCaption="Column1" count="3">
          <ranges>
            <range startItem="0">
              <i n="[Sales_Fact__2].[Column1].&amp;[2023]" c="2023"/>
              <i n="[Sales_Fact__2].[Column1].&amp;[2024]" c="2024"/>
              <i n="[Sales_Fact__2].[Column1].&amp;[2025]" c="2025"/>
            </range>
          </ranges>
        </level>
      </levels>
      <selections count="1">
        <selection n="[Sales_Fact__2].[Column1].&amp;[2025]"/>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FA28A5FC-C7D3-49C1-912E-C1D377340F24}" sourceName="[Product_Dim].[Brand]">
  <data>
    <olap pivotCacheId="1451377019">
      <levels count="2">
        <level uniqueName="[Product_Dim].[Brand].[(All)]" sourceCaption="(All)" count="0"/>
        <level uniqueName="[Product_Dim].[Brand].[Brand]" sourceCaption="Brand" count="100">
          <ranges>
            <range startItem="0">
              <i n="[Product_Dim].[Brand].&amp;[Aguilar, Horton and Lewis]" c="Aguilar, Horton and Lewis"/>
              <i n="[Product_Dim].[Brand].&amp;[Allison Ltd]" c="Allison Ltd"/>
              <i n="[Product_Dim].[Brand].&amp;[Anderson-Riley]" c="Anderson-Riley"/>
              <i n="[Product_Dim].[Brand].&amp;[Atkinson, Camacho and Oliver]" c="Atkinson, Camacho and Oliver"/>
              <i n="[Product_Dim].[Brand].&amp;[Baldwin, Garza and Gonzalez]" c="Baldwin, Garza and Gonzalez"/>
              <i n="[Product_Dim].[Brand].&amp;[Bautista, Green and Hale]" c="Bautista, Green and Hale"/>
              <i n="[Product_Dim].[Brand].&amp;[Bridges, Banks and Cummings]" c="Bridges, Banks and Cummings"/>
              <i n="[Product_Dim].[Brand].&amp;[Brown and Sons]" c="Brown and Sons"/>
              <i n="[Product_Dim].[Brand].&amp;[Bruce-Bowen]" c="Bruce-Bowen"/>
              <i n="[Product_Dim].[Brand].&amp;[Burns-Hansen]" c="Burns-Hansen"/>
              <i n="[Product_Dim].[Brand].&amp;[Butler Group]" c="Butler Group"/>
              <i n="[Product_Dim].[Brand].&amp;[Byrd, Stewart and Valdez]" c="Byrd, Stewart and Valdez"/>
              <i n="[Product_Dim].[Brand].&amp;[Campbell Ltd]" c="Campbell Ltd"/>
              <i n="[Product_Dim].[Brand].&amp;[Carroll, Long and Mendoza]" c="Carroll, Long and Mendoza"/>
              <i n="[Product_Dim].[Brand].&amp;[Cline-Mccarthy]" c="Cline-Mccarthy"/>
              <i n="[Product_Dim].[Brand].&amp;[Collins-Stephenson]" c="Collins-Stephenson"/>
              <i n="[Product_Dim].[Brand].&amp;[Cook Inc]" c="Cook Inc"/>
              <i n="[Product_Dim].[Brand].&amp;[Cook Ltd]" c="Cook Ltd"/>
              <i n="[Product_Dim].[Brand].&amp;[Cox Inc]" c="Cox Inc"/>
              <i n="[Product_Dim].[Brand].&amp;[Cummings and Sons]" c="Cummings and Sons"/>
              <i n="[Product_Dim].[Brand].&amp;[Davidson PLC]" c="Davidson PLC"/>
              <i n="[Product_Dim].[Brand].&amp;[Davis PLC]" c="Davis PLC"/>
              <i n="[Product_Dim].[Brand].&amp;[Dawson-Perkins]" c="Dawson-Perkins"/>
              <i n="[Product_Dim].[Brand].&amp;[Duran Group]" c="Duran Group"/>
              <i n="[Product_Dim].[Brand].&amp;[Erickson-Green]" c="Erickson-Green"/>
              <i n="[Product_Dim].[Brand].&amp;[Fitzpatrick Ltd]" c="Fitzpatrick Ltd"/>
              <i n="[Product_Dim].[Brand].&amp;[Flores, Pineda and Rodriguez]" c="Flores, Pineda and Rodriguez"/>
              <i n="[Product_Dim].[Brand].&amp;[Flores-Davis]" c="Flores-Davis"/>
              <i n="[Product_Dim].[Brand].&amp;[Flores-King]" c="Flores-King"/>
              <i n="[Product_Dim].[Brand].&amp;[Ford, Murphy and Wilson]" c="Ford, Murphy and Wilson"/>
              <i n="[Product_Dim].[Brand].&amp;[French Ltd]" c="French Ltd"/>
              <i n="[Product_Dim].[Brand].&amp;[Gardner-Montes]" c="Gardner-Montes"/>
              <i n="[Product_Dim].[Brand].&amp;[Gibson, Green and Lopez]" c="Gibson, Green and Lopez"/>
              <i n="[Product_Dim].[Brand].&amp;[Gibson, Hobbs and Weaver]" c="Gibson, Hobbs and Weaver"/>
              <i n="[Product_Dim].[Brand].&amp;[Gonzales-Davis]" c="Gonzales-Davis"/>
              <i n="[Product_Dim].[Brand].&amp;[Green, Powell and Palmer]" c="Green, Powell and Palmer"/>
              <i n="[Product_Dim].[Brand].&amp;[Griffin Ltd]" c="Griffin Ltd"/>
              <i n="[Product_Dim].[Brand].&amp;[Guerra-Hendrix]" c="Guerra-Hendrix"/>
              <i n="[Product_Dim].[Brand].&amp;[Hamilton Group]" c="Hamilton Group"/>
              <i n="[Product_Dim].[Brand].&amp;[Hamilton, Woods and Walker]" c="Hamilton, Woods and Walker"/>
              <i n="[Product_Dim].[Brand].&amp;[Harrell LLC]" c="Harrell LLC"/>
              <i n="[Product_Dim].[Brand].&amp;[Harris Inc]" c="Harris Inc"/>
              <i n="[Product_Dim].[Brand].&amp;[Hatfield, Baird and Torres]" c="Hatfield, Baird and Torres"/>
              <i n="[Product_Dim].[Brand].&amp;[Hernandez Inc]" c="Hernandez Inc"/>
              <i n="[Product_Dim].[Brand].&amp;[Hernandez, Kennedy and Porter]" c="Hernandez, Kennedy and Porter"/>
              <i n="[Product_Dim].[Brand].&amp;[Hill PLC]" c="Hill PLC"/>
              <i n="[Product_Dim].[Brand].&amp;[Hoffman Group]" c="Hoffman Group"/>
              <i n="[Product_Dim].[Brand].&amp;[Hoffman-Williams]" c="Hoffman-Williams"/>
              <i n="[Product_Dim].[Brand].&amp;[Hogan-Lee]" c="Hogan-Lee"/>
              <i n="[Product_Dim].[Brand].&amp;[Holmes LLC]" c="Holmes LLC"/>
              <i n="[Product_Dim].[Brand].&amp;[Hopkins Ltd]" c="Hopkins Ltd"/>
              <i n="[Product_Dim].[Brand].&amp;[Hunt Inc]" c="Hunt Inc"/>
              <i n="[Product_Dim].[Brand].&amp;[Jones LLC]" c="Jones LLC"/>
              <i n="[Product_Dim].[Brand].&amp;[Kelly, Smith and Perez]" c="Kelly, Smith and Perez"/>
              <i n="[Product_Dim].[Brand].&amp;[Khan LLC]" c="Khan LLC"/>
              <i n="[Product_Dim].[Brand].&amp;[Khan, Jones and Paul]" c="Khan, Jones and Paul"/>
              <i n="[Product_Dim].[Brand].&amp;[Larson Ltd]" c="Larson Ltd"/>
              <i n="[Product_Dim].[Brand].&amp;[Lopez LLC]" c="Lopez LLC"/>
              <i n="[Product_Dim].[Brand].&amp;[Lucero LLC]" c="Lucero LLC"/>
              <i n="[Product_Dim].[Brand].&amp;[Luna, Anderson and Bowman]" c="Luna, Anderson and Bowman"/>
              <i n="[Product_Dim].[Brand].&amp;[Martin LLC]" c="Martin LLC"/>
              <i n="[Product_Dim].[Brand].&amp;[May-Reese]" c="May-Reese"/>
              <i n="[Product_Dim].[Brand].&amp;[Montgomery, Benton and Miller]" c="Montgomery, Benton and Miller"/>
              <i n="[Product_Dim].[Brand].&amp;[Moon, Mora and Santos]" c="Moon, Mora and Santos"/>
              <i n="[Product_Dim].[Brand].&amp;[Murray, Gould and Ware]" c="Murray, Gould and Ware"/>
              <i n="[Product_Dim].[Brand].&amp;[Nolan-Snow]" c="Nolan-Snow"/>
              <i n="[Product_Dim].[Brand].&amp;[Olsen-Daniels]" c="Olsen-Daniels"/>
              <i n="[Product_Dim].[Brand].&amp;[Perez-Johnston]" c="Perez-Johnston"/>
              <i n="[Product_Dim].[Brand].&amp;[Phillips and Sons]" c="Phillips and Sons"/>
              <i n="[Product_Dim].[Brand].&amp;[Pineda Ltd]" c="Pineda Ltd"/>
              <i n="[Product_Dim].[Brand].&amp;[Poole PLC]" c="Poole PLC"/>
              <i n="[Product_Dim].[Brand].&amp;[Ramirez-Hanson]" c="Ramirez-Hanson"/>
              <i n="[Product_Dim].[Brand].&amp;[Reed-Schmidt]" c="Reed-Schmidt"/>
              <i n="[Product_Dim].[Brand].&amp;[Reese-Watson]" c="Reese-Watson"/>
              <i n="[Product_Dim].[Brand].&amp;[Rice LLC]" c="Rice LLC"/>
              <i n="[Product_Dim].[Brand].&amp;[Richardson-Carrillo]" c="Richardson-Carrillo"/>
              <i n="[Product_Dim].[Brand].&amp;[Robinson Inc]" c="Robinson Inc"/>
              <i n="[Product_Dim].[Brand].&amp;[Robinson-Brown]" c="Robinson-Brown"/>
              <i n="[Product_Dim].[Brand].&amp;[Sharp, Taylor and Rodriguez]" c="Sharp, Taylor and Rodriguez"/>
              <i n="[Product_Dim].[Brand].&amp;[Shepherd-Gould]" c="Shepherd-Gould"/>
              <i n="[Product_Dim].[Brand].&amp;[Sims Inc]" c="Sims Inc"/>
              <i n="[Product_Dim].[Brand].&amp;[Sims-Smith]" c="Sims-Smith"/>
              <i n="[Product_Dim].[Brand].&amp;[Smith-Charles]" c="Smith-Charles"/>
              <i n="[Product_Dim].[Brand].&amp;[Smith-King]" c="Smith-King"/>
              <i n="[Product_Dim].[Brand].&amp;[Smith-Mills]" c="Smith-Mills"/>
              <i n="[Product_Dim].[Brand].&amp;[Soto-Ellis]" c="Soto-Ellis"/>
              <i n="[Product_Dim].[Brand].&amp;[Stevens, Fernandez and Martin]" c="Stevens, Fernandez and Martin"/>
              <i n="[Product_Dim].[Brand].&amp;[Sullivan and Sons]" c="Sullivan and Sons"/>
              <i n="[Product_Dim].[Brand].&amp;[Taylor, Dodson and Johnston]" c="Taylor, Dodson and Johnston"/>
              <i n="[Product_Dim].[Brand].&amp;[Taylor-Elliott]" c="Taylor-Elliott"/>
              <i n="[Product_Dim].[Brand].&amp;[Taylor-Hart]" c="Taylor-Hart"/>
              <i n="[Product_Dim].[Brand].&amp;[Terry-Moore]" c="Terry-Moore"/>
              <i n="[Product_Dim].[Brand].&amp;[Thomas LLC]" c="Thomas LLC"/>
              <i n="[Product_Dim].[Brand].&amp;[Thompson-French]" c="Thompson-French"/>
              <i n="[Product_Dim].[Brand].&amp;[Torres, Spencer and Potter]" c="Torres, Spencer and Potter"/>
              <i n="[Product_Dim].[Brand].&amp;[Weiss-Watson]" c="Weiss-Watson"/>
              <i n="[Product_Dim].[Brand].&amp;[White, Reeves and Woods]" c="White, Reeves and Woods"/>
              <i n="[Product_Dim].[Brand].&amp;[Wilson Group]" c="Wilson Group"/>
              <i n="[Product_Dim].[Brand].&amp;[Wolfe, Ross and Hester]" c="Wolfe, Ross and Hester"/>
              <i n="[Product_Dim].[Brand].&amp;[Zhang Inc]" c="Zhang Inc"/>
            </range>
          </ranges>
        </level>
      </levels>
      <selections count="5">
        <selection n="[Product_Dim].[Brand].&amp;[Allison Ltd]"/>
        <selection n="[Product_Dim].[Brand].&amp;[Anderson-Riley]"/>
        <selection n="[Product_Dim].[Brand].&amp;[Atkinson, Camacho and Oliver]"/>
        <selection n="[Product_Dim].[Brand].&amp;[Bridges, Banks and Cummings]"/>
        <selection n="[Product_Dim].[Brand].&amp;[Brown and Sons]"/>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1" xr10:uid="{F1B8442E-5203-4E42-8DF7-0F1BF62BD752}" sourceName="[Store_Dim].[Store_Name]">
  <pivotTables>
    <pivotTable tabId="17" name="PivotTable3"/>
    <pivotTable tabId="17" name="PivotTable2"/>
    <pivotTable tabId="28" name="PivotTable9"/>
    <pivotTable tabId="28" name="PivotTable8"/>
    <pivotTable tabId="28" name="PivotTable4"/>
    <pivotTable tabId="28" name="PivotTable3"/>
    <pivotTable tabId="28" name="PivotTable2"/>
    <pivotTable tabId="28" name="PivotTable12"/>
    <pivotTable tabId="12" name="PivotTable7"/>
    <pivotTable tabId="12" name="PivotTable5"/>
    <pivotTable tabId="32" name="PivotTable6"/>
    <pivotTable tabId="19" name="PivotTable13"/>
    <pivotTable tabId="32" name="Store Sales"/>
    <pivotTable tabId="17" name="PivotTable8"/>
  </pivotTables>
  <data>
    <olap pivotCacheId="1477426127">
      <levels count="2">
        <level uniqueName="[Store_Dim].[Store_Name].[(All)]" sourceCaption="(All)" count="0"/>
        <level uniqueName="[Store_Dim].[Store_Name].[Store_Name]" sourceCaption="Store_Name" count="20">
          <ranges>
            <range startItem="0">
              <i n="[Store_Dim].[Store_Name].&amp;[Aguirre-Keller]" c="Aguirre-Keller"/>
              <i n="[Store_Dim].[Store_Name].&amp;[Alexander Group]" c="Alexander Group"/>
              <i n="[Store_Dim].[Store_Name].&amp;[Bean, Jones and Park]" c="Bean, Jones and Park"/>
              <i n="[Store_Dim].[Store_Name].&amp;[Benson-Elliott]" c="Benson-Elliott"/>
              <i n="[Store_Dim].[Store_Name].&amp;[Black-Horn]" c="Black-Horn"/>
              <i n="[Store_Dim].[Store_Name].&amp;[Frederick-Wright]" c="Frederick-Wright"/>
              <i n="[Store_Dim].[Store_Name].&amp;[Gardner, Humphrey and Contreras]" c="Gardner, Humphrey and Contreras"/>
              <i n="[Store_Dim].[Store_Name].&amp;[Gray Ltd]" c="Gray Ltd"/>
              <i n="[Store_Dim].[Store_Name].&amp;[Guerrero-Schmitt]" c="Guerrero-Schmitt"/>
              <i n="[Store_Dim].[Store_Name].&amp;[Hill, Wagner and Ballard]" c="Hill, Wagner and Ballard"/>
              <i n="[Store_Dim].[Store_Name].&amp;[Holloway Ltd]" c="Holloway Ltd"/>
              <i n="[Store_Dim].[Store_Name].&amp;[Johnson-Wright]" c="Johnson-Wright"/>
              <i n="[Store_Dim].[Store_Name].&amp;[Mann-Austin]" c="Mann-Austin"/>
              <i n="[Store_Dim].[Store_Name].&amp;[Martinez, Adkins and Johnson]" c="Martinez, Adkins and Johnson"/>
              <i n="[Store_Dim].[Store_Name].&amp;[Martinez-Mullins]" c="Martinez-Mullins"/>
              <i n="[Store_Dim].[Store_Name].&amp;[Mcdonald Inc]" c="Mcdonald Inc"/>
              <i n="[Store_Dim].[Store_Name].&amp;[Moore, Padilla and Butler]" c="Moore, Padilla and Butler"/>
              <i n="[Store_Dim].[Store_Name].&amp;[Rivera-Warner]" c="Rivera-Warner"/>
              <i n="[Store_Dim].[Store_Name].&amp;[Shelton PLC]" c="Shelton PLC"/>
              <i n="[Store_Dim].[Store_Name].&amp;[Thomas, Bridges and Harris]" c="Thomas, Bridges and Harris"/>
            </range>
          </ranges>
        </level>
      </levels>
      <selections count="1">
        <selection n="[Store_Dim].[Store_Name].&amp;[Black-Horn]"/>
      </selections>
    </olap>
  </data>
  <extLst>
    <x:ext xmlns:x15="http://schemas.microsoft.com/office/spreadsheetml/2010/11/main" uri="{470722E0-AACD-4C17-9CDC-17EF765DBC7E}">
      <x15:slicerCacheHideItemsWithNoData count="1">
        <x15:slicerCacheOlapLevelName uniqueName="[Store_Dim].[Store_Name].[Store_Name]" count="0"/>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1" xr10:uid="{2D2BA39B-5F32-403D-AF48-909D0CF29A8E}" sourceName="[Sales_Fact__2].[Column1]">
  <pivotTables>
    <pivotTable tabId="21" name="Product"/>
    <pivotTable tabId="21" name="PivotTable15"/>
  </pivotTables>
  <data>
    <olap pivotCacheId="1477426127">
      <levels count="2">
        <level uniqueName="[Sales_Fact__2].[Column1].[(All)]" sourceCaption="(All)" count="0"/>
        <level uniqueName="[Sales_Fact__2].[Column1].[Column1]" sourceCaption="Column1" count="3">
          <ranges>
            <range startItem="0">
              <i n="[Sales_Fact__2].[Column1].&amp;[2023]" c="2023"/>
              <i n="[Sales_Fact__2].[Column1].&amp;[2024]" c="2024"/>
              <i n="[Sales_Fact__2].[Column1].&amp;[2025]" c="2025"/>
            </range>
          </ranges>
        </level>
      </levels>
      <selections count="1">
        <selection n="[Sales_Fact__2].[Column1].&amp;[2024]"/>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2E3BF66D-8FD4-4DF5-A2AA-F8CA07C7AC8D}" sourceName="[Product_Dim].[Category]">
  <pivotTables>
    <pivotTable tabId="21" name="Product"/>
    <pivotTable tabId="28" name="PivotTable8"/>
    <pivotTable tabId="21" name="sales"/>
    <pivotTable tabId="21" name="Product Sales Pivot Chart"/>
    <pivotTable tabId="21" name="PivotTable15"/>
  </pivotTables>
  <data>
    <olap pivotCacheId="1477426127">
      <levels count="2">
        <level uniqueName="[Product_Dim].[Category].[(All)]" sourceCaption="(All)" count="0"/>
        <level uniqueName="[Product_Dim].[Category].[Category]" sourceCaption="Category" count="5">
          <ranges>
            <range startItem="0">
              <i n="[Product_Dim].[Category].&amp;[Beauty]" c="Beauty"/>
              <i n="[Product_Dim].[Category].&amp;[Clothing]" c="Clothing"/>
              <i n="[Product_Dim].[Category].&amp;[Electronics]" c="Electronics"/>
              <i n="[Product_Dim].[Category].&amp;[Home]" c="Home"/>
              <i n="[Product_Dim].[Category].&amp;[Sports]" c="Sports"/>
            </range>
          </ranges>
        </level>
      </levels>
      <selections count="1">
        <selection n="[Product_Dim].[Category].&amp;[Beauty]"/>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F0F21EB7-DA2B-4605-A933-49F686ED86AF}" sourceName="[Product_Dim].[Product_Name]">
  <pivotTables>
    <pivotTable tabId="21" name="Product Sales Pivot Chart"/>
  </pivotTables>
  <data>
    <olap pivotCacheId="1477426127">
      <levels count="2">
        <level uniqueName="[Product_Dim].[Product_Name].[(All)]" sourceCaption="(All)" count="0"/>
        <level uniqueName="[Product_Dim].[Product_Name].[Product_Name]" sourceCaption="Product_Name" count="100">
          <ranges>
            <range startItem="0">
              <i n="[Product_Dim].[Product_Name].&amp;[Beard Grooming Kit]" c="Beard Grooming Kit"/>
              <i n="[Product_Dim].[Product_Name].&amp;[Face Foundation Kit]" c="Face Foundation Kit"/>
              <i n="[Product_Dim].[Product_Name].&amp;[Hair Repair Oil Treatment]" c="Hair Repair Oil Treatment"/>
              <i n="[Product_Dim].[Product_Name].&amp;[Hair Strengthening Shampoo]" c="Hair Strengthening Shampoo"/>
              <i n="[Product_Dim].[Product_Name].&amp;[Herbal Face Moisturizer]" c="Herbal Face Moisturizer"/>
              <i n="[Product_Dim].[Product_Name].&amp;[Hydrating Face Cleanser]" c="Hydrating Face Cleanser"/>
              <i n="[Product_Dim].[Product_Name].&amp;[Luxury Perfume Spray]" c="Luxury Perfume Spray"/>
              <i n="[Product_Dim].[Product_Name].&amp;[Makeup Brush Set]" c="Makeup Brush Set"/>
              <i n="[Product_Dim].[Product_Name].&amp;[Matte Lipstick Set]" c="Matte Lipstick Set"/>
              <i n="[Product_Dim].[Product_Name].&amp;[Men's Hair Styling Gel]" c="Men's Hair Styling Gel"/>
              <i n="[Product_Dim].[Product_Name].&amp;[Men's Roll-On Perfume]" c="Men's Roll-On Perfume"/>
              <i n="[Product_Dim].[Product_Name].&amp;[Organic Sunscreen Lotion]" c="Organic Sunscreen Lotion"/>
              <i n="[Product_Dim].[Product_Name].&amp;[Vitamin C Face Serum]" c="Vitamin C Face Serum"/>
              <i n="[Product_Dim].[Product_Name].&amp;[Vitamin E Body Lotion]" c="Vitamin E Body Lotion"/>
              <i n="[Product_Dim].[Product_Name].&amp;[Women's Hair Dryer Brush]" c="Women's Hair Dryer Brush"/>
              <i n="[Product_Dim].[Product_Name].&amp;[4K Home Projector]" c="4K Home Projector" nd="1"/>
              <i n="[Product_Dim].[Product_Name].&amp;[Adjustable Dumbbell Set]" c="Adjustable Dumbbell Set" nd="1"/>
              <i n="[Product_Dim].[Product_Name].&amp;[Adjustable Dumbbells 20kg]" c="Adjustable Dumbbells 20kg" nd="1"/>
              <i n="[Product_Dim].[Product_Name].&amp;[Adjustable Jump Rope]" c="Adjustable Jump Rope" nd="1"/>
              <i n="[Product_Dim].[Product_Name].&amp;[Badminton Racket Set]" c="Badminton Racket Set" nd="1"/>
              <i n="[Product_Dim].[Product_Name].&amp;[Basketball]" c="Basketball" nd="1"/>
              <i n="[Product_Dim].[Product_Name].&amp;[Bedroom Table Lamp]" c="Bedroom Table Lamp" nd="1"/>
              <i n="[Product_Dim].[Product_Name].&amp;[Bluetooth Car Audio System]" c="Bluetooth Car Audio System" nd="1"/>
              <i n="[Product_Dim].[Product_Name].&amp;[Boxing Hand Wraps]" c="Boxing Hand Wraps" nd="1"/>
              <i n="[Product_Dim].[Product_Name].&amp;[Brother Laser Printer]" c="Brother Laser Printer" nd="1"/>
              <i n="[Product_Dim].[Product_Name].&amp;[Car Dashboard Phone Holder]" c="Car Dashboard Phone Holder" nd="1"/>
              <i n="[Product_Dim].[Product_Name].&amp;[Carbon Fiber Tennis Racket]" c="Carbon Fiber Tennis Racket" nd="1"/>
              <i n="[Product_Dim].[Product_Name].&amp;[Ceramic Kitchen Bowl Set]" c="Ceramic Kitchen Bowl Set" nd="1"/>
              <i n="[Product_Dim].[Product_Name].&amp;[Ceramic Plant Pot]" c="Ceramic Plant Pot" nd="1"/>
              <i n="[Product_Dim].[Product_Name].&amp;[Cricket Bat]" c="Cricket Bat" nd="1"/>
              <i n="[Product_Dim].[Product_Name].&amp;[Decorative Floor Vase]" c="Decorative Floor Vase" nd="1"/>
              <i n="[Product_Dim].[Product_Name].&amp;[Decorative Lamp Shade]" c="Decorative Lamp Shade" nd="1"/>
              <i n="[Product_Dim].[Product_Name].&amp;[Decorative Wall Mirror]" c="Decorative Wall Mirror" nd="1"/>
              <i n="[Product_Dim].[Product_Name].&amp;[Essential Oil Diffuser]" c="Essential Oil Diffuser" nd="1"/>
              <i n="[Product_Dim].[Product_Name].&amp;[Fabric Sofa Throw Blanket]" c="Fabric Sofa Throw Blanket" nd="1"/>
              <i n="[Product_Dim].[Product_Name].&amp;[Fitness Resistance Bands]" c="Fitness Resistance Bands" nd="1"/>
              <i n="[Product_Dim].[Product_Name].&amp;[Foam Roller]" c="Foam Roller" nd="1"/>
              <i n="[Product_Dim].[Product_Name].&amp;[Foldable Camping Chair]" c="Foldable Camping Chair" nd="1"/>
              <i n="[Product_Dim].[Product_Name].&amp;[Gaming Mechanical Keyboard]" c="Gaming Mechanical Keyboard" nd="1"/>
              <i n="[Product_Dim].[Product_Name].&amp;[Gaming Mouse Pad XL]" c="Gaming Mouse Pad XL" nd="1"/>
              <i n="[Product_Dim].[Product_Name].&amp;[HD Smart TV Stick]" c="HD Smart TV Stick" nd="1"/>
              <i n="[Product_Dim].[Product_Name].&amp;[HDMI Cable – 2m]" c="HDMI Cable – 2m" nd="1"/>
              <i n="[Product_Dim].[Product_Name].&amp;[High-Grip Football]" c="High-Grip Football" nd="1"/>
              <i n="[Product_Dim].[Product_Name].&amp;[Kitchen Cutting Board]" c="Kitchen Cutting Board" nd="1"/>
              <i n="[Product_Dim].[Product_Name].&amp;[Kitchen Storage Rack]" c="Kitchen Storage Rack" nd="1"/>
              <i n="[Product_Dim].[Product_Name].&amp;[Knee Support Brace]" c="Knee Support Brace" nd="1"/>
              <i n="[Product_Dim].[Product_Name].&amp;[Laptop Cooling Pad]" c="Laptop Cooling Pad" nd="1"/>
              <i n="[Product_Dim].[Product_Name].&amp;[LED Bedside Lamp]" c="LED Bedside Lamp" nd="1"/>
              <i n="[Product_Dim].[Product_Name].&amp;[LED Table Lamp]" c="LED Table Lamp" nd="1"/>
              <i n="[Product_Dim].[Product_Name].&amp;[Men's Casual Sneakers]" c="Men's Casual Sneakers" nd="1"/>
              <i n="[Product_Dim].[Product_Name].&amp;[Men's Formal Shirt]" c="Men's Formal Shirt" nd="1"/>
              <i n="[Product_Dim].[Product_Name].&amp;[Men's Graphic T-Shirt]" c="Men's Graphic T-Shirt" nd="1"/>
              <i n="[Product_Dim].[Product_Name].&amp;[Men's Leather Belt]" c="Men's Leather Belt" nd="1"/>
              <i n="[Product_Dim].[Product_Name].&amp;[Men's Running Jacket]" c="Men's Running Jacket" nd="1"/>
              <i n="[Product_Dim].[Product_Name].&amp;[Men's Sports Shorts]" c="Men's Sports Shorts" nd="1"/>
              <i n="[Product_Dim].[Product_Name].&amp;[Men's Track Pants]" c="Men's Track Pants" nd="1"/>
              <i n="[Product_Dim].[Product_Name].&amp;[Men's Winter Jacket]" c="Men's Winter Jacket" nd="1"/>
              <i n="[Product_Dim].[Product_Name].&amp;[Microwave Oven]" c="Microwave Oven" nd="1"/>
              <i n="[Product_Dim].[Product_Name].&amp;[Modern Wall Clock]" c="Modern Wall Clock" nd="1"/>
              <i n="[Product_Dim].[Product_Name].&amp;[Multi-Purpose Storage Box]" c="Multi-Purpose Storage Box" nd="1"/>
              <i n="[Product_Dim].[Product_Name].&amp;[Noise-Canceling Headphones]" c="Noise-Canceling Headphones" nd="1"/>
              <i n="[Product_Dim].[Product_Name].&amp;[Outdoor Sports Water Bottle]" c="Outdoor Sports Water Bottle" nd="1"/>
              <i n="[Product_Dim].[Product_Name].&amp;[Portable Bluetooth Speaker]" c="Portable Bluetooth Speaker" nd="1"/>
              <i n="[Product_Dim].[Product_Name].&amp;[Portable Power Bank]" c="Portable Power Bank" nd="1"/>
              <i n="[Product_Dim].[Product_Name].&amp;[Premium Blanket Throw]" c="Premium Blanket Throw" nd="1"/>
              <i n="[Product_Dim].[Product_Name].&amp;[Professional Jump Rope]" c="Professional Jump Rope" nd="1"/>
              <i n="[Product_Dim].[Product_Name].&amp;[Rugby Ball]" c="Rugby Ball" nd="1"/>
              <i n="[Product_Dim].[Product_Name].&amp;[Shin Guards – Adult]" c="Shin Guards – Adult" nd="1"/>
              <i n="[Product_Dim].[Product_Name].&amp;[Smart Home WiFi Camera]" c="Smart Home WiFi Camera" nd="1"/>
              <i n="[Product_Dim].[Product_Name].&amp;[Smart LED Light Strip]" c="Smart LED Light Strip" nd="1"/>
              <i n="[Product_Dim].[Product_Name].&amp;[Soccer Training Cone Set]" c="Soccer Training Cone Set" nd="1"/>
              <i n="[Product_Dim].[Product_Name].&amp;[Sports Stopwatch Basic]" c="Sports Stopwatch Basic" nd="1"/>
              <i n="[Product_Dim].[Product_Name].&amp;[Sports Stopwatch Pro]" c="Sports Stopwatch Pro" nd="1"/>
              <i n="[Product_Dim].[Product_Name].&amp;[Sports Stopwatch Timer]" c="Sports Stopwatch Timer" nd="1"/>
              <i n="[Product_Dim].[Product_Name].&amp;[Sports Water Hydration Pack]" c="Sports Water Hydration Pack" nd="1"/>
              <i n="[Product_Dim].[Product_Name].&amp;[Sports Wrist Sweatbands]" c="Sports Wrist Sweatbands" nd="1"/>
              <i n="[Product_Dim].[Product_Name].&amp;[Stainless Steel Cookware Set]" c="Stainless Steel Cookware Set" nd="1"/>
              <i n="[Product_Dim].[Product_Name].&amp;[Stainless Steel Cutlery Set]" c="Stainless Steel Cutlery Set" nd="1"/>
              <i n="[Product_Dim].[Product_Name].&amp;[Tennis Ball 3-Pack]" c="Tennis Ball 3-Pack" nd="1"/>
              <i n="[Product_Dim].[Product_Name].&amp;[USB External Hard Drive]" c="USB External Hard Drive" nd="1"/>
              <i n="[Product_Dim].[Product_Name].&amp;[USB-C Fast Charger]" c="USB-C Fast Charger" nd="1"/>
              <i n="[Product_Dim].[Product_Name].&amp;[USB-C Laptop Charger]" c="USB-C Laptop Charger" nd="1"/>
              <i n="[Product_Dim].[Product_Name].&amp;[Wall-Mounted Spice Rack]" c="Wall-Mounted Spice Rack" nd="1"/>
              <i n="[Product_Dim].[Product_Name].&amp;[WiFi Mesh Router]" c="WiFi Mesh Router" nd="1"/>
              <i n="[Product_Dim].[Product_Name].&amp;[Wireless Bluetooth Earbuds]" c="Wireless Bluetooth Earbuds" nd="1"/>
              <i n="[Product_Dim].[Product_Name].&amp;[Wireless Bluetooth Speaker]" c="Wireless Bluetooth Speaker" nd="1"/>
              <i n="[Product_Dim].[Product_Name].&amp;[Wireless Mouse]" c="Wireless Mouse" nd="1"/>
              <i n="[Product_Dim].[Product_Name].&amp;[Women's Ankle Boots]" c="Women's Ankle Boots" nd="1"/>
              <i n="[Product_Dim].[Product_Name].&amp;[Women's Beanie Hat]" c="Women's Beanie Hat" nd="1"/>
              <i n="[Product_Dim].[Product_Name].&amp;[Women's Casual Hoodie]" c="Women's Casual Hoodie" nd="1"/>
              <i n="[Product_Dim].[Product_Name].&amp;[Womens Cotton Scarf]" c="Womens Cotton Scarf" nd="1"/>
              <i n="[Product_Dim].[Product_Name].&amp;[Women's Denim Jeans]" c="Women's Denim Jeans" nd="1"/>
              <i n="[Product_Dim].[Product_Name].&amp;[Women's Formal Blazer]" c="Women's Formal Blazer" nd="1"/>
              <i n="[Product_Dim].[Product_Name].&amp;[Women's High Heels]" c="Women's High Heels" nd="1"/>
              <i n="[Product_Dim].[Product_Name].&amp;[Women's Scarf Set]" c="Women's Scarf Set" nd="1"/>
              <i n="[Product_Dim].[Product_Name].&amp;[Women's Summer Dress]" c="Women's Summer Dress" nd="1"/>
              <i n="[Product_Dim].[Product_Name].&amp;[Women's Yoga Pants]" c="Women's Yoga Pants" nd="1"/>
              <i n="[Product_Dim].[Product_Name].&amp;[Wooden Bookshelf]" c="Wooden Bookshelf" nd="1"/>
              <i n="[Product_Dim].[Product_Name].&amp;[Wooden Nightstand]" c="Wooden Nightstand" nd="1"/>
              <i n="[Product_Dim].[Product_Name].&amp;[Yoga Exercise Mat]" c="Yoga Exercise Mat" nd="1"/>
            </range>
          </ranges>
        </level>
      </levels>
      <selections count="4">
        <selection n="[Product_Dim].[Product_Name].&amp;[Hair Strengthening Shampoo]"/>
        <selection n="[Product_Dim].[Product_Name].&amp;[Herbal Face Moisturizer]"/>
        <selection n="[Product_Dim].[Product_Name].&amp;[Hydrating Face Cleanser]"/>
        <selection n="[Product_Dim].[Product_Name].&amp;[Luxury Perfume Spray]"/>
      </selections>
    </olap>
  </data>
  <extLst>
    <x:ext xmlns:x15="http://schemas.microsoft.com/office/spreadsheetml/2010/11/main" uri="{470722E0-AACD-4C17-9CDC-17EF765DBC7E}">
      <x15:slicerCacheHideItemsWithNoData count="1">
        <x15:slicerCacheOlapLevelName uniqueName="[Product_Dim].[Product_Name].[Product_Name]" count="85"/>
      </x15:slicerCacheHideItemsWithNoData>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2" xr10:uid="{3D83CE12-8856-4B00-B872-D3E1A86AFA12}" sourceName="[Product_Dim].[Brand]">
  <pivotTables>
    <pivotTable tabId="21" name="PivotTable16"/>
  </pivotTables>
  <data>
    <olap pivotCacheId="212886843">
      <levels count="2">
        <level uniqueName="[Product_Dim].[Brand].[(All)]" sourceCaption="(All)" count="0"/>
        <level uniqueName="[Product_Dim].[Brand].[Brand]" sourceCaption="Brand" count="100">
          <ranges>
            <range startItem="0">
              <i n="[Product_Dim].[Brand].&amp;[Aguilar, Horton and Lewis]" c="Aguilar, Horton and Lewis"/>
              <i n="[Product_Dim].[Brand].&amp;[Allison Ltd]" c="Allison Ltd"/>
              <i n="[Product_Dim].[Brand].&amp;[Anderson-Riley]" c="Anderson-Riley"/>
              <i n="[Product_Dim].[Brand].&amp;[Atkinson, Camacho and Oliver]" c="Atkinson, Camacho and Oliver"/>
              <i n="[Product_Dim].[Brand].&amp;[Baldwin, Garza and Gonzalez]" c="Baldwin, Garza and Gonzalez"/>
              <i n="[Product_Dim].[Brand].&amp;[Bautista, Green and Hale]" c="Bautista, Green and Hale"/>
              <i n="[Product_Dim].[Brand].&amp;[Bridges, Banks and Cummings]" c="Bridges, Banks and Cummings"/>
              <i n="[Product_Dim].[Brand].&amp;[Brown and Sons]" c="Brown and Sons"/>
              <i n="[Product_Dim].[Brand].&amp;[Bruce-Bowen]" c="Bruce-Bowen"/>
              <i n="[Product_Dim].[Brand].&amp;[Burns-Hansen]" c="Burns-Hansen"/>
              <i n="[Product_Dim].[Brand].&amp;[Butler Group]" c="Butler Group"/>
              <i n="[Product_Dim].[Brand].&amp;[Byrd, Stewart and Valdez]" c="Byrd, Stewart and Valdez"/>
              <i n="[Product_Dim].[Brand].&amp;[Campbell Ltd]" c="Campbell Ltd"/>
              <i n="[Product_Dim].[Brand].&amp;[Carroll, Long and Mendoza]" c="Carroll, Long and Mendoza"/>
              <i n="[Product_Dim].[Brand].&amp;[Cline-Mccarthy]" c="Cline-Mccarthy"/>
              <i n="[Product_Dim].[Brand].&amp;[Collins-Stephenson]" c="Collins-Stephenson"/>
              <i n="[Product_Dim].[Brand].&amp;[Cook Inc]" c="Cook Inc"/>
              <i n="[Product_Dim].[Brand].&amp;[Cook Ltd]" c="Cook Ltd"/>
              <i n="[Product_Dim].[Brand].&amp;[Cox Inc]" c="Cox Inc"/>
              <i n="[Product_Dim].[Brand].&amp;[Cummings and Sons]" c="Cummings and Sons"/>
              <i n="[Product_Dim].[Brand].&amp;[Davidson PLC]" c="Davidson PLC"/>
              <i n="[Product_Dim].[Brand].&amp;[Davis PLC]" c="Davis PLC"/>
              <i n="[Product_Dim].[Brand].&amp;[Dawson-Perkins]" c="Dawson-Perkins"/>
              <i n="[Product_Dim].[Brand].&amp;[Duran Group]" c="Duran Group"/>
              <i n="[Product_Dim].[Brand].&amp;[Erickson-Green]" c="Erickson-Green"/>
              <i n="[Product_Dim].[Brand].&amp;[Fitzpatrick Ltd]" c="Fitzpatrick Ltd"/>
              <i n="[Product_Dim].[Brand].&amp;[Flores, Pineda and Rodriguez]" c="Flores, Pineda and Rodriguez"/>
              <i n="[Product_Dim].[Brand].&amp;[Flores-Davis]" c="Flores-Davis"/>
              <i n="[Product_Dim].[Brand].&amp;[Flores-King]" c="Flores-King"/>
              <i n="[Product_Dim].[Brand].&amp;[Ford, Murphy and Wilson]" c="Ford, Murphy and Wilson"/>
              <i n="[Product_Dim].[Brand].&amp;[French Ltd]" c="French Ltd"/>
              <i n="[Product_Dim].[Brand].&amp;[Gardner-Montes]" c="Gardner-Montes"/>
              <i n="[Product_Dim].[Brand].&amp;[Gibson, Green and Lopez]" c="Gibson, Green and Lopez"/>
              <i n="[Product_Dim].[Brand].&amp;[Gibson, Hobbs and Weaver]" c="Gibson, Hobbs and Weaver"/>
              <i n="[Product_Dim].[Brand].&amp;[Gonzales-Davis]" c="Gonzales-Davis"/>
              <i n="[Product_Dim].[Brand].&amp;[Green, Powell and Palmer]" c="Green, Powell and Palmer"/>
              <i n="[Product_Dim].[Brand].&amp;[Griffin Ltd]" c="Griffin Ltd"/>
              <i n="[Product_Dim].[Brand].&amp;[Guerra-Hendrix]" c="Guerra-Hendrix"/>
              <i n="[Product_Dim].[Brand].&amp;[Hamilton Group]" c="Hamilton Group"/>
              <i n="[Product_Dim].[Brand].&amp;[Hamilton, Woods and Walker]" c="Hamilton, Woods and Walker"/>
              <i n="[Product_Dim].[Brand].&amp;[Harrell LLC]" c="Harrell LLC"/>
              <i n="[Product_Dim].[Brand].&amp;[Harris Inc]" c="Harris Inc"/>
              <i n="[Product_Dim].[Brand].&amp;[Hatfield, Baird and Torres]" c="Hatfield, Baird and Torres"/>
              <i n="[Product_Dim].[Brand].&amp;[Hernandez Inc]" c="Hernandez Inc"/>
              <i n="[Product_Dim].[Brand].&amp;[Hernandez, Kennedy and Porter]" c="Hernandez, Kennedy and Porter"/>
              <i n="[Product_Dim].[Brand].&amp;[Hill PLC]" c="Hill PLC"/>
              <i n="[Product_Dim].[Brand].&amp;[Hoffman Group]" c="Hoffman Group"/>
              <i n="[Product_Dim].[Brand].&amp;[Hoffman-Williams]" c="Hoffman-Williams"/>
              <i n="[Product_Dim].[Brand].&amp;[Hogan-Lee]" c="Hogan-Lee"/>
              <i n="[Product_Dim].[Brand].&amp;[Holmes LLC]" c="Holmes LLC"/>
              <i n="[Product_Dim].[Brand].&amp;[Hopkins Ltd]" c="Hopkins Ltd"/>
              <i n="[Product_Dim].[Brand].&amp;[Hunt Inc]" c="Hunt Inc"/>
              <i n="[Product_Dim].[Brand].&amp;[Jones LLC]" c="Jones LLC"/>
              <i n="[Product_Dim].[Brand].&amp;[Kelly, Smith and Perez]" c="Kelly, Smith and Perez"/>
              <i n="[Product_Dim].[Brand].&amp;[Khan LLC]" c="Khan LLC"/>
              <i n="[Product_Dim].[Brand].&amp;[Khan, Jones and Paul]" c="Khan, Jones and Paul"/>
              <i n="[Product_Dim].[Brand].&amp;[Larson Ltd]" c="Larson Ltd"/>
              <i n="[Product_Dim].[Brand].&amp;[Lopez LLC]" c="Lopez LLC"/>
              <i n="[Product_Dim].[Brand].&amp;[Lucero LLC]" c="Lucero LLC"/>
              <i n="[Product_Dim].[Brand].&amp;[Luna, Anderson and Bowman]" c="Luna, Anderson and Bowman"/>
              <i n="[Product_Dim].[Brand].&amp;[Martin LLC]" c="Martin LLC"/>
              <i n="[Product_Dim].[Brand].&amp;[May-Reese]" c="May-Reese"/>
              <i n="[Product_Dim].[Brand].&amp;[Montgomery, Benton and Miller]" c="Montgomery, Benton and Miller"/>
              <i n="[Product_Dim].[Brand].&amp;[Moon, Mora and Santos]" c="Moon, Mora and Santos"/>
              <i n="[Product_Dim].[Brand].&amp;[Murray, Gould and Ware]" c="Murray, Gould and Ware"/>
              <i n="[Product_Dim].[Brand].&amp;[Nolan-Snow]" c="Nolan-Snow"/>
              <i n="[Product_Dim].[Brand].&amp;[Olsen-Daniels]" c="Olsen-Daniels"/>
              <i n="[Product_Dim].[Brand].&amp;[Perez-Johnston]" c="Perez-Johnston"/>
              <i n="[Product_Dim].[Brand].&amp;[Phillips and Sons]" c="Phillips and Sons"/>
              <i n="[Product_Dim].[Brand].&amp;[Pineda Ltd]" c="Pineda Ltd"/>
              <i n="[Product_Dim].[Brand].&amp;[Poole PLC]" c="Poole PLC"/>
              <i n="[Product_Dim].[Brand].&amp;[Ramirez-Hanson]" c="Ramirez-Hanson"/>
              <i n="[Product_Dim].[Brand].&amp;[Reed-Schmidt]" c="Reed-Schmidt"/>
              <i n="[Product_Dim].[Brand].&amp;[Reese-Watson]" c="Reese-Watson"/>
              <i n="[Product_Dim].[Brand].&amp;[Rice LLC]" c="Rice LLC"/>
              <i n="[Product_Dim].[Brand].&amp;[Richardson-Carrillo]" c="Richardson-Carrillo"/>
              <i n="[Product_Dim].[Brand].&amp;[Robinson Inc]" c="Robinson Inc"/>
              <i n="[Product_Dim].[Brand].&amp;[Robinson-Brown]" c="Robinson-Brown"/>
              <i n="[Product_Dim].[Brand].&amp;[Sharp, Taylor and Rodriguez]" c="Sharp, Taylor and Rodriguez"/>
              <i n="[Product_Dim].[Brand].&amp;[Shepherd-Gould]" c="Shepherd-Gould"/>
              <i n="[Product_Dim].[Brand].&amp;[Sims Inc]" c="Sims Inc"/>
              <i n="[Product_Dim].[Brand].&amp;[Sims-Smith]" c="Sims-Smith"/>
              <i n="[Product_Dim].[Brand].&amp;[Smith-Charles]" c="Smith-Charles"/>
              <i n="[Product_Dim].[Brand].&amp;[Smith-King]" c="Smith-King"/>
              <i n="[Product_Dim].[Brand].&amp;[Smith-Mills]" c="Smith-Mills"/>
              <i n="[Product_Dim].[Brand].&amp;[Soto-Ellis]" c="Soto-Ellis"/>
              <i n="[Product_Dim].[Brand].&amp;[Stevens, Fernandez and Martin]" c="Stevens, Fernandez and Martin"/>
              <i n="[Product_Dim].[Brand].&amp;[Sullivan and Sons]" c="Sullivan and Sons"/>
              <i n="[Product_Dim].[Brand].&amp;[Taylor, Dodson and Johnston]" c="Taylor, Dodson and Johnston"/>
              <i n="[Product_Dim].[Brand].&amp;[Taylor-Elliott]" c="Taylor-Elliott"/>
              <i n="[Product_Dim].[Brand].&amp;[Taylor-Hart]" c="Taylor-Hart"/>
              <i n="[Product_Dim].[Brand].&amp;[Terry-Moore]" c="Terry-Moore"/>
              <i n="[Product_Dim].[Brand].&amp;[Thomas LLC]" c="Thomas LLC"/>
              <i n="[Product_Dim].[Brand].&amp;[Thompson-French]" c="Thompson-French"/>
              <i n="[Product_Dim].[Brand].&amp;[Torres, Spencer and Potter]" c="Torres, Spencer and Potter"/>
              <i n="[Product_Dim].[Brand].&amp;[Weiss-Watson]" c="Weiss-Watson"/>
              <i n="[Product_Dim].[Brand].&amp;[White, Reeves and Woods]" c="White, Reeves and Woods"/>
              <i n="[Product_Dim].[Brand].&amp;[Wilson Group]" c="Wilson Group"/>
              <i n="[Product_Dim].[Brand].&amp;[Wolfe, Ross and Hester]" c="Wolfe, Ross and Hester"/>
              <i n="[Product_Dim].[Brand].&amp;[Zhang Inc]" c="Zhang Inc"/>
            </range>
          </ranges>
        </level>
      </levels>
      <selections count="6">
        <selection n="[Product_Dim].[Brand].&amp;[Harris Inc]"/>
        <selection n="[Product_Dim].[Brand].&amp;[Hatfield, Baird and Torres]"/>
        <selection n="[Product_Dim].[Brand].&amp;[Hernandez Inc]"/>
        <selection n="[Product_Dim].[Brand].&amp;[Hernandez, Kennedy and Porter]"/>
        <selection n="[Product_Dim].[Brand].&amp;[Hogan-Lee]"/>
        <selection n="[Product_Dim].[Brand].&amp;[Holmes LLC]"/>
      </selections>
    </olap>
  </data>
  <extLst>
    <x:ext xmlns:x15="http://schemas.microsoft.com/office/spreadsheetml/2010/11/main" uri="{470722E0-AACD-4C17-9CDC-17EF765DBC7E}">
      <x15:slicerCacheHideItemsWithNoData count="1">
        <x15:slicerCacheOlapLevelName uniqueName="[Product_Dim].[Brand].[Brand]" count="0"/>
      </x15:slicerCacheHideItemsWithNoData>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1" xr10:uid="{301E4598-6475-4229-96E2-D7A9F01D9DE8}" sourceName="[Product_Dim].[Brand]">
  <data>
    <olap pivotCacheId="372539913">
      <levels count="2">
        <level uniqueName="[Product_Dim].[Brand].[(All)]" sourceCaption="(All)" count="0"/>
        <level uniqueName="[Product_Dim].[Brand].[Brand]" sourceCaption="Brand" count="100">
          <ranges>
            <range startItem="0">
              <i n="[Product_Dim].[Brand].&amp;[Aguilar, Horton and Lewis]" c="Aguilar, Horton and Lewis"/>
              <i n="[Product_Dim].[Brand].&amp;[Allison Ltd]" c="Allison Ltd"/>
              <i n="[Product_Dim].[Brand].&amp;[Anderson-Riley]" c="Anderson-Riley"/>
              <i n="[Product_Dim].[Brand].&amp;[Atkinson, Camacho and Oliver]" c="Atkinson, Camacho and Oliver"/>
              <i n="[Product_Dim].[Brand].&amp;[Baldwin, Garza and Gonzalez]" c="Baldwin, Garza and Gonzalez"/>
              <i n="[Product_Dim].[Brand].&amp;[Bautista, Green and Hale]" c="Bautista, Green and Hale"/>
              <i n="[Product_Dim].[Brand].&amp;[Bridges, Banks and Cummings]" c="Bridges, Banks and Cummings"/>
              <i n="[Product_Dim].[Brand].&amp;[Brown and Sons]" c="Brown and Sons"/>
              <i n="[Product_Dim].[Brand].&amp;[Bruce-Bowen]" c="Bruce-Bowen"/>
              <i n="[Product_Dim].[Brand].&amp;[Burns-Hansen]" c="Burns-Hansen"/>
              <i n="[Product_Dim].[Brand].&amp;[Butler Group]" c="Butler Group"/>
              <i n="[Product_Dim].[Brand].&amp;[Byrd, Stewart and Valdez]" c="Byrd, Stewart and Valdez"/>
              <i n="[Product_Dim].[Brand].&amp;[Campbell Ltd]" c="Campbell Ltd"/>
              <i n="[Product_Dim].[Brand].&amp;[Carroll, Long and Mendoza]" c="Carroll, Long and Mendoza"/>
              <i n="[Product_Dim].[Brand].&amp;[Cline-Mccarthy]" c="Cline-Mccarthy"/>
              <i n="[Product_Dim].[Brand].&amp;[Collins-Stephenson]" c="Collins-Stephenson"/>
              <i n="[Product_Dim].[Brand].&amp;[Cook Inc]" c="Cook Inc"/>
              <i n="[Product_Dim].[Brand].&amp;[Cook Ltd]" c="Cook Ltd"/>
              <i n="[Product_Dim].[Brand].&amp;[Cox Inc]" c="Cox Inc"/>
              <i n="[Product_Dim].[Brand].&amp;[Cummings and Sons]" c="Cummings and Sons"/>
              <i n="[Product_Dim].[Brand].&amp;[Davidson PLC]" c="Davidson PLC"/>
              <i n="[Product_Dim].[Brand].&amp;[Davis PLC]" c="Davis PLC"/>
              <i n="[Product_Dim].[Brand].&amp;[Dawson-Perkins]" c="Dawson-Perkins"/>
              <i n="[Product_Dim].[Brand].&amp;[Duran Group]" c="Duran Group"/>
              <i n="[Product_Dim].[Brand].&amp;[Erickson-Green]" c="Erickson-Green"/>
              <i n="[Product_Dim].[Brand].&amp;[Fitzpatrick Ltd]" c="Fitzpatrick Ltd"/>
              <i n="[Product_Dim].[Brand].&amp;[Flores, Pineda and Rodriguez]" c="Flores, Pineda and Rodriguez"/>
              <i n="[Product_Dim].[Brand].&amp;[Flores-Davis]" c="Flores-Davis"/>
              <i n="[Product_Dim].[Brand].&amp;[Flores-King]" c="Flores-King"/>
              <i n="[Product_Dim].[Brand].&amp;[Ford, Murphy and Wilson]" c="Ford, Murphy and Wilson"/>
              <i n="[Product_Dim].[Brand].&amp;[French Ltd]" c="French Ltd"/>
              <i n="[Product_Dim].[Brand].&amp;[Gardner-Montes]" c="Gardner-Montes"/>
              <i n="[Product_Dim].[Brand].&amp;[Gibson, Green and Lopez]" c="Gibson, Green and Lopez"/>
              <i n="[Product_Dim].[Brand].&amp;[Gibson, Hobbs and Weaver]" c="Gibson, Hobbs and Weaver"/>
              <i n="[Product_Dim].[Brand].&amp;[Gonzales-Davis]" c="Gonzales-Davis"/>
              <i n="[Product_Dim].[Brand].&amp;[Green, Powell and Palmer]" c="Green, Powell and Palmer"/>
              <i n="[Product_Dim].[Brand].&amp;[Griffin Ltd]" c="Griffin Ltd"/>
              <i n="[Product_Dim].[Brand].&amp;[Guerra-Hendrix]" c="Guerra-Hendrix"/>
              <i n="[Product_Dim].[Brand].&amp;[Hamilton Group]" c="Hamilton Group"/>
              <i n="[Product_Dim].[Brand].&amp;[Hamilton, Woods and Walker]" c="Hamilton, Woods and Walker"/>
              <i n="[Product_Dim].[Brand].&amp;[Harrell LLC]" c="Harrell LLC"/>
              <i n="[Product_Dim].[Brand].&amp;[Harris Inc]" c="Harris Inc"/>
              <i n="[Product_Dim].[Brand].&amp;[Hatfield, Baird and Torres]" c="Hatfield, Baird and Torres"/>
              <i n="[Product_Dim].[Brand].&amp;[Hernandez Inc]" c="Hernandez Inc"/>
              <i n="[Product_Dim].[Brand].&amp;[Hernandez, Kennedy and Porter]" c="Hernandez, Kennedy and Porter"/>
              <i n="[Product_Dim].[Brand].&amp;[Hill PLC]" c="Hill PLC"/>
              <i n="[Product_Dim].[Brand].&amp;[Hoffman Group]" c="Hoffman Group"/>
              <i n="[Product_Dim].[Brand].&amp;[Hoffman-Williams]" c="Hoffman-Williams"/>
              <i n="[Product_Dim].[Brand].&amp;[Hogan-Lee]" c="Hogan-Lee"/>
              <i n="[Product_Dim].[Brand].&amp;[Holmes LLC]" c="Holmes LLC"/>
              <i n="[Product_Dim].[Brand].&amp;[Hopkins Ltd]" c="Hopkins Ltd"/>
              <i n="[Product_Dim].[Brand].&amp;[Hunt Inc]" c="Hunt Inc"/>
              <i n="[Product_Dim].[Brand].&amp;[Jones LLC]" c="Jones LLC"/>
              <i n="[Product_Dim].[Brand].&amp;[Kelly, Smith and Perez]" c="Kelly, Smith and Perez"/>
              <i n="[Product_Dim].[Brand].&amp;[Khan LLC]" c="Khan LLC"/>
              <i n="[Product_Dim].[Brand].&amp;[Khan, Jones and Paul]" c="Khan, Jones and Paul"/>
              <i n="[Product_Dim].[Brand].&amp;[Larson Ltd]" c="Larson Ltd"/>
              <i n="[Product_Dim].[Brand].&amp;[Lopez LLC]" c="Lopez LLC"/>
              <i n="[Product_Dim].[Brand].&amp;[Lucero LLC]" c="Lucero LLC"/>
              <i n="[Product_Dim].[Brand].&amp;[Luna, Anderson and Bowman]" c="Luna, Anderson and Bowman"/>
              <i n="[Product_Dim].[Brand].&amp;[Martin LLC]" c="Martin LLC"/>
              <i n="[Product_Dim].[Brand].&amp;[May-Reese]" c="May-Reese"/>
              <i n="[Product_Dim].[Brand].&amp;[Montgomery, Benton and Miller]" c="Montgomery, Benton and Miller"/>
              <i n="[Product_Dim].[Brand].&amp;[Moon, Mora and Santos]" c="Moon, Mora and Santos"/>
              <i n="[Product_Dim].[Brand].&amp;[Murray, Gould and Ware]" c="Murray, Gould and Ware"/>
              <i n="[Product_Dim].[Brand].&amp;[Nolan-Snow]" c="Nolan-Snow"/>
              <i n="[Product_Dim].[Brand].&amp;[Olsen-Daniels]" c="Olsen-Daniels"/>
              <i n="[Product_Dim].[Brand].&amp;[Perez-Johnston]" c="Perez-Johnston"/>
              <i n="[Product_Dim].[Brand].&amp;[Phillips and Sons]" c="Phillips and Sons"/>
              <i n="[Product_Dim].[Brand].&amp;[Pineda Ltd]" c="Pineda Ltd"/>
              <i n="[Product_Dim].[Brand].&amp;[Poole PLC]" c="Poole PLC"/>
              <i n="[Product_Dim].[Brand].&amp;[Ramirez-Hanson]" c="Ramirez-Hanson"/>
              <i n="[Product_Dim].[Brand].&amp;[Reed-Schmidt]" c="Reed-Schmidt"/>
              <i n="[Product_Dim].[Brand].&amp;[Reese-Watson]" c="Reese-Watson"/>
              <i n="[Product_Dim].[Brand].&amp;[Rice LLC]" c="Rice LLC"/>
              <i n="[Product_Dim].[Brand].&amp;[Richardson-Carrillo]" c="Richardson-Carrillo"/>
              <i n="[Product_Dim].[Brand].&amp;[Robinson Inc]" c="Robinson Inc"/>
              <i n="[Product_Dim].[Brand].&amp;[Robinson-Brown]" c="Robinson-Brown"/>
              <i n="[Product_Dim].[Brand].&amp;[Sharp, Taylor and Rodriguez]" c="Sharp, Taylor and Rodriguez"/>
              <i n="[Product_Dim].[Brand].&amp;[Shepherd-Gould]" c="Shepherd-Gould"/>
              <i n="[Product_Dim].[Brand].&amp;[Sims Inc]" c="Sims Inc"/>
              <i n="[Product_Dim].[Brand].&amp;[Sims-Smith]" c="Sims-Smith"/>
              <i n="[Product_Dim].[Brand].&amp;[Smith-Charles]" c="Smith-Charles"/>
              <i n="[Product_Dim].[Brand].&amp;[Smith-King]" c="Smith-King"/>
              <i n="[Product_Dim].[Brand].&amp;[Smith-Mills]" c="Smith-Mills"/>
              <i n="[Product_Dim].[Brand].&amp;[Soto-Ellis]" c="Soto-Ellis"/>
              <i n="[Product_Dim].[Brand].&amp;[Stevens, Fernandez and Martin]" c="Stevens, Fernandez and Martin"/>
              <i n="[Product_Dim].[Brand].&amp;[Sullivan and Sons]" c="Sullivan and Sons"/>
              <i n="[Product_Dim].[Brand].&amp;[Taylor, Dodson and Johnston]" c="Taylor, Dodson and Johnston"/>
              <i n="[Product_Dim].[Brand].&amp;[Taylor-Elliott]" c="Taylor-Elliott"/>
              <i n="[Product_Dim].[Brand].&amp;[Taylor-Hart]" c="Taylor-Hart"/>
              <i n="[Product_Dim].[Brand].&amp;[Terry-Moore]" c="Terry-Moore"/>
              <i n="[Product_Dim].[Brand].&amp;[Thomas LLC]" c="Thomas LLC"/>
              <i n="[Product_Dim].[Brand].&amp;[Thompson-French]" c="Thompson-French"/>
              <i n="[Product_Dim].[Brand].&amp;[Torres, Spencer and Potter]" c="Torres, Spencer and Potter"/>
              <i n="[Product_Dim].[Brand].&amp;[Weiss-Watson]" c="Weiss-Watson"/>
              <i n="[Product_Dim].[Brand].&amp;[White, Reeves and Woods]" c="White, Reeves and Woods"/>
              <i n="[Product_Dim].[Brand].&amp;[Wilson Group]" c="Wilson Group"/>
              <i n="[Product_Dim].[Brand].&amp;[Wolfe, Ross and Hester]" c="Wolfe, Ross and Hester"/>
              <i n="[Product_Dim].[Brand].&amp;[Zhang Inc]" c="Zhang Inc"/>
            </range>
          </ranges>
        </level>
      </levels>
      <selections count="1">
        <selection n="[Product_Dim].[Brand].&amp;[Baldwin, Garza and Gonzalez]"/>
      </selections>
    </olap>
  </data>
  <extLst>
    <x:ext xmlns:x15="http://schemas.microsoft.com/office/spreadsheetml/2010/11/main" uri="{470722E0-AACD-4C17-9CDC-17EF765DBC7E}">
      <x15:slicerCacheHideItemsWithNoData count="1">
        <x15:slicerCacheOlapLevelName uniqueName="[Product_Dim].[Brand].[Brand]" count="0"/>
      </x15:slicerCacheHideItemsWithNoData>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6C75A33-1313-4D36-A1C9-7537DCD141C7}" sourceName="[Store_Dim].[Region]">
  <pivotTables>
    <pivotTable tabId="21" name="Product"/>
    <pivotTable tabId="21" name="PivotTable15"/>
    <pivotTable tabId="21" name="PivotTable16"/>
  </pivotTables>
  <data>
    <olap pivotCacheId="1477426127">
      <levels count="2">
        <level uniqueName="[Store_Dim].[Region].[(All)]" sourceCaption="(All)" count="0"/>
        <level uniqueName="[Store_Dim].[Region].[Region]" sourceCaption="Region" count="4">
          <ranges>
            <range startItem="0">
              <i n="[Store_Dim].[Region].&amp;[East]" c="East"/>
              <i n="[Store_Dim].[Region].&amp;[North]" c="North"/>
              <i n="[Store_Dim].[Region].&amp;[South]" c="South"/>
              <i n="[Store_Dim].[Region].&amp;[West]" c="West"/>
            </range>
          </ranges>
        </level>
      </levels>
      <selections count="1">
        <selection n="[Store_Dim].[Region].&amp;[South]"/>
      </selections>
    </olap>
  </data>
  <extLst>
    <x:ext xmlns:x15="http://schemas.microsoft.com/office/spreadsheetml/2010/11/main" uri="{470722E0-AACD-4C17-9CDC-17EF765DBC7E}">
      <x15:slicerCacheHideItemsWithNoData count="1">
        <x15:slicerCacheOlapLevelName uniqueName="[Store_Dim].[Region].[Region]"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F0C57AC7-74BB-453E-87B5-C878CDA49E21}" cache="Slicer_Brand" caption="Brand" level="1" rowHeight="241300"/>
  <slicer name="Store_Name" xr10:uid="{26AB7393-9AEB-4FEB-9865-BFC59870B4DB}" cache="Slicer_Store_Name1" caption="Store_Name"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tal_Amount" xr10:uid="{27A06BCD-F86D-4C74-8287-1B75857002FD}" cache="Slicer_Total_Amount" caption="Total_Amount" startItem="1117" level="1" rowHeight="241300"/>
  <slicer name="State" xr10:uid="{1A5EDB4A-F9F0-47C9-B4A1-F677140230EB}" cache="Slicer_State" caption="State" startItem="44" level="1" rowHeight="241300"/>
  <slicer name="State 1" xr10:uid="{502504D5-33FC-452F-960A-E380F8F9CEAC}" cache="Slicer_State" caption="State" level="1" rowHeight="241300"/>
  <slicer name="Column1" xr10:uid="{B2CC0868-9176-4A97-9BC1-9B8AEDC3FF4E}" cache="Slicer_Column1" caption="Column1" level="1" rowHeight="241300"/>
  <slicer name="Category" xr10:uid="{C5322C89-0D60-44F8-A86D-648989D389E7}" cache="Slicer_Category1" caption="Category" level="1" rowHeight="241300"/>
  <slicer name="Brand 1" xr10:uid="{9D7E023F-2DFF-4E6D-BB94-C3F15E175A66}" cache="Slicer_Brand1" caption="Brand"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70046ED-E0BA-44AE-91D6-5F587B45DA7A}" cache="Slicer_Column11" caption="Year" columnCount="3" showCaption="0" level="1" rowHeight="396000"/>
  <slicer name="Category 1" xr10:uid="{61482EDC-D5D6-42C2-ADED-C94F2C179856}" cache="Slicer_Category1" caption="Category" showCaption="0" level="1" rowHeight="468000"/>
  <slicer name="Product_Name" xr10:uid="{D09D5F3E-858C-4C5C-A714-1691F15244FE}" cache="Slicer_Product_Name" caption="Product_Name" level="1" rowHeight="241300"/>
  <slicer name="Brand 2" xr10:uid="{49ACB9CF-EADE-4A42-A50E-C535005E1D7B}" cache="Slicer_Brand2" caption="Brand" startItem="40" level="1" rowHeight="241300"/>
  <slicer name="Region" xr10:uid="{AA350A12-7C8C-4391-93BB-7DB3625357B1}" cache="Slicer_Region" caption="Region" columnCount="2" showCaption="0" level="1" style="SlicerStyleLight6" rowHeight="32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41E682A-01C6-4A70-89DA-BE4066515469}" name="Product_Dim" displayName="Product_Dim" ref="A1:H101" tableType="queryTable" totalsRowShown="0">
  <autoFilter ref="A1:H101" xr:uid="{641E682A-01C6-4A70-89DA-BE4066515469}"/>
  <sortState xmlns:xlrd2="http://schemas.microsoft.com/office/spreadsheetml/2017/richdata2" ref="A2:H101">
    <sortCondition ref="A1:A101"/>
  </sortState>
  <tableColumns count="8">
    <tableColumn id="1" xr3:uid="{977E84CC-1230-4597-80E8-4B3103488D91}" uniqueName="1" name="Product_ID" queryTableFieldId="1" dataDxfId="120"/>
    <tableColumn id="2" xr3:uid="{BAF842EB-4181-4E0B-A823-C4FEEC103DDB}" uniqueName="2" name="Product_Name" queryTableFieldId="2" dataDxfId="119"/>
    <tableColumn id="3" xr3:uid="{72D53CF7-EFE5-41AF-88B7-2425254059E7}" uniqueName="3" name="Category" queryTableFieldId="3" dataDxfId="118"/>
    <tableColumn id="4" xr3:uid="{453F4685-4EB1-4BCD-822D-BC29CA621827}" uniqueName="4" name="Sub_Category" queryTableFieldId="4" dataDxfId="117"/>
    <tableColumn id="5" xr3:uid="{0196AF88-C5C1-403B-944B-E87FD473D157}" uniqueName="5" name="Brand" queryTableFieldId="5" dataDxfId="116"/>
    <tableColumn id="6" xr3:uid="{C859F45E-2AA5-4823-9CB6-77826BD5570B}" uniqueName="6" name="Cost" queryTableFieldId="6" dataDxfId="37"/>
    <tableColumn id="7" xr3:uid="{DBFF0F1A-E4B0-4162-B63B-0E0B726CC069}" uniqueName="7" name="Stock" queryTableFieldId="7"/>
    <tableColumn id="8" xr3:uid="{6CA0D928-646F-49D6-BEB2-0B7EC4E44EC6}" uniqueName="8" name="Total Sales" queryTableFieldId="9" dataDxfId="36">
      <calculatedColumnFormula>Product_Dim[[#This Row],[Cost]]*Product_Dim[[#This Row],[Stock]]</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F1FE7D8-95C5-4033-BDA4-2042E38D1961}" name="Table135" displayName="Table135" ref="J4:L9" headerRowCount="0" totalsRowShown="0">
  <tableColumns count="3">
    <tableColumn id="1" xr3:uid="{4197A486-DE51-46F0-9F21-FAD4922167DF}" name="Column1"/>
    <tableColumn id="2" xr3:uid="{A0DAA041-8D53-4ABB-9096-DD6CCEEC88AB}" name="Column2"/>
    <tableColumn id="3" xr3:uid="{E17B8721-1BD4-479D-9E6E-9BB71375B719}" name="Column3" dataDxfId="115"/>
  </tableColumns>
  <tableStyleInfo name="TableStyleMedium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FC3D3EA-338E-4A5E-A1BF-313554C46683}" name="Table10" displayName="Table10" ref="G18:H29" totalsRowShown="0" headerRowDxfId="112">
  <autoFilter ref="G18:H29" xr:uid="{9FC3D3EA-338E-4A5E-A1BF-313554C46683}"/>
  <tableColumns count="2">
    <tableColumn id="1" xr3:uid="{8C15590D-689B-4313-9B28-82CD5B5ED336}" name="Brand Name"/>
    <tableColumn id="2" xr3:uid="{B9CA0ACB-125F-4B58-B35D-927069CB93A7}" name="Total Sales" dataDxfId="35">
      <calculatedColumnFormula>_xlfn.XLOOKUP(Table10[[#This Row],[Brand Name]],Product_Dim[Brand],Product_Dim[Total Sales])</calculatedColumnFormula>
    </tableColumn>
  </tableColumns>
  <tableStyleInfo name="Pivot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900013A-3B4C-4AC4-A4A1-A5D7EEE24CFC}" name="Table11" displayName="Table11" ref="E11:G12" headerRowCount="0" totalsRowShown="0" headerRowDxfId="111" dataDxfId="110">
  <tableColumns count="3">
    <tableColumn id="1" xr3:uid="{A355BDAA-BCD0-4A08-816D-3BE6F0EF19D5}" name="Column1" headerRowDxfId="109" dataDxfId="108"/>
    <tableColumn id="2" xr3:uid="{ECAEA6FD-A5B2-4196-9685-6190E2C44E1B}" name="Column2" headerRowDxfId="107" dataDxfId="106"/>
    <tableColumn id="3" xr3:uid="{DBA98E10-A235-47ED-9443-646CF47D4385}" name="Column3" headerRowDxfId="105" dataDxfId="104">
      <calculatedColumnFormula>INDEX(Product_Dim[[Cost]:[Total Sales]],
MATCH(E11,Product_Dim[Brand],0),
MATCH(F11,Product_Dim[[#Headers],[Cost]:[Total Sales]],0))</calculatedColumnFormula>
    </tableColumn>
  </tableColumns>
  <tableStyleInfo name="TableStyleLight1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BE3F5FB-272F-484E-9B1E-F9EFA0B629C0}" name="Table3" displayName="Table3" ref="W4:X18" headerRowCount="0" totalsRowShown="0" headerRowDxfId="102" headerRowBorderDxfId="101" tableBorderDxfId="100" totalsRowBorderDxfId="99">
  <tableColumns count="2">
    <tableColumn id="1" xr3:uid="{096F1DD3-5011-49C5-BE73-C1BDB75F1DFA}" name="Column1" headerRowDxfId="98" dataDxfId="97"/>
    <tableColumn id="2" xr3:uid="{482DD23D-EB2C-4E9A-BF41-6E109D012F2B}" name="Column2" headerRowDxfId="96" dataDxfId="95"/>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C3DCD3D-A535-4229-92C1-0B2C3F43A27E}" name="Table13" displayName="Table13" ref="N5:P10" headerRowCount="0" totalsRowShown="0">
  <tableColumns count="3">
    <tableColumn id="1" xr3:uid="{D3EA35DA-509F-474A-9972-E33E24A3413B}" name="Column1"/>
    <tableColumn id="2" xr3:uid="{D65A9F36-D024-4D00-95F6-DFB29D762D69}" name="Column2"/>
    <tableColumn id="3" xr3:uid="{A0AF8546-1A60-47B9-A862-BECEF8B0D4DD}" name="Column3"/>
  </tableColumns>
  <tableStyleInfo name="TableStyleMedium1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0E1A06-9136-47C0-9B2F-D4F284BF6DA2}" name="Customer_Dim_UPDATED" displayName="Customer_Dim_UPDATED" ref="A1:K501" tableType="queryTable" totalsRowShown="0">
  <autoFilter ref="A1:K501" xr:uid="{D40E1A06-9136-47C0-9B2F-D4F284BF6DA2}"/>
  <tableColumns count="11">
    <tableColumn id="1" xr3:uid="{9E90C15B-98CA-4519-AED9-81A4F255CC12}" uniqueName="1" name="Customer_ID" queryTableFieldId="1" dataDxfId="94"/>
    <tableColumn id="9" xr3:uid="{5D652E76-BEF3-43C7-BFC2-E8273DDFC15D}" uniqueName="9" name="First Name" queryTableFieldId="9" dataDxfId="93"/>
    <tableColumn id="10" xr3:uid="{47638121-F6C8-436B-91CA-67F82C69772A}" uniqueName="10" name="Last Name" queryTableFieldId="10" dataDxfId="92"/>
    <tableColumn id="12" xr3:uid="{E1F4F006-F6AA-4A29-9C95-F94BBC36EB59}" uniqueName="12" name="Full Name" queryTableFieldId="16" dataDxfId="91">
      <calculatedColumnFormula>Customer_Dim_UPDATED[[#This Row],[First Name]]&amp;" "&amp;Customer_Dim_UPDATED[[#This Row],[Last Name]]</calculatedColumnFormula>
    </tableColumn>
    <tableColumn id="3" xr3:uid="{E740CCFB-EFF0-4469-BB4F-C6257D7AF679}" uniqueName="3" name="Age" queryTableFieldId="3" dataDxfId="90"/>
    <tableColumn id="11" xr3:uid="{FEB6AB5D-0B98-418D-9AF8-C86F78A3BB99}" uniqueName="11" name="Age Group" queryTableFieldId="11"/>
    <tableColumn id="4" xr3:uid="{5E0BB576-2070-46DB-A0F5-B46426913D3E}" uniqueName="4" name="Gender" queryTableFieldId="4" dataDxfId="89"/>
    <tableColumn id="5" xr3:uid="{2C99BE42-4263-498D-B523-6DABC6DB963A}" uniqueName="5" name="City" queryTableFieldId="5" dataDxfId="88"/>
    <tableColumn id="6" xr3:uid="{8E37F672-8AA2-47A6-BB17-4B076F551521}" uniqueName="6" name="State" queryTableFieldId="6" dataDxfId="87"/>
    <tableColumn id="7" xr3:uid="{0D386D2D-E16F-4A54-BF7C-2F8DA38EB976}" uniqueName="7" name="Country" queryTableFieldId="7" dataDxfId="86"/>
    <tableColumn id="8" xr3:uid="{5CCCEC1A-E0A3-4BB4-85F8-A54FE98D3B62}" uniqueName="8" name="Loyalty_Level" queryTableFieldId="8" dataDxfId="85"/>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B43AEB1-5FB7-489F-ADB4-B9E20ECEA62A}" name="Table5" displayName="Table5" ref="H9:H20" headerRowDxfId="22">
  <autoFilter ref="H9:H20" xr:uid="{DB43AEB1-5FB7-489F-ADB4-B9E20ECEA62A}"/>
  <tableColumns count="1">
    <tableColumn id="1" xr3:uid="{F3F6550A-018D-4181-BEA4-6CA3C12BFCC5}" name="State" totalsRowFunction="count" dataDxfId="23" totalsRowDxfId="15"/>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3379010-C6A9-4F7F-BBD0-616D22D1ACF9}" name="Store_Dim" displayName="Store_Dim" ref="A1:E21" tableType="queryTable" totalsRowShown="0" headerRowDxfId="79">
  <autoFilter ref="A1:E21" xr:uid="{D3379010-C6A9-4F7F-BBD0-616D22D1ACF9}"/>
  <tableColumns count="5">
    <tableColumn id="1" xr3:uid="{E58E9349-7A44-4C69-9675-9099B36D2278}" uniqueName="1" name="Store_ID" queryTableFieldId="1" dataDxfId="78"/>
    <tableColumn id="2" xr3:uid="{B5305ECA-07A9-4E54-8F3B-9AC5E32FC0B4}" uniqueName="2" name="Store_Name" queryTableFieldId="2" dataDxfId="77"/>
    <tableColumn id="3" xr3:uid="{FB0C5DA8-CF28-4987-A7EB-DE65DAE07309}" uniqueName="3" name="Region" queryTableFieldId="3" dataDxfId="76"/>
    <tableColumn id="4" xr3:uid="{8DDF1946-2D02-4F6E-8784-8C4F22AB134C}" uniqueName="4" name="City" queryTableFieldId="4" dataDxfId="75"/>
    <tableColumn id="5" xr3:uid="{078767D7-7DD9-413F-9D90-A3BC7981389D}" uniqueName="5" name="Store_Type" queryTableFieldId="5" dataDxfId="74"/>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E525B16-3682-4F6A-A149-0A2CB7060EA2}" name="Table_ExternalData_1" displayName="Table_ExternalData_1" ref="A3:J100" tableType="queryTable" totalsRowShown="0">
  <autoFilter ref="A3:J100" xr:uid="{6E525B16-3682-4F6A-A149-0A2CB7060EA2}"/>
  <tableColumns count="10">
    <tableColumn id="1" xr3:uid="{CA02B973-9794-47C8-A22D-79C7E0275DD1}" uniqueName="1" name="Sales_Fact__2[Sales_ID]" queryTableFieldId="1"/>
    <tableColumn id="2" xr3:uid="{AA5A4521-270F-4383-8860-9121C4CACAFF}" uniqueName="2" name="Sales_Fact__2[Order_Date]" queryTableFieldId="2" dataDxfId="73"/>
    <tableColumn id="3" xr3:uid="{3A5447F9-8895-474F-867C-A74A180B4B17}" uniqueName="3" name="Sales_Fact__2[Customer_ID]" queryTableFieldId="3"/>
    <tableColumn id="4" xr3:uid="{DBCA926A-6773-4A3E-A297-6A2334F6483E}" uniqueName="4" name="Sales_Fact__2[Product_ID]" queryTableFieldId="4"/>
    <tableColumn id="5" xr3:uid="{A31FC900-7F99-474E-A64F-5DA8378E6B9C}" uniqueName="5" name="Sales_Fact__2[Store_ID]" queryTableFieldId="5"/>
    <tableColumn id="6" xr3:uid="{B8CE36BA-A465-462E-9487-036EE1FE9B54}" uniqueName="6" name="Sales_Fact__2[Quantity]" queryTableFieldId="6"/>
    <tableColumn id="7" xr3:uid="{4F8DC04E-323B-4A6C-9D03-178CF2159FAE}" uniqueName="7" name="Sales_Fact__2[Unit_Price]" queryTableFieldId="7"/>
    <tableColumn id="8" xr3:uid="{F2F4290A-E5CE-42D1-9D0A-ECA41CEA7E91}" uniqueName="8" name="Sales_Fact__2[Discount]" queryTableFieldId="8"/>
    <tableColumn id="9" xr3:uid="{F8BD8E38-DDCF-477A-8B7B-238F668EA568}" uniqueName="9" name="Sales_Fact__2[Payment_Type]" queryTableFieldId="9"/>
    <tableColumn id="10" xr3:uid="{053997E8-89D7-4E51-8812-560FD0758038}" uniqueName="10" name="Sales_Fact__2[Total_Amount]" queryTableFieldId="10"/>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375E76D-1B02-4909-9D0F-4A35810F479B}" name="Sales_Fact__2" displayName="Sales_Fact__2" ref="A1:M2001" tableType="queryTable" totalsRowShown="0">
  <autoFilter ref="A1:M2001" xr:uid="{8375E76D-1B02-4909-9D0F-4A35810F479B}"/>
  <tableColumns count="13">
    <tableColumn id="1" xr3:uid="{53746516-08D1-4344-8A95-CEAD9466EC9A}" uniqueName="1" name="Sales_ID" queryTableFieldId="1" dataDxfId="72"/>
    <tableColumn id="11" xr3:uid="{D1816A06-9A37-4411-97FB-F80B5FFD406D}" uniqueName="11" name="Column1" queryTableFieldId="11" dataDxfId="71">
      <calculatedColumnFormula>YEAR(C2)</calculatedColumnFormula>
    </tableColumn>
    <tableColumn id="2" xr3:uid="{8CC57D3B-76E5-42A1-9AB2-93A0A1B29EFA}" uniqueName="2" name="Order_Date" queryTableFieldId="2" dataDxfId="42"/>
    <tableColumn id="3" xr3:uid="{C9027196-A06A-4A76-926B-00E9BE89CA2F}" uniqueName="3" name="Customer_ID" queryTableFieldId="3"/>
    <tableColumn id="4" xr3:uid="{1DE7A1C7-86DC-4D76-A0E1-8D5D62BA0BF6}" uniqueName="4" name="Product_ID" queryTableFieldId="4"/>
    <tableColumn id="5" xr3:uid="{CF1840CF-B77F-4458-B903-5634D992CE3F}" uniqueName="5" name="Store_ID" queryTableFieldId="5"/>
    <tableColumn id="6" xr3:uid="{B247520C-5478-4F92-AB66-EF35CF0C20E4}" uniqueName="6" name="Quantity" queryTableFieldId="6" dataDxfId="41"/>
    <tableColumn id="12" xr3:uid="{D11AE219-9926-453E-8A90-479BE49B402E}" uniqueName="12" name="Column2" queryTableFieldId="12" dataDxfId="70">
      <calculatedColumnFormula>Sales_Fact__2[[#This Row],[Unit_Price]]*Sales_Fact__2[[#This Row],[Quantity]]</calculatedColumnFormula>
    </tableColumn>
    <tableColumn id="7" xr3:uid="{096777A2-ABA4-4C90-926D-0137F02177C3}" uniqueName="7" name="Unit_Price" queryTableFieldId="7" dataDxfId="40"/>
    <tableColumn id="13" xr3:uid="{1A465E89-BA7C-433B-ADC3-C23FC241E11D}" uniqueName="13" name="Total Sales" queryTableFieldId="13" dataDxfId="39">
      <calculatedColumnFormula>Sales_Fact__2[[#This Row],[Unit_Price]]*Sales_Fact__2[[#This Row],[Quantity]]</calculatedColumnFormula>
    </tableColumn>
    <tableColumn id="8" xr3:uid="{2DBEBBCD-4FE1-4715-894D-77780E5A0097}" uniqueName="8" name="Discount" queryTableFieldId="8"/>
    <tableColumn id="9" xr3:uid="{9CFB7987-5DA5-4702-AC61-75920F695DE1}" uniqueName="9" name="Payment_Type" queryTableFieldId="9"/>
    <tableColumn id="10" xr3:uid="{06D58883-872C-4BCD-95DB-D2A39531C6A7}" uniqueName="10" name="Total_Amount" queryTableFieldId="10" dataDxfId="38"/>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2E2485A-7EEE-4B6C-8CA1-723A2683A163}" name="Table1210" displayName="Table1210" ref="P408:Q413" headerRowCount="0" totalsRowShown="0" headerRowDxfId="69" dataDxfId="68">
  <tableColumns count="2">
    <tableColumn id="1" xr3:uid="{835971A5-B7D5-42FC-A50C-256FB6480BF0}" name="Column1" headerRowDxfId="67" dataDxfId="66"/>
    <tableColumn id="3" xr3:uid="{85020EE3-8A36-4A6F-8273-0DB9614AB2DD}" name="Column3" headerRowDxfId="65" dataDxfId="64"/>
  </tableColumns>
  <tableStyleInfo name="TableStyleMedium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C1E6D8F-09FB-48D5-BD3A-AF621ACFA8C8}" name="Table1215" displayName="Table1215" ref="O6:P11" headerRowCount="0" totalsRowShown="0" headerRowDxfId="63" dataDxfId="62">
  <tableColumns count="2">
    <tableColumn id="1" xr3:uid="{123F69A4-4FDD-43F4-9922-EF6D071A47E6}" name="Column1" headerRowDxfId="61" dataDxfId="60"/>
    <tableColumn id="3" xr3:uid="{3E73D2DD-5C63-42C6-ADF1-AA502462BB09}" name="Column3" headerRowDxfId="59" dataDxfId="58"/>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openxmlformats.org/officeDocument/2006/relationships/table" Target="../tables/table6.xml"/><Relationship Id="rId4"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7.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openxmlformats.org/officeDocument/2006/relationships/drawing" Target="../drawings/drawing2.xml"/><Relationship Id="rId4"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4"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5" Type="http://schemas.openxmlformats.org/officeDocument/2006/relationships/drawing" Target="../drawings/drawing5.xml"/><Relationship Id="rId4" Type="http://schemas.openxmlformats.org/officeDocument/2006/relationships/pivotTable" Target="../pivotTables/pivotTable16.x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18.xml"/><Relationship Id="rId1" Type="http://schemas.openxmlformats.org/officeDocument/2006/relationships/pivotTable" Target="../pivotTables/pivotTable17.xml"/><Relationship Id="rId4" Type="http://schemas.microsoft.com/office/2007/relationships/slicer" Target="../slicers/slicer1.xml"/></Relationships>
</file>

<file path=xl/worksheets/_rels/sheet17.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21.xml"/><Relationship Id="rId7" Type="http://schemas.openxmlformats.org/officeDocument/2006/relationships/drawing" Target="../drawings/drawing7.xml"/><Relationship Id="rId2" Type="http://schemas.openxmlformats.org/officeDocument/2006/relationships/pivotTable" Target="../pivotTables/pivotTable20.xml"/><Relationship Id="rId1" Type="http://schemas.openxmlformats.org/officeDocument/2006/relationships/pivotTable" Target="../pivotTables/pivotTable19.xml"/><Relationship Id="rId6" Type="http://schemas.openxmlformats.org/officeDocument/2006/relationships/pivotTable" Target="../pivotTables/pivotTable24.xml"/><Relationship Id="rId5" Type="http://schemas.openxmlformats.org/officeDocument/2006/relationships/pivotTable" Target="../pivotTables/pivotTable23.xml"/><Relationship Id="rId4" Type="http://schemas.openxmlformats.org/officeDocument/2006/relationships/pivotTable" Target="../pivotTables/pivotTable22.xml"/></Relationships>
</file>

<file path=xl/worksheets/_rels/sheet18.xml.rels><?xml version="1.0" encoding="UTF-8" standalone="yes"?>
<Relationships xmlns="http://schemas.openxmlformats.org/package/2006/relationships"><Relationship Id="rId3" Type="http://schemas.openxmlformats.org/officeDocument/2006/relationships/pivotTable" Target="../pivotTables/pivotTable27.xml"/><Relationship Id="rId7" Type="http://schemas.microsoft.com/office/2007/relationships/slicer" Target="../slicers/slicer3.xml"/><Relationship Id="rId2" Type="http://schemas.openxmlformats.org/officeDocument/2006/relationships/pivotTable" Target="../pivotTables/pivotTable26.xml"/><Relationship Id="rId1" Type="http://schemas.openxmlformats.org/officeDocument/2006/relationships/pivotTable" Target="../pivotTables/pivotTable25.xml"/><Relationship Id="rId6" Type="http://schemas.openxmlformats.org/officeDocument/2006/relationships/drawing" Target="../drawings/drawing8.xml"/><Relationship Id="rId5" Type="http://schemas.openxmlformats.org/officeDocument/2006/relationships/pivotTable" Target="../pivotTables/pivotTable29.xml"/><Relationship Id="rId4" Type="http://schemas.openxmlformats.org/officeDocument/2006/relationships/pivotTable" Target="../pivotTables/pivotTable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G101"/>
  <sheetViews>
    <sheetView topLeftCell="C4" zoomScale="133" workbookViewId="0">
      <selection activeCell="I7" sqref="I7"/>
    </sheetView>
  </sheetViews>
  <sheetFormatPr defaultRowHeight="14.5" x14ac:dyDescent="0.35"/>
  <cols>
    <col min="1" max="1" width="22.08984375" customWidth="1"/>
    <col min="2" max="2" width="36.453125" customWidth="1"/>
    <col min="3" max="3" width="16.90625" customWidth="1"/>
    <col min="4" max="4" width="22" customWidth="1"/>
    <col min="5" max="5" width="25.36328125" customWidth="1"/>
    <col min="9" max="9" width="8.7265625" customWidth="1"/>
  </cols>
  <sheetData>
    <row r="1" spans="1:7" x14ac:dyDescent="0.35">
      <c r="A1" s="1" t="s">
        <v>1535</v>
      </c>
      <c r="B1" s="1" t="s">
        <v>1536</v>
      </c>
      <c r="C1" s="1" t="s">
        <v>1537</v>
      </c>
      <c r="D1" s="1" t="s">
        <v>1538</v>
      </c>
      <c r="E1" s="1" t="s">
        <v>1539</v>
      </c>
      <c r="F1" s="1" t="s">
        <v>1540</v>
      </c>
      <c r="G1" s="1" t="s">
        <v>1541</v>
      </c>
    </row>
    <row r="2" spans="1:7" x14ac:dyDescent="0.35">
      <c r="A2" t="s">
        <v>1542</v>
      </c>
      <c r="B2" t="s">
        <v>3841</v>
      </c>
      <c r="C2" t="s">
        <v>1562</v>
      </c>
      <c r="D2" t="s">
        <v>3842</v>
      </c>
      <c r="E2" t="s">
        <v>1544</v>
      </c>
      <c r="F2">
        <v>112.42</v>
      </c>
      <c r="G2">
        <v>416</v>
      </c>
    </row>
    <row r="3" spans="1:7" x14ac:dyDescent="0.35">
      <c r="A3" t="s">
        <v>1545</v>
      </c>
      <c r="B3" t="s">
        <v>3843</v>
      </c>
      <c r="C3" t="s">
        <v>1546</v>
      </c>
      <c r="D3" t="s">
        <v>3844</v>
      </c>
      <c r="E3" t="s">
        <v>1547</v>
      </c>
      <c r="F3">
        <v>342.56</v>
      </c>
      <c r="G3">
        <v>181</v>
      </c>
    </row>
    <row r="4" spans="1:7" x14ac:dyDescent="0.35">
      <c r="A4" t="s">
        <v>1548</v>
      </c>
      <c r="B4" t="s">
        <v>3845</v>
      </c>
      <c r="C4" t="s">
        <v>1546</v>
      </c>
      <c r="D4" t="s">
        <v>3846</v>
      </c>
      <c r="E4" t="s">
        <v>1549</v>
      </c>
      <c r="F4">
        <f>ROUND(AVERAGE(F2:F3,F5:F19,F21:F24,F26:F28,F30:F48,F50:F84,F86:F101),2)</f>
        <v>254.04</v>
      </c>
      <c r="G4">
        <v>352</v>
      </c>
    </row>
    <row r="5" spans="1:7" x14ac:dyDescent="0.35">
      <c r="A5" t="s">
        <v>1550</v>
      </c>
      <c r="B5" t="s">
        <v>3847</v>
      </c>
      <c r="C5" t="s">
        <v>1546</v>
      </c>
      <c r="D5" t="s">
        <v>3846</v>
      </c>
      <c r="E5" t="s">
        <v>1551</v>
      </c>
      <c r="F5">
        <v>364.67</v>
      </c>
      <c r="G5">
        <v>452</v>
      </c>
    </row>
    <row r="6" spans="1:7" x14ac:dyDescent="0.35">
      <c r="A6" t="s">
        <v>1552</v>
      </c>
      <c r="B6" t="s">
        <v>3848</v>
      </c>
      <c r="C6" t="s">
        <v>1546</v>
      </c>
      <c r="D6" t="s">
        <v>3849</v>
      </c>
      <c r="E6" t="s">
        <v>1553</v>
      </c>
      <c r="F6">
        <v>306.45999999999998</v>
      </c>
      <c r="G6">
        <v>487</v>
      </c>
    </row>
    <row r="7" spans="1:7" x14ac:dyDescent="0.35">
      <c r="A7" t="s">
        <v>1554</v>
      </c>
      <c r="B7" t="s">
        <v>3850</v>
      </c>
      <c r="C7" t="s">
        <v>1546</v>
      </c>
      <c r="D7" t="s">
        <v>3851</v>
      </c>
      <c r="E7" t="s">
        <v>1555</v>
      </c>
      <c r="F7">
        <v>261</v>
      </c>
      <c r="G7">
        <v>59</v>
      </c>
    </row>
    <row r="8" spans="1:7" x14ac:dyDescent="0.35">
      <c r="A8" t="s">
        <v>1556</v>
      </c>
      <c r="B8" t="s">
        <v>3852</v>
      </c>
      <c r="C8" t="s">
        <v>1557</v>
      </c>
      <c r="D8" t="s">
        <v>3853</v>
      </c>
      <c r="E8" t="s">
        <v>1558</v>
      </c>
      <c r="F8">
        <v>312.8</v>
      </c>
      <c r="G8">
        <v>350</v>
      </c>
    </row>
    <row r="9" spans="1:7" x14ac:dyDescent="0.35">
      <c r="A9" t="s">
        <v>1559</v>
      </c>
      <c r="B9" t="s">
        <v>3854</v>
      </c>
      <c r="C9" t="s">
        <v>1543</v>
      </c>
      <c r="D9" t="s">
        <v>3855</v>
      </c>
      <c r="E9" t="s">
        <v>1560</v>
      </c>
      <c r="F9">
        <v>218.86</v>
      </c>
      <c r="G9">
        <v>170</v>
      </c>
    </row>
    <row r="10" spans="1:7" x14ac:dyDescent="0.35">
      <c r="A10" t="s">
        <v>1561</v>
      </c>
      <c r="B10" t="s">
        <v>3856</v>
      </c>
      <c r="C10" t="s">
        <v>1562</v>
      </c>
      <c r="D10" t="s">
        <v>3857</v>
      </c>
      <c r="E10" t="s">
        <v>1563</v>
      </c>
      <c r="F10">
        <v>439.07</v>
      </c>
      <c r="G10">
        <v>142</v>
      </c>
    </row>
    <row r="11" spans="1:7" x14ac:dyDescent="0.35">
      <c r="A11" t="s">
        <v>1564</v>
      </c>
      <c r="B11" t="s">
        <v>3858</v>
      </c>
      <c r="C11" t="s">
        <v>1565</v>
      </c>
      <c r="D11" t="s">
        <v>3859</v>
      </c>
      <c r="E11" t="s">
        <v>1566</v>
      </c>
      <c r="F11">
        <v>495.72</v>
      </c>
      <c r="G11">
        <v>323</v>
      </c>
    </row>
    <row r="12" spans="1:7" x14ac:dyDescent="0.35">
      <c r="A12" t="s">
        <v>1567</v>
      </c>
      <c r="B12" t="s">
        <v>3860</v>
      </c>
      <c r="C12" t="s">
        <v>1543</v>
      </c>
      <c r="D12" t="s">
        <v>3861</v>
      </c>
      <c r="E12" t="s">
        <v>1568</v>
      </c>
      <c r="F12">
        <v>298.86</v>
      </c>
      <c r="G12">
        <v>308</v>
      </c>
    </row>
    <row r="13" spans="1:7" x14ac:dyDescent="0.35">
      <c r="A13" t="s">
        <v>1569</v>
      </c>
      <c r="B13" t="s">
        <v>3862</v>
      </c>
      <c r="C13" t="s">
        <v>1562</v>
      </c>
      <c r="D13" t="s">
        <v>3851</v>
      </c>
      <c r="E13" t="s">
        <v>1570</v>
      </c>
      <c r="F13">
        <v>449.4</v>
      </c>
    </row>
    <row r="14" spans="1:7" x14ac:dyDescent="0.35">
      <c r="A14" t="s">
        <v>1571</v>
      </c>
      <c r="B14" t="s">
        <v>3863</v>
      </c>
      <c r="C14" t="s">
        <v>1557</v>
      </c>
      <c r="D14" t="s">
        <v>3864</v>
      </c>
      <c r="E14" t="s">
        <v>1572</v>
      </c>
      <c r="F14">
        <v>115.82</v>
      </c>
      <c r="G14">
        <v>460</v>
      </c>
    </row>
    <row r="15" spans="1:7" x14ac:dyDescent="0.35">
      <c r="A15" t="s">
        <v>1573</v>
      </c>
      <c r="B15" t="s">
        <v>3865</v>
      </c>
      <c r="C15" t="s">
        <v>1562</v>
      </c>
      <c r="D15" t="s">
        <v>3851</v>
      </c>
      <c r="E15" t="s">
        <v>1574</v>
      </c>
      <c r="F15">
        <v>242.23</v>
      </c>
      <c r="G15">
        <v>453</v>
      </c>
    </row>
    <row r="16" spans="1:7" x14ac:dyDescent="0.35">
      <c r="A16" t="s">
        <v>1575</v>
      </c>
      <c r="B16" t="s">
        <v>3866</v>
      </c>
      <c r="C16" t="s">
        <v>1543</v>
      </c>
      <c r="D16" t="s">
        <v>3867</v>
      </c>
      <c r="E16" t="s">
        <v>1576</v>
      </c>
      <c r="F16">
        <v>48.01</v>
      </c>
      <c r="G16">
        <v>439</v>
      </c>
    </row>
    <row r="17" spans="1:7" x14ac:dyDescent="0.35">
      <c r="A17" t="s">
        <v>1577</v>
      </c>
      <c r="B17" t="s">
        <v>3868</v>
      </c>
      <c r="C17" t="s">
        <v>1562</v>
      </c>
      <c r="D17" t="s">
        <v>3869</v>
      </c>
      <c r="E17" t="s">
        <v>1578</v>
      </c>
      <c r="F17">
        <v>465.34</v>
      </c>
      <c r="G17">
        <v>301</v>
      </c>
    </row>
    <row r="18" spans="1:7" x14ac:dyDescent="0.35">
      <c r="A18" t="s">
        <v>1579</v>
      </c>
      <c r="B18" t="s">
        <v>3870</v>
      </c>
      <c r="C18" t="s">
        <v>1557</v>
      </c>
      <c r="D18" t="s">
        <v>3871</v>
      </c>
      <c r="E18" t="s">
        <v>1580</v>
      </c>
      <c r="F18">
        <v>337.42</v>
      </c>
      <c r="G18">
        <v>256</v>
      </c>
    </row>
    <row r="19" spans="1:7" x14ac:dyDescent="0.35">
      <c r="A19" t="s">
        <v>1581</v>
      </c>
      <c r="B19" t="s">
        <v>3872</v>
      </c>
      <c r="C19" t="s">
        <v>1565</v>
      </c>
      <c r="D19" t="s">
        <v>3851</v>
      </c>
      <c r="E19" t="s">
        <v>1582</v>
      </c>
      <c r="F19">
        <v>144.53</v>
      </c>
      <c r="G19">
        <v>367</v>
      </c>
    </row>
    <row r="20" spans="1:7" x14ac:dyDescent="0.35">
      <c r="A20" t="s">
        <v>1583</v>
      </c>
      <c r="B20" t="s">
        <v>3873</v>
      </c>
      <c r="C20" t="s">
        <v>1546</v>
      </c>
      <c r="D20" t="s">
        <v>3849</v>
      </c>
      <c r="E20" t="s">
        <v>1584</v>
      </c>
      <c r="F20">
        <f>ROUND(AVERAGE(F2:F3,F5:F19,F21:F24,F26:F28,F30:F48,F50:F84,F86:F101),2)</f>
        <v>254.04</v>
      </c>
      <c r="G20">
        <v>343</v>
      </c>
    </row>
    <row r="21" spans="1:7" x14ac:dyDescent="0.35">
      <c r="A21" t="s">
        <v>1585</v>
      </c>
      <c r="B21" t="s">
        <v>3874</v>
      </c>
      <c r="C21" t="s">
        <v>1565</v>
      </c>
      <c r="D21" t="s">
        <v>3875</v>
      </c>
      <c r="E21" t="s">
        <v>1586</v>
      </c>
      <c r="F21">
        <v>21.34</v>
      </c>
      <c r="G21">
        <v>65</v>
      </c>
    </row>
    <row r="22" spans="1:7" x14ac:dyDescent="0.35">
      <c r="A22" t="s">
        <v>1587</v>
      </c>
      <c r="B22" t="s">
        <v>3876</v>
      </c>
      <c r="C22" t="s">
        <v>1565</v>
      </c>
      <c r="D22" t="s">
        <v>3851</v>
      </c>
      <c r="E22" t="s">
        <v>1588</v>
      </c>
      <c r="F22">
        <v>131.51</v>
      </c>
    </row>
    <row r="23" spans="1:7" x14ac:dyDescent="0.35">
      <c r="A23" t="s">
        <v>1589</v>
      </c>
      <c r="B23" t="s">
        <v>3877</v>
      </c>
      <c r="C23" t="s">
        <v>1543</v>
      </c>
      <c r="D23" t="s">
        <v>3878</v>
      </c>
      <c r="E23" t="s">
        <v>1590</v>
      </c>
      <c r="F23">
        <v>123.46</v>
      </c>
      <c r="G23">
        <v>76</v>
      </c>
    </row>
    <row r="24" spans="1:7" x14ac:dyDescent="0.35">
      <c r="A24" t="s">
        <v>1591</v>
      </c>
      <c r="B24" t="s">
        <v>3879</v>
      </c>
      <c r="C24" t="s">
        <v>1565</v>
      </c>
      <c r="D24" t="s">
        <v>3875</v>
      </c>
      <c r="E24" t="s">
        <v>1592</v>
      </c>
      <c r="F24">
        <v>484.62</v>
      </c>
      <c r="G24">
        <v>432</v>
      </c>
    </row>
    <row r="25" spans="1:7" x14ac:dyDescent="0.35">
      <c r="A25" t="s">
        <v>1593</v>
      </c>
      <c r="B25" t="s">
        <v>3880</v>
      </c>
      <c r="C25" t="s">
        <v>1546</v>
      </c>
      <c r="D25" t="s">
        <v>3844</v>
      </c>
      <c r="E25" t="s">
        <v>1594</v>
      </c>
      <c r="F25">
        <f>ROUND(AVERAGE(F2:F3,F5:F19,F21:F24,F26:F28,F30:F48,F50:F84,F86:F101),2)</f>
        <v>254.04</v>
      </c>
      <c r="G25">
        <v>360</v>
      </c>
    </row>
    <row r="26" spans="1:7" x14ac:dyDescent="0.35">
      <c r="A26" t="s">
        <v>1595</v>
      </c>
      <c r="B26" t="s">
        <v>3881</v>
      </c>
      <c r="C26" t="s">
        <v>1565</v>
      </c>
      <c r="D26" t="s">
        <v>3882</v>
      </c>
      <c r="E26" t="s">
        <v>1596</v>
      </c>
      <c r="F26">
        <v>166.06</v>
      </c>
      <c r="G26">
        <v>340</v>
      </c>
    </row>
    <row r="27" spans="1:7" x14ac:dyDescent="0.35">
      <c r="A27" t="s">
        <v>1597</v>
      </c>
      <c r="B27" t="s">
        <v>3883</v>
      </c>
      <c r="C27" t="s">
        <v>1546</v>
      </c>
      <c r="D27" t="s">
        <v>3851</v>
      </c>
      <c r="E27" t="s">
        <v>1598</v>
      </c>
      <c r="F27">
        <v>174.02</v>
      </c>
      <c r="G27">
        <v>268</v>
      </c>
    </row>
    <row r="28" spans="1:7" x14ac:dyDescent="0.35">
      <c r="A28" t="s">
        <v>1599</v>
      </c>
      <c r="B28" t="s">
        <v>3884</v>
      </c>
      <c r="C28" t="s">
        <v>1562</v>
      </c>
      <c r="D28" t="s">
        <v>3857</v>
      </c>
      <c r="E28" t="s">
        <v>1600</v>
      </c>
      <c r="F28">
        <v>322.41000000000003</v>
      </c>
      <c r="G28">
        <v>213</v>
      </c>
    </row>
    <row r="29" spans="1:7" x14ac:dyDescent="0.35">
      <c r="A29" t="s">
        <v>1601</v>
      </c>
      <c r="B29" t="s">
        <v>3885</v>
      </c>
      <c r="C29" t="s">
        <v>1543</v>
      </c>
      <c r="D29" t="s">
        <v>3867</v>
      </c>
      <c r="E29" t="s">
        <v>1602</v>
      </c>
      <c r="F29">
        <f>ROUND(AVERAGE(F2:F3,F5:F19,F21:F24,F26:F28,F30:F48,F50:F84,F86:F101),2)</f>
        <v>254.04</v>
      </c>
      <c r="G29">
        <v>378</v>
      </c>
    </row>
    <row r="30" spans="1:7" x14ac:dyDescent="0.35">
      <c r="A30" t="s">
        <v>1603</v>
      </c>
      <c r="B30" t="s">
        <v>3886</v>
      </c>
      <c r="C30" t="s">
        <v>1565</v>
      </c>
      <c r="D30" t="s">
        <v>3851</v>
      </c>
      <c r="E30" t="s">
        <v>1604</v>
      </c>
      <c r="F30">
        <v>38.76</v>
      </c>
      <c r="G30">
        <v>137</v>
      </c>
    </row>
    <row r="31" spans="1:7" x14ac:dyDescent="0.35">
      <c r="A31" t="s">
        <v>1605</v>
      </c>
      <c r="B31" t="s">
        <v>3887</v>
      </c>
      <c r="C31" t="s">
        <v>1543</v>
      </c>
      <c r="D31" t="s">
        <v>3867</v>
      </c>
      <c r="E31" t="s">
        <v>1606</v>
      </c>
      <c r="F31">
        <v>218.48</v>
      </c>
      <c r="G31">
        <v>276</v>
      </c>
    </row>
    <row r="32" spans="1:7" x14ac:dyDescent="0.35">
      <c r="A32" t="s">
        <v>1607</v>
      </c>
      <c r="B32" t="s">
        <v>3888</v>
      </c>
      <c r="C32" t="s">
        <v>1543</v>
      </c>
      <c r="D32" t="s">
        <v>3861</v>
      </c>
      <c r="E32" t="s">
        <v>1608</v>
      </c>
      <c r="F32">
        <v>19.52</v>
      </c>
      <c r="G32">
        <v>57</v>
      </c>
    </row>
    <row r="33" spans="1:7" x14ac:dyDescent="0.35">
      <c r="A33" t="s">
        <v>1609</v>
      </c>
      <c r="B33" t="s">
        <v>3889</v>
      </c>
      <c r="C33" t="s">
        <v>1565</v>
      </c>
      <c r="D33" t="s">
        <v>3890</v>
      </c>
      <c r="E33" t="s">
        <v>1610</v>
      </c>
      <c r="F33">
        <v>204.39</v>
      </c>
      <c r="G33">
        <v>281</v>
      </c>
    </row>
    <row r="34" spans="1:7" x14ac:dyDescent="0.35">
      <c r="A34" t="s">
        <v>1611</v>
      </c>
      <c r="B34" t="s">
        <v>3891</v>
      </c>
      <c r="C34" t="s">
        <v>1557</v>
      </c>
      <c r="D34" t="s">
        <v>3853</v>
      </c>
      <c r="E34" t="s">
        <v>1612</v>
      </c>
      <c r="F34">
        <v>283.83</v>
      </c>
      <c r="G34">
        <v>244</v>
      </c>
    </row>
    <row r="35" spans="1:7" x14ac:dyDescent="0.35">
      <c r="A35" t="s">
        <v>1613</v>
      </c>
      <c r="B35" t="s">
        <v>3892</v>
      </c>
      <c r="C35" t="s">
        <v>1543</v>
      </c>
      <c r="D35" t="s">
        <v>3867</v>
      </c>
      <c r="E35" t="s">
        <v>1614</v>
      </c>
      <c r="F35">
        <v>179.77</v>
      </c>
      <c r="G35">
        <v>305</v>
      </c>
    </row>
    <row r="36" spans="1:7" x14ac:dyDescent="0.35">
      <c r="A36" t="s">
        <v>1615</v>
      </c>
      <c r="B36" t="s">
        <v>3893</v>
      </c>
      <c r="C36" t="s">
        <v>1562</v>
      </c>
      <c r="D36" t="s">
        <v>3842</v>
      </c>
      <c r="E36" t="s">
        <v>1616</v>
      </c>
      <c r="F36">
        <v>419.28</v>
      </c>
      <c r="G36">
        <v>86</v>
      </c>
    </row>
    <row r="37" spans="1:7" x14ac:dyDescent="0.35">
      <c r="A37" t="s">
        <v>1617</v>
      </c>
      <c r="B37" t="s">
        <v>3894</v>
      </c>
      <c r="C37" t="s">
        <v>1543</v>
      </c>
      <c r="D37" t="s">
        <v>3855</v>
      </c>
      <c r="E37" t="s">
        <v>1618</v>
      </c>
      <c r="F37">
        <v>382.22</v>
      </c>
      <c r="G37">
        <v>329</v>
      </c>
    </row>
    <row r="38" spans="1:7" x14ac:dyDescent="0.35">
      <c r="A38" t="s">
        <v>1619</v>
      </c>
      <c r="B38" t="s">
        <v>3895</v>
      </c>
      <c r="C38" t="s">
        <v>1546</v>
      </c>
      <c r="D38" t="s">
        <v>3844</v>
      </c>
      <c r="E38" t="s">
        <v>1620</v>
      </c>
      <c r="F38">
        <v>223.43</v>
      </c>
      <c r="G38">
        <v>154</v>
      </c>
    </row>
    <row r="39" spans="1:7" x14ac:dyDescent="0.35">
      <c r="A39" t="s">
        <v>1621</v>
      </c>
      <c r="B39" t="s">
        <v>3896</v>
      </c>
      <c r="C39" t="s">
        <v>1546</v>
      </c>
      <c r="D39" t="s">
        <v>3897</v>
      </c>
      <c r="E39" t="s">
        <v>1622</v>
      </c>
      <c r="F39">
        <v>353.47</v>
      </c>
      <c r="G39">
        <v>214</v>
      </c>
    </row>
    <row r="40" spans="1:7" x14ac:dyDescent="0.35">
      <c r="A40" t="s">
        <v>1623</v>
      </c>
      <c r="B40" t="s">
        <v>3898</v>
      </c>
      <c r="C40" t="s">
        <v>1565</v>
      </c>
      <c r="D40" t="s">
        <v>3882</v>
      </c>
      <c r="E40" t="s">
        <v>1624</v>
      </c>
      <c r="F40">
        <v>135.61000000000001</v>
      </c>
      <c r="G40">
        <v>394</v>
      </c>
    </row>
    <row r="41" spans="1:7" x14ac:dyDescent="0.35">
      <c r="A41" t="s">
        <v>1625</v>
      </c>
      <c r="B41" t="s">
        <v>3899</v>
      </c>
      <c r="C41" t="s">
        <v>1562</v>
      </c>
      <c r="D41" t="s">
        <v>3900</v>
      </c>
      <c r="E41" t="s">
        <v>1626</v>
      </c>
      <c r="F41">
        <v>326.06</v>
      </c>
      <c r="G41">
        <v>301</v>
      </c>
    </row>
    <row r="42" spans="1:7" x14ac:dyDescent="0.35">
      <c r="A42" t="s">
        <v>1627</v>
      </c>
      <c r="B42" t="s">
        <v>3901</v>
      </c>
      <c r="C42" t="s">
        <v>1562</v>
      </c>
      <c r="D42" t="s">
        <v>3857</v>
      </c>
      <c r="E42" t="s">
        <v>1628</v>
      </c>
      <c r="F42">
        <v>38.520000000000003</v>
      </c>
      <c r="G42">
        <v>378</v>
      </c>
    </row>
    <row r="43" spans="1:7" x14ac:dyDescent="0.35">
      <c r="A43" t="s">
        <v>1629</v>
      </c>
      <c r="B43" t="s">
        <v>3902</v>
      </c>
      <c r="C43" t="s">
        <v>1565</v>
      </c>
      <c r="D43" t="s">
        <v>3859</v>
      </c>
      <c r="E43" t="s">
        <v>1630</v>
      </c>
      <c r="F43">
        <v>313.26</v>
      </c>
      <c r="G43">
        <v>369</v>
      </c>
    </row>
    <row r="44" spans="1:7" x14ac:dyDescent="0.35">
      <c r="A44" t="s">
        <v>1631</v>
      </c>
      <c r="B44" t="s">
        <v>3903</v>
      </c>
      <c r="C44" t="s">
        <v>1562</v>
      </c>
      <c r="D44" t="s">
        <v>3851</v>
      </c>
      <c r="E44" t="s">
        <v>1632</v>
      </c>
      <c r="F44">
        <v>450.71</v>
      </c>
      <c r="G44">
        <v>389</v>
      </c>
    </row>
    <row r="45" spans="1:7" x14ac:dyDescent="0.35">
      <c r="A45" t="s">
        <v>1633</v>
      </c>
      <c r="B45" t="s">
        <v>3904</v>
      </c>
      <c r="C45" t="s">
        <v>1562</v>
      </c>
      <c r="D45" t="s">
        <v>3842</v>
      </c>
      <c r="E45" t="s">
        <v>1634</v>
      </c>
      <c r="F45">
        <v>253.33</v>
      </c>
      <c r="G45">
        <v>266</v>
      </c>
    </row>
    <row r="46" spans="1:7" x14ac:dyDescent="0.35">
      <c r="A46" t="s">
        <v>1635</v>
      </c>
      <c r="B46" t="s">
        <v>3905</v>
      </c>
      <c r="C46" t="s">
        <v>1565</v>
      </c>
      <c r="D46" t="s">
        <v>3859</v>
      </c>
      <c r="E46" t="s">
        <v>1636</v>
      </c>
      <c r="F46">
        <v>167.12</v>
      </c>
      <c r="G46">
        <v>316</v>
      </c>
    </row>
    <row r="47" spans="1:7" x14ac:dyDescent="0.35">
      <c r="A47" t="s">
        <v>1637</v>
      </c>
      <c r="B47" t="s">
        <v>3906</v>
      </c>
      <c r="C47" t="s">
        <v>1565</v>
      </c>
      <c r="D47" t="s">
        <v>3890</v>
      </c>
      <c r="E47" t="s">
        <v>1638</v>
      </c>
      <c r="F47">
        <v>318.91000000000003</v>
      </c>
      <c r="G47">
        <v>114</v>
      </c>
    </row>
    <row r="48" spans="1:7" x14ac:dyDescent="0.35">
      <c r="A48" t="s">
        <v>1639</v>
      </c>
      <c r="B48" t="s">
        <v>3907</v>
      </c>
      <c r="C48" t="s">
        <v>1546</v>
      </c>
      <c r="D48" t="s">
        <v>3846</v>
      </c>
      <c r="E48" t="s">
        <v>1640</v>
      </c>
      <c r="F48">
        <v>167.34</v>
      </c>
      <c r="G48">
        <v>296</v>
      </c>
    </row>
    <row r="49" spans="1:7" x14ac:dyDescent="0.35">
      <c r="A49" t="s">
        <v>1641</v>
      </c>
      <c r="B49" t="s">
        <v>3908</v>
      </c>
      <c r="C49" t="s">
        <v>1557</v>
      </c>
      <c r="D49" t="s">
        <v>3909</v>
      </c>
      <c r="E49" t="s">
        <v>1642</v>
      </c>
      <c r="F49">
        <f>ROUND(AVERAGE(F2:F3,F5:F19,F21:F24,F26:F28,F30:F48,F50:F84,F86:F101),2)</f>
        <v>254.04</v>
      </c>
      <c r="G49">
        <v>431</v>
      </c>
    </row>
    <row r="50" spans="1:7" x14ac:dyDescent="0.35">
      <c r="A50" t="s">
        <v>1643</v>
      </c>
      <c r="B50" t="s">
        <v>3910</v>
      </c>
      <c r="C50" t="s">
        <v>1562</v>
      </c>
      <c r="D50" t="s">
        <v>3851</v>
      </c>
      <c r="E50" t="s">
        <v>1644</v>
      </c>
      <c r="F50">
        <v>177.98</v>
      </c>
      <c r="G50">
        <v>103</v>
      </c>
    </row>
    <row r="51" spans="1:7" x14ac:dyDescent="0.35">
      <c r="A51" t="s">
        <v>1645</v>
      </c>
      <c r="B51" t="s">
        <v>3911</v>
      </c>
      <c r="C51" t="s">
        <v>1557</v>
      </c>
      <c r="D51" t="s">
        <v>3912</v>
      </c>
      <c r="E51" t="s">
        <v>1646</v>
      </c>
      <c r="F51">
        <v>43.29</v>
      </c>
      <c r="G51">
        <v>267</v>
      </c>
    </row>
    <row r="52" spans="1:7" x14ac:dyDescent="0.35">
      <c r="A52" t="s">
        <v>1647</v>
      </c>
      <c r="B52" t="s">
        <v>3913</v>
      </c>
      <c r="C52" t="s">
        <v>1565</v>
      </c>
      <c r="D52" t="s">
        <v>3859</v>
      </c>
      <c r="E52" t="s">
        <v>1648</v>
      </c>
      <c r="F52">
        <v>190.29</v>
      </c>
      <c r="G52">
        <v>260</v>
      </c>
    </row>
    <row r="53" spans="1:7" x14ac:dyDescent="0.35">
      <c r="A53" t="s">
        <v>1649</v>
      </c>
      <c r="B53" t="s">
        <v>3914</v>
      </c>
      <c r="C53" t="s">
        <v>1562</v>
      </c>
      <c r="D53" t="s">
        <v>3851</v>
      </c>
      <c r="E53" t="s">
        <v>1650</v>
      </c>
      <c r="F53">
        <v>88.49</v>
      </c>
      <c r="G53">
        <v>246</v>
      </c>
    </row>
    <row r="54" spans="1:7" x14ac:dyDescent="0.35">
      <c r="A54" t="s">
        <v>1651</v>
      </c>
      <c r="B54" t="s">
        <v>3915</v>
      </c>
      <c r="C54" t="s">
        <v>1565</v>
      </c>
      <c r="D54" t="s">
        <v>3890</v>
      </c>
      <c r="E54" t="s">
        <v>1652</v>
      </c>
      <c r="F54">
        <v>212.26</v>
      </c>
      <c r="G54">
        <v>82</v>
      </c>
    </row>
    <row r="55" spans="1:7" x14ac:dyDescent="0.35">
      <c r="A55" t="s">
        <v>1653</v>
      </c>
      <c r="B55" t="s">
        <v>3916</v>
      </c>
      <c r="C55" t="s">
        <v>1546</v>
      </c>
      <c r="D55" t="s">
        <v>3849</v>
      </c>
      <c r="E55" t="s">
        <v>1654</v>
      </c>
      <c r="F55">
        <v>386.56</v>
      </c>
      <c r="G55">
        <v>125</v>
      </c>
    </row>
    <row r="56" spans="1:7" x14ac:dyDescent="0.35">
      <c r="A56" t="s">
        <v>1655</v>
      </c>
      <c r="B56" t="s">
        <v>3917</v>
      </c>
      <c r="C56" t="s">
        <v>1565</v>
      </c>
      <c r="D56" t="s">
        <v>3851</v>
      </c>
      <c r="E56" t="s">
        <v>1656</v>
      </c>
      <c r="F56">
        <v>434.84</v>
      </c>
      <c r="G56">
        <v>185</v>
      </c>
    </row>
    <row r="57" spans="1:7" x14ac:dyDescent="0.35">
      <c r="A57" t="s">
        <v>1657</v>
      </c>
      <c r="B57" t="s">
        <v>3918</v>
      </c>
      <c r="C57" t="s">
        <v>1543</v>
      </c>
      <c r="D57" t="s">
        <v>3867</v>
      </c>
      <c r="E57" t="s">
        <v>1658</v>
      </c>
      <c r="F57">
        <v>81.75</v>
      </c>
    </row>
    <row r="58" spans="1:7" x14ac:dyDescent="0.35">
      <c r="A58" t="s">
        <v>1659</v>
      </c>
      <c r="B58" t="s">
        <v>3919</v>
      </c>
      <c r="C58" t="s">
        <v>1543</v>
      </c>
      <c r="D58" t="s">
        <v>3867</v>
      </c>
      <c r="E58" t="s">
        <v>1660</v>
      </c>
      <c r="F58">
        <v>461.47</v>
      </c>
      <c r="G58">
        <v>190</v>
      </c>
    </row>
    <row r="59" spans="1:7" x14ac:dyDescent="0.35">
      <c r="A59" t="s">
        <v>1661</v>
      </c>
      <c r="B59" t="s">
        <v>3920</v>
      </c>
      <c r="C59" t="s">
        <v>1565</v>
      </c>
      <c r="D59" t="s">
        <v>3859</v>
      </c>
      <c r="E59" t="s">
        <v>1662</v>
      </c>
      <c r="F59">
        <v>30.62</v>
      </c>
      <c r="G59">
        <v>138</v>
      </c>
    </row>
    <row r="60" spans="1:7" x14ac:dyDescent="0.35">
      <c r="A60" t="s">
        <v>1663</v>
      </c>
      <c r="B60" t="s">
        <v>3921</v>
      </c>
      <c r="C60" t="s">
        <v>1546</v>
      </c>
      <c r="D60" t="s">
        <v>3851</v>
      </c>
      <c r="E60" t="s">
        <v>1664</v>
      </c>
      <c r="F60">
        <v>113.83</v>
      </c>
      <c r="G60">
        <v>485</v>
      </c>
    </row>
    <row r="61" spans="1:7" x14ac:dyDescent="0.35">
      <c r="A61" t="s">
        <v>1665</v>
      </c>
      <c r="B61" t="s">
        <v>3922</v>
      </c>
      <c r="C61" t="s">
        <v>1557</v>
      </c>
      <c r="D61" t="s">
        <v>3864</v>
      </c>
      <c r="E61" t="s">
        <v>1666</v>
      </c>
      <c r="F61">
        <v>17.309999999999999</v>
      </c>
      <c r="G61">
        <v>399</v>
      </c>
    </row>
    <row r="62" spans="1:7" x14ac:dyDescent="0.35">
      <c r="A62" t="s">
        <v>1667</v>
      </c>
      <c r="B62" t="s">
        <v>3923</v>
      </c>
      <c r="C62" t="s">
        <v>1557</v>
      </c>
      <c r="D62" t="s">
        <v>3912</v>
      </c>
      <c r="E62" t="s">
        <v>1668</v>
      </c>
      <c r="F62">
        <v>482.75</v>
      </c>
      <c r="G62">
        <v>444</v>
      </c>
    </row>
    <row r="63" spans="1:7" x14ac:dyDescent="0.35">
      <c r="A63" t="s">
        <v>1669</v>
      </c>
      <c r="B63" t="s">
        <v>3924</v>
      </c>
      <c r="C63" t="s">
        <v>1565</v>
      </c>
      <c r="D63" t="s">
        <v>3875</v>
      </c>
      <c r="E63" t="s">
        <v>1670</v>
      </c>
      <c r="F63">
        <v>103.45</v>
      </c>
      <c r="G63">
        <v>465</v>
      </c>
    </row>
    <row r="64" spans="1:7" x14ac:dyDescent="0.35">
      <c r="A64" t="s">
        <v>1671</v>
      </c>
      <c r="B64" t="s">
        <v>3925</v>
      </c>
      <c r="C64" t="s">
        <v>1562</v>
      </c>
      <c r="D64" t="s">
        <v>3842</v>
      </c>
      <c r="E64" t="s">
        <v>1672</v>
      </c>
      <c r="F64">
        <v>86.42</v>
      </c>
      <c r="G64">
        <v>222</v>
      </c>
    </row>
    <row r="65" spans="1:7" x14ac:dyDescent="0.35">
      <c r="A65" t="s">
        <v>1673</v>
      </c>
      <c r="B65" t="s">
        <v>3926</v>
      </c>
      <c r="C65" t="s">
        <v>1557</v>
      </c>
      <c r="D65" t="s">
        <v>3853</v>
      </c>
      <c r="E65" t="s">
        <v>1674</v>
      </c>
      <c r="F65">
        <v>266.86</v>
      </c>
      <c r="G65">
        <v>458</v>
      </c>
    </row>
    <row r="66" spans="1:7" x14ac:dyDescent="0.35">
      <c r="A66" t="s">
        <v>1675</v>
      </c>
      <c r="B66" t="s">
        <v>3927</v>
      </c>
      <c r="C66" t="s">
        <v>1557</v>
      </c>
      <c r="D66" t="s">
        <v>3909</v>
      </c>
      <c r="E66" t="s">
        <v>1676</v>
      </c>
      <c r="F66">
        <v>299.11</v>
      </c>
      <c r="G66">
        <v>118</v>
      </c>
    </row>
    <row r="67" spans="1:7" x14ac:dyDescent="0.35">
      <c r="A67" t="s">
        <v>1677</v>
      </c>
      <c r="B67" t="s">
        <v>3928</v>
      </c>
      <c r="C67" t="s">
        <v>1565</v>
      </c>
      <c r="D67" t="s">
        <v>3859</v>
      </c>
      <c r="E67" t="s">
        <v>1678</v>
      </c>
      <c r="F67">
        <v>240.63</v>
      </c>
      <c r="G67">
        <v>423</v>
      </c>
    </row>
    <row r="68" spans="1:7" x14ac:dyDescent="0.35">
      <c r="A68" t="s">
        <v>1679</v>
      </c>
      <c r="B68" t="s">
        <v>3929</v>
      </c>
      <c r="C68" t="s">
        <v>1557</v>
      </c>
      <c r="D68" t="s">
        <v>3864</v>
      </c>
      <c r="E68" t="s">
        <v>1680</v>
      </c>
      <c r="F68">
        <v>340.39</v>
      </c>
      <c r="G68">
        <v>177</v>
      </c>
    </row>
    <row r="69" spans="1:7" x14ac:dyDescent="0.35">
      <c r="A69" t="s">
        <v>1681</v>
      </c>
      <c r="B69" t="s">
        <v>3930</v>
      </c>
      <c r="C69" t="s">
        <v>1562</v>
      </c>
      <c r="D69" t="s">
        <v>3851</v>
      </c>
      <c r="E69" t="s">
        <v>1682</v>
      </c>
      <c r="F69">
        <v>349.17</v>
      </c>
      <c r="G69">
        <v>476</v>
      </c>
    </row>
    <row r="70" spans="1:7" x14ac:dyDescent="0.35">
      <c r="A70" t="s">
        <v>1683</v>
      </c>
      <c r="B70" t="s">
        <v>3931</v>
      </c>
      <c r="C70" t="s">
        <v>1543</v>
      </c>
      <c r="D70" t="s">
        <v>3932</v>
      </c>
      <c r="E70" t="s">
        <v>1684</v>
      </c>
      <c r="F70">
        <v>243.7</v>
      </c>
      <c r="G70">
        <v>130</v>
      </c>
    </row>
    <row r="71" spans="1:7" x14ac:dyDescent="0.35">
      <c r="A71" t="s">
        <v>1685</v>
      </c>
      <c r="B71" t="s">
        <v>3933</v>
      </c>
      <c r="C71" t="s">
        <v>1546</v>
      </c>
      <c r="D71" t="s">
        <v>3849</v>
      </c>
      <c r="E71" t="s">
        <v>1686</v>
      </c>
      <c r="F71">
        <v>218.22</v>
      </c>
      <c r="G71">
        <v>224</v>
      </c>
    </row>
    <row r="72" spans="1:7" x14ac:dyDescent="0.35">
      <c r="A72" t="s">
        <v>1687</v>
      </c>
      <c r="B72" t="s">
        <v>3934</v>
      </c>
      <c r="C72" t="s">
        <v>1543</v>
      </c>
      <c r="D72" t="s">
        <v>3878</v>
      </c>
      <c r="E72" t="s">
        <v>1688</v>
      </c>
      <c r="F72">
        <v>138.05000000000001</v>
      </c>
      <c r="G72">
        <v>89</v>
      </c>
    </row>
    <row r="73" spans="1:7" x14ac:dyDescent="0.35">
      <c r="A73" t="s">
        <v>1689</v>
      </c>
      <c r="B73" t="s">
        <v>3935</v>
      </c>
      <c r="C73" t="s">
        <v>1557</v>
      </c>
      <c r="D73" t="s">
        <v>3864</v>
      </c>
      <c r="E73" t="s">
        <v>1690</v>
      </c>
      <c r="F73">
        <v>214.32</v>
      </c>
      <c r="G73">
        <v>383</v>
      </c>
    </row>
    <row r="74" spans="1:7" x14ac:dyDescent="0.35">
      <c r="A74" t="s">
        <v>1691</v>
      </c>
      <c r="B74" t="s">
        <v>3936</v>
      </c>
      <c r="C74" t="s">
        <v>1565</v>
      </c>
      <c r="D74" t="s">
        <v>3859</v>
      </c>
      <c r="E74" t="s">
        <v>1692</v>
      </c>
      <c r="F74">
        <v>477.61</v>
      </c>
      <c r="G74">
        <v>300</v>
      </c>
    </row>
    <row r="75" spans="1:7" x14ac:dyDescent="0.35">
      <c r="A75" t="s">
        <v>1693</v>
      </c>
      <c r="B75" t="s">
        <v>3937</v>
      </c>
      <c r="C75" t="s">
        <v>1565</v>
      </c>
      <c r="D75" t="s">
        <v>3890</v>
      </c>
      <c r="E75" t="s">
        <v>1694</v>
      </c>
      <c r="F75">
        <v>107.06</v>
      </c>
      <c r="G75">
        <v>359</v>
      </c>
    </row>
    <row r="76" spans="1:7" x14ac:dyDescent="0.35">
      <c r="A76" t="s">
        <v>1695</v>
      </c>
      <c r="B76" t="s">
        <v>3938</v>
      </c>
      <c r="C76" t="s">
        <v>1562</v>
      </c>
      <c r="D76" t="s">
        <v>3857</v>
      </c>
      <c r="E76" t="s">
        <v>1696</v>
      </c>
      <c r="F76">
        <v>403.71</v>
      </c>
      <c r="G76">
        <v>159</v>
      </c>
    </row>
    <row r="77" spans="1:7" x14ac:dyDescent="0.35">
      <c r="A77" t="s">
        <v>1697</v>
      </c>
      <c r="B77" t="s">
        <v>3939</v>
      </c>
      <c r="C77" t="s">
        <v>1546</v>
      </c>
      <c r="D77" t="s">
        <v>3897</v>
      </c>
      <c r="E77" t="s">
        <v>1698</v>
      </c>
      <c r="F77">
        <v>158.13999999999999</v>
      </c>
      <c r="G77">
        <v>82</v>
      </c>
    </row>
    <row r="78" spans="1:7" x14ac:dyDescent="0.35">
      <c r="A78" t="s">
        <v>1699</v>
      </c>
      <c r="B78" t="s">
        <v>3940</v>
      </c>
      <c r="C78" t="s">
        <v>1562</v>
      </c>
      <c r="D78" t="s">
        <v>3842</v>
      </c>
      <c r="E78" t="s">
        <v>1700</v>
      </c>
      <c r="F78">
        <v>392.89</v>
      </c>
      <c r="G78">
        <v>320</v>
      </c>
    </row>
    <row r="79" spans="1:7" x14ac:dyDescent="0.35">
      <c r="A79" t="s">
        <v>1701</v>
      </c>
      <c r="B79" t="s">
        <v>3941</v>
      </c>
      <c r="C79" t="s">
        <v>1562</v>
      </c>
      <c r="D79" t="s">
        <v>3869</v>
      </c>
      <c r="E79" t="s">
        <v>1702</v>
      </c>
      <c r="F79">
        <v>480.9</v>
      </c>
      <c r="G79">
        <v>104</v>
      </c>
    </row>
    <row r="80" spans="1:7" x14ac:dyDescent="0.35">
      <c r="A80" t="s">
        <v>1703</v>
      </c>
      <c r="B80" t="s">
        <v>3942</v>
      </c>
      <c r="C80" t="s">
        <v>1543</v>
      </c>
      <c r="D80" t="s">
        <v>3867</v>
      </c>
      <c r="E80" t="s">
        <v>1704</v>
      </c>
      <c r="F80">
        <v>325.26</v>
      </c>
      <c r="G80">
        <v>400</v>
      </c>
    </row>
    <row r="81" spans="1:7" x14ac:dyDescent="0.35">
      <c r="A81" t="s">
        <v>1705</v>
      </c>
      <c r="B81" t="s">
        <v>3943</v>
      </c>
      <c r="C81" t="s">
        <v>1543</v>
      </c>
      <c r="D81" t="s">
        <v>3855</v>
      </c>
      <c r="E81" t="s">
        <v>1706</v>
      </c>
      <c r="F81">
        <v>228.53</v>
      </c>
      <c r="G81">
        <v>469</v>
      </c>
    </row>
    <row r="82" spans="1:7" x14ac:dyDescent="0.35">
      <c r="A82" t="s">
        <v>1707</v>
      </c>
      <c r="B82" t="s">
        <v>3944</v>
      </c>
      <c r="C82" t="s">
        <v>1543</v>
      </c>
      <c r="D82" t="s">
        <v>3861</v>
      </c>
      <c r="E82" t="s">
        <v>1708</v>
      </c>
      <c r="F82">
        <v>143.43</v>
      </c>
      <c r="G82">
        <v>58</v>
      </c>
    </row>
    <row r="83" spans="1:7" x14ac:dyDescent="0.35">
      <c r="A83" t="s">
        <v>1709</v>
      </c>
      <c r="B83" t="s">
        <v>3945</v>
      </c>
      <c r="C83" t="s">
        <v>1565</v>
      </c>
      <c r="D83" t="s">
        <v>3875</v>
      </c>
      <c r="E83" t="s">
        <v>1710</v>
      </c>
      <c r="F83">
        <v>285.54000000000002</v>
      </c>
      <c r="G83">
        <v>358</v>
      </c>
    </row>
    <row r="84" spans="1:7" x14ac:dyDescent="0.35">
      <c r="A84" t="s">
        <v>1711</v>
      </c>
      <c r="B84" t="s">
        <v>3946</v>
      </c>
      <c r="C84" t="s">
        <v>1565</v>
      </c>
      <c r="D84" t="s">
        <v>3859</v>
      </c>
      <c r="E84" t="s">
        <v>1712</v>
      </c>
      <c r="F84">
        <v>152.91999999999999</v>
      </c>
      <c r="G84">
        <v>281</v>
      </c>
    </row>
    <row r="85" spans="1:7" x14ac:dyDescent="0.35">
      <c r="A85" t="s">
        <v>1713</v>
      </c>
      <c r="B85" t="s">
        <v>3947</v>
      </c>
      <c r="C85" t="s">
        <v>1557</v>
      </c>
      <c r="D85" t="s">
        <v>3853</v>
      </c>
      <c r="E85" t="s">
        <v>1714</v>
      </c>
      <c r="F85">
        <f>ROUND(AVERAGE(F2:F3,F5:F19,F21:F24,F26:F28,F30:F48,F50:F84,F86:F101),2)</f>
        <v>254.04</v>
      </c>
      <c r="G85">
        <v>159</v>
      </c>
    </row>
    <row r="86" spans="1:7" x14ac:dyDescent="0.35">
      <c r="A86" t="s">
        <v>1715</v>
      </c>
      <c r="B86" t="s">
        <v>3948</v>
      </c>
      <c r="C86" t="s">
        <v>1543</v>
      </c>
      <c r="D86" t="s">
        <v>3932</v>
      </c>
      <c r="E86" t="s">
        <v>1716</v>
      </c>
      <c r="F86">
        <v>388.46</v>
      </c>
      <c r="G86">
        <v>208</v>
      </c>
    </row>
    <row r="87" spans="1:7" x14ac:dyDescent="0.35">
      <c r="A87" t="s">
        <v>1717</v>
      </c>
      <c r="B87" t="s">
        <v>3949</v>
      </c>
      <c r="C87" t="s">
        <v>1546</v>
      </c>
      <c r="D87" t="s">
        <v>3851</v>
      </c>
      <c r="E87" t="s">
        <v>1718</v>
      </c>
      <c r="F87">
        <v>119.57</v>
      </c>
      <c r="G87">
        <v>210</v>
      </c>
    </row>
    <row r="88" spans="1:7" x14ac:dyDescent="0.35">
      <c r="A88" t="s">
        <v>1719</v>
      </c>
      <c r="B88" t="s">
        <v>3950</v>
      </c>
      <c r="C88" t="s">
        <v>1543</v>
      </c>
      <c r="D88" t="s">
        <v>3861</v>
      </c>
      <c r="E88" t="s">
        <v>1720</v>
      </c>
      <c r="F88">
        <v>176.07</v>
      </c>
      <c r="G88">
        <v>82</v>
      </c>
    </row>
    <row r="89" spans="1:7" x14ac:dyDescent="0.35">
      <c r="A89" t="s">
        <v>1721</v>
      </c>
      <c r="B89" t="s">
        <v>3951</v>
      </c>
      <c r="C89" t="s">
        <v>1543</v>
      </c>
      <c r="D89" t="s">
        <v>3855</v>
      </c>
      <c r="E89" t="s">
        <v>1722</v>
      </c>
      <c r="F89">
        <v>371.38</v>
      </c>
      <c r="G89">
        <v>220</v>
      </c>
    </row>
    <row r="90" spans="1:7" x14ac:dyDescent="0.35">
      <c r="A90" t="s">
        <v>1723</v>
      </c>
      <c r="B90" t="s">
        <v>3952</v>
      </c>
      <c r="C90" t="s">
        <v>1565</v>
      </c>
      <c r="D90" t="s">
        <v>3851</v>
      </c>
      <c r="E90" t="s">
        <v>1724</v>
      </c>
      <c r="F90">
        <v>131.24</v>
      </c>
      <c r="G90">
        <v>232</v>
      </c>
    </row>
    <row r="91" spans="1:7" x14ac:dyDescent="0.35">
      <c r="A91" t="s">
        <v>1725</v>
      </c>
      <c r="B91" t="s">
        <v>3953</v>
      </c>
      <c r="C91" t="s">
        <v>1557</v>
      </c>
      <c r="D91" t="s">
        <v>3909</v>
      </c>
      <c r="E91" t="s">
        <v>1726</v>
      </c>
      <c r="F91">
        <v>183.04</v>
      </c>
      <c r="G91">
        <v>457</v>
      </c>
    </row>
    <row r="92" spans="1:7" x14ac:dyDescent="0.35">
      <c r="A92" t="s">
        <v>1727</v>
      </c>
      <c r="B92" t="s">
        <v>3954</v>
      </c>
      <c r="C92" t="s">
        <v>1562</v>
      </c>
      <c r="D92" t="s">
        <v>3851</v>
      </c>
      <c r="E92" t="s">
        <v>1728</v>
      </c>
      <c r="F92">
        <v>340.14</v>
      </c>
      <c r="G92">
        <v>361</v>
      </c>
    </row>
    <row r="93" spans="1:7" x14ac:dyDescent="0.35">
      <c r="A93" t="s">
        <v>1729</v>
      </c>
      <c r="B93" t="s">
        <v>3955</v>
      </c>
      <c r="C93" t="s">
        <v>1546</v>
      </c>
      <c r="D93" t="s">
        <v>3897</v>
      </c>
      <c r="E93" t="s">
        <v>1730</v>
      </c>
      <c r="F93">
        <v>438.25</v>
      </c>
      <c r="G93">
        <v>496</v>
      </c>
    </row>
    <row r="94" spans="1:7" x14ac:dyDescent="0.35">
      <c r="A94" t="s">
        <v>1731</v>
      </c>
      <c r="B94" t="s">
        <v>3956</v>
      </c>
      <c r="C94" t="s">
        <v>1543</v>
      </c>
      <c r="D94" t="s">
        <v>3869</v>
      </c>
      <c r="E94" t="s">
        <v>1732</v>
      </c>
      <c r="F94">
        <v>447.43</v>
      </c>
      <c r="G94">
        <v>191</v>
      </c>
    </row>
    <row r="95" spans="1:7" x14ac:dyDescent="0.35">
      <c r="A95" t="s">
        <v>1733</v>
      </c>
      <c r="B95" t="s">
        <v>3957</v>
      </c>
      <c r="C95" t="s">
        <v>1562</v>
      </c>
      <c r="D95" t="s">
        <v>3842</v>
      </c>
      <c r="E95" t="s">
        <v>1734</v>
      </c>
      <c r="F95">
        <v>377.52</v>
      </c>
      <c r="G95">
        <v>485</v>
      </c>
    </row>
    <row r="96" spans="1:7" x14ac:dyDescent="0.35">
      <c r="A96" t="s">
        <v>1735</v>
      </c>
      <c r="B96" t="s">
        <v>3958</v>
      </c>
      <c r="C96" t="s">
        <v>1557</v>
      </c>
      <c r="D96" t="s">
        <v>3853</v>
      </c>
      <c r="E96" t="s">
        <v>1736</v>
      </c>
      <c r="F96">
        <v>358.47</v>
      </c>
      <c r="G96">
        <v>213</v>
      </c>
    </row>
    <row r="97" spans="1:7" x14ac:dyDescent="0.35">
      <c r="A97" t="s">
        <v>1737</v>
      </c>
      <c r="B97" t="s">
        <v>3959</v>
      </c>
      <c r="C97" t="s">
        <v>1565</v>
      </c>
      <c r="D97" t="s">
        <v>3851</v>
      </c>
      <c r="E97" t="s">
        <v>1738</v>
      </c>
      <c r="F97">
        <v>60.65</v>
      </c>
      <c r="G97">
        <v>75</v>
      </c>
    </row>
    <row r="98" spans="1:7" x14ac:dyDescent="0.35">
      <c r="A98" t="s">
        <v>1739</v>
      </c>
      <c r="B98" t="s">
        <v>3960</v>
      </c>
      <c r="C98" t="s">
        <v>1546</v>
      </c>
      <c r="D98" t="s">
        <v>3846</v>
      </c>
      <c r="E98" t="s">
        <v>1740</v>
      </c>
      <c r="F98">
        <v>358.47</v>
      </c>
      <c r="G98">
        <v>143</v>
      </c>
    </row>
    <row r="99" spans="1:7" x14ac:dyDescent="0.35">
      <c r="A99" t="s">
        <v>1741</v>
      </c>
      <c r="B99" t="s">
        <v>3961</v>
      </c>
      <c r="C99" t="s">
        <v>1565</v>
      </c>
      <c r="D99" t="s">
        <v>3890</v>
      </c>
      <c r="E99" t="s">
        <v>1742</v>
      </c>
      <c r="F99">
        <v>245.98</v>
      </c>
      <c r="G99">
        <v>471</v>
      </c>
    </row>
    <row r="100" spans="1:7" x14ac:dyDescent="0.35">
      <c r="A100" t="s">
        <v>1743</v>
      </c>
      <c r="B100" t="s">
        <v>3962</v>
      </c>
      <c r="C100" t="s">
        <v>1562</v>
      </c>
      <c r="D100" t="s">
        <v>3857</v>
      </c>
      <c r="E100" t="s">
        <v>1744</v>
      </c>
      <c r="F100">
        <v>431.67</v>
      </c>
      <c r="G100">
        <v>73</v>
      </c>
    </row>
    <row r="101" spans="1:7" x14ac:dyDescent="0.35">
      <c r="A101" t="s">
        <v>1745</v>
      </c>
      <c r="B101" t="s">
        <v>3963</v>
      </c>
      <c r="C101" t="s">
        <v>1543</v>
      </c>
      <c r="D101" t="s">
        <v>3861</v>
      </c>
      <c r="E101" t="s">
        <v>1746</v>
      </c>
      <c r="F101">
        <v>201.41</v>
      </c>
      <c r="G101">
        <v>146</v>
      </c>
    </row>
  </sheetData>
  <autoFilter ref="C1:C101" xr:uid="{00000000-0001-0000-0100-000000000000}"/>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ED21D-7E1D-4D17-945B-2A0CF14C28EE}">
  <sheetPr codeName="Sheet2"/>
  <dimension ref="A1:L101"/>
  <sheetViews>
    <sheetView topLeftCell="B1" zoomScale="108" workbookViewId="0">
      <selection activeCell="J16" sqref="J16:L17"/>
    </sheetView>
  </sheetViews>
  <sheetFormatPr defaultRowHeight="14.5" x14ac:dyDescent="0.35"/>
  <cols>
    <col min="1" max="1" width="12.54296875" bestFit="1" customWidth="1"/>
    <col min="2" max="2" width="25.90625" bestFit="1" customWidth="1"/>
    <col min="3" max="3" width="10.54296875" bestFit="1" customWidth="1"/>
    <col min="4" max="4" width="14.6328125" bestFit="1" customWidth="1"/>
    <col min="5" max="5" width="27.90625" bestFit="1" customWidth="1"/>
    <col min="6" max="6" width="11.453125" style="5" bestFit="1" customWidth="1"/>
    <col min="7" max="7" width="7.6328125" bestFit="1" customWidth="1"/>
    <col min="8" max="8" width="12" style="7" bestFit="1" customWidth="1"/>
    <col min="10" max="10" width="21.54296875" customWidth="1"/>
    <col min="11" max="11" width="12.90625" customWidth="1"/>
    <col min="12" max="12" width="11" customWidth="1"/>
    <col min="13" max="13" width="12" customWidth="1"/>
    <col min="14" max="14" width="12.08984375" customWidth="1"/>
  </cols>
  <sheetData>
    <row r="1" spans="1:12" x14ac:dyDescent="0.35">
      <c r="A1" t="s">
        <v>1535</v>
      </c>
      <c r="B1" t="s">
        <v>1536</v>
      </c>
      <c r="C1" t="s">
        <v>1537</v>
      </c>
      <c r="D1" t="s">
        <v>1538</v>
      </c>
      <c r="E1" t="s">
        <v>1539</v>
      </c>
      <c r="F1" s="5" t="s">
        <v>1540</v>
      </c>
      <c r="G1" t="s">
        <v>1541</v>
      </c>
      <c r="H1" s="7" t="s">
        <v>4553</v>
      </c>
    </row>
    <row r="2" spans="1:12" x14ac:dyDescent="0.35">
      <c r="A2" t="s">
        <v>1542</v>
      </c>
      <c r="B2" t="s">
        <v>3841</v>
      </c>
      <c r="C2" t="s">
        <v>1562</v>
      </c>
      <c r="D2" t="s">
        <v>3842</v>
      </c>
      <c r="E2" t="s">
        <v>1544</v>
      </c>
      <c r="F2" s="5">
        <v>112.42</v>
      </c>
      <c r="G2">
        <v>416</v>
      </c>
      <c r="H2" s="7">
        <f>Product_Dim[[#This Row],[Cost]]*Product_Dim[[#This Row],[Stock]]</f>
        <v>46766.720000000001</v>
      </c>
    </row>
    <row r="3" spans="1:12" x14ac:dyDescent="0.35">
      <c r="A3" t="s">
        <v>1545</v>
      </c>
      <c r="B3" t="s">
        <v>3843</v>
      </c>
      <c r="C3" t="s">
        <v>1546</v>
      </c>
      <c r="D3" t="s">
        <v>3844</v>
      </c>
      <c r="E3" t="s">
        <v>1547</v>
      </c>
      <c r="F3" s="5">
        <v>342.56</v>
      </c>
      <c r="G3">
        <v>181</v>
      </c>
      <c r="H3" s="7">
        <f>Product_Dim[[#This Row],[Cost]]*Product_Dim[[#This Row],[Stock]]</f>
        <v>62003.360000000001</v>
      </c>
    </row>
    <row r="4" spans="1:12" x14ac:dyDescent="0.35">
      <c r="A4" t="s">
        <v>1567</v>
      </c>
      <c r="B4" t="s">
        <v>3860</v>
      </c>
      <c r="C4" t="s">
        <v>1543</v>
      </c>
      <c r="D4" t="s">
        <v>3861</v>
      </c>
      <c r="E4" t="s">
        <v>1568</v>
      </c>
      <c r="F4" s="5">
        <v>298.86</v>
      </c>
      <c r="G4">
        <v>308</v>
      </c>
      <c r="H4" s="7">
        <f>Product_Dim[[#This Row],[Cost]]*Product_Dim[[#This Row],[Stock]]</f>
        <v>92048.88</v>
      </c>
      <c r="J4" t="s">
        <v>4582</v>
      </c>
      <c r="L4" s="7">
        <f>COUNTA(#REF!)</f>
        <v>1</v>
      </c>
    </row>
    <row r="5" spans="1:12" x14ac:dyDescent="0.35">
      <c r="A5" t="s">
        <v>1569</v>
      </c>
      <c r="B5" t="s">
        <v>3862</v>
      </c>
      <c r="C5" t="s">
        <v>1562</v>
      </c>
      <c r="D5" t="s">
        <v>3851</v>
      </c>
      <c r="E5" t="s">
        <v>1570</v>
      </c>
      <c r="F5" s="5">
        <v>449.4</v>
      </c>
      <c r="G5" s="49">
        <f>AVERAGE(G2:G4,G6:G14,G16:G52,G54:G100)</f>
        <v>274.82291666666669</v>
      </c>
      <c r="H5" s="7">
        <f>Product_Dim[[#This Row],[Cost]]*Product_Dim[[#This Row],[Stock]]</f>
        <v>123505.41875</v>
      </c>
      <c r="J5" t="s">
        <v>4583</v>
      </c>
      <c r="L5" s="7">
        <f>COUNTA(_xlfn.UNIQUE(Product_Dim[Category]))</f>
        <v>5</v>
      </c>
    </row>
    <row r="6" spans="1:12" x14ac:dyDescent="0.35">
      <c r="A6" t="s">
        <v>1571</v>
      </c>
      <c r="B6" t="s">
        <v>3863</v>
      </c>
      <c r="C6" t="s">
        <v>1557</v>
      </c>
      <c r="D6" t="s">
        <v>3864</v>
      </c>
      <c r="E6" t="s">
        <v>1572</v>
      </c>
      <c r="F6" s="5">
        <v>115.82</v>
      </c>
      <c r="G6">
        <v>460</v>
      </c>
      <c r="H6" s="7">
        <f>Product_Dim[[#This Row],[Cost]]*Product_Dim[[#This Row],[Stock]]</f>
        <v>53277.2</v>
      </c>
      <c r="J6" t="s">
        <v>1538</v>
      </c>
      <c r="L6" s="7">
        <f>COUNTA(_xlfn.UNIQUE(Product_Dim[Sub_Category]))</f>
        <v>23</v>
      </c>
    </row>
    <row r="7" spans="1:12" x14ac:dyDescent="0.35">
      <c r="A7" t="s">
        <v>1573</v>
      </c>
      <c r="B7" t="s">
        <v>3865</v>
      </c>
      <c r="C7" t="s">
        <v>1562</v>
      </c>
      <c r="D7" t="s">
        <v>3851</v>
      </c>
      <c r="E7" t="s">
        <v>1574</v>
      </c>
      <c r="F7" s="5">
        <v>242.23</v>
      </c>
      <c r="G7">
        <v>453</v>
      </c>
      <c r="H7" s="7">
        <f>Product_Dim[[#This Row],[Cost]]*Product_Dim[[#This Row],[Stock]]</f>
        <v>109730.19</v>
      </c>
      <c r="J7" t="s">
        <v>4584</v>
      </c>
      <c r="L7" s="7">
        <f>SUM(Product_Dim[Stock])</f>
        <v>27353.46875</v>
      </c>
    </row>
    <row r="8" spans="1:12" x14ac:dyDescent="0.35">
      <c r="A8" t="s">
        <v>1575</v>
      </c>
      <c r="B8" t="s">
        <v>3866</v>
      </c>
      <c r="C8" t="s">
        <v>1543</v>
      </c>
      <c r="D8" t="s">
        <v>3867</v>
      </c>
      <c r="E8" t="s">
        <v>1576</v>
      </c>
      <c r="F8" s="5">
        <v>48.01</v>
      </c>
      <c r="G8">
        <v>439</v>
      </c>
      <c r="H8" s="7">
        <f>Product_Dim[[#This Row],[Cost]]*Product_Dim[[#This Row],[Stock]]</f>
        <v>21076.39</v>
      </c>
      <c r="J8" t="s">
        <v>4553</v>
      </c>
      <c r="L8" s="25">
        <f>SUM(Product_Dim[Total Sales])</f>
        <v>7037053.2039583353</v>
      </c>
    </row>
    <row r="9" spans="1:12" x14ac:dyDescent="0.35">
      <c r="A9" t="s">
        <v>1577</v>
      </c>
      <c r="B9" t="s">
        <v>3868</v>
      </c>
      <c r="C9" t="s">
        <v>1562</v>
      </c>
      <c r="D9" t="s">
        <v>3869</v>
      </c>
      <c r="E9" t="s">
        <v>1578</v>
      </c>
      <c r="F9" s="5">
        <v>465.34</v>
      </c>
      <c r="G9">
        <v>301</v>
      </c>
      <c r="H9" s="7">
        <f>Product_Dim[[#This Row],[Cost]]*Product_Dim[[#This Row],[Stock]]</f>
        <v>140067.34</v>
      </c>
      <c r="J9" t="s">
        <v>4585</v>
      </c>
      <c r="L9" s="7">
        <f>AVERAGE(Product_Dim[Cost])</f>
        <v>254.04340000000008</v>
      </c>
    </row>
    <row r="10" spans="1:12" x14ac:dyDescent="0.35">
      <c r="A10" t="s">
        <v>1579</v>
      </c>
      <c r="B10" t="s">
        <v>3870</v>
      </c>
      <c r="C10" t="s">
        <v>1557</v>
      </c>
      <c r="D10" t="s">
        <v>3871</v>
      </c>
      <c r="E10" t="s">
        <v>1580</v>
      </c>
      <c r="F10" s="5">
        <v>337.42</v>
      </c>
      <c r="G10">
        <v>256</v>
      </c>
      <c r="H10" s="7">
        <f>Product_Dim[[#This Row],[Cost]]*Product_Dim[[#This Row],[Stock]]</f>
        <v>86379.520000000004</v>
      </c>
    </row>
    <row r="11" spans="1:12" x14ac:dyDescent="0.35">
      <c r="A11" t="s">
        <v>1581</v>
      </c>
      <c r="B11" t="s">
        <v>3872</v>
      </c>
      <c r="C11" t="s">
        <v>1565</v>
      </c>
      <c r="D11" t="s">
        <v>3851</v>
      </c>
      <c r="E11" t="s">
        <v>1582</v>
      </c>
      <c r="F11" s="5">
        <v>144.53</v>
      </c>
      <c r="G11">
        <v>367</v>
      </c>
      <c r="H11" s="7">
        <f>Product_Dim[[#This Row],[Cost]]*Product_Dim[[#This Row],[Stock]]</f>
        <v>53042.51</v>
      </c>
    </row>
    <row r="12" spans="1:12" x14ac:dyDescent="0.35">
      <c r="A12" t="s">
        <v>1583</v>
      </c>
      <c r="B12" t="s">
        <v>3873</v>
      </c>
      <c r="C12" t="s">
        <v>1546</v>
      </c>
      <c r="D12" t="s">
        <v>3849</v>
      </c>
      <c r="E12" t="s">
        <v>1584</v>
      </c>
      <c r="F12" s="5">
        <v>254.04</v>
      </c>
      <c r="G12">
        <v>343</v>
      </c>
      <c r="H12" s="7">
        <f>Product_Dim[[#This Row],[Cost]]*Product_Dim[[#This Row],[Stock]]</f>
        <v>87135.72</v>
      </c>
    </row>
    <row r="13" spans="1:12" x14ac:dyDescent="0.35">
      <c r="A13" t="s">
        <v>1585</v>
      </c>
      <c r="B13" t="s">
        <v>3874</v>
      </c>
      <c r="C13" t="s">
        <v>1565</v>
      </c>
      <c r="D13" t="s">
        <v>3875</v>
      </c>
      <c r="E13" t="s">
        <v>1586</v>
      </c>
      <c r="F13" s="5">
        <v>21.34</v>
      </c>
      <c r="G13">
        <v>65</v>
      </c>
      <c r="H13" s="7">
        <f>Product_Dim[[#This Row],[Cost]]*Product_Dim[[#This Row],[Stock]]</f>
        <v>1387.1</v>
      </c>
    </row>
    <row r="14" spans="1:12" x14ac:dyDescent="0.35">
      <c r="A14" t="s">
        <v>1548</v>
      </c>
      <c r="B14" t="s">
        <v>3845</v>
      </c>
      <c r="C14" t="s">
        <v>1546</v>
      </c>
      <c r="D14" t="s">
        <v>3846</v>
      </c>
      <c r="E14" t="s">
        <v>1549</v>
      </c>
      <c r="F14" s="5">
        <v>254.04</v>
      </c>
      <c r="G14">
        <v>352</v>
      </c>
      <c r="H14" s="7">
        <f>Product_Dim[[#This Row],[Cost]]*Product_Dim[[#This Row],[Stock]]</f>
        <v>89422.080000000002</v>
      </c>
    </row>
    <row r="15" spans="1:12" x14ac:dyDescent="0.35">
      <c r="A15" t="s">
        <v>1587</v>
      </c>
      <c r="B15" t="s">
        <v>3876</v>
      </c>
      <c r="C15" t="s">
        <v>1565</v>
      </c>
      <c r="D15" t="s">
        <v>3851</v>
      </c>
      <c r="E15" t="s">
        <v>1588</v>
      </c>
      <c r="F15" s="5">
        <v>131.51</v>
      </c>
      <c r="G15" s="49">
        <f>AVERAGE(G2:G4,G6:G14,G16:G52,G54:G100)</f>
        <v>274.82291666666669</v>
      </c>
      <c r="H15" s="7">
        <f>Product_Dim[[#This Row],[Cost]]*Product_Dim[[#This Row],[Stock]]</f>
        <v>36141.961770833332</v>
      </c>
    </row>
    <row r="16" spans="1:12" x14ac:dyDescent="0.35">
      <c r="A16" t="s">
        <v>1589</v>
      </c>
      <c r="B16" t="s">
        <v>3877</v>
      </c>
      <c r="C16" t="s">
        <v>1543</v>
      </c>
      <c r="D16" t="s">
        <v>3878</v>
      </c>
      <c r="E16" t="s">
        <v>1590</v>
      </c>
      <c r="F16" s="5">
        <v>123.46</v>
      </c>
      <c r="G16">
        <v>76</v>
      </c>
      <c r="H16" s="7">
        <f>Product_Dim[[#This Row],[Cost]]*Product_Dim[[#This Row],[Stock]]</f>
        <v>9382.9599999999991</v>
      </c>
    </row>
    <row r="17" spans="1:8" x14ac:dyDescent="0.35">
      <c r="A17" t="s">
        <v>1591</v>
      </c>
      <c r="B17" t="s">
        <v>3879</v>
      </c>
      <c r="C17" t="s">
        <v>1565</v>
      </c>
      <c r="D17" t="s">
        <v>3875</v>
      </c>
      <c r="E17" t="s">
        <v>1592</v>
      </c>
      <c r="F17" s="5">
        <v>484.62</v>
      </c>
      <c r="G17">
        <v>432</v>
      </c>
      <c r="H17" s="7">
        <f>Product_Dim[[#This Row],[Cost]]*Product_Dim[[#This Row],[Stock]]</f>
        <v>209355.84</v>
      </c>
    </row>
    <row r="18" spans="1:8" x14ac:dyDescent="0.35">
      <c r="A18" t="s">
        <v>1593</v>
      </c>
      <c r="B18" t="s">
        <v>3880</v>
      </c>
      <c r="C18" t="s">
        <v>1546</v>
      </c>
      <c r="D18" t="s">
        <v>3844</v>
      </c>
      <c r="E18" t="s">
        <v>1594</v>
      </c>
      <c r="F18" s="5">
        <v>254.04</v>
      </c>
      <c r="G18">
        <v>360</v>
      </c>
      <c r="H18" s="7">
        <f>Product_Dim[[#This Row],[Cost]]*Product_Dim[[#This Row],[Stock]]</f>
        <v>91454.399999999994</v>
      </c>
    </row>
    <row r="19" spans="1:8" x14ac:dyDescent="0.35">
      <c r="A19" t="s">
        <v>1595</v>
      </c>
      <c r="B19" t="s">
        <v>3881</v>
      </c>
      <c r="C19" t="s">
        <v>1565</v>
      </c>
      <c r="D19" t="s">
        <v>3882</v>
      </c>
      <c r="E19" t="s">
        <v>1596</v>
      </c>
      <c r="F19" s="5">
        <v>166.06</v>
      </c>
      <c r="G19">
        <v>340</v>
      </c>
      <c r="H19" s="7">
        <f>Product_Dim[[#This Row],[Cost]]*Product_Dim[[#This Row],[Stock]]</f>
        <v>56460.4</v>
      </c>
    </row>
    <row r="20" spans="1:8" x14ac:dyDescent="0.35">
      <c r="A20" t="s">
        <v>1597</v>
      </c>
      <c r="B20" t="s">
        <v>3883</v>
      </c>
      <c r="C20" t="s">
        <v>1546</v>
      </c>
      <c r="D20" t="s">
        <v>3851</v>
      </c>
      <c r="E20" t="s">
        <v>1598</v>
      </c>
      <c r="F20" s="5">
        <v>174.02</v>
      </c>
      <c r="G20">
        <v>268</v>
      </c>
      <c r="H20" s="7">
        <f>Product_Dim[[#This Row],[Cost]]*Product_Dim[[#This Row],[Stock]]</f>
        <v>46637.36</v>
      </c>
    </row>
    <row r="21" spans="1:8" x14ac:dyDescent="0.35">
      <c r="A21" t="s">
        <v>1599</v>
      </c>
      <c r="B21" t="s">
        <v>3884</v>
      </c>
      <c r="C21" t="s">
        <v>1562</v>
      </c>
      <c r="D21" t="s">
        <v>3857</v>
      </c>
      <c r="E21" t="s">
        <v>1600</v>
      </c>
      <c r="F21" s="5">
        <v>322.41000000000003</v>
      </c>
      <c r="G21">
        <v>213</v>
      </c>
      <c r="H21" s="7">
        <f>Product_Dim[[#This Row],[Cost]]*Product_Dim[[#This Row],[Stock]]</f>
        <v>68673.33</v>
      </c>
    </row>
    <row r="22" spans="1:8" x14ac:dyDescent="0.35">
      <c r="A22" t="s">
        <v>1601</v>
      </c>
      <c r="B22" t="s">
        <v>3885</v>
      </c>
      <c r="C22" t="s">
        <v>1543</v>
      </c>
      <c r="D22" t="s">
        <v>3867</v>
      </c>
      <c r="E22" t="s">
        <v>1602</v>
      </c>
      <c r="F22" s="5">
        <v>254.04</v>
      </c>
      <c r="G22">
        <v>378</v>
      </c>
      <c r="H22" s="7">
        <f>Product_Dim[[#This Row],[Cost]]*Product_Dim[[#This Row],[Stock]]</f>
        <v>96027.12</v>
      </c>
    </row>
    <row r="23" spans="1:8" x14ac:dyDescent="0.35">
      <c r="A23" t="s">
        <v>1603</v>
      </c>
      <c r="B23" t="s">
        <v>3886</v>
      </c>
      <c r="C23" t="s">
        <v>1565</v>
      </c>
      <c r="D23" t="s">
        <v>3851</v>
      </c>
      <c r="E23" t="s">
        <v>1604</v>
      </c>
      <c r="F23" s="5">
        <v>38.76</v>
      </c>
      <c r="G23">
        <v>137</v>
      </c>
      <c r="H23" s="7">
        <f>Product_Dim[[#This Row],[Cost]]*Product_Dim[[#This Row],[Stock]]</f>
        <v>5310.12</v>
      </c>
    </row>
    <row r="24" spans="1:8" x14ac:dyDescent="0.35">
      <c r="A24" t="s">
        <v>1605</v>
      </c>
      <c r="B24" t="s">
        <v>3887</v>
      </c>
      <c r="C24" t="s">
        <v>1543</v>
      </c>
      <c r="D24" t="s">
        <v>3867</v>
      </c>
      <c r="E24" t="s">
        <v>1606</v>
      </c>
      <c r="F24" s="5">
        <v>218.48</v>
      </c>
      <c r="G24">
        <v>276</v>
      </c>
      <c r="H24" s="7">
        <f>Product_Dim[[#This Row],[Cost]]*Product_Dim[[#This Row],[Stock]]</f>
        <v>60300.479999999996</v>
      </c>
    </row>
    <row r="25" spans="1:8" x14ac:dyDescent="0.35">
      <c r="A25" t="s">
        <v>1550</v>
      </c>
      <c r="B25" t="s">
        <v>3847</v>
      </c>
      <c r="C25" t="s">
        <v>1546</v>
      </c>
      <c r="D25" t="s">
        <v>3846</v>
      </c>
      <c r="E25" t="s">
        <v>1551</v>
      </c>
      <c r="F25" s="5">
        <v>364.67</v>
      </c>
      <c r="G25">
        <v>452</v>
      </c>
      <c r="H25" s="7">
        <f>Product_Dim[[#This Row],[Cost]]*Product_Dim[[#This Row],[Stock]]</f>
        <v>164830.84</v>
      </c>
    </row>
    <row r="26" spans="1:8" x14ac:dyDescent="0.35">
      <c r="A26" t="s">
        <v>1607</v>
      </c>
      <c r="B26" t="s">
        <v>3888</v>
      </c>
      <c r="C26" t="s">
        <v>1543</v>
      </c>
      <c r="D26" t="s">
        <v>3861</v>
      </c>
      <c r="E26" t="s">
        <v>1608</v>
      </c>
      <c r="F26" s="5">
        <v>19.52</v>
      </c>
      <c r="G26">
        <v>57</v>
      </c>
      <c r="H26" s="7">
        <f>Product_Dim[[#This Row],[Cost]]*Product_Dim[[#This Row],[Stock]]</f>
        <v>1112.6399999999999</v>
      </c>
    </row>
    <row r="27" spans="1:8" x14ac:dyDescent="0.35">
      <c r="A27" t="s">
        <v>1609</v>
      </c>
      <c r="B27" t="s">
        <v>3889</v>
      </c>
      <c r="C27" t="s">
        <v>1565</v>
      </c>
      <c r="D27" t="s">
        <v>3890</v>
      </c>
      <c r="E27" t="s">
        <v>1610</v>
      </c>
      <c r="F27" s="5">
        <v>204.39</v>
      </c>
      <c r="G27">
        <v>281</v>
      </c>
      <c r="H27" s="7">
        <f>Product_Dim[[#This Row],[Cost]]*Product_Dim[[#This Row],[Stock]]</f>
        <v>57433.59</v>
      </c>
    </row>
    <row r="28" spans="1:8" x14ac:dyDescent="0.35">
      <c r="A28" t="s">
        <v>1611</v>
      </c>
      <c r="B28" t="s">
        <v>3891</v>
      </c>
      <c r="C28" t="s">
        <v>1557</v>
      </c>
      <c r="D28" t="s">
        <v>3853</v>
      </c>
      <c r="E28" t="s">
        <v>1612</v>
      </c>
      <c r="F28" s="5">
        <v>283.83</v>
      </c>
      <c r="G28">
        <v>244</v>
      </c>
      <c r="H28" s="7">
        <f>Product_Dim[[#This Row],[Cost]]*Product_Dim[[#This Row],[Stock]]</f>
        <v>69254.51999999999</v>
      </c>
    </row>
    <row r="29" spans="1:8" x14ac:dyDescent="0.35">
      <c r="A29" t="s">
        <v>1613</v>
      </c>
      <c r="B29" t="s">
        <v>3892</v>
      </c>
      <c r="C29" t="s">
        <v>1543</v>
      </c>
      <c r="D29" t="s">
        <v>3867</v>
      </c>
      <c r="E29" t="s">
        <v>1614</v>
      </c>
      <c r="F29" s="5">
        <v>179.77</v>
      </c>
      <c r="G29">
        <v>305</v>
      </c>
      <c r="H29" s="7">
        <f>Product_Dim[[#This Row],[Cost]]*Product_Dim[[#This Row],[Stock]]</f>
        <v>54829.850000000006</v>
      </c>
    </row>
    <row r="30" spans="1:8" x14ac:dyDescent="0.35">
      <c r="A30" t="s">
        <v>1615</v>
      </c>
      <c r="B30" t="s">
        <v>3893</v>
      </c>
      <c r="C30" t="s">
        <v>1562</v>
      </c>
      <c r="D30" t="s">
        <v>3842</v>
      </c>
      <c r="E30" t="s">
        <v>1616</v>
      </c>
      <c r="F30" s="5">
        <v>419.28</v>
      </c>
      <c r="G30">
        <v>86</v>
      </c>
      <c r="H30" s="7">
        <f>Product_Dim[[#This Row],[Cost]]*Product_Dim[[#This Row],[Stock]]</f>
        <v>36058.079999999994</v>
      </c>
    </row>
    <row r="31" spans="1:8" x14ac:dyDescent="0.35">
      <c r="A31" t="s">
        <v>1617</v>
      </c>
      <c r="B31" t="s">
        <v>3894</v>
      </c>
      <c r="C31" t="s">
        <v>1543</v>
      </c>
      <c r="D31" t="s">
        <v>3855</v>
      </c>
      <c r="E31" t="s">
        <v>1618</v>
      </c>
      <c r="F31" s="5">
        <v>382.22</v>
      </c>
      <c r="G31">
        <v>329</v>
      </c>
      <c r="H31" s="7">
        <f>Product_Dim[[#This Row],[Cost]]*Product_Dim[[#This Row],[Stock]]</f>
        <v>125750.38</v>
      </c>
    </row>
    <row r="32" spans="1:8" x14ac:dyDescent="0.35">
      <c r="A32" t="s">
        <v>1619</v>
      </c>
      <c r="B32" t="s">
        <v>3895</v>
      </c>
      <c r="C32" t="s">
        <v>1546</v>
      </c>
      <c r="D32" t="s">
        <v>3844</v>
      </c>
      <c r="E32" t="s">
        <v>1620</v>
      </c>
      <c r="F32" s="5">
        <v>223.43</v>
      </c>
      <c r="G32">
        <v>154</v>
      </c>
      <c r="H32" s="7">
        <f>Product_Dim[[#This Row],[Cost]]*Product_Dim[[#This Row],[Stock]]</f>
        <v>34408.22</v>
      </c>
    </row>
    <row r="33" spans="1:8" x14ac:dyDescent="0.35">
      <c r="A33" t="s">
        <v>1621</v>
      </c>
      <c r="B33" t="s">
        <v>3896</v>
      </c>
      <c r="C33" t="s">
        <v>1546</v>
      </c>
      <c r="D33" t="s">
        <v>3897</v>
      </c>
      <c r="E33" t="s">
        <v>1622</v>
      </c>
      <c r="F33" s="5">
        <v>353.47</v>
      </c>
      <c r="G33">
        <v>214</v>
      </c>
      <c r="H33" s="7">
        <f>Product_Dim[[#This Row],[Cost]]*Product_Dim[[#This Row],[Stock]]</f>
        <v>75642.58</v>
      </c>
    </row>
    <row r="34" spans="1:8" x14ac:dyDescent="0.35">
      <c r="A34" t="s">
        <v>1623</v>
      </c>
      <c r="B34" t="s">
        <v>3898</v>
      </c>
      <c r="C34" t="s">
        <v>1565</v>
      </c>
      <c r="D34" t="s">
        <v>3882</v>
      </c>
      <c r="E34" t="s">
        <v>1624</v>
      </c>
      <c r="F34" s="5">
        <v>135.61000000000001</v>
      </c>
      <c r="G34">
        <v>394</v>
      </c>
      <c r="H34" s="7">
        <f>Product_Dim[[#This Row],[Cost]]*Product_Dim[[#This Row],[Stock]]</f>
        <v>53430.340000000004</v>
      </c>
    </row>
    <row r="35" spans="1:8" x14ac:dyDescent="0.35">
      <c r="A35" t="s">
        <v>1625</v>
      </c>
      <c r="B35" t="s">
        <v>3899</v>
      </c>
      <c r="C35" t="s">
        <v>1562</v>
      </c>
      <c r="D35" t="s">
        <v>3900</v>
      </c>
      <c r="E35" t="s">
        <v>1626</v>
      </c>
      <c r="F35" s="5">
        <v>326.06</v>
      </c>
      <c r="G35">
        <v>301</v>
      </c>
      <c r="H35" s="7">
        <f>Product_Dim[[#This Row],[Cost]]*Product_Dim[[#This Row],[Stock]]</f>
        <v>98144.06</v>
      </c>
    </row>
    <row r="36" spans="1:8" x14ac:dyDescent="0.35">
      <c r="A36" t="s">
        <v>1552</v>
      </c>
      <c r="B36" t="s">
        <v>3848</v>
      </c>
      <c r="C36" t="s">
        <v>1546</v>
      </c>
      <c r="D36" t="s">
        <v>3849</v>
      </c>
      <c r="E36" t="s">
        <v>1553</v>
      </c>
      <c r="F36" s="5">
        <v>306.45999999999998</v>
      </c>
      <c r="G36">
        <v>487</v>
      </c>
      <c r="H36" s="7">
        <f>Product_Dim[[#This Row],[Cost]]*Product_Dim[[#This Row],[Stock]]</f>
        <v>149246.01999999999</v>
      </c>
    </row>
    <row r="37" spans="1:8" x14ac:dyDescent="0.35">
      <c r="A37" t="s">
        <v>1627</v>
      </c>
      <c r="B37" t="s">
        <v>3901</v>
      </c>
      <c r="C37" t="s">
        <v>1562</v>
      </c>
      <c r="D37" t="s">
        <v>3857</v>
      </c>
      <c r="E37" t="s">
        <v>1628</v>
      </c>
      <c r="F37" s="5">
        <v>38.520000000000003</v>
      </c>
      <c r="G37">
        <v>378</v>
      </c>
      <c r="H37" s="7">
        <f>Product_Dim[[#This Row],[Cost]]*Product_Dim[[#This Row],[Stock]]</f>
        <v>14560.560000000001</v>
      </c>
    </row>
    <row r="38" spans="1:8" x14ac:dyDescent="0.35">
      <c r="A38" t="s">
        <v>1629</v>
      </c>
      <c r="B38" t="s">
        <v>3902</v>
      </c>
      <c r="C38" t="s">
        <v>1565</v>
      </c>
      <c r="D38" t="s">
        <v>3859</v>
      </c>
      <c r="E38" t="s">
        <v>1630</v>
      </c>
      <c r="F38" s="5">
        <v>313.26</v>
      </c>
      <c r="G38">
        <v>369</v>
      </c>
      <c r="H38" s="7">
        <f>Product_Dim[[#This Row],[Cost]]*Product_Dim[[#This Row],[Stock]]</f>
        <v>115592.94</v>
      </c>
    </row>
    <row r="39" spans="1:8" x14ac:dyDescent="0.35">
      <c r="A39" t="s">
        <v>1631</v>
      </c>
      <c r="B39" t="s">
        <v>3903</v>
      </c>
      <c r="C39" t="s">
        <v>1562</v>
      </c>
      <c r="D39" t="s">
        <v>3851</v>
      </c>
      <c r="E39" t="s">
        <v>1632</v>
      </c>
      <c r="F39" s="5">
        <v>450.71</v>
      </c>
      <c r="G39">
        <v>389</v>
      </c>
      <c r="H39" s="7">
        <f>Product_Dim[[#This Row],[Cost]]*Product_Dim[[#This Row],[Stock]]</f>
        <v>175326.19</v>
      </c>
    </row>
    <row r="40" spans="1:8" x14ac:dyDescent="0.35">
      <c r="A40" t="s">
        <v>1633</v>
      </c>
      <c r="B40" t="s">
        <v>3904</v>
      </c>
      <c r="C40" t="s">
        <v>1562</v>
      </c>
      <c r="D40" t="s">
        <v>3842</v>
      </c>
      <c r="E40" t="s">
        <v>1634</v>
      </c>
      <c r="F40" s="5">
        <v>253.33</v>
      </c>
      <c r="G40">
        <v>266</v>
      </c>
      <c r="H40" s="7">
        <f>Product_Dim[[#This Row],[Cost]]*Product_Dim[[#This Row],[Stock]]</f>
        <v>67385.78</v>
      </c>
    </row>
    <row r="41" spans="1:8" x14ac:dyDescent="0.35">
      <c r="A41" t="s">
        <v>1635</v>
      </c>
      <c r="B41" t="s">
        <v>3905</v>
      </c>
      <c r="C41" t="s">
        <v>1565</v>
      </c>
      <c r="D41" t="s">
        <v>3859</v>
      </c>
      <c r="E41" t="s">
        <v>1636</v>
      </c>
      <c r="F41" s="5">
        <v>167.12</v>
      </c>
      <c r="G41">
        <v>316</v>
      </c>
      <c r="H41" s="7">
        <f>Product_Dim[[#This Row],[Cost]]*Product_Dim[[#This Row],[Stock]]</f>
        <v>52809.919999999998</v>
      </c>
    </row>
    <row r="42" spans="1:8" x14ac:dyDescent="0.35">
      <c r="A42" t="s">
        <v>1637</v>
      </c>
      <c r="B42" t="s">
        <v>3906</v>
      </c>
      <c r="C42" t="s">
        <v>1565</v>
      </c>
      <c r="D42" t="s">
        <v>3890</v>
      </c>
      <c r="E42" t="s">
        <v>1638</v>
      </c>
      <c r="F42" s="5">
        <v>318.91000000000003</v>
      </c>
      <c r="G42">
        <v>114</v>
      </c>
      <c r="H42" s="7">
        <f>Product_Dim[[#This Row],[Cost]]*Product_Dim[[#This Row],[Stock]]</f>
        <v>36355.740000000005</v>
      </c>
    </row>
    <row r="43" spans="1:8" x14ac:dyDescent="0.35">
      <c r="A43" t="s">
        <v>1639</v>
      </c>
      <c r="B43" t="s">
        <v>3907</v>
      </c>
      <c r="C43" t="s">
        <v>1546</v>
      </c>
      <c r="D43" t="s">
        <v>3846</v>
      </c>
      <c r="E43" t="s">
        <v>1640</v>
      </c>
      <c r="F43" s="5">
        <v>167.34</v>
      </c>
      <c r="G43">
        <v>296</v>
      </c>
      <c r="H43" s="7">
        <f>Product_Dim[[#This Row],[Cost]]*Product_Dim[[#This Row],[Stock]]</f>
        <v>49532.639999999999</v>
      </c>
    </row>
    <row r="44" spans="1:8" x14ac:dyDescent="0.35">
      <c r="A44" t="s">
        <v>1641</v>
      </c>
      <c r="B44" t="s">
        <v>3908</v>
      </c>
      <c r="C44" t="s">
        <v>1557</v>
      </c>
      <c r="D44" t="s">
        <v>3909</v>
      </c>
      <c r="E44" t="s">
        <v>1642</v>
      </c>
      <c r="F44" s="5">
        <v>254.04</v>
      </c>
      <c r="G44">
        <v>431</v>
      </c>
      <c r="H44" s="7">
        <f>Product_Dim[[#This Row],[Cost]]*Product_Dim[[#This Row],[Stock]]</f>
        <v>109491.23999999999</v>
      </c>
    </row>
    <row r="45" spans="1:8" x14ac:dyDescent="0.35">
      <c r="A45" t="s">
        <v>1643</v>
      </c>
      <c r="B45" t="s">
        <v>3910</v>
      </c>
      <c r="C45" t="s">
        <v>1562</v>
      </c>
      <c r="D45" t="s">
        <v>3851</v>
      </c>
      <c r="E45" t="s">
        <v>1644</v>
      </c>
      <c r="F45" s="5">
        <v>177.98</v>
      </c>
      <c r="G45">
        <v>103</v>
      </c>
      <c r="H45" s="7">
        <f>Product_Dim[[#This Row],[Cost]]*Product_Dim[[#This Row],[Stock]]</f>
        <v>18331.939999999999</v>
      </c>
    </row>
    <row r="46" spans="1:8" x14ac:dyDescent="0.35">
      <c r="A46" t="s">
        <v>1645</v>
      </c>
      <c r="B46" t="s">
        <v>3911</v>
      </c>
      <c r="C46" t="s">
        <v>1557</v>
      </c>
      <c r="D46" t="s">
        <v>3912</v>
      </c>
      <c r="E46" t="s">
        <v>1646</v>
      </c>
      <c r="F46" s="5">
        <v>43.29</v>
      </c>
      <c r="G46">
        <v>267</v>
      </c>
      <c r="H46" s="7">
        <f>Product_Dim[[#This Row],[Cost]]*Product_Dim[[#This Row],[Stock]]</f>
        <v>11558.43</v>
      </c>
    </row>
    <row r="47" spans="1:8" x14ac:dyDescent="0.35">
      <c r="A47" t="s">
        <v>1554</v>
      </c>
      <c r="B47" t="s">
        <v>3850</v>
      </c>
      <c r="C47" t="s">
        <v>1546</v>
      </c>
      <c r="D47" t="s">
        <v>3851</v>
      </c>
      <c r="E47" t="s">
        <v>1555</v>
      </c>
      <c r="F47" s="5">
        <v>261</v>
      </c>
      <c r="G47">
        <v>59</v>
      </c>
      <c r="H47" s="7">
        <f>Product_Dim[[#This Row],[Cost]]*Product_Dim[[#This Row],[Stock]]</f>
        <v>15399</v>
      </c>
    </row>
    <row r="48" spans="1:8" x14ac:dyDescent="0.35">
      <c r="A48" t="s">
        <v>1647</v>
      </c>
      <c r="B48" t="s">
        <v>3913</v>
      </c>
      <c r="C48" t="s">
        <v>1565</v>
      </c>
      <c r="D48" t="s">
        <v>3859</v>
      </c>
      <c r="E48" t="s">
        <v>1648</v>
      </c>
      <c r="F48" s="5">
        <v>190.29</v>
      </c>
      <c r="G48">
        <v>260</v>
      </c>
      <c r="H48" s="7">
        <f>Product_Dim[[#This Row],[Cost]]*Product_Dim[[#This Row],[Stock]]</f>
        <v>49475.4</v>
      </c>
    </row>
    <row r="49" spans="1:8" x14ac:dyDescent="0.35">
      <c r="A49" t="s">
        <v>1649</v>
      </c>
      <c r="B49" t="s">
        <v>3914</v>
      </c>
      <c r="C49" t="s">
        <v>1562</v>
      </c>
      <c r="D49" t="s">
        <v>3851</v>
      </c>
      <c r="E49" t="s">
        <v>1650</v>
      </c>
      <c r="F49" s="5">
        <v>88.49</v>
      </c>
      <c r="G49">
        <v>246</v>
      </c>
      <c r="H49" s="7">
        <f>Product_Dim[[#This Row],[Cost]]*Product_Dim[[#This Row],[Stock]]</f>
        <v>21768.539999999997</v>
      </c>
    </row>
    <row r="50" spans="1:8" x14ac:dyDescent="0.35">
      <c r="A50" t="s">
        <v>1651</v>
      </c>
      <c r="B50" t="s">
        <v>3915</v>
      </c>
      <c r="C50" t="s">
        <v>1565</v>
      </c>
      <c r="D50" t="s">
        <v>3890</v>
      </c>
      <c r="E50" t="s">
        <v>1652</v>
      </c>
      <c r="F50" s="5">
        <v>212.26</v>
      </c>
      <c r="G50">
        <v>82</v>
      </c>
      <c r="H50" s="7">
        <f>Product_Dim[[#This Row],[Cost]]*Product_Dim[[#This Row],[Stock]]</f>
        <v>17405.32</v>
      </c>
    </row>
    <row r="51" spans="1:8" x14ac:dyDescent="0.35">
      <c r="A51" t="s">
        <v>1653</v>
      </c>
      <c r="B51" t="s">
        <v>3916</v>
      </c>
      <c r="C51" t="s">
        <v>1546</v>
      </c>
      <c r="D51" t="s">
        <v>3849</v>
      </c>
      <c r="E51" t="s">
        <v>1654</v>
      </c>
      <c r="F51" s="5">
        <v>386.56</v>
      </c>
      <c r="G51">
        <v>125</v>
      </c>
      <c r="H51" s="7">
        <f>Product_Dim[[#This Row],[Cost]]*Product_Dim[[#This Row],[Stock]]</f>
        <v>48320</v>
      </c>
    </row>
    <row r="52" spans="1:8" x14ac:dyDescent="0.35">
      <c r="A52" t="s">
        <v>1655</v>
      </c>
      <c r="B52" t="s">
        <v>3917</v>
      </c>
      <c r="C52" t="s">
        <v>1565</v>
      </c>
      <c r="D52" t="s">
        <v>3851</v>
      </c>
      <c r="E52" t="s">
        <v>1656</v>
      </c>
      <c r="F52" s="5">
        <v>434.84</v>
      </c>
      <c r="G52">
        <v>185</v>
      </c>
      <c r="H52" s="7">
        <f>Product_Dim[[#This Row],[Cost]]*Product_Dim[[#This Row],[Stock]]</f>
        <v>80445.399999999994</v>
      </c>
    </row>
    <row r="53" spans="1:8" x14ac:dyDescent="0.35">
      <c r="A53" t="s">
        <v>1657</v>
      </c>
      <c r="B53" t="s">
        <v>3918</v>
      </c>
      <c r="C53" t="s">
        <v>1543</v>
      </c>
      <c r="D53" t="s">
        <v>3867</v>
      </c>
      <c r="E53" t="s">
        <v>1658</v>
      </c>
      <c r="F53" s="5">
        <v>81.75</v>
      </c>
      <c r="G53" s="49">
        <f>AVERAGE(G2:G4,G6:G14,G16:G52,G54:G100)</f>
        <v>274.82291666666669</v>
      </c>
      <c r="H53" s="7">
        <f>Product_Dim[[#This Row],[Cost]]*Product_Dim[[#This Row],[Stock]]</f>
        <v>22466.7734375</v>
      </c>
    </row>
    <row r="54" spans="1:8" x14ac:dyDescent="0.35">
      <c r="A54" t="s">
        <v>1659</v>
      </c>
      <c r="B54" t="s">
        <v>3919</v>
      </c>
      <c r="C54" t="s">
        <v>1543</v>
      </c>
      <c r="D54" t="s">
        <v>3867</v>
      </c>
      <c r="E54" t="s">
        <v>1660</v>
      </c>
      <c r="F54" s="5">
        <v>461.47</v>
      </c>
      <c r="G54">
        <v>190</v>
      </c>
      <c r="H54" s="7">
        <f>Product_Dim[[#This Row],[Cost]]*Product_Dim[[#This Row],[Stock]]</f>
        <v>87679.3</v>
      </c>
    </row>
    <row r="55" spans="1:8" x14ac:dyDescent="0.35">
      <c r="A55" t="s">
        <v>1661</v>
      </c>
      <c r="B55" t="s">
        <v>3920</v>
      </c>
      <c r="C55" t="s">
        <v>1565</v>
      </c>
      <c r="D55" t="s">
        <v>3859</v>
      </c>
      <c r="E55" t="s">
        <v>1662</v>
      </c>
      <c r="F55" s="5">
        <v>30.62</v>
      </c>
      <c r="G55">
        <v>138</v>
      </c>
      <c r="H55" s="7">
        <f>Product_Dim[[#This Row],[Cost]]*Product_Dim[[#This Row],[Stock]]</f>
        <v>4225.5600000000004</v>
      </c>
    </row>
    <row r="56" spans="1:8" x14ac:dyDescent="0.35">
      <c r="A56" t="s">
        <v>1663</v>
      </c>
      <c r="B56" t="s">
        <v>3921</v>
      </c>
      <c r="C56" t="s">
        <v>1546</v>
      </c>
      <c r="D56" t="s">
        <v>3851</v>
      </c>
      <c r="E56" t="s">
        <v>1664</v>
      </c>
      <c r="F56" s="5">
        <v>113.83</v>
      </c>
      <c r="G56">
        <v>485</v>
      </c>
      <c r="H56" s="7">
        <f>Product_Dim[[#This Row],[Cost]]*Product_Dim[[#This Row],[Stock]]</f>
        <v>55207.549999999996</v>
      </c>
    </row>
    <row r="57" spans="1:8" x14ac:dyDescent="0.35">
      <c r="A57" t="s">
        <v>1665</v>
      </c>
      <c r="B57" t="s">
        <v>3922</v>
      </c>
      <c r="C57" t="s">
        <v>1557</v>
      </c>
      <c r="D57" t="s">
        <v>3864</v>
      </c>
      <c r="E57" t="s">
        <v>1666</v>
      </c>
      <c r="F57" s="5">
        <v>17.309999999999999</v>
      </c>
      <c r="G57">
        <v>399</v>
      </c>
      <c r="H57" s="7">
        <f>Product_Dim[[#This Row],[Cost]]*Product_Dim[[#This Row],[Stock]]</f>
        <v>6906.69</v>
      </c>
    </row>
    <row r="58" spans="1:8" x14ac:dyDescent="0.35">
      <c r="A58" t="s">
        <v>1556</v>
      </c>
      <c r="B58" t="s">
        <v>3852</v>
      </c>
      <c r="C58" t="s">
        <v>1557</v>
      </c>
      <c r="D58" t="s">
        <v>3853</v>
      </c>
      <c r="E58" t="s">
        <v>1558</v>
      </c>
      <c r="F58" s="5">
        <v>312.8</v>
      </c>
      <c r="G58">
        <v>350</v>
      </c>
      <c r="H58" s="7">
        <f>Product_Dim[[#This Row],[Cost]]*Product_Dim[[#This Row],[Stock]]</f>
        <v>109480</v>
      </c>
    </row>
    <row r="59" spans="1:8" x14ac:dyDescent="0.35">
      <c r="A59" t="s">
        <v>1667</v>
      </c>
      <c r="B59" t="s">
        <v>3923</v>
      </c>
      <c r="C59" t="s">
        <v>1557</v>
      </c>
      <c r="D59" t="s">
        <v>3912</v>
      </c>
      <c r="E59" t="s">
        <v>1668</v>
      </c>
      <c r="F59" s="5">
        <v>482.75</v>
      </c>
      <c r="G59">
        <v>444</v>
      </c>
      <c r="H59" s="7">
        <f>Product_Dim[[#This Row],[Cost]]*Product_Dim[[#This Row],[Stock]]</f>
        <v>214341</v>
      </c>
    </row>
    <row r="60" spans="1:8" x14ac:dyDescent="0.35">
      <c r="A60" t="s">
        <v>1669</v>
      </c>
      <c r="B60" t="s">
        <v>3924</v>
      </c>
      <c r="C60" t="s">
        <v>1565</v>
      </c>
      <c r="D60" t="s">
        <v>3875</v>
      </c>
      <c r="E60" t="s">
        <v>1670</v>
      </c>
      <c r="F60" s="5">
        <v>103.45</v>
      </c>
      <c r="G60">
        <v>465</v>
      </c>
      <c r="H60" s="7">
        <f>Product_Dim[[#This Row],[Cost]]*Product_Dim[[#This Row],[Stock]]</f>
        <v>48104.25</v>
      </c>
    </row>
    <row r="61" spans="1:8" x14ac:dyDescent="0.35">
      <c r="A61" t="s">
        <v>1671</v>
      </c>
      <c r="B61" t="s">
        <v>3925</v>
      </c>
      <c r="C61" t="s">
        <v>1562</v>
      </c>
      <c r="D61" t="s">
        <v>3842</v>
      </c>
      <c r="E61" t="s">
        <v>1672</v>
      </c>
      <c r="F61" s="5">
        <v>86.42</v>
      </c>
      <c r="G61">
        <v>222</v>
      </c>
      <c r="H61" s="7">
        <f>Product_Dim[[#This Row],[Cost]]*Product_Dim[[#This Row],[Stock]]</f>
        <v>19185.240000000002</v>
      </c>
    </row>
    <row r="62" spans="1:8" x14ac:dyDescent="0.35">
      <c r="A62" t="s">
        <v>1673</v>
      </c>
      <c r="B62" t="s">
        <v>3926</v>
      </c>
      <c r="C62" t="s">
        <v>1557</v>
      </c>
      <c r="D62" t="s">
        <v>3853</v>
      </c>
      <c r="E62" t="s">
        <v>1674</v>
      </c>
      <c r="F62" s="5">
        <v>266.86</v>
      </c>
      <c r="G62">
        <v>458</v>
      </c>
      <c r="H62" s="7">
        <f>Product_Dim[[#This Row],[Cost]]*Product_Dim[[#This Row],[Stock]]</f>
        <v>122221.88</v>
      </c>
    </row>
    <row r="63" spans="1:8" x14ac:dyDescent="0.35">
      <c r="A63" t="s">
        <v>1675</v>
      </c>
      <c r="B63" t="s">
        <v>3927</v>
      </c>
      <c r="C63" t="s">
        <v>1557</v>
      </c>
      <c r="D63" t="s">
        <v>3909</v>
      </c>
      <c r="E63" t="s">
        <v>1676</v>
      </c>
      <c r="F63" s="5">
        <v>299.11</v>
      </c>
      <c r="G63">
        <v>118</v>
      </c>
      <c r="H63" s="7">
        <f>Product_Dim[[#This Row],[Cost]]*Product_Dim[[#This Row],[Stock]]</f>
        <v>35294.980000000003</v>
      </c>
    </row>
    <row r="64" spans="1:8" x14ac:dyDescent="0.35">
      <c r="A64" t="s">
        <v>1677</v>
      </c>
      <c r="B64" t="s">
        <v>3928</v>
      </c>
      <c r="C64" t="s">
        <v>1565</v>
      </c>
      <c r="D64" t="s">
        <v>3859</v>
      </c>
      <c r="E64" t="s">
        <v>1678</v>
      </c>
      <c r="F64" s="5">
        <v>240.63</v>
      </c>
      <c r="G64">
        <v>423</v>
      </c>
      <c r="H64" s="7">
        <f>Product_Dim[[#This Row],[Cost]]*Product_Dim[[#This Row],[Stock]]</f>
        <v>101786.49</v>
      </c>
    </row>
    <row r="65" spans="1:8" x14ac:dyDescent="0.35">
      <c r="A65" t="s">
        <v>1679</v>
      </c>
      <c r="B65" t="s">
        <v>3929</v>
      </c>
      <c r="C65" t="s">
        <v>1557</v>
      </c>
      <c r="D65" t="s">
        <v>3864</v>
      </c>
      <c r="E65" t="s">
        <v>1680</v>
      </c>
      <c r="F65" s="5">
        <v>340.39</v>
      </c>
      <c r="G65">
        <v>177</v>
      </c>
      <c r="H65" s="7">
        <f>Product_Dim[[#This Row],[Cost]]*Product_Dim[[#This Row],[Stock]]</f>
        <v>60249.03</v>
      </c>
    </row>
    <row r="66" spans="1:8" x14ac:dyDescent="0.35">
      <c r="A66" t="s">
        <v>1681</v>
      </c>
      <c r="B66" t="s">
        <v>3930</v>
      </c>
      <c r="C66" t="s">
        <v>1562</v>
      </c>
      <c r="D66" t="s">
        <v>3851</v>
      </c>
      <c r="E66" t="s">
        <v>1682</v>
      </c>
      <c r="F66" s="5">
        <v>349.17</v>
      </c>
      <c r="G66">
        <v>476</v>
      </c>
      <c r="H66" s="7">
        <f>Product_Dim[[#This Row],[Cost]]*Product_Dim[[#This Row],[Stock]]</f>
        <v>166204.92000000001</v>
      </c>
    </row>
    <row r="67" spans="1:8" x14ac:dyDescent="0.35">
      <c r="A67" t="s">
        <v>1683</v>
      </c>
      <c r="B67" t="s">
        <v>3931</v>
      </c>
      <c r="C67" t="s">
        <v>1543</v>
      </c>
      <c r="D67" t="s">
        <v>3932</v>
      </c>
      <c r="E67" t="s">
        <v>1684</v>
      </c>
      <c r="F67" s="5">
        <v>243.7</v>
      </c>
      <c r="G67">
        <v>130</v>
      </c>
      <c r="H67" s="7">
        <f>Product_Dim[[#This Row],[Cost]]*Product_Dim[[#This Row],[Stock]]</f>
        <v>31681</v>
      </c>
    </row>
    <row r="68" spans="1:8" x14ac:dyDescent="0.35">
      <c r="A68" t="s">
        <v>1685</v>
      </c>
      <c r="B68" t="s">
        <v>3933</v>
      </c>
      <c r="C68" t="s">
        <v>1546</v>
      </c>
      <c r="D68" t="s">
        <v>3849</v>
      </c>
      <c r="E68" t="s">
        <v>1686</v>
      </c>
      <c r="F68" s="5">
        <v>218.22</v>
      </c>
      <c r="G68">
        <v>224</v>
      </c>
      <c r="H68" s="7">
        <f>Product_Dim[[#This Row],[Cost]]*Product_Dim[[#This Row],[Stock]]</f>
        <v>48881.279999999999</v>
      </c>
    </row>
    <row r="69" spans="1:8" x14ac:dyDescent="0.35">
      <c r="A69" t="s">
        <v>1559</v>
      </c>
      <c r="B69" t="s">
        <v>3854</v>
      </c>
      <c r="C69" t="s">
        <v>1543</v>
      </c>
      <c r="D69" t="s">
        <v>3855</v>
      </c>
      <c r="E69" t="s">
        <v>1560</v>
      </c>
      <c r="F69" s="5">
        <v>218.86</v>
      </c>
      <c r="G69">
        <v>170</v>
      </c>
      <c r="H69" s="7">
        <f>Product_Dim[[#This Row],[Cost]]*Product_Dim[[#This Row],[Stock]]</f>
        <v>37206.200000000004</v>
      </c>
    </row>
    <row r="70" spans="1:8" x14ac:dyDescent="0.35">
      <c r="A70" t="s">
        <v>1687</v>
      </c>
      <c r="B70" t="s">
        <v>3934</v>
      </c>
      <c r="C70" t="s">
        <v>1543</v>
      </c>
      <c r="D70" t="s">
        <v>3878</v>
      </c>
      <c r="E70" t="s">
        <v>1688</v>
      </c>
      <c r="F70" s="5">
        <v>138.05000000000001</v>
      </c>
      <c r="G70">
        <v>89</v>
      </c>
      <c r="H70" s="7">
        <f>Product_Dim[[#This Row],[Cost]]*Product_Dim[[#This Row],[Stock]]</f>
        <v>12286.45</v>
      </c>
    </row>
    <row r="71" spans="1:8" x14ac:dyDescent="0.35">
      <c r="A71" t="s">
        <v>1689</v>
      </c>
      <c r="B71" t="s">
        <v>3935</v>
      </c>
      <c r="C71" t="s">
        <v>1557</v>
      </c>
      <c r="D71" t="s">
        <v>3864</v>
      </c>
      <c r="E71" t="s">
        <v>1690</v>
      </c>
      <c r="F71" s="5">
        <v>214.32</v>
      </c>
      <c r="G71">
        <v>383</v>
      </c>
      <c r="H71" s="7">
        <f>Product_Dim[[#This Row],[Cost]]*Product_Dim[[#This Row],[Stock]]</f>
        <v>82084.56</v>
      </c>
    </row>
    <row r="72" spans="1:8" x14ac:dyDescent="0.35">
      <c r="A72" t="s">
        <v>1691</v>
      </c>
      <c r="B72" t="s">
        <v>3936</v>
      </c>
      <c r="C72" t="s">
        <v>1565</v>
      </c>
      <c r="D72" t="s">
        <v>3859</v>
      </c>
      <c r="E72" t="s">
        <v>1692</v>
      </c>
      <c r="F72" s="5">
        <v>477.61</v>
      </c>
      <c r="G72">
        <v>300</v>
      </c>
      <c r="H72" s="7">
        <f>Product_Dim[[#This Row],[Cost]]*Product_Dim[[#This Row],[Stock]]</f>
        <v>143283</v>
      </c>
    </row>
    <row r="73" spans="1:8" x14ac:dyDescent="0.35">
      <c r="A73" t="s">
        <v>1693</v>
      </c>
      <c r="B73" t="s">
        <v>3937</v>
      </c>
      <c r="C73" t="s">
        <v>1565</v>
      </c>
      <c r="D73" t="s">
        <v>3890</v>
      </c>
      <c r="E73" t="s">
        <v>1694</v>
      </c>
      <c r="F73" s="5">
        <v>107.06</v>
      </c>
      <c r="G73">
        <v>359</v>
      </c>
      <c r="H73" s="7">
        <f>Product_Dim[[#This Row],[Cost]]*Product_Dim[[#This Row],[Stock]]</f>
        <v>38434.54</v>
      </c>
    </row>
    <row r="74" spans="1:8" x14ac:dyDescent="0.35">
      <c r="A74" t="s">
        <v>1695</v>
      </c>
      <c r="B74" t="s">
        <v>3938</v>
      </c>
      <c r="C74" t="s">
        <v>1562</v>
      </c>
      <c r="D74" t="s">
        <v>3857</v>
      </c>
      <c r="E74" t="s">
        <v>1696</v>
      </c>
      <c r="F74" s="5">
        <v>403.71</v>
      </c>
      <c r="G74">
        <v>159</v>
      </c>
      <c r="H74" s="7">
        <f>Product_Dim[[#This Row],[Cost]]*Product_Dim[[#This Row],[Stock]]</f>
        <v>64189.89</v>
      </c>
    </row>
    <row r="75" spans="1:8" x14ac:dyDescent="0.35">
      <c r="A75" t="s">
        <v>1697</v>
      </c>
      <c r="B75" t="s">
        <v>3939</v>
      </c>
      <c r="C75" t="s">
        <v>1546</v>
      </c>
      <c r="D75" t="s">
        <v>3897</v>
      </c>
      <c r="E75" t="s">
        <v>1698</v>
      </c>
      <c r="F75" s="5">
        <v>158.13999999999999</v>
      </c>
      <c r="G75">
        <v>82</v>
      </c>
      <c r="H75" s="7">
        <f>Product_Dim[[#This Row],[Cost]]*Product_Dim[[#This Row],[Stock]]</f>
        <v>12967.48</v>
      </c>
    </row>
    <row r="76" spans="1:8" x14ac:dyDescent="0.35">
      <c r="A76" t="s">
        <v>1699</v>
      </c>
      <c r="B76" t="s">
        <v>3940</v>
      </c>
      <c r="C76" t="s">
        <v>1562</v>
      </c>
      <c r="D76" t="s">
        <v>3842</v>
      </c>
      <c r="E76" t="s">
        <v>1700</v>
      </c>
      <c r="F76" s="5">
        <v>392.89</v>
      </c>
      <c r="G76">
        <v>320</v>
      </c>
      <c r="H76" s="7">
        <f>Product_Dim[[#This Row],[Cost]]*Product_Dim[[#This Row],[Stock]]</f>
        <v>125724.79999999999</v>
      </c>
    </row>
    <row r="77" spans="1:8" x14ac:dyDescent="0.35">
      <c r="A77" t="s">
        <v>1701</v>
      </c>
      <c r="B77" t="s">
        <v>3941</v>
      </c>
      <c r="C77" t="s">
        <v>1562</v>
      </c>
      <c r="D77" t="s">
        <v>3869</v>
      </c>
      <c r="E77" t="s">
        <v>1702</v>
      </c>
      <c r="F77" s="5">
        <v>480.9</v>
      </c>
      <c r="G77">
        <v>104</v>
      </c>
      <c r="H77" s="7">
        <f>Product_Dim[[#This Row],[Cost]]*Product_Dim[[#This Row],[Stock]]</f>
        <v>50013.599999999999</v>
      </c>
    </row>
    <row r="78" spans="1:8" x14ac:dyDescent="0.35">
      <c r="A78" t="s">
        <v>1703</v>
      </c>
      <c r="B78" t="s">
        <v>3942</v>
      </c>
      <c r="C78" t="s">
        <v>1543</v>
      </c>
      <c r="D78" t="s">
        <v>3867</v>
      </c>
      <c r="E78" t="s">
        <v>1704</v>
      </c>
      <c r="F78" s="5">
        <v>325.26</v>
      </c>
      <c r="G78">
        <v>400</v>
      </c>
      <c r="H78" s="7">
        <f>Product_Dim[[#This Row],[Cost]]*Product_Dim[[#This Row],[Stock]]</f>
        <v>130104</v>
      </c>
    </row>
    <row r="79" spans="1:8" x14ac:dyDescent="0.35">
      <c r="A79" t="s">
        <v>1705</v>
      </c>
      <c r="B79" t="s">
        <v>3943</v>
      </c>
      <c r="C79" t="s">
        <v>1543</v>
      </c>
      <c r="D79" t="s">
        <v>3855</v>
      </c>
      <c r="E79" t="s">
        <v>1706</v>
      </c>
      <c r="F79" s="5">
        <v>228.53</v>
      </c>
      <c r="G79">
        <v>469</v>
      </c>
      <c r="H79" s="7">
        <f>Product_Dim[[#This Row],[Cost]]*Product_Dim[[#This Row],[Stock]]</f>
        <v>107180.57</v>
      </c>
    </row>
    <row r="80" spans="1:8" x14ac:dyDescent="0.35">
      <c r="A80" t="s">
        <v>1561</v>
      </c>
      <c r="B80" t="s">
        <v>3856</v>
      </c>
      <c r="C80" t="s">
        <v>1562</v>
      </c>
      <c r="D80" t="s">
        <v>3857</v>
      </c>
      <c r="E80" t="s">
        <v>1563</v>
      </c>
      <c r="F80" s="5">
        <v>439.07</v>
      </c>
      <c r="G80">
        <v>142</v>
      </c>
      <c r="H80" s="7">
        <f>Product_Dim[[#This Row],[Cost]]*Product_Dim[[#This Row],[Stock]]</f>
        <v>62347.94</v>
      </c>
    </row>
    <row r="81" spans="1:8" x14ac:dyDescent="0.35">
      <c r="A81" t="s">
        <v>1707</v>
      </c>
      <c r="B81" t="s">
        <v>3944</v>
      </c>
      <c r="C81" t="s">
        <v>1543</v>
      </c>
      <c r="D81" t="s">
        <v>3861</v>
      </c>
      <c r="E81" t="s">
        <v>1708</v>
      </c>
      <c r="F81" s="5">
        <v>143.43</v>
      </c>
      <c r="G81">
        <v>58</v>
      </c>
      <c r="H81" s="7">
        <f>Product_Dim[[#This Row],[Cost]]*Product_Dim[[#This Row],[Stock]]</f>
        <v>8318.94</v>
      </c>
    </row>
    <row r="82" spans="1:8" x14ac:dyDescent="0.35">
      <c r="A82" t="s">
        <v>1709</v>
      </c>
      <c r="B82" t="s">
        <v>3945</v>
      </c>
      <c r="C82" t="s">
        <v>1565</v>
      </c>
      <c r="D82" t="s">
        <v>3875</v>
      </c>
      <c r="E82" t="s">
        <v>1710</v>
      </c>
      <c r="F82" s="5">
        <v>285.54000000000002</v>
      </c>
      <c r="G82">
        <v>358</v>
      </c>
      <c r="H82" s="7">
        <f>Product_Dim[[#This Row],[Cost]]*Product_Dim[[#This Row],[Stock]]</f>
        <v>102223.32</v>
      </c>
    </row>
    <row r="83" spans="1:8" x14ac:dyDescent="0.35">
      <c r="A83" t="s">
        <v>1711</v>
      </c>
      <c r="B83" t="s">
        <v>3946</v>
      </c>
      <c r="C83" t="s">
        <v>1565</v>
      </c>
      <c r="D83" t="s">
        <v>3859</v>
      </c>
      <c r="E83" t="s">
        <v>1712</v>
      </c>
      <c r="F83" s="5">
        <v>152.91999999999999</v>
      </c>
      <c r="G83">
        <v>281</v>
      </c>
      <c r="H83" s="7">
        <f>Product_Dim[[#This Row],[Cost]]*Product_Dim[[#This Row],[Stock]]</f>
        <v>42970.52</v>
      </c>
    </row>
    <row r="84" spans="1:8" x14ac:dyDescent="0.35">
      <c r="A84" t="s">
        <v>1713</v>
      </c>
      <c r="B84" t="s">
        <v>3947</v>
      </c>
      <c r="C84" t="s">
        <v>1557</v>
      </c>
      <c r="D84" t="s">
        <v>3853</v>
      </c>
      <c r="E84" t="s">
        <v>1714</v>
      </c>
      <c r="F84" s="5">
        <v>254.04</v>
      </c>
      <c r="G84">
        <v>159</v>
      </c>
      <c r="H84" s="7">
        <f>Product_Dim[[#This Row],[Cost]]*Product_Dim[[#This Row],[Stock]]</f>
        <v>40392.36</v>
      </c>
    </row>
    <row r="85" spans="1:8" x14ac:dyDescent="0.35">
      <c r="A85" t="s">
        <v>1715</v>
      </c>
      <c r="B85" t="s">
        <v>3948</v>
      </c>
      <c r="C85" t="s">
        <v>1543</v>
      </c>
      <c r="D85" t="s">
        <v>3932</v>
      </c>
      <c r="E85" t="s">
        <v>1716</v>
      </c>
      <c r="F85" s="5">
        <v>388.46</v>
      </c>
      <c r="G85">
        <v>208</v>
      </c>
      <c r="H85" s="7">
        <f>Product_Dim[[#This Row],[Cost]]*Product_Dim[[#This Row],[Stock]]</f>
        <v>80799.679999999993</v>
      </c>
    </row>
    <row r="86" spans="1:8" x14ac:dyDescent="0.35">
      <c r="A86" t="s">
        <v>1717</v>
      </c>
      <c r="B86" t="s">
        <v>3949</v>
      </c>
      <c r="C86" t="s">
        <v>1546</v>
      </c>
      <c r="D86" t="s">
        <v>3851</v>
      </c>
      <c r="E86" t="s">
        <v>1718</v>
      </c>
      <c r="F86" s="5">
        <v>119.57</v>
      </c>
      <c r="G86">
        <v>210</v>
      </c>
      <c r="H86" s="7">
        <f>Product_Dim[[#This Row],[Cost]]*Product_Dim[[#This Row],[Stock]]</f>
        <v>25109.699999999997</v>
      </c>
    </row>
    <row r="87" spans="1:8" x14ac:dyDescent="0.35">
      <c r="A87" t="s">
        <v>1719</v>
      </c>
      <c r="B87" t="s">
        <v>3950</v>
      </c>
      <c r="C87" t="s">
        <v>1543</v>
      </c>
      <c r="D87" t="s">
        <v>3861</v>
      </c>
      <c r="E87" t="s">
        <v>1720</v>
      </c>
      <c r="F87" s="5">
        <v>176.07</v>
      </c>
      <c r="G87">
        <v>82</v>
      </c>
      <c r="H87" s="7">
        <f>Product_Dim[[#This Row],[Cost]]*Product_Dim[[#This Row],[Stock]]</f>
        <v>14437.74</v>
      </c>
    </row>
    <row r="88" spans="1:8" x14ac:dyDescent="0.35">
      <c r="A88" t="s">
        <v>1721</v>
      </c>
      <c r="B88" t="s">
        <v>3951</v>
      </c>
      <c r="C88" t="s">
        <v>1543</v>
      </c>
      <c r="D88" t="s">
        <v>3855</v>
      </c>
      <c r="E88" t="s">
        <v>1722</v>
      </c>
      <c r="F88" s="5">
        <v>371.38</v>
      </c>
      <c r="G88">
        <v>220</v>
      </c>
      <c r="H88" s="7">
        <f>Product_Dim[[#This Row],[Cost]]*Product_Dim[[#This Row],[Stock]]</f>
        <v>81703.600000000006</v>
      </c>
    </row>
    <row r="89" spans="1:8" x14ac:dyDescent="0.35">
      <c r="A89" t="s">
        <v>1723</v>
      </c>
      <c r="B89" t="s">
        <v>3952</v>
      </c>
      <c r="C89" t="s">
        <v>1565</v>
      </c>
      <c r="D89" t="s">
        <v>3851</v>
      </c>
      <c r="E89" t="s">
        <v>1724</v>
      </c>
      <c r="F89" s="5">
        <v>131.24</v>
      </c>
      <c r="G89">
        <v>232</v>
      </c>
      <c r="H89" s="7">
        <f>Product_Dim[[#This Row],[Cost]]*Product_Dim[[#This Row],[Stock]]</f>
        <v>30447.68</v>
      </c>
    </row>
    <row r="90" spans="1:8" x14ac:dyDescent="0.35">
      <c r="A90" t="s">
        <v>1725</v>
      </c>
      <c r="B90" t="s">
        <v>3953</v>
      </c>
      <c r="C90" t="s">
        <v>1557</v>
      </c>
      <c r="D90" t="s">
        <v>3909</v>
      </c>
      <c r="E90" t="s">
        <v>1726</v>
      </c>
      <c r="F90" s="5">
        <v>183.04</v>
      </c>
      <c r="G90">
        <v>457</v>
      </c>
      <c r="H90" s="7">
        <f>Product_Dim[[#This Row],[Cost]]*Product_Dim[[#This Row],[Stock]]</f>
        <v>83649.279999999999</v>
      </c>
    </row>
    <row r="91" spans="1:8" x14ac:dyDescent="0.35">
      <c r="A91" t="s">
        <v>1564</v>
      </c>
      <c r="B91" t="s">
        <v>3858</v>
      </c>
      <c r="C91" t="s">
        <v>1565</v>
      </c>
      <c r="D91" t="s">
        <v>3859</v>
      </c>
      <c r="E91" t="s">
        <v>1566</v>
      </c>
      <c r="F91" s="5">
        <v>495.72</v>
      </c>
      <c r="G91">
        <v>323</v>
      </c>
      <c r="H91" s="7">
        <f>Product_Dim[[#This Row],[Cost]]*Product_Dim[[#This Row],[Stock]]</f>
        <v>160117.56</v>
      </c>
    </row>
    <row r="92" spans="1:8" x14ac:dyDescent="0.35">
      <c r="A92" t="s">
        <v>1727</v>
      </c>
      <c r="B92" t="s">
        <v>3954</v>
      </c>
      <c r="C92" t="s">
        <v>1562</v>
      </c>
      <c r="D92" t="s">
        <v>3851</v>
      </c>
      <c r="E92" t="s">
        <v>1728</v>
      </c>
      <c r="F92" s="5">
        <v>340.14</v>
      </c>
      <c r="G92">
        <v>361</v>
      </c>
      <c r="H92" s="7">
        <f>Product_Dim[[#This Row],[Cost]]*Product_Dim[[#This Row],[Stock]]</f>
        <v>122790.54</v>
      </c>
    </row>
    <row r="93" spans="1:8" x14ac:dyDescent="0.35">
      <c r="A93" t="s">
        <v>1729</v>
      </c>
      <c r="B93" t="s">
        <v>3955</v>
      </c>
      <c r="C93" t="s">
        <v>1546</v>
      </c>
      <c r="D93" t="s">
        <v>3897</v>
      </c>
      <c r="E93" t="s">
        <v>1730</v>
      </c>
      <c r="F93" s="5">
        <v>438.25</v>
      </c>
      <c r="G93">
        <v>496</v>
      </c>
      <c r="H93" s="7">
        <f>Product_Dim[[#This Row],[Cost]]*Product_Dim[[#This Row],[Stock]]</f>
        <v>217372</v>
      </c>
    </row>
    <row r="94" spans="1:8" x14ac:dyDescent="0.35">
      <c r="A94" t="s">
        <v>1731</v>
      </c>
      <c r="B94" t="s">
        <v>3956</v>
      </c>
      <c r="C94" t="s">
        <v>1543</v>
      </c>
      <c r="D94" t="s">
        <v>3869</v>
      </c>
      <c r="E94" t="s">
        <v>1732</v>
      </c>
      <c r="F94" s="5">
        <v>447.43</v>
      </c>
      <c r="G94">
        <v>191</v>
      </c>
      <c r="H94" s="7">
        <f>Product_Dim[[#This Row],[Cost]]*Product_Dim[[#This Row],[Stock]]</f>
        <v>85459.13</v>
      </c>
    </row>
    <row r="95" spans="1:8" x14ac:dyDescent="0.35">
      <c r="A95" t="s">
        <v>1733</v>
      </c>
      <c r="B95" t="s">
        <v>3957</v>
      </c>
      <c r="C95" t="s">
        <v>1562</v>
      </c>
      <c r="D95" t="s">
        <v>3842</v>
      </c>
      <c r="E95" t="s">
        <v>1734</v>
      </c>
      <c r="F95" s="5">
        <v>377.52</v>
      </c>
      <c r="G95">
        <v>485</v>
      </c>
      <c r="H95" s="7">
        <f>Product_Dim[[#This Row],[Cost]]*Product_Dim[[#This Row],[Stock]]</f>
        <v>183097.19999999998</v>
      </c>
    </row>
    <row r="96" spans="1:8" x14ac:dyDescent="0.35">
      <c r="A96" t="s">
        <v>1735</v>
      </c>
      <c r="B96" t="s">
        <v>3958</v>
      </c>
      <c r="C96" t="s">
        <v>1557</v>
      </c>
      <c r="D96" t="s">
        <v>3853</v>
      </c>
      <c r="E96" t="s">
        <v>1736</v>
      </c>
      <c r="F96" s="5">
        <v>358.47</v>
      </c>
      <c r="G96">
        <v>213</v>
      </c>
      <c r="H96" s="7">
        <f>Product_Dim[[#This Row],[Cost]]*Product_Dim[[#This Row],[Stock]]</f>
        <v>76354.11</v>
      </c>
    </row>
    <row r="97" spans="1:8" x14ac:dyDescent="0.35">
      <c r="A97" t="s">
        <v>1737</v>
      </c>
      <c r="B97" t="s">
        <v>3959</v>
      </c>
      <c r="C97" t="s">
        <v>1565</v>
      </c>
      <c r="D97" t="s">
        <v>3851</v>
      </c>
      <c r="E97" t="s">
        <v>1738</v>
      </c>
      <c r="F97" s="5">
        <v>60.65</v>
      </c>
      <c r="G97">
        <v>75</v>
      </c>
      <c r="H97" s="7">
        <f>Product_Dim[[#This Row],[Cost]]*Product_Dim[[#This Row],[Stock]]</f>
        <v>4548.75</v>
      </c>
    </row>
    <row r="98" spans="1:8" x14ac:dyDescent="0.35">
      <c r="A98" t="s">
        <v>1739</v>
      </c>
      <c r="B98" t="s">
        <v>3960</v>
      </c>
      <c r="C98" t="s">
        <v>1546</v>
      </c>
      <c r="D98" t="s">
        <v>3846</v>
      </c>
      <c r="E98" t="s">
        <v>1740</v>
      </c>
      <c r="F98" s="5">
        <v>358.47</v>
      </c>
      <c r="G98">
        <v>143</v>
      </c>
      <c r="H98" s="7">
        <f>Product_Dim[[#This Row],[Cost]]*Product_Dim[[#This Row],[Stock]]</f>
        <v>51261.210000000006</v>
      </c>
    </row>
    <row r="99" spans="1:8" x14ac:dyDescent="0.35">
      <c r="A99" t="s">
        <v>1741</v>
      </c>
      <c r="B99" t="s">
        <v>3961</v>
      </c>
      <c r="C99" t="s">
        <v>1565</v>
      </c>
      <c r="D99" t="s">
        <v>3890</v>
      </c>
      <c r="E99" t="s">
        <v>1742</v>
      </c>
      <c r="F99" s="5">
        <v>245.98</v>
      </c>
      <c r="G99">
        <v>471</v>
      </c>
      <c r="H99" s="7">
        <f>Product_Dim[[#This Row],[Cost]]*Product_Dim[[#This Row],[Stock]]</f>
        <v>115856.58</v>
      </c>
    </row>
    <row r="100" spans="1:8" x14ac:dyDescent="0.35">
      <c r="A100" t="s">
        <v>1743</v>
      </c>
      <c r="B100" t="s">
        <v>3962</v>
      </c>
      <c r="C100" t="s">
        <v>1562</v>
      </c>
      <c r="D100" t="s">
        <v>3857</v>
      </c>
      <c r="E100" t="s">
        <v>1744</v>
      </c>
      <c r="F100" s="5">
        <v>431.67</v>
      </c>
      <c r="G100">
        <v>73</v>
      </c>
      <c r="H100" s="7">
        <f>Product_Dim[[#This Row],[Cost]]*Product_Dim[[#This Row],[Stock]]</f>
        <v>31511.91</v>
      </c>
    </row>
    <row r="101" spans="1:8" x14ac:dyDescent="0.35">
      <c r="A101" t="s">
        <v>1745</v>
      </c>
      <c r="B101" t="s">
        <v>3963</v>
      </c>
      <c r="C101" t="s">
        <v>1543</v>
      </c>
      <c r="D101" t="s">
        <v>3861</v>
      </c>
      <c r="E101" t="s">
        <v>1746</v>
      </c>
      <c r="F101" s="5">
        <v>201.41</v>
      </c>
      <c r="G101">
        <v>146</v>
      </c>
      <c r="H101" s="7">
        <f>Product_Dim[[#This Row],[Cost]]*Product_Dim[[#This Row],[Stock]]</f>
        <v>29405.86</v>
      </c>
    </row>
  </sheetData>
  <phoneticPr fontId="2" type="noConversion"/>
  <conditionalFormatting sqref="A2:G101">
    <cfRule type="expression" dxfId="14" priority="10">
      <formula>_xlfn.RANK.AVG($H$2,$H$2:$H$101,0) &lt; 3</formula>
    </cfRule>
  </conditionalFormatting>
  <conditionalFormatting sqref="A1:H101">
    <cfRule type="expression" dxfId="13" priority="4">
      <formula>_xlfn.RANK.AVG($H$2,$H$2:$H$101,0)&lt;=3</formula>
    </cfRule>
  </conditionalFormatting>
  <conditionalFormatting sqref="A2:H101">
    <cfRule type="expression" dxfId="12" priority="1">
      <formula>_xlfn.RANK.AVG($F2,$F$2:$F$101,0)&lt;=10</formula>
    </cfRule>
  </conditionalFormatting>
  <conditionalFormatting sqref="H2:H101">
    <cfRule type="expression" dxfId="11" priority="9">
      <formula>_xlfn.RANK.AVG($H$2,$H$2:$H$101,0) &lt; 3</formula>
    </cfRule>
  </conditionalFormatting>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6637F-62BB-4738-8593-C5D5745CB534}">
  <sheetPr codeName="Sheet3"/>
  <dimension ref="B6:N120"/>
  <sheetViews>
    <sheetView topLeftCell="A5" workbookViewId="0">
      <selection activeCell="E15" sqref="E15:H16"/>
    </sheetView>
  </sheetViews>
  <sheetFormatPr defaultRowHeight="14.5" x14ac:dyDescent="0.35"/>
  <cols>
    <col min="1" max="1" width="12.54296875" bestFit="1" customWidth="1"/>
    <col min="2" max="2" width="25.81640625" bestFit="1" customWidth="1"/>
    <col min="3" max="3" width="0.26953125" customWidth="1"/>
    <col min="4" max="4" width="14.6328125" hidden="1" customWidth="1"/>
    <col min="5" max="5" width="23.6328125" bestFit="1" customWidth="1"/>
    <col min="6" max="6" width="7.81640625" style="5" bestFit="1" customWidth="1"/>
    <col min="7" max="7" width="27.54296875" customWidth="1"/>
    <col min="8" max="8" width="13.81640625" style="7" customWidth="1"/>
    <col min="9" max="10" width="7.81640625" bestFit="1" customWidth="1"/>
    <col min="11" max="11" width="10.7265625" bestFit="1" customWidth="1"/>
    <col min="12" max="17" width="5.81640625" bestFit="1" customWidth="1"/>
    <col min="18" max="52" width="6.81640625" bestFit="1" customWidth="1"/>
    <col min="53" max="53" width="5.81640625" bestFit="1" customWidth="1"/>
    <col min="54" max="55" width="6.81640625" bestFit="1" customWidth="1"/>
    <col min="56" max="56" width="7.81640625" bestFit="1" customWidth="1"/>
    <col min="57" max="57" width="3.81640625" bestFit="1" customWidth="1"/>
    <col min="58" max="63" width="6.81640625" bestFit="1" customWidth="1"/>
    <col min="64" max="64" width="5.81640625" bestFit="1" customWidth="1"/>
    <col min="65" max="90" width="6.81640625" bestFit="1" customWidth="1"/>
    <col min="91" max="91" width="5.81640625" bestFit="1" customWidth="1"/>
    <col min="92" max="95" width="6.81640625" bestFit="1" customWidth="1"/>
    <col min="96" max="96" width="5.81640625" bestFit="1" customWidth="1"/>
    <col min="97" max="99" width="6.81640625" bestFit="1" customWidth="1"/>
    <col min="100" max="100" width="10.7265625" bestFit="1" customWidth="1"/>
  </cols>
  <sheetData>
    <row r="6" spans="2:14" hidden="1" x14ac:dyDescent="0.35"/>
    <row r="7" spans="2:14" hidden="1" x14ac:dyDescent="0.35">
      <c r="J7" t="e">
        <f>_xlfn.RANK.AVG($H$3,#REF!,0)&lt;=3</f>
        <v>#REF!</v>
      </c>
    </row>
    <row r="8" spans="2:14" hidden="1" x14ac:dyDescent="0.35"/>
    <row r="9" spans="2:14" hidden="1" x14ac:dyDescent="0.35"/>
    <row r="10" spans="2:14" x14ac:dyDescent="0.35">
      <c r="F10"/>
    </row>
    <row r="11" spans="2:14" ht="20" customHeight="1" x14ac:dyDescent="0.35">
      <c r="B11" s="4"/>
      <c r="C11" s="4"/>
      <c r="D11" s="4"/>
      <c r="E11" s="11" t="s">
        <v>4587</v>
      </c>
      <c r="F11" s="4"/>
      <c r="G11" s="4"/>
      <c r="N11" s="7"/>
    </row>
    <row r="12" spans="2:14" x14ac:dyDescent="0.35">
      <c r="E12" t="s">
        <v>1592</v>
      </c>
      <c r="F12" t="s">
        <v>1541</v>
      </c>
      <c r="G12">
        <f>INDEX(Product_Dim[[Cost]:[Total Sales]],
MATCH(E12,Product_Dim[Brand],0),
MATCH(F12,Product_Dim[[#Headers],[Cost]:[Total Sales]],0))</f>
        <v>432</v>
      </c>
      <c r="N12" s="7"/>
    </row>
    <row r="15" spans="2:14" ht="14.5" customHeight="1" x14ac:dyDescent="0.35">
      <c r="E15" s="42" t="s">
        <v>4604</v>
      </c>
      <c r="F15" s="42"/>
      <c r="G15" s="42"/>
      <c r="H15" s="42"/>
    </row>
    <row r="16" spans="2:14" ht="14.5" customHeight="1" x14ac:dyDescent="0.35">
      <c r="E16" s="42"/>
      <c r="F16" s="42"/>
      <c r="G16" s="42"/>
      <c r="H16" s="42"/>
    </row>
    <row r="17" spans="5:8" x14ac:dyDescent="0.35">
      <c r="H17"/>
    </row>
    <row r="18" spans="5:8" x14ac:dyDescent="0.35">
      <c r="E18" s="40" t="s">
        <v>4596</v>
      </c>
      <c r="F18" s="10" t="s">
        <v>1540</v>
      </c>
      <c r="G18" s="10" t="s">
        <v>4586</v>
      </c>
      <c r="H18" s="10" t="s">
        <v>4553</v>
      </c>
    </row>
    <row r="19" spans="5:8" x14ac:dyDescent="0.35">
      <c r="E19" s="4" t="s">
        <v>3868</v>
      </c>
      <c r="F19" s="46">
        <v>465.34</v>
      </c>
      <c r="G19" t="str">
        <f>_xlfn.XLOOKUP(E19,Product_Dim[Product_Name],Product_Dim[Brand])</f>
        <v>Thomas LLC</v>
      </c>
      <c r="H19" s="7">
        <f>_xlfn.XLOOKUP(Table10[[#This Row],[Brand Name]],Product_Dim[Brand],Product_Dim[Total Sales])</f>
        <v>140067.34</v>
      </c>
    </row>
    <row r="20" spans="5:8" x14ac:dyDescent="0.35">
      <c r="E20" s="4" t="s">
        <v>3858</v>
      </c>
      <c r="F20" s="46">
        <v>495.72</v>
      </c>
      <c r="G20" t="str">
        <f>_xlfn.XLOOKUP(E20,Product_Dim[Product_Name],Product_Dim[Brand])</f>
        <v>Hill PLC</v>
      </c>
      <c r="H20" s="7">
        <f>_xlfn.XLOOKUP(Table10[[#This Row],[Brand Name]],Product_Dim[Brand],Product_Dim[Total Sales])</f>
        <v>160117.56</v>
      </c>
    </row>
    <row r="21" spans="5:8" x14ac:dyDescent="0.35">
      <c r="E21" s="4" t="s">
        <v>3879</v>
      </c>
      <c r="F21" s="46">
        <v>484.62</v>
      </c>
      <c r="G21" t="str">
        <f>_xlfn.XLOOKUP(E21,Product_Dim[Product_Name],Product_Dim[Brand])</f>
        <v>Flores, Pineda and Rodriguez</v>
      </c>
      <c r="H21" s="7">
        <f>_xlfn.XLOOKUP(Table10[[#This Row],[Brand Name]],Product_Dim[Brand],Product_Dim[Total Sales])</f>
        <v>209355.84</v>
      </c>
    </row>
    <row r="22" spans="5:8" x14ac:dyDescent="0.35">
      <c r="E22" s="4" t="s">
        <v>3847</v>
      </c>
      <c r="F22" s="46">
        <v>364.67</v>
      </c>
      <c r="G22" t="str">
        <f>_xlfn.XLOOKUP(E22,Product_Dim[Product_Name],Product_Dim[Brand])</f>
        <v>Pineda Ltd</v>
      </c>
      <c r="H22" s="7">
        <f>_xlfn.XLOOKUP(Table10[[#This Row],[Brand Name]],Product_Dim[Brand],Product_Dim[Total Sales])</f>
        <v>164830.84</v>
      </c>
    </row>
    <row r="23" spans="5:8" x14ac:dyDescent="0.35">
      <c r="E23" s="4" t="s">
        <v>3936</v>
      </c>
      <c r="F23" s="46">
        <v>477.61</v>
      </c>
      <c r="G23" t="str">
        <f>_xlfn.XLOOKUP(E23,Product_Dim[Product_Name],Product_Dim[Brand])</f>
        <v>Davis PLC</v>
      </c>
      <c r="H23" s="7">
        <f>_xlfn.XLOOKUP(Table10[[#This Row],[Brand Name]],Product_Dim[Brand],Product_Dim[Total Sales])</f>
        <v>143283</v>
      </c>
    </row>
    <row r="24" spans="5:8" x14ac:dyDescent="0.35">
      <c r="E24" s="4" t="s">
        <v>3903</v>
      </c>
      <c r="F24" s="46">
        <v>450.71</v>
      </c>
      <c r="G24" t="str">
        <f>_xlfn.XLOOKUP(E24,Product_Dim[Product_Name],Product_Dim[Brand])</f>
        <v>Holmes LLC</v>
      </c>
      <c r="H24" s="7">
        <f>_xlfn.XLOOKUP(Table10[[#This Row],[Brand Name]],Product_Dim[Brand],Product_Dim[Total Sales])</f>
        <v>175326.19</v>
      </c>
    </row>
    <row r="25" spans="5:8" x14ac:dyDescent="0.35">
      <c r="E25" s="4" t="s">
        <v>3930</v>
      </c>
      <c r="F25" s="46">
        <v>349.17</v>
      </c>
      <c r="G25" t="str">
        <f>_xlfn.XLOOKUP(E25,Product_Dim[Product_Name],Product_Dim[Brand])</f>
        <v>Flores-Davis</v>
      </c>
      <c r="H25" s="7">
        <f>_xlfn.XLOOKUP(Table10[[#This Row],[Brand Name]],Product_Dim[Brand],Product_Dim[Total Sales])</f>
        <v>166204.92000000001</v>
      </c>
    </row>
    <row r="26" spans="5:8" x14ac:dyDescent="0.35">
      <c r="E26" s="4" t="s">
        <v>3957</v>
      </c>
      <c r="F26" s="46">
        <v>377.52</v>
      </c>
      <c r="G26" t="str">
        <f>_xlfn.XLOOKUP(E26,Product_Dim[Product_Name],Product_Dim[Brand])</f>
        <v>Martin LLC</v>
      </c>
      <c r="H26" s="7">
        <f>_xlfn.XLOOKUP(Table10[[#This Row],[Brand Name]],Product_Dim[Brand],Product_Dim[Total Sales])</f>
        <v>183097.19999999998</v>
      </c>
    </row>
    <row r="27" spans="5:8" x14ac:dyDescent="0.35">
      <c r="E27" s="4" t="s">
        <v>3955</v>
      </c>
      <c r="F27" s="46">
        <v>438.25</v>
      </c>
      <c r="G27" t="str">
        <f>_xlfn.XLOOKUP(E27,Product_Dim[Product_Name],Product_Dim[Brand])</f>
        <v>Smith-Charles</v>
      </c>
      <c r="H27" s="7">
        <f>_xlfn.XLOOKUP(Table10[[#This Row],[Brand Name]],Product_Dim[Brand],Product_Dim[Total Sales])</f>
        <v>217372</v>
      </c>
    </row>
    <row r="28" spans="5:8" x14ac:dyDescent="0.35">
      <c r="E28" s="4" t="s">
        <v>3848</v>
      </c>
      <c r="F28" s="46">
        <v>306.45999999999998</v>
      </c>
      <c r="G28" t="str">
        <f>_xlfn.XLOOKUP(E28,Product_Dim[Product_Name],Product_Dim[Brand])</f>
        <v>Gonzales-Davis</v>
      </c>
      <c r="H28" s="7">
        <f>_xlfn.XLOOKUP(Table10[[#This Row],[Brand Name]],Product_Dim[Brand],Product_Dim[Total Sales])</f>
        <v>149246.01999999999</v>
      </c>
    </row>
    <row r="29" spans="5:8" x14ac:dyDescent="0.35">
      <c r="E29" s="4" t="s">
        <v>4550</v>
      </c>
      <c r="F29" s="46">
        <v>4210.07</v>
      </c>
      <c r="G29" s="10" t="s">
        <v>4550</v>
      </c>
      <c r="H29" s="7">
        <f>SUM(H19:H28)</f>
        <v>1708900.91</v>
      </c>
    </row>
    <row r="30" spans="5:8" x14ac:dyDescent="0.35">
      <c r="F30"/>
      <c r="H30"/>
    </row>
    <row r="31" spans="5:8" x14ac:dyDescent="0.35">
      <c r="F31"/>
      <c r="H31"/>
    </row>
    <row r="32" spans="5:8" x14ac:dyDescent="0.35">
      <c r="F32"/>
      <c r="H32"/>
    </row>
    <row r="33" spans="6:8" x14ac:dyDescent="0.35">
      <c r="F33"/>
      <c r="H33"/>
    </row>
    <row r="34" spans="6:8" x14ac:dyDescent="0.35">
      <c r="F34"/>
      <c r="H34"/>
    </row>
    <row r="35" spans="6:8" x14ac:dyDescent="0.35">
      <c r="F35"/>
      <c r="H35"/>
    </row>
    <row r="36" spans="6:8" x14ac:dyDescent="0.35">
      <c r="F36"/>
      <c r="H36"/>
    </row>
    <row r="37" spans="6:8" x14ac:dyDescent="0.35">
      <c r="F37"/>
      <c r="H37"/>
    </row>
    <row r="38" spans="6:8" x14ac:dyDescent="0.35">
      <c r="F38"/>
      <c r="H38"/>
    </row>
    <row r="39" spans="6:8" x14ac:dyDescent="0.35">
      <c r="F39"/>
      <c r="H39"/>
    </row>
    <row r="40" spans="6:8" x14ac:dyDescent="0.35">
      <c r="F40"/>
      <c r="H40"/>
    </row>
    <row r="41" spans="6:8" x14ac:dyDescent="0.35">
      <c r="F41"/>
      <c r="H41"/>
    </row>
    <row r="42" spans="6:8" x14ac:dyDescent="0.35">
      <c r="F42"/>
      <c r="H42"/>
    </row>
    <row r="43" spans="6:8" x14ac:dyDescent="0.35">
      <c r="F43"/>
      <c r="H43"/>
    </row>
    <row r="44" spans="6:8" x14ac:dyDescent="0.35">
      <c r="F44"/>
      <c r="H44"/>
    </row>
    <row r="45" spans="6:8" x14ac:dyDescent="0.35">
      <c r="F45"/>
      <c r="H45"/>
    </row>
    <row r="46" spans="6:8" x14ac:dyDescent="0.35">
      <c r="F46"/>
      <c r="H46"/>
    </row>
    <row r="47" spans="6:8" x14ac:dyDescent="0.35">
      <c r="F47"/>
      <c r="H47"/>
    </row>
    <row r="48" spans="6:8" x14ac:dyDescent="0.35">
      <c r="F48"/>
      <c r="H48"/>
    </row>
    <row r="49" spans="6:8" x14ac:dyDescent="0.35">
      <c r="F49"/>
      <c r="H49"/>
    </row>
    <row r="50" spans="6:8" x14ac:dyDescent="0.35">
      <c r="F50"/>
      <c r="H50"/>
    </row>
    <row r="51" spans="6:8" x14ac:dyDescent="0.35">
      <c r="F51"/>
      <c r="H51"/>
    </row>
    <row r="52" spans="6:8" x14ac:dyDescent="0.35">
      <c r="F52"/>
      <c r="H52"/>
    </row>
    <row r="53" spans="6:8" x14ac:dyDescent="0.35">
      <c r="F53"/>
      <c r="H53"/>
    </row>
    <row r="54" spans="6:8" x14ac:dyDescent="0.35">
      <c r="F54"/>
      <c r="H54"/>
    </row>
    <row r="55" spans="6:8" x14ac:dyDescent="0.35">
      <c r="F55"/>
      <c r="H55"/>
    </row>
    <row r="56" spans="6:8" x14ac:dyDescent="0.35">
      <c r="F56"/>
      <c r="H56"/>
    </row>
    <row r="57" spans="6:8" x14ac:dyDescent="0.35">
      <c r="F57"/>
      <c r="H57"/>
    </row>
    <row r="58" spans="6:8" x14ac:dyDescent="0.35">
      <c r="F58"/>
      <c r="H58"/>
    </row>
    <row r="59" spans="6:8" x14ac:dyDescent="0.35">
      <c r="F59"/>
      <c r="H59"/>
    </row>
    <row r="60" spans="6:8" x14ac:dyDescent="0.35">
      <c r="F60"/>
      <c r="H60"/>
    </row>
    <row r="61" spans="6:8" x14ac:dyDescent="0.35">
      <c r="F61"/>
      <c r="H61"/>
    </row>
    <row r="62" spans="6:8" x14ac:dyDescent="0.35">
      <c r="F62"/>
      <c r="H62"/>
    </row>
    <row r="63" spans="6:8" x14ac:dyDescent="0.35">
      <c r="F63"/>
      <c r="H63"/>
    </row>
    <row r="64" spans="6:8" x14ac:dyDescent="0.35">
      <c r="F64"/>
      <c r="H64"/>
    </row>
    <row r="65" spans="6:8" x14ac:dyDescent="0.35">
      <c r="F65"/>
      <c r="H65"/>
    </row>
    <row r="66" spans="6:8" x14ac:dyDescent="0.35">
      <c r="F66"/>
      <c r="H66"/>
    </row>
    <row r="67" spans="6:8" x14ac:dyDescent="0.35">
      <c r="F67"/>
      <c r="H67"/>
    </row>
    <row r="68" spans="6:8" x14ac:dyDescent="0.35">
      <c r="F68"/>
      <c r="H68"/>
    </row>
    <row r="69" spans="6:8" x14ac:dyDescent="0.35">
      <c r="F69"/>
      <c r="H69"/>
    </row>
    <row r="70" spans="6:8" x14ac:dyDescent="0.35">
      <c r="F70"/>
      <c r="H70"/>
    </row>
    <row r="71" spans="6:8" x14ac:dyDescent="0.35">
      <c r="F71"/>
      <c r="H71"/>
    </row>
    <row r="72" spans="6:8" x14ac:dyDescent="0.35">
      <c r="F72"/>
      <c r="H72"/>
    </row>
    <row r="73" spans="6:8" x14ac:dyDescent="0.35">
      <c r="F73"/>
      <c r="H73"/>
    </row>
    <row r="74" spans="6:8" x14ac:dyDescent="0.35">
      <c r="F74"/>
      <c r="H74"/>
    </row>
    <row r="75" spans="6:8" x14ac:dyDescent="0.35">
      <c r="F75"/>
      <c r="H75"/>
    </row>
    <row r="76" spans="6:8" x14ac:dyDescent="0.35">
      <c r="F76"/>
      <c r="H76"/>
    </row>
    <row r="77" spans="6:8" x14ac:dyDescent="0.35">
      <c r="F77"/>
      <c r="H77"/>
    </row>
    <row r="78" spans="6:8" x14ac:dyDescent="0.35">
      <c r="F78"/>
      <c r="H78"/>
    </row>
    <row r="79" spans="6:8" x14ac:dyDescent="0.35">
      <c r="F79"/>
      <c r="H79"/>
    </row>
    <row r="80" spans="6:8" x14ac:dyDescent="0.35">
      <c r="F80"/>
      <c r="H80"/>
    </row>
    <row r="81" spans="6:8" x14ac:dyDescent="0.35">
      <c r="F81"/>
      <c r="H81"/>
    </row>
    <row r="82" spans="6:8" x14ac:dyDescent="0.35">
      <c r="F82"/>
      <c r="H82"/>
    </row>
    <row r="83" spans="6:8" x14ac:dyDescent="0.35">
      <c r="F83"/>
      <c r="H83"/>
    </row>
    <row r="84" spans="6:8" x14ac:dyDescent="0.35">
      <c r="F84"/>
      <c r="H84"/>
    </row>
    <row r="85" spans="6:8" x14ac:dyDescent="0.35">
      <c r="F85"/>
      <c r="H85"/>
    </row>
    <row r="86" spans="6:8" x14ac:dyDescent="0.35">
      <c r="F86"/>
      <c r="H86"/>
    </row>
    <row r="87" spans="6:8" x14ac:dyDescent="0.35">
      <c r="F87"/>
      <c r="H87"/>
    </row>
    <row r="88" spans="6:8" x14ac:dyDescent="0.35">
      <c r="F88"/>
      <c r="H88"/>
    </row>
    <row r="89" spans="6:8" x14ac:dyDescent="0.35">
      <c r="F89"/>
      <c r="H89"/>
    </row>
    <row r="90" spans="6:8" x14ac:dyDescent="0.35">
      <c r="F90"/>
      <c r="H90"/>
    </row>
    <row r="91" spans="6:8" x14ac:dyDescent="0.35">
      <c r="F91"/>
      <c r="H91"/>
    </row>
    <row r="92" spans="6:8" x14ac:dyDescent="0.35">
      <c r="F92"/>
      <c r="H92"/>
    </row>
    <row r="93" spans="6:8" x14ac:dyDescent="0.35">
      <c r="F93"/>
      <c r="H93"/>
    </row>
    <row r="94" spans="6:8" x14ac:dyDescent="0.35">
      <c r="F94"/>
      <c r="H94"/>
    </row>
    <row r="95" spans="6:8" x14ac:dyDescent="0.35">
      <c r="F95"/>
      <c r="H95"/>
    </row>
    <row r="96" spans="6:8" x14ac:dyDescent="0.35">
      <c r="F96"/>
      <c r="H96"/>
    </row>
    <row r="97" spans="6:8" x14ac:dyDescent="0.35">
      <c r="F97"/>
      <c r="H97"/>
    </row>
    <row r="98" spans="6:8" x14ac:dyDescent="0.35">
      <c r="F98"/>
      <c r="H98"/>
    </row>
    <row r="99" spans="6:8" x14ac:dyDescent="0.35">
      <c r="F99"/>
      <c r="H99"/>
    </row>
    <row r="100" spans="6:8" x14ac:dyDescent="0.35">
      <c r="F100"/>
      <c r="H100"/>
    </row>
    <row r="101" spans="6:8" x14ac:dyDescent="0.35">
      <c r="F101"/>
      <c r="H101"/>
    </row>
    <row r="102" spans="6:8" x14ac:dyDescent="0.35">
      <c r="F102"/>
      <c r="H102"/>
    </row>
    <row r="103" spans="6:8" x14ac:dyDescent="0.35">
      <c r="F103"/>
      <c r="H103"/>
    </row>
    <row r="104" spans="6:8" x14ac:dyDescent="0.35">
      <c r="F104"/>
      <c r="H104"/>
    </row>
    <row r="105" spans="6:8" x14ac:dyDescent="0.35">
      <c r="F105"/>
      <c r="H105"/>
    </row>
    <row r="106" spans="6:8" x14ac:dyDescent="0.35">
      <c r="F106"/>
      <c r="H106"/>
    </row>
    <row r="107" spans="6:8" x14ac:dyDescent="0.35">
      <c r="F107"/>
      <c r="H107"/>
    </row>
    <row r="108" spans="6:8" x14ac:dyDescent="0.35">
      <c r="F108"/>
      <c r="H108"/>
    </row>
    <row r="109" spans="6:8" x14ac:dyDescent="0.35">
      <c r="F109"/>
      <c r="H109"/>
    </row>
    <row r="110" spans="6:8" x14ac:dyDescent="0.35">
      <c r="F110"/>
      <c r="H110"/>
    </row>
    <row r="111" spans="6:8" x14ac:dyDescent="0.35">
      <c r="F111"/>
      <c r="H111"/>
    </row>
    <row r="112" spans="6:8" x14ac:dyDescent="0.35">
      <c r="F112"/>
      <c r="H112"/>
    </row>
    <row r="113" spans="6:8" x14ac:dyDescent="0.35">
      <c r="F113"/>
      <c r="H113"/>
    </row>
    <row r="114" spans="6:8" x14ac:dyDescent="0.35">
      <c r="F114"/>
      <c r="H114"/>
    </row>
    <row r="115" spans="6:8" x14ac:dyDescent="0.35">
      <c r="F115"/>
      <c r="H115"/>
    </row>
    <row r="116" spans="6:8" x14ac:dyDescent="0.35">
      <c r="F116"/>
      <c r="H116"/>
    </row>
    <row r="117" spans="6:8" x14ac:dyDescent="0.35">
      <c r="F117"/>
      <c r="H117"/>
    </row>
    <row r="118" spans="6:8" x14ac:dyDescent="0.35">
      <c r="F118"/>
      <c r="H118"/>
    </row>
    <row r="119" spans="6:8" x14ac:dyDescent="0.35">
      <c r="F119"/>
      <c r="H119"/>
    </row>
    <row r="120" spans="6:8" x14ac:dyDescent="0.35">
      <c r="F120"/>
    </row>
  </sheetData>
  <mergeCells count="1">
    <mergeCell ref="E15:H16"/>
  </mergeCells>
  <conditionalFormatting sqref="A2:G9 A10:D10 A11:G14 A15:E15 A16:D101 E17:G18 E36:E102">
    <cfRule type="expression" dxfId="10" priority="7">
      <formula>_xlfn.RANK.AVG($H$2,$H$2:$H$101,0) &lt; 3</formula>
    </cfRule>
  </conditionalFormatting>
  <conditionalFormatting sqref="A1:H9 A10:D10 H10:H14 A11:G14 A15:E15 A16:D101 E36:E102 E17:H18">
    <cfRule type="expression" dxfId="9" priority="5">
      <formula>_xlfn.RANK.AVG($H$2,$H$2:$H$101,0)&lt;=3</formula>
    </cfRule>
  </conditionalFormatting>
  <conditionalFormatting sqref="E12">
    <cfRule type="expression" dxfId="8" priority="1">
      <formula>_xlfn.RANK.AVG($H$2,$H$2:$H$101,0)&lt;=3</formula>
    </cfRule>
    <cfRule type="expression" dxfId="7" priority="2">
      <formula>_xlfn.RANK.AVG($H$2,$H$2:$H$101,0) &lt; 3</formula>
    </cfRule>
  </conditionalFormatting>
  <conditionalFormatting sqref="H2:H14 H17:H18">
    <cfRule type="expression" dxfId="6" priority="6">
      <formula>_xlfn.RANK.AVG($H$2,$H$2:$H$101,0) &lt; 3</formula>
    </cfRule>
  </conditionalFormatting>
  <pageMargins left="0.7" right="0.7" top="0.75" bottom="0.75" header="0.3" footer="0.3"/>
  <tableParts count="2">
    <tablePart r:id="rId2"/>
    <tablePart r:id="rId3"/>
  </tableParts>
  <extLst>
    <ext xmlns:x14="http://schemas.microsoft.com/office/spreadsheetml/2009/9/main" uri="{CCE6A557-97BC-4b89-ADB6-D9C93CAAB3DF}">
      <x14:dataValidations xmlns:xm="http://schemas.microsoft.com/office/excel/2006/main" count="2">
        <x14:dataValidation type="list" allowBlank="1" showInputMessage="1" showErrorMessage="1" xr:uid="{ADEAC2DC-A348-48C4-816F-45B31244A433}">
          <x14:formula1>
            <xm:f>'Product_Dim Cleaned'!$F$1:$H$1</xm:f>
          </x14:formula1>
          <xm:sqref>F12</xm:sqref>
        </x14:dataValidation>
        <x14:dataValidation type="list" allowBlank="1" showInputMessage="1" showErrorMessage="1" xr:uid="{E7D728B5-BA19-426D-9C9F-92C65CCF5836}">
          <x14:formula1>
            <xm:f>'Product_Dim Cleaned'!$E$2:$E$101</xm:f>
          </x14:formula1>
          <xm:sqref>E12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1FBA9-FA5B-4F87-A756-F9A764D79B3E}">
  <sheetPr codeName="Sheet4"/>
  <dimension ref="C2:X35"/>
  <sheetViews>
    <sheetView topLeftCell="D8" zoomScale="66" workbookViewId="0">
      <selection activeCell="K26" sqref="K26"/>
    </sheetView>
  </sheetViews>
  <sheetFormatPr defaultRowHeight="14.5" x14ac:dyDescent="0.35"/>
  <cols>
    <col min="1" max="1" width="12.36328125" bestFit="1" customWidth="1"/>
    <col min="2" max="2" width="11.26953125" bestFit="1" customWidth="1"/>
    <col min="3" max="3" width="10.81640625" bestFit="1" customWidth="1"/>
    <col min="4" max="4" width="11.26953125" bestFit="1" customWidth="1"/>
    <col min="5" max="5" width="1.81640625" hidden="1" customWidth="1"/>
    <col min="6" max="6" width="27.81640625" hidden="1" customWidth="1"/>
    <col min="7" max="7" width="11.6328125" hidden="1" customWidth="1"/>
    <col min="8" max="8" width="8.7265625" hidden="1" customWidth="1"/>
    <col min="9" max="9" width="22.6328125" customWidth="1"/>
    <col min="10" max="10" width="15" bestFit="1" customWidth="1"/>
    <col min="11" max="11" width="16.6328125" bestFit="1" customWidth="1"/>
    <col min="14" max="15" width="10.54296875" customWidth="1"/>
    <col min="16" max="16" width="11.90625" customWidth="1"/>
    <col min="23" max="23" width="16.7265625" customWidth="1"/>
    <col min="24" max="24" width="12.6328125" customWidth="1"/>
  </cols>
  <sheetData>
    <row r="2" spans="3:24" ht="95.5" customHeight="1" x14ac:dyDescent="0.35">
      <c r="C2" s="43" t="s">
        <v>4611</v>
      </c>
      <c r="D2" s="43"/>
      <c r="E2" s="43"/>
      <c r="F2" s="43"/>
      <c r="G2" s="43"/>
      <c r="H2" s="43"/>
      <c r="I2" s="43"/>
      <c r="J2" s="43"/>
      <c r="K2" s="43"/>
      <c r="L2" s="43"/>
      <c r="M2" s="43"/>
      <c r="N2" s="43"/>
      <c r="O2" s="43"/>
      <c r="P2" s="43"/>
      <c r="Q2" s="43"/>
      <c r="R2" s="43"/>
      <c r="S2" s="43"/>
      <c r="T2" s="43"/>
      <c r="U2" s="43"/>
      <c r="V2" s="43"/>
      <c r="W2" s="43"/>
      <c r="X2" s="43"/>
    </row>
    <row r="3" spans="3:24" x14ac:dyDescent="0.35">
      <c r="C3" s="3" t="s">
        <v>4552</v>
      </c>
      <c r="D3" t="s">
        <v>4551</v>
      </c>
      <c r="J3" s="3" t="s">
        <v>1537</v>
      </c>
      <c r="K3" t="s">
        <v>4602</v>
      </c>
    </row>
    <row r="4" spans="3:24" x14ac:dyDescent="0.35">
      <c r="C4" s="4" t="s">
        <v>1557</v>
      </c>
      <c r="D4" s="6">
        <v>3623.3</v>
      </c>
      <c r="J4" s="4" t="s">
        <v>1557</v>
      </c>
      <c r="K4" s="7"/>
      <c r="W4" s="18" t="s">
        <v>4570</v>
      </c>
      <c r="X4" s="19"/>
    </row>
    <row r="5" spans="3:24" x14ac:dyDescent="0.35">
      <c r="C5" s="4" t="s">
        <v>1546</v>
      </c>
      <c r="D5" s="6">
        <v>4748.1100000000006</v>
      </c>
      <c r="J5" s="39" t="s">
        <v>3912</v>
      </c>
      <c r="K5" s="7">
        <v>73561.790000000008</v>
      </c>
      <c r="N5" t="s">
        <v>4582</v>
      </c>
      <c r="P5">
        <f>COUNTA(#REF!)</f>
        <v>1</v>
      </c>
      <c r="W5" s="20"/>
      <c r="X5" s="21"/>
    </row>
    <row r="6" spans="3:24" x14ac:dyDescent="0.35">
      <c r="C6" s="4" t="s">
        <v>1562</v>
      </c>
      <c r="D6" s="6">
        <v>6647.66</v>
      </c>
      <c r="J6" s="39" t="s">
        <v>3871</v>
      </c>
      <c r="K6" s="7">
        <v>86379.520000000004</v>
      </c>
      <c r="N6" t="s">
        <v>4583</v>
      </c>
      <c r="P6">
        <f>COUNTA(_xlfn.UNIQUE(Product_Dim[Category]))</f>
        <v>5</v>
      </c>
      <c r="W6" s="20" t="s">
        <v>4557</v>
      </c>
      <c r="X6" s="22">
        <v>255.47393939393945</v>
      </c>
    </row>
    <row r="7" spans="3:24" x14ac:dyDescent="0.35">
      <c r="C7" s="4" t="s">
        <v>1543</v>
      </c>
      <c r="D7" s="6">
        <v>4950.16</v>
      </c>
      <c r="J7" s="39" t="s">
        <v>3864</v>
      </c>
      <c r="K7" s="7">
        <v>202517.47999999998</v>
      </c>
      <c r="N7" t="s">
        <v>1538</v>
      </c>
      <c r="P7">
        <f>COUNTA(_xlfn.UNIQUE(Product_Dim[Sub_Category]))</f>
        <v>23</v>
      </c>
      <c r="W7" s="20" t="s">
        <v>4558</v>
      </c>
      <c r="X7" s="22">
        <v>13.135599352632493</v>
      </c>
    </row>
    <row r="8" spans="3:24" x14ac:dyDescent="0.35">
      <c r="C8" s="4" t="s">
        <v>1565</v>
      </c>
      <c r="D8" s="6">
        <v>5294.9199999999992</v>
      </c>
      <c r="J8" s="39" t="s">
        <v>3909</v>
      </c>
      <c r="K8" s="7">
        <v>228435.5</v>
      </c>
      <c r="N8" t="s">
        <v>4584</v>
      </c>
      <c r="P8">
        <f>SUM(Product_Dim[Stock])</f>
        <v>27353.46875</v>
      </c>
      <c r="W8" s="20" t="s">
        <v>4559</v>
      </c>
      <c r="X8" s="22">
        <v>254.04</v>
      </c>
    </row>
    <row r="9" spans="3:24" x14ac:dyDescent="0.35">
      <c r="C9" s="4" t="s">
        <v>4550</v>
      </c>
      <c r="D9" s="6">
        <v>25264.149999999998</v>
      </c>
      <c r="J9" s="39" t="s">
        <v>3853</v>
      </c>
      <c r="K9" s="7">
        <v>417702.87</v>
      </c>
      <c r="N9" t="s">
        <v>4553</v>
      </c>
      <c r="P9" s="7">
        <f>SUM(Product_Dim[Total Sales])</f>
        <v>7037053.2039583353</v>
      </c>
      <c r="W9" s="20" t="s">
        <v>4560</v>
      </c>
      <c r="X9" s="22">
        <v>254.04</v>
      </c>
    </row>
    <row r="10" spans="3:24" x14ac:dyDescent="0.35">
      <c r="J10" s="4" t="s">
        <v>1546</v>
      </c>
      <c r="K10" s="7"/>
      <c r="N10" t="s">
        <v>4585</v>
      </c>
      <c r="P10" s="7">
        <f>AVERAGE(Product_Dim[Cost])</f>
        <v>254.04340000000008</v>
      </c>
      <c r="W10" s="20" t="s">
        <v>4561</v>
      </c>
      <c r="X10" s="22">
        <v>130.6975633473518</v>
      </c>
    </row>
    <row r="11" spans="3:24" x14ac:dyDescent="0.35">
      <c r="J11" s="39" t="s">
        <v>3851</v>
      </c>
      <c r="K11" s="7">
        <v>142353.60999999999</v>
      </c>
      <c r="W11" s="20" t="s">
        <v>4562</v>
      </c>
      <c r="X11" s="22">
        <v>17081.853064935036</v>
      </c>
    </row>
    <row r="12" spans="3:24" x14ac:dyDescent="0.35">
      <c r="J12" s="39" t="s">
        <v>3849</v>
      </c>
      <c r="K12" s="7">
        <v>333583.02</v>
      </c>
      <c r="W12" s="20" t="s">
        <v>4563</v>
      </c>
      <c r="X12" s="22">
        <v>-0.93592317174846862</v>
      </c>
    </row>
    <row r="13" spans="3:24" x14ac:dyDescent="0.35">
      <c r="J13" s="39" t="s">
        <v>3897</v>
      </c>
      <c r="K13" s="7">
        <v>305982.06</v>
      </c>
      <c r="W13" s="20" t="s">
        <v>4564</v>
      </c>
      <c r="X13" s="22">
        <v>3.2753422535871907E-2</v>
      </c>
    </row>
    <row r="14" spans="3:24" x14ac:dyDescent="0.35">
      <c r="J14" s="39" t="s">
        <v>3846</v>
      </c>
      <c r="K14" s="7">
        <v>355046.77</v>
      </c>
      <c r="W14" s="20" t="s">
        <v>4565</v>
      </c>
      <c r="X14" s="22">
        <v>478.41</v>
      </c>
    </row>
    <row r="15" spans="3:24" x14ac:dyDescent="0.35">
      <c r="J15" s="39" t="s">
        <v>3844</v>
      </c>
      <c r="K15" s="7">
        <v>187865.98</v>
      </c>
      <c r="W15" s="20" t="s">
        <v>4566</v>
      </c>
      <c r="X15" s="22">
        <v>17.309999999999999</v>
      </c>
    </row>
    <row r="16" spans="3:24" x14ac:dyDescent="0.35">
      <c r="J16" s="4" t="s">
        <v>1562</v>
      </c>
      <c r="K16" s="7"/>
      <c r="W16" s="20" t="s">
        <v>4567</v>
      </c>
      <c r="X16" s="22">
        <v>495.72</v>
      </c>
    </row>
    <row r="17" spans="10:24" x14ac:dyDescent="0.35">
      <c r="J17" s="39" t="s">
        <v>3851</v>
      </c>
      <c r="K17" s="7">
        <v>614152.32000000007</v>
      </c>
      <c r="W17" s="20" t="s">
        <v>4568</v>
      </c>
      <c r="X17" s="22">
        <v>25291.920000000006</v>
      </c>
    </row>
    <row r="18" spans="10:24" x14ac:dyDescent="0.35">
      <c r="J18" s="39" t="s">
        <v>3869</v>
      </c>
      <c r="K18" s="7">
        <v>190080.94</v>
      </c>
      <c r="W18" s="23" t="s">
        <v>4569</v>
      </c>
      <c r="X18" s="24">
        <v>99</v>
      </c>
    </row>
    <row r="19" spans="10:24" x14ac:dyDescent="0.35">
      <c r="J19" s="39" t="s">
        <v>3857</v>
      </c>
      <c r="K19" s="7">
        <v>241283.63</v>
      </c>
    </row>
    <row r="20" spans="10:24" x14ac:dyDescent="0.35">
      <c r="J20" s="39" t="s">
        <v>3842</v>
      </c>
      <c r="K20" s="7">
        <v>478217.81999999995</v>
      </c>
    </row>
    <row r="21" spans="10:24" x14ac:dyDescent="0.35">
      <c r="J21" s="39" t="s">
        <v>3900</v>
      </c>
      <c r="K21" s="7">
        <v>98144.06</v>
      </c>
    </row>
    <row r="22" spans="10:24" x14ac:dyDescent="0.35">
      <c r="J22" s="4" t="s">
        <v>1543</v>
      </c>
      <c r="K22" s="7"/>
    </row>
    <row r="23" spans="10:24" x14ac:dyDescent="0.35">
      <c r="J23" s="39" t="s">
        <v>3869</v>
      </c>
      <c r="K23" s="7">
        <v>85459.13</v>
      </c>
    </row>
    <row r="24" spans="10:24" x14ac:dyDescent="0.35">
      <c r="J24" s="39" t="s">
        <v>3867</v>
      </c>
      <c r="K24" s="7">
        <v>450017.14</v>
      </c>
    </row>
    <row r="25" spans="10:24" x14ac:dyDescent="0.35">
      <c r="J25" s="39" t="s">
        <v>3932</v>
      </c>
      <c r="K25" s="7">
        <v>112480.68</v>
      </c>
    </row>
    <row r="26" spans="10:24" x14ac:dyDescent="0.35">
      <c r="J26" s="39" t="s">
        <v>3861</v>
      </c>
      <c r="K26" s="7">
        <v>145324.06</v>
      </c>
    </row>
    <row r="27" spans="10:24" x14ac:dyDescent="0.35">
      <c r="J27" s="39" t="s">
        <v>3855</v>
      </c>
      <c r="K27" s="7">
        <v>351840.75</v>
      </c>
    </row>
    <row r="28" spans="10:24" x14ac:dyDescent="0.35">
      <c r="J28" s="39" t="s">
        <v>3878</v>
      </c>
      <c r="K28" s="7">
        <v>21669.41</v>
      </c>
    </row>
    <row r="29" spans="10:24" x14ac:dyDescent="0.35">
      <c r="J29" s="4" t="s">
        <v>1565</v>
      </c>
      <c r="K29" s="7"/>
    </row>
    <row r="30" spans="10:24" x14ac:dyDescent="0.35">
      <c r="J30" s="39" t="s">
        <v>3851</v>
      </c>
      <c r="K30" s="7">
        <v>173794.46</v>
      </c>
    </row>
    <row r="31" spans="10:24" x14ac:dyDescent="0.35">
      <c r="J31" s="39" t="s">
        <v>3875</v>
      </c>
      <c r="K31" s="7">
        <v>361070.51</v>
      </c>
    </row>
    <row r="32" spans="10:24" x14ac:dyDescent="0.35">
      <c r="J32" s="39" t="s">
        <v>3859</v>
      </c>
      <c r="K32" s="7">
        <v>670261.39</v>
      </c>
    </row>
    <row r="33" spans="10:11" x14ac:dyDescent="0.35">
      <c r="J33" s="39" t="s">
        <v>3882</v>
      </c>
      <c r="K33" s="7">
        <v>109890.74</v>
      </c>
    </row>
    <row r="34" spans="10:11" x14ac:dyDescent="0.35">
      <c r="J34" s="39" t="s">
        <v>3890</v>
      </c>
      <c r="K34" s="7">
        <v>265485.77</v>
      </c>
    </row>
    <row r="35" spans="10:11" x14ac:dyDescent="0.35">
      <c r="J35" s="4" t="s">
        <v>4550</v>
      </c>
      <c r="K35" s="7">
        <v>6702601.4100000011</v>
      </c>
    </row>
  </sheetData>
  <mergeCells count="1">
    <mergeCell ref="C2:X2"/>
  </mergeCells>
  <pageMargins left="0.7" right="0.7" top="0.75" bottom="0.75" header="0.3" footer="0.3"/>
  <drawing r:id="rId3"/>
  <tableParts count="2">
    <tablePart r:id="rId4"/>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9F042-C011-4BFF-B39E-0A5D3ACD070B}">
  <sheetPr codeName="Sheet5"/>
  <dimension ref="A1:H501"/>
  <sheetViews>
    <sheetView topLeftCell="F1" workbookViewId="0">
      <selection activeCell="B2" sqref="B2"/>
    </sheetView>
  </sheetViews>
  <sheetFormatPr defaultRowHeight="14.5" x14ac:dyDescent="0.35"/>
  <cols>
    <col min="1" max="1" width="13.26953125" customWidth="1"/>
    <col min="2" max="2" width="29.1796875" customWidth="1"/>
    <col min="4" max="4" width="12.7265625" customWidth="1"/>
    <col min="5" max="5" width="24.36328125" customWidth="1"/>
    <col min="6" max="6" width="16.81640625" customWidth="1"/>
    <col min="7" max="7" width="11.6328125" customWidth="1"/>
    <col min="8" max="8" width="11.90625" customWidth="1"/>
  </cols>
  <sheetData>
    <row r="1" spans="1:8" x14ac:dyDescent="0.35">
      <c r="A1" s="1" t="s">
        <v>0</v>
      </c>
      <c r="B1" s="1" t="s">
        <v>1</v>
      </c>
      <c r="C1" s="1" t="s">
        <v>2</v>
      </c>
      <c r="D1" s="1" t="s">
        <v>3</v>
      </c>
      <c r="E1" s="1" t="s">
        <v>4</v>
      </c>
      <c r="F1" s="1" t="s">
        <v>5</v>
      </c>
      <c r="G1" s="1" t="s">
        <v>6</v>
      </c>
      <c r="H1" s="1" t="s">
        <v>7</v>
      </c>
    </row>
    <row r="2" spans="1:8" x14ac:dyDescent="0.35">
      <c r="A2" t="s">
        <v>8</v>
      </c>
      <c r="B2" t="s">
        <v>3838</v>
      </c>
      <c r="C2">
        <v>55</v>
      </c>
      <c r="D2" t="s">
        <v>9</v>
      </c>
      <c r="E2" t="s">
        <v>10</v>
      </c>
      <c r="F2" t="s">
        <v>11</v>
      </c>
      <c r="G2" t="s">
        <v>12</v>
      </c>
      <c r="H2" t="s">
        <v>3964</v>
      </c>
    </row>
    <row r="3" spans="1:8" x14ac:dyDescent="0.35">
      <c r="A3" t="s">
        <v>14</v>
      </c>
      <c r="B3" t="s">
        <v>15</v>
      </c>
      <c r="C3">
        <v>26</v>
      </c>
      <c r="D3" t="s">
        <v>16</v>
      </c>
      <c r="E3" t="s">
        <v>17</v>
      </c>
      <c r="F3" t="s">
        <v>18</v>
      </c>
      <c r="G3" t="s">
        <v>12</v>
      </c>
      <c r="H3" t="s">
        <v>19</v>
      </c>
    </row>
    <row r="4" spans="1:8" x14ac:dyDescent="0.35">
      <c r="A4" t="s">
        <v>20</v>
      </c>
      <c r="B4" t="s">
        <v>3837</v>
      </c>
      <c r="C4">
        <v>29</v>
      </c>
      <c r="D4" t="s">
        <v>16</v>
      </c>
      <c r="E4" t="s">
        <v>21</v>
      </c>
      <c r="F4" t="s">
        <v>22</v>
      </c>
      <c r="G4" t="s">
        <v>12</v>
      </c>
      <c r="H4" t="s">
        <v>19</v>
      </c>
    </row>
    <row r="5" spans="1:8" x14ac:dyDescent="0.35">
      <c r="A5" t="s">
        <v>23</v>
      </c>
      <c r="B5" t="s">
        <v>3839</v>
      </c>
      <c r="C5">
        <v>59</v>
      </c>
      <c r="D5" t="s">
        <v>16</v>
      </c>
      <c r="E5" t="s">
        <v>24</v>
      </c>
      <c r="F5" t="s">
        <v>25</v>
      </c>
      <c r="G5" t="s">
        <v>12</v>
      </c>
      <c r="H5" t="s">
        <v>26</v>
      </c>
    </row>
    <row r="6" spans="1:8" x14ac:dyDescent="0.35">
      <c r="A6" t="s">
        <v>27</v>
      </c>
      <c r="B6" t="s">
        <v>28</v>
      </c>
      <c r="C6">
        <v>64</v>
      </c>
      <c r="D6" t="s">
        <v>16</v>
      </c>
      <c r="E6" t="s">
        <v>29</v>
      </c>
      <c r="F6" t="s">
        <v>30</v>
      </c>
      <c r="G6" t="s">
        <v>12</v>
      </c>
      <c r="H6" t="s">
        <v>31</v>
      </c>
    </row>
    <row r="7" spans="1:8" x14ac:dyDescent="0.35">
      <c r="A7" t="s">
        <v>32</v>
      </c>
      <c r="B7" t="s">
        <v>33</v>
      </c>
      <c r="C7">
        <v>24</v>
      </c>
      <c r="D7" t="s">
        <v>9</v>
      </c>
      <c r="E7" t="s">
        <v>34</v>
      </c>
      <c r="F7" t="s">
        <v>35</v>
      </c>
      <c r="G7" t="s">
        <v>12</v>
      </c>
      <c r="H7" t="s">
        <v>26</v>
      </c>
    </row>
    <row r="8" spans="1:8" x14ac:dyDescent="0.35">
      <c r="A8" t="s">
        <v>36</v>
      </c>
      <c r="B8" t="s">
        <v>37</v>
      </c>
      <c r="C8">
        <v>29</v>
      </c>
      <c r="D8" t="s">
        <v>16</v>
      </c>
      <c r="E8" t="s">
        <v>38</v>
      </c>
      <c r="F8" t="s">
        <v>39</v>
      </c>
      <c r="G8" t="s">
        <v>12</v>
      </c>
      <c r="H8" t="s">
        <v>19</v>
      </c>
    </row>
    <row r="9" spans="1:8" x14ac:dyDescent="0.35">
      <c r="A9" t="s">
        <v>40</v>
      </c>
      <c r="B9" t="s">
        <v>41</v>
      </c>
      <c r="C9">
        <v>29</v>
      </c>
      <c r="D9" t="s">
        <v>16</v>
      </c>
      <c r="E9" t="s">
        <v>42</v>
      </c>
      <c r="F9" t="s">
        <v>43</v>
      </c>
      <c r="G9" t="s">
        <v>12</v>
      </c>
      <c r="H9" t="s">
        <v>26</v>
      </c>
    </row>
    <row r="10" spans="1:8" x14ac:dyDescent="0.35">
      <c r="A10" t="s">
        <v>44</v>
      </c>
      <c r="B10" t="s">
        <v>45</v>
      </c>
      <c r="C10">
        <v>53</v>
      </c>
      <c r="D10" t="s">
        <v>16</v>
      </c>
      <c r="E10" t="s">
        <v>46</v>
      </c>
      <c r="F10" t="s">
        <v>47</v>
      </c>
      <c r="G10" t="s">
        <v>12</v>
      </c>
      <c r="H10" t="s">
        <v>13</v>
      </c>
    </row>
    <row r="11" spans="1:8" x14ac:dyDescent="0.35">
      <c r="A11" t="s">
        <v>48</v>
      </c>
      <c r="B11" t="s">
        <v>49</v>
      </c>
      <c r="C11">
        <v>64</v>
      </c>
      <c r="D11" t="s">
        <v>9</v>
      </c>
      <c r="E11" t="s">
        <v>50</v>
      </c>
      <c r="F11" t="s">
        <v>51</v>
      </c>
      <c r="G11" t="s">
        <v>12</v>
      </c>
      <c r="H11" t="s">
        <v>19</v>
      </c>
    </row>
    <row r="12" spans="1:8" x14ac:dyDescent="0.35">
      <c r="A12" t="s">
        <v>52</v>
      </c>
      <c r="B12" t="s">
        <v>53</v>
      </c>
      <c r="C12">
        <v>53</v>
      </c>
      <c r="D12" t="s">
        <v>9</v>
      </c>
      <c r="E12" t="s">
        <v>54</v>
      </c>
      <c r="F12" t="s">
        <v>51</v>
      </c>
      <c r="G12" t="s">
        <v>12</v>
      </c>
      <c r="H12" t="s">
        <v>26</v>
      </c>
    </row>
    <row r="13" spans="1:8" x14ac:dyDescent="0.35">
      <c r="A13" t="s">
        <v>55</v>
      </c>
      <c r="B13" t="s">
        <v>56</v>
      </c>
      <c r="C13">
        <v>28</v>
      </c>
      <c r="D13" t="s">
        <v>16</v>
      </c>
      <c r="E13" t="s">
        <v>57</v>
      </c>
      <c r="F13" t="s">
        <v>58</v>
      </c>
      <c r="G13" t="s">
        <v>12</v>
      </c>
      <c r="H13" t="s">
        <v>13</v>
      </c>
    </row>
    <row r="14" spans="1:8" x14ac:dyDescent="0.35">
      <c r="A14" t="s">
        <v>59</v>
      </c>
      <c r="B14" t="s">
        <v>60</v>
      </c>
      <c r="C14">
        <v>55</v>
      </c>
      <c r="D14" t="s">
        <v>16</v>
      </c>
      <c r="E14" t="s">
        <v>61</v>
      </c>
      <c r="F14" t="s">
        <v>62</v>
      </c>
      <c r="G14" t="s">
        <v>12</v>
      </c>
      <c r="H14" t="s">
        <v>19</v>
      </c>
    </row>
    <row r="15" spans="1:8" x14ac:dyDescent="0.35">
      <c r="A15" t="s">
        <v>63</v>
      </c>
      <c r="B15" t="s">
        <v>64</v>
      </c>
      <c r="C15">
        <v>32</v>
      </c>
      <c r="D15" t="s">
        <v>16</v>
      </c>
      <c r="E15" t="s">
        <v>65</v>
      </c>
      <c r="F15" t="s">
        <v>66</v>
      </c>
      <c r="G15" t="s">
        <v>12</v>
      </c>
      <c r="H15" t="s">
        <v>31</v>
      </c>
    </row>
    <row r="16" spans="1:8" x14ac:dyDescent="0.35">
      <c r="A16" t="s">
        <v>67</v>
      </c>
      <c r="B16" t="s">
        <v>68</v>
      </c>
      <c r="C16">
        <v>53</v>
      </c>
      <c r="D16" t="s">
        <v>16</v>
      </c>
      <c r="E16" t="s">
        <v>69</v>
      </c>
      <c r="F16" t="s">
        <v>70</v>
      </c>
      <c r="G16" t="s">
        <v>12</v>
      </c>
      <c r="H16" t="s">
        <v>31</v>
      </c>
    </row>
    <row r="17" spans="1:8" x14ac:dyDescent="0.35">
      <c r="A17" t="s">
        <v>71</v>
      </c>
      <c r="B17" t="s">
        <v>72</v>
      </c>
      <c r="C17">
        <v>49</v>
      </c>
      <c r="D17" t="s">
        <v>16</v>
      </c>
      <c r="E17" t="s">
        <v>73</v>
      </c>
      <c r="F17" t="s">
        <v>74</v>
      </c>
      <c r="G17" t="s">
        <v>12</v>
      </c>
      <c r="H17" t="s">
        <v>19</v>
      </c>
    </row>
    <row r="18" spans="1:8" x14ac:dyDescent="0.35">
      <c r="A18" t="s">
        <v>75</v>
      </c>
      <c r="B18" t="s">
        <v>76</v>
      </c>
      <c r="C18">
        <v>24</v>
      </c>
      <c r="D18" t="s">
        <v>16</v>
      </c>
      <c r="E18" t="s">
        <v>77</v>
      </c>
      <c r="F18" t="s">
        <v>51</v>
      </c>
      <c r="G18" t="s">
        <v>12</v>
      </c>
      <c r="H18" t="s">
        <v>26</v>
      </c>
    </row>
    <row r="19" spans="1:8" x14ac:dyDescent="0.35">
      <c r="A19" t="s">
        <v>78</v>
      </c>
      <c r="B19" t="s">
        <v>79</v>
      </c>
      <c r="C19">
        <v>60</v>
      </c>
      <c r="D19" t="s">
        <v>16</v>
      </c>
      <c r="E19" t="s">
        <v>80</v>
      </c>
      <c r="F19" t="s">
        <v>81</v>
      </c>
      <c r="G19" t="s">
        <v>12</v>
      </c>
      <c r="H19" t="s">
        <v>19</v>
      </c>
    </row>
    <row r="20" spans="1:8" x14ac:dyDescent="0.35">
      <c r="A20" t="s">
        <v>82</v>
      </c>
      <c r="B20" t="s">
        <v>83</v>
      </c>
      <c r="C20">
        <v>43</v>
      </c>
      <c r="D20" t="s">
        <v>9</v>
      </c>
      <c r="E20" t="s">
        <v>84</v>
      </c>
      <c r="F20" t="s">
        <v>62</v>
      </c>
      <c r="G20" t="s">
        <v>12</v>
      </c>
      <c r="H20" t="s">
        <v>3964</v>
      </c>
    </row>
    <row r="21" spans="1:8" x14ac:dyDescent="0.35">
      <c r="A21" t="s">
        <v>85</v>
      </c>
      <c r="B21" t="s">
        <v>86</v>
      </c>
      <c r="C21">
        <v>46</v>
      </c>
      <c r="D21" t="s">
        <v>16</v>
      </c>
      <c r="E21" t="s">
        <v>87</v>
      </c>
      <c r="F21" t="s">
        <v>88</v>
      </c>
      <c r="G21" t="s">
        <v>12</v>
      </c>
      <c r="H21" t="s">
        <v>19</v>
      </c>
    </row>
    <row r="22" spans="1:8" x14ac:dyDescent="0.35">
      <c r="A22" t="s">
        <v>89</v>
      </c>
      <c r="B22" t="s">
        <v>90</v>
      </c>
      <c r="C22">
        <v>59</v>
      </c>
      <c r="D22" t="s">
        <v>9</v>
      </c>
      <c r="E22" t="s">
        <v>91</v>
      </c>
      <c r="F22" t="s">
        <v>92</v>
      </c>
      <c r="G22" t="s">
        <v>12</v>
      </c>
      <c r="H22" t="s">
        <v>31</v>
      </c>
    </row>
    <row r="23" spans="1:8" x14ac:dyDescent="0.35">
      <c r="A23" t="s">
        <v>93</v>
      </c>
      <c r="B23" t="s">
        <v>94</v>
      </c>
      <c r="C23">
        <v>36</v>
      </c>
      <c r="D23" t="s">
        <v>16</v>
      </c>
      <c r="E23" t="s">
        <v>95</v>
      </c>
      <c r="F23" t="s">
        <v>96</v>
      </c>
      <c r="G23" t="s">
        <v>12</v>
      </c>
      <c r="H23" t="s">
        <v>13</v>
      </c>
    </row>
    <row r="24" spans="1:8" x14ac:dyDescent="0.35">
      <c r="A24" t="s">
        <v>97</v>
      </c>
      <c r="B24" t="s">
        <v>3840</v>
      </c>
      <c r="C24">
        <v>33</v>
      </c>
      <c r="D24" t="s">
        <v>16</v>
      </c>
      <c r="E24" t="s">
        <v>98</v>
      </c>
      <c r="F24" t="s">
        <v>99</v>
      </c>
      <c r="G24" t="s">
        <v>12</v>
      </c>
      <c r="H24" t="s">
        <v>31</v>
      </c>
    </row>
    <row r="25" spans="1:8" x14ac:dyDescent="0.35">
      <c r="A25" t="s">
        <v>100</v>
      </c>
      <c r="B25" t="s">
        <v>101</v>
      </c>
      <c r="C25">
        <v>52</v>
      </c>
      <c r="D25" t="s">
        <v>16</v>
      </c>
      <c r="E25" t="s">
        <v>102</v>
      </c>
      <c r="F25" t="s">
        <v>35</v>
      </c>
      <c r="G25" t="s">
        <v>12</v>
      </c>
      <c r="H25" t="s">
        <v>31</v>
      </c>
    </row>
    <row r="26" spans="1:8" x14ac:dyDescent="0.35">
      <c r="A26" t="s">
        <v>103</v>
      </c>
      <c r="B26" t="s">
        <v>104</v>
      </c>
      <c r="C26">
        <v>40</v>
      </c>
      <c r="D26" t="s">
        <v>9</v>
      </c>
      <c r="E26" t="s">
        <v>105</v>
      </c>
      <c r="F26" t="s">
        <v>106</v>
      </c>
      <c r="G26" t="s">
        <v>12</v>
      </c>
      <c r="H26" t="s">
        <v>19</v>
      </c>
    </row>
    <row r="27" spans="1:8" x14ac:dyDescent="0.35">
      <c r="A27" t="s">
        <v>107</v>
      </c>
      <c r="B27" t="s">
        <v>108</v>
      </c>
      <c r="C27">
        <v>59</v>
      </c>
      <c r="D27" t="s">
        <v>16</v>
      </c>
      <c r="E27" t="s">
        <v>109</v>
      </c>
      <c r="F27" t="s">
        <v>30</v>
      </c>
      <c r="G27" t="s">
        <v>12</v>
      </c>
      <c r="H27" t="s">
        <v>26</v>
      </c>
    </row>
    <row r="28" spans="1:8" x14ac:dyDescent="0.35">
      <c r="A28" t="s">
        <v>110</v>
      </c>
      <c r="B28" t="s">
        <v>111</v>
      </c>
      <c r="C28">
        <v>18</v>
      </c>
      <c r="D28" t="s">
        <v>16</v>
      </c>
      <c r="E28" t="s">
        <v>112</v>
      </c>
      <c r="F28" t="s">
        <v>113</v>
      </c>
      <c r="G28" t="s">
        <v>12</v>
      </c>
      <c r="H28" t="s">
        <v>13</v>
      </c>
    </row>
    <row r="29" spans="1:8" x14ac:dyDescent="0.35">
      <c r="A29" t="s">
        <v>114</v>
      </c>
      <c r="B29" t="s">
        <v>115</v>
      </c>
      <c r="C29">
        <v>31</v>
      </c>
      <c r="D29" t="s">
        <v>9</v>
      </c>
      <c r="E29" t="s">
        <v>116</v>
      </c>
      <c r="F29" t="s">
        <v>117</v>
      </c>
      <c r="G29" t="s">
        <v>12</v>
      </c>
      <c r="H29" t="s">
        <v>3964</v>
      </c>
    </row>
    <row r="30" spans="1:8" x14ac:dyDescent="0.35">
      <c r="A30" t="s">
        <v>118</v>
      </c>
      <c r="B30" t="s">
        <v>119</v>
      </c>
      <c r="C30">
        <v>27</v>
      </c>
      <c r="D30" t="s">
        <v>16</v>
      </c>
      <c r="E30" t="s">
        <v>120</v>
      </c>
      <c r="F30" t="s">
        <v>88</v>
      </c>
      <c r="G30" t="s">
        <v>12</v>
      </c>
      <c r="H30" t="s">
        <v>19</v>
      </c>
    </row>
    <row r="31" spans="1:8" x14ac:dyDescent="0.35">
      <c r="A31" t="s">
        <v>121</v>
      </c>
      <c r="B31" t="s">
        <v>122</v>
      </c>
      <c r="C31">
        <v>54</v>
      </c>
      <c r="D31" t="s">
        <v>16</v>
      </c>
      <c r="E31" t="s">
        <v>123</v>
      </c>
      <c r="F31" t="s">
        <v>30</v>
      </c>
      <c r="G31" t="s">
        <v>12</v>
      </c>
      <c r="H31" t="s">
        <v>31</v>
      </c>
    </row>
    <row r="32" spans="1:8" x14ac:dyDescent="0.35">
      <c r="A32" t="s">
        <v>124</v>
      </c>
      <c r="B32" t="s">
        <v>125</v>
      </c>
      <c r="C32">
        <v>64</v>
      </c>
      <c r="D32" t="s">
        <v>16</v>
      </c>
      <c r="E32" t="s">
        <v>126</v>
      </c>
      <c r="F32" t="s">
        <v>51</v>
      </c>
      <c r="G32" t="s">
        <v>12</v>
      </c>
      <c r="H32" t="s">
        <v>26</v>
      </c>
    </row>
    <row r="33" spans="1:8" x14ac:dyDescent="0.35">
      <c r="A33" t="s">
        <v>127</v>
      </c>
      <c r="B33" t="s">
        <v>128</v>
      </c>
      <c r="C33">
        <v>41</v>
      </c>
      <c r="D33" t="s">
        <v>9</v>
      </c>
      <c r="E33" t="s">
        <v>129</v>
      </c>
      <c r="F33" t="s">
        <v>35</v>
      </c>
      <c r="G33" t="s">
        <v>12</v>
      </c>
      <c r="H33" t="s">
        <v>31</v>
      </c>
    </row>
    <row r="34" spans="1:8" x14ac:dyDescent="0.35">
      <c r="A34" t="s">
        <v>130</v>
      </c>
      <c r="B34" t="s">
        <v>131</v>
      </c>
      <c r="C34">
        <v>48</v>
      </c>
      <c r="D34" t="s">
        <v>16</v>
      </c>
      <c r="E34" t="s">
        <v>132</v>
      </c>
      <c r="F34" t="s">
        <v>133</v>
      </c>
      <c r="G34" t="s">
        <v>12</v>
      </c>
      <c r="H34" t="s">
        <v>13</v>
      </c>
    </row>
    <row r="35" spans="1:8" x14ac:dyDescent="0.35">
      <c r="A35" t="s">
        <v>134</v>
      </c>
      <c r="B35" t="s">
        <v>135</v>
      </c>
      <c r="C35">
        <v>25</v>
      </c>
      <c r="D35" t="s">
        <v>9</v>
      </c>
      <c r="E35" t="s">
        <v>136</v>
      </c>
      <c r="F35" t="s">
        <v>96</v>
      </c>
      <c r="G35" t="s">
        <v>12</v>
      </c>
      <c r="H35" t="s">
        <v>19</v>
      </c>
    </row>
    <row r="36" spans="1:8" x14ac:dyDescent="0.35">
      <c r="A36" t="s">
        <v>137</v>
      </c>
      <c r="B36" t="s">
        <v>138</v>
      </c>
      <c r="C36">
        <v>27</v>
      </c>
      <c r="D36" t="s">
        <v>16</v>
      </c>
      <c r="E36" t="s">
        <v>139</v>
      </c>
      <c r="F36" t="s">
        <v>140</v>
      </c>
      <c r="G36" t="s">
        <v>12</v>
      </c>
      <c r="H36" t="s">
        <v>19</v>
      </c>
    </row>
    <row r="37" spans="1:8" x14ac:dyDescent="0.35">
      <c r="A37" t="s">
        <v>141</v>
      </c>
      <c r="B37" t="s">
        <v>142</v>
      </c>
      <c r="C37">
        <v>52</v>
      </c>
      <c r="D37" t="s">
        <v>9</v>
      </c>
      <c r="E37" t="s">
        <v>143</v>
      </c>
      <c r="F37" t="s">
        <v>18</v>
      </c>
      <c r="G37" t="s">
        <v>12</v>
      </c>
      <c r="H37" t="s">
        <v>31</v>
      </c>
    </row>
    <row r="38" spans="1:8" x14ac:dyDescent="0.35">
      <c r="A38" t="s">
        <v>144</v>
      </c>
      <c r="B38" t="s">
        <v>145</v>
      </c>
      <c r="C38">
        <v>20</v>
      </c>
      <c r="D38" t="s">
        <v>16</v>
      </c>
      <c r="E38" t="s">
        <v>146</v>
      </c>
      <c r="F38" t="s">
        <v>81</v>
      </c>
      <c r="G38" t="s">
        <v>12</v>
      </c>
      <c r="H38" t="s">
        <v>13</v>
      </c>
    </row>
    <row r="39" spans="1:8" x14ac:dyDescent="0.35">
      <c r="A39" t="s">
        <v>147</v>
      </c>
      <c r="B39" t="s">
        <v>148</v>
      </c>
      <c r="C39">
        <v>27</v>
      </c>
      <c r="D39" t="s">
        <v>16</v>
      </c>
      <c r="E39" t="s">
        <v>149</v>
      </c>
      <c r="F39" t="s">
        <v>39</v>
      </c>
      <c r="G39" t="s">
        <v>12</v>
      </c>
      <c r="H39" t="s">
        <v>3964</v>
      </c>
    </row>
    <row r="40" spans="1:8" x14ac:dyDescent="0.35">
      <c r="A40" t="s">
        <v>150</v>
      </c>
      <c r="B40" t="s">
        <v>151</v>
      </c>
      <c r="C40">
        <v>35</v>
      </c>
      <c r="D40" t="s">
        <v>16</v>
      </c>
      <c r="E40" t="s">
        <v>152</v>
      </c>
      <c r="F40" t="s">
        <v>18</v>
      </c>
      <c r="G40" t="s">
        <v>12</v>
      </c>
      <c r="H40" t="s">
        <v>26</v>
      </c>
    </row>
    <row r="41" spans="1:8" x14ac:dyDescent="0.35">
      <c r="A41" t="s">
        <v>153</v>
      </c>
      <c r="B41" t="s">
        <v>154</v>
      </c>
      <c r="C41">
        <v>55</v>
      </c>
      <c r="D41" t="s">
        <v>16</v>
      </c>
      <c r="E41" t="s">
        <v>155</v>
      </c>
      <c r="F41" t="s">
        <v>156</v>
      </c>
      <c r="G41" t="s">
        <v>12</v>
      </c>
      <c r="H41" t="s">
        <v>13</v>
      </c>
    </row>
    <row r="42" spans="1:8" x14ac:dyDescent="0.35">
      <c r="A42" t="s">
        <v>157</v>
      </c>
      <c r="B42" t="s">
        <v>158</v>
      </c>
      <c r="C42">
        <v>50</v>
      </c>
      <c r="D42" t="s">
        <v>9</v>
      </c>
      <c r="E42" t="s">
        <v>155</v>
      </c>
      <c r="F42" t="s">
        <v>62</v>
      </c>
      <c r="G42" t="s">
        <v>12</v>
      </c>
      <c r="H42" t="s">
        <v>13</v>
      </c>
    </row>
    <row r="43" spans="1:8" x14ac:dyDescent="0.35">
      <c r="A43" t="s">
        <v>159</v>
      </c>
      <c r="B43" t="s">
        <v>160</v>
      </c>
      <c r="C43">
        <v>21</v>
      </c>
      <c r="D43" t="s">
        <v>9</v>
      </c>
      <c r="E43" t="s">
        <v>161</v>
      </c>
      <c r="F43" t="s">
        <v>162</v>
      </c>
      <c r="G43" t="s">
        <v>12</v>
      </c>
      <c r="H43" t="s">
        <v>19</v>
      </c>
    </row>
    <row r="44" spans="1:8" x14ac:dyDescent="0.35">
      <c r="A44" t="s">
        <v>163</v>
      </c>
      <c r="B44" t="s">
        <v>164</v>
      </c>
      <c r="C44">
        <v>19</v>
      </c>
      <c r="D44" t="s">
        <v>9</v>
      </c>
      <c r="E44" t="s">
        <v>165</v>
      </c>
      <c r="F44" t="s">
        <v>166</v>
      </c>
      <c r="G44" t="s">
        <v>12</v>
      </c>
      <c r="H44" t="s">
        <v>19</v>
      </c>
    </row>
    <row r="45" spans="1:8" x14ac:dyDescent="0.35">
      <c r="A45" t="s">
        <v>167</v>
      </c>
      <c r="B45" t="s">
        <v>168</v>
      </c>
      <c r="C45">
        <v>45</v>
      </c>
      <c r="D45" t="s">
        <v>9</v>
      </c>
      <c r="E45" t="s">
        <v>169</v>
      </c>
      <c r="F45" t="s">
        <v>170</v>
      </c>
      <c r="G45" t="s">
        <v>12</v>
      </c>
      <c r="H45" t="s">
        <v>13</v>
      </c>
    </row>
    <row r="46" spans="1:8" x14ac:dyDescent="0.35">
      <c r="A46" t="s">
        <v>171</v>
      </c>
      <c r="B46" t="s">
        <v>172</v>
      </c>
      <c r="C46">
        <v>34</v>
      </c>
      <c r="D46" t="s">
        <v>9</v>
      </c>
      <c r="E46" t="s">
        <v>173</v>
      </c>
      <c r="F46" t="s">
        <v>99</v>
      </c>
      <c r="G46" t="s">
        <v>12</v>
      </c>
      <c r="H46" t="s">
        <v>26</v>
      </c>
    </row>
    <row r="47" spans="1:8" x14ac:dyDescent="0.35">
      <c r="A47" t="s">
        <v>174</v>
      </c>
      <c r="B47" t="s">
        <v>175</v>
      </c>
      <c r="C47">
        <v>54</v>
      </c>
      <c r="D47" t="s">
        <v>9</v>
      </c>
      <c r="E47" t="s">
        <v>176</v>
      </c>
      <c r="F47" t="s">
        <v>133</v>
      </c>
      <c r="G47" t="s">
        <v>12</v>
      </c>
      <c r="H47" t="s">
        <v>13</v>
      </c>
    </row>
    <row r="48" spans="1:8" x14ac:dyDescent="0.35">
      <c r="A48" t="s">
        <v>177</v>
      </c>
      <c r="B48" t="s">
        <v>178</v>
      </c>
      <c r="C48">
        <v>55</v>
      </c>
      <c r="D48" t="s">
        <v>16</v>
      </c>
      <c r="E48" t="s">
        <v>179</v>
      </c>
      <c r="F48" t="s">
        <v>25</v>
      </c>
      <c r="G48" t="s">
        <v>12</v>
      </c>
      <c r="H48" t="s">
        <v>19</v>
      </c>
    </row>
    <row r="49" spans="1:8" x14ac:dyDescent="0.35">
      <c r="A49" t="s">
        <v>180</v>
      </c>
      <c r="B49" t="s">
        <v>181</v>
      </c>
      <c r="C49">
        <v>54</v>
      </c>
      <c r="D49" t="s">
        <v>16</v>
      </c>
      <c r="E49" t="s">
        <v>182</v>
      </c>
      <c r="F49" t="s">
        <v>183</v>
      </c>
      <c r="G49" t="s">
        <v>12</v>
      </c>
      <c r="H49" t="s">
        <v>31</v>
      </c>
    </row>
    <row r="50" spans="1:8" x14ac:dyDescent="0.35">
      <c r="A50" t="s">
        <v>184</v>
      </c>
      <c r="B50" t="s">
        <v>185</v>
      </c>
      <c r="C50">
        <v>54</v>
      </c>
      <c r="D50" t="s">
        <v>9</v>
      </c>
      <c r="E50" t="s">
        <v>186</v>
      </c>
      <c r="F50" t="s">
        <v>11</v>
      </c>
      <c r="G50" t="s">
        <v>12</v>
      </c>
      <c r="H50" t="s">
        <v>19</v>
      </c>
    </row>
    <row r="51" spans="1:8" x14ac:dyDescent="0.35">
      <c r="A51" t="s">
        <v>187</v>
      </c>
      <c r="B51" t="s">
        <v>188</v>
      </c>
      <c r="C51">
        <v>45</v>
      </c>
      <c r="D51" t="s">
        <v>16</v>
      </c>
      <c r="E51" t="s">
        <v>189</v>
      </c>
      <c r="F51" t="s">
        <v>25</v>
      </c>
      <c r="G51" t="s">
        <v>12</v>
      </c>
      <c r="H51" t="s">
        <v>13</v>
      </c>
    </row>
    <row r="52" spans="1:8" x14ac:dyDescent="0.35">
      <c r="A52" t="s">
        <v>190</v>
      </c>
      <c r="B52" t="s">
        <v>191</v>
      </c>
      <c r="C52">
        <v>61</v>
      </c>
      <c r="D52" t="s">
        <v>16</v>
      </c>
      <c r="E52" t="s">
        <v>192</v>
      </c>
      <c r="F52" t="s">
        <v>193</v>
      </c>
      <c r="G52" t="s">
        <v>12</v>
      </c>
      <c r="H52" t="s">
        <v>13</v>
      </c>
    </row>
    <row r="53" spans="1:8" x14ac:dyDescent="0.35">
      <c r="A53" t="s">
        <v>194</v>
      </c>
      <c r="B53" t="s">
        <v>195</v>
      </c>
      <c r="C53">
        <v>23</v>
      </c>
      <c r="D53" t="s">
        <v>16</v>
      </c>
      <c r="E53" t="s">
        <v>196</v>
      </c>
      <c r="F53" t="s">
        <v>43</v>
      </c>
      <c r="G53" t="s">
        <v>12</v>
      </c>
      <c r="H53" t="s">
        <v>13</v>
      </c>
    </row>
    <row r="54" spans="1:8" x14ac:dyDescent="0.35">
      <c r="A54" t="s">
        <v>197</v>
      </c>
      <c r="B54" t="s">
        <v>198</v>
      </c>
      <c r="C54">
        <v>55</v>
      </c>
      <c r="D54" t="s">
        <v>9</v>
      </c>
      <c r="E54" t="s">
        <v>199</v>
      </c>
      <c r="F54" t="s">
        <v>200</v>
      </c>
      <c r="G54" t="s">
        <v>12</v>
      </c>
      <c r="H54" t="s">
        <v>26</v>
      </c>
    </row>
    <row r="55" spans="1:8" x14ac:dyDescent="0.35">
      <c r="A55" t="s">
        <v>201</v>
      </c>
      <c r="B55" t="s">
        <v>202</v>
      </c>
      <c r="C55">
        <v>37</v>
      </c>
      <c r="D55" t="s">
        <v>16</v>
      </c>
      <c r="E55" t="s">
        <v>203</v>
      </c>
      <c r="F55" t="s">
        <v>156</v>
      </c>
      <c r="G55" t="s">
        <v>12</v>
      </c>
      <c r="H55" t="s">
        <v>13</v>
      </c>
    </row>
    <row r="56" spans="1:8" x14ac:dyDescent="0.35">
      <c r="A56" t="s">
        <v>204</v>
      </c>
      <c r="B56" t="s">
        <v>205</v>
      </c>
      <c r="C56">
        <v>24</v>
      </c>
      <c r="D56" t="s">
        <v>9</v>
      </c>
      <c r="E56" t="s">
        <v>206</v>
      </c>
      <c r="F56" t="s">
        <v>96</v>
      </c>
      <c r="G56" t="s">
        <v>12</v>
      </c>
      <c r="H56" t="s">
        <v>19</v>
      </c>
    </row>
    <row r="57" spans="1:8" x14ac:dyDescent="0.35">
      <c r="A57" t="s">
        <v>207</v>
      </c>
      <c r="B57" t="s">
        <v>208</v>
      </c>
      <c r="C57">
        <v>56</v>
      </c>
      <c r="D57" t="s">
        <v>16</v>
      </c>
      <c r="E57" t="s">
        <v>209</v>
      </c>
      <c r="F57" t="s">
        <v>200</v>
      </c>
      <c r="G57" t="s">
        <v>12</v>
      </c>
      <c r="H57" t="s">
        <v>26</v>
      </c>
    </row>
    <row r="58" spans="1:8" x14ac:dyDescent="0.35">
      <c r="A58" t="s">
        <v>210</v>
      </c>
      <c r="B58" t="s">
        <v>211</v>
      </c>
      <c r="C58">
        <v>49</v>
      </c>
      <c r="D58" t="s">
        <v>16</v>
      </c>
      <c r="E58" t="s">
        <v>212</v>
      </c>
      <c r="F58" t="s">
        <v>51</v>
      </c>
      <c r="G58" t="s">
        <v>12</v>
      </c>
      <c r="H58" t="s">
        <v>13</v>
      </c>
    </row>
    <row r="59" spans="1:8" x14ac:dyDescent="0.35">
      <c r="A59" t="s">
        <v>213</v>
      </c>
      <c r="B59" t="s">
        <v>214</v>
      </c>
      <c r="C59">
        <v>43</v>
      </c>
      <c r="D59" t="s">
        <v>16</v>
      </c>
      <c r="E59" t="s">
        <v>215</v>
      </c>
      <c r="F59" t="s">
        <v>216</v>
      </c>
      <c r="G59" t="s">
        <v>12</v>
      </c>
      <c r="H59" t="s">
        <v>19</v>
      </c>
    </row>
    <row r="60" spans="1:8" x14ac:dyDescent="0.35">
      <c r="A60" t="s">
        <v>217</v>
      </c>
      <c r="B60" t="s">
        <v>218</v>
      </c>
      <c r="C60">
        <v>51</v>
      </c>
      <c r="D60" t="s">
        <v>9</v>
      </c>
      <c r="E60" t="s">
        <v>219</v>
      </c>
      <c r="F60" t="s">
        <v>140</v>
      </c>
      <c r="G60" t="s">
        <v>12</v>
      </c>
      <c r="H60" t="s">
        <v>19</v>
      </c>
    </row>
    <row r="61" spans="1:8" x14ac:dyDescent="0.35">
      <c r="A61" t="s">
        <v>220</v>
      </c>
      <c r="B61" t="s">
        <v>221</v>
      </c>
      <c r="C61">
        <v>53</v>
      </c>
      <c r="D61" t="s">
        <v>9</v>
      </c>
      <c r="E61" t="s">
        <v>222</v>
      </c>
      <c r="F61" t="s">
        <v>66</v>
      </c>
      <c r="G61" t="s">
        <v>12</v>
      </c>
      <c r="H61" t="s">
        <v>19</v>
      </c>
    </row>
    <row r="62" spans="1:8" x14ac:dyDescent="0.35">
      <c r="A62" t="s">
        <v>223</v>
      </c>
      <c r="B62" t="s">
        <v>224</v>
      </c>
      <c r="C62">
        <v>22</v>
      </c>
      <c r="D62" t="s">
        <v>16</v>
      </c>
      <c r="E62" t="s">
        <v>225</v>
      </c>
      <c r="F62" t="s">
        <v>162</v>
      </c>
      <c r="G62" t="s">
        <v>12</v>
      </c>
      <c r="H62" t="s">
        <v>31</v>
      </c>
    </row>
    <row r="63" spans="1:8" x14ac:dyDescent="0.35">
      <c r="A63" t="s">
        <v>226</v>
      </c>
      <c r="B63" t="s">
        <v>227</v>
      </c>
      <c r="C63">
        <v>23</v>
      </c>
      <c r="D63" t="s">
        <v>9</v>
      </c>
      <c r="E63" t="s">
        <v>228</v>
      </c>
      <c r="F63" t="s">
        <v>113</v>
      </c>
      <c r="G63" t="s">
        <v>12</v>
      </c>
      <c r="H63" t="s">
        <v>31</v>
      </c>
    </row>
    <row r="64" spans="1:8" x14ac:dyDescent="0.35">
      <c r="A64" t="s">
        <v>229</v>
      </c>
      <c r="B64" t="s">
        <v>230</v>
      </c>
      <c r="C64">
        <v>50</v>
      </c>
      <c r="D64" t="s">
        <v>9</v>
      </c>
      <c r="E64" t="s">
        <v>231</v>
      </c>
      <c r="F64" t="s">
        <v>232</v>
      </c>
      <c r="G64" t="s">
        <v>12</v>
      </c>
      <c r="H64" t="s">
        <v>26</v>
      </c>
    </row>
    <row r="65" spans="1:8" x14ac:dyDescent="0.35">
      <c r="A65" t="s">
        <v>233</v>
      </c>
      <c r="B65" t="s">
        <v>234</v>
      </c>
      <c r="C65">
        <v>51</v>
      </c>
      <c r="D65" t="s">
        <v>9</v>
      </c>
      <c r="E65" t="s">
        <v>235</v>
      </c>
      <c r="F65" t="s">
        <v>236</v>
      </c>
      <c r="G65" t="s">
        <v>12</v>
      </c>
      <c r="H65" t="s">
        <v>19</v>
      </c>
    </row>
    <row r="66" spans="1:8" x14ac:dyDescent="0.35">
      <c r="A66" t="s">
        <v>237</v>
      </c>
      <c r="B66" t="s">
        <v>238</v>
      </c>
      <c r="C66">
        <v>33</v>
      </c>
      <c r="D66" t="s">
        <v>9</v>
      </c>
      <c r="E66" t="s">
        <v>239</v>
      </c>
      <c r="F66" t="s">
        <v>133</v>
      </c>
      <c r="G66" t="s">
        <v>12</v>
      </c>
      <c r="H66" t="s">
        <v>13</v>
      </c>
    </row>
    <row r="67" spans="1:8" x14ac:dyDescent="0.35">
      <c r="A67" t="s">
        <v>240</v>
      </c>
      <c r="B67" t="s">
        <v>241</v>
      </c>
      <c r="C67">
        <v>21</v>
      </c>
      <c r="D67" t="s">
        <v>16</v>
      </c>
      <c r="E67" t="s">
        <v>242</v>
      </c>
      <c r="F67" t="s">
        <v>183</v>
      </c>
      <c r="G67" t="s">
        <v>12</v>
      </c>
      <c r="H67" t="s">
        <v>31</v>
      </c>
    </row>
    <row r="68" spans="1:8" x14ac:dyDescent="0.35">
      <c r="A68" t="s">
        <v>243</v>
      </c>
      <c r="B68" t="s">
        <v>244</v>
      </c>
      <c r="C68">
        <v>27</v>
      </c>
      <c r="D68" t="s">
        <v>16</v>
      </c>
      <c r="E68" t="s">
        <v>245</v>
      </c>
      <c r="F68" t="s">
        <v>47</v>
      </c>
      <c r="G68" t="s">
        <v>12</v>
      </c>
      <c r="H68" t="s">
        <v>31</v>
      </c>
    </row>
    <row r="69" spans="1:8" x14ac:dyDescent="0.35">
      <c r="A69" t="s">
        <v>246</v>
      </c>
      <c r="B69" t="s">
        <v>247</v>
      </c>
      <c r="C69">
        <v>58</v>
      </c>
      <c r="D69" t="s">
        <v>9</v>
      </c>
      <c r="E69" t="s">
        <v>248</v>
      </c>
      <c r="F69" t="s">
        <v>249</v>
      </c>
      <c r="G69" t="s">
        <v>12</v>
      </c>
      <c r="H69" t="s">
        <v>31</v>
      </c>
    </row>
    <row r="70" spans="1:8" x14ac:dyDescent="0.35">
      <c r="A70" t="s">
        <v>250</v>
      </c>
      <c r="B70" t="s">
        <v>251</v>
      </c>
      <c r="C70">
        <v>24</v>
      </c>
      <c r="D70" t="s">
        <v>16</v>
      </c>
      <c r="E70" t="s">
        <v>252</v>
      </c>
      <c r="F70" t="s">
        <v>253</v>
      </c>
      <c r="G70" t="s">
        <v>12</v>
      </c>
      <c r="H70" t="s">
        <v>31</v>
      </c>
    </row>
    <row r="71" spans="1:8" x14ac:dyDescent="0.35">
      <c r="A71" t="s">
        <v>254</v>
      </c>
      <c r="B71" t="s">
        <v>255</v>
      </c>
      <c r="C71">
        <v>24</v>
      </c>
      <c r="D71" t="s">
        <v>16</v>
      </c>
      <c r="E71" t="s">
        <v>256</v>
      </c>
      <c r="F71" t="s">
        <v>88</v>
      </c>
      <c r="G71" t="s">
        <v>12</v>
      </c>
      <c r="H71" t="s">
        <v>19</v>
      </c>
    </row>
    <row r="72" spans="1:8" x14ac:dyDescent="0.35">
      <c r="A72" t="s">
        <v>257</v>
      </c>
      <c r="B72" t="s">
        <v>258</v>
      </c>
      <c r="C72">
        <v>29</v>
      </c>
      <c r="D72" t="s">
        <v>16</v>
      </c>
      <c r="E72" t="s">
        <v>259</v>
      </c>
      <c r="F72" t="s">
        <v>232</v>
      </c>
      <c r="G72" t="s">
        <v>12</v>
      </c>
      <c r="H72" t="s">
        <v>13</v>
      </c>
    </row>
    <row r="73" spans="1:8" x14ac:dyDescent="0.35">
      <c r="A73" t="s">
        <v>260</v>
      </c>
      <c r="B73" t="s">
        <v>261</v>
      </c>
      <c r="C73">
        <v>61</v>
      </c>
      <c r="D73" t="s">
        <v>16</v>
      </c>
      <c r="E73" t="s">
        <v>262</v>
      </c>
      <c r="F73" t="s">
        <v>232</v>
      </c>
      <c r="G73" t="s">
        <v>12</v>
      </c>
      <c r="H73" t="s">
        <v>13</v>
      </c>
    </row>
    <row r="74" spans="1:8" x14ac:dyDescent="0.35">
      <c r="A74" t="s">
        <v>263</v>
      </c>
      <c r="B74" t="s">
        <v>264</v>
      </c>
      <c r="C74">
        <v>39</v>
      </c>
      <c r="D74" t="s">
        <v>16</v>
      </c>
      <c r="E74" t="s">
        <v>265</v>
      </c>
      <c r="F74" t="s">
        <v>266</v>
      </c>
      <c r="G74" t="s">
        <v>12</v>
      </c>
      <c r="H74" t="s">
        <v>13</v>
      </c>
    </row>
    <row r="75" spans="1:8" x14ac:dyDescent="0.35">
      <c r="A75" t="s">
        <v>267</v>
      </c>
      <c r="B75" t="s">
        <v>268</v>
      </c>
      <c r="C75">
        <v>56</v>
      </c>
      <c r="D75" t="s">
        <v>16</v>
      </c>
      <c r="E75" t="s">
        <v>269</v>
      </c>
      <c r="F75" t="s">
        <v>43</v>
      </c>
      <c r="G75" t="s">
        <v>12</v>
      </c>
      <c r="H75" t="s">
        <v>31</v>
      </c>
    </row>
    <row r="76" spans="1:8" x14ac:dyDescent="0.35">
      <c r="A76" t="s">
        <v>270</v>
      </c>
      <c r="B76" t="s">
        <v>271</v>
      </c>
      <c r="C76">
        <v>58</v>
      </c>
      <c r="D76" t="s">
        <v>9</v>
      </c>
      <c r="E76" t="s">
        <v>272</v>
      </c>
      <c r="F76" t="s">
        <v>273</v>
      </c>
      <c r="G76" t="s">
        <v>12</v>
      </c>
      <c r="H76" t="s">
        <v>26</v>
      </c>
    </row>
    <row r="77" spans="1:8" x14ac:dyDescent="0.35">
      <c r="A77" t="s">
        <v>274</v>
      </c>
      <c r="B77" t="s">
        <v>275</v>
      </c>
      <c r="C77">
        <v>61</v>
      </c>
      <c r="D77" t="s">
        <v>16</v>
      </c>
      <c r="E77" t="s">
        <v>276</v>
      </c>
      <c r="F77" t="s">
        <v>30</v>
      </c>
      <c r="G77" t="s">
        <v>12</v>
      </c>
      <c r="H77" t="s">
        <v>13</v>
      </c>
    </row>
    <row r="78" spans="1:8" x14ac:dyDescent="0.35">
      <c r="A78" t="s">
        <v>277</v>
      </c>
      <c r="B78" t="s">
        <v>278</v>
      </c>
      <c r="C78">
        <v>37</v>
      </c>
      <c r="D78" t="s">
        <v>9</v>
      </c>
      <c r="E78" t="s">
        <v>279</v>
      </c>
      <c r="F78" t="s">
        <v>96</v>
      </c>
      <c r="G78" t="s">
        <v>12</v>
      </c>
      <c r="H78" t="s">
        <v>13</v>
      </c>
    </row>
    <row r="79" spans="1:8" x14ac:dyDescent="0.35">
      <c r="A79" t="s">
        <v>280</v>
      </c>
      <c r="B79" t="s">
        <v>281</v>
      </c>
      <c r="C79">
        <v>29</v>
      </c>
      <c r="D79" t="s">
        <v>9</v>
      </c>
      <c r="E79" t="s">
        <v>282</v>
      </c>
      <c r="F79" t="s">
        <v>170</v>
      </c>
      <c r="G79" t="s">
        <v>12</v>
      </c>
      <c r="H79" t="s">
        <v>13</v>
      </c>
    </row>
    <row r="80" spans="1:8" x14ac:dyDescent="0.35">
      <c r="A80" t="s">
        <v>283</v>
      </c>
      <c r="B80" t="s">
        <v>284</v>
      </c>
      <c r="C80">
        <v>21</v>
      </c>
      <c r="D80" t="s">
        <v>9</v>
      </c>
      <c r="E80" t="s">
        <v>285</v>
      </c>
      <c r="F80" t="s">
        <v>286</v>
      </c>
      <c r="G80" t="s">
        <v>12</v>
      </c>
      <c r="H80" t="s">
        <v>13</v>
      </c>
    </row>
    <row r="81" spans="1:8" x14ac:dyDescent="0.35">
      <c r="A81" t="s">
        <v>287</v>
      </c>
      <c r="B81" t="s">
        <v>288</v>
      </c>
      <c r="C81">
        <v>22</v>
      </c>
      <c r="D81" t="s">
        <v>16</v>
      </c>
      <c r="E81" t="s">
        <v>289</v>
      </c>
      <c r="F81" t="s">
        <v>290</v>
      </c>
      <c r="G81" t="s">
        <v>12</v>
      </c>
      <c r="H81" t="s">
        <v>19</v>
      </c>
    </row>
    <row r="82" spans="1:8" x14ac:dyDescent="0.35">
      <c r="A82" t="s">
        <v>291</v>
      </c>
      <c r="B82" t="s">
        <v>292</v>
      </c>
      <c r="C82">
        <v>61</v>
      </c>
      <c r="D82" t="s">
        <v>16</v>
      </c>
      <c r="E82" t="s">
        <v>293</v>
      </c>
      <c r="F82" t="s">
        <v>232</v>
      </c>
      <c r="G82" t="s">
        <v>12</v>
      </c>
      <c r="H82" t="s">
        <v>26</v>
      </c>
    </row>
    <row r="83" spans="1:8" x14ac:dyDescent="0.35">
      <c r="A83" t="s">
        <v>294</v>
      </c>
      <c r="B83" t="s">
        <v>295</v>
      </c>
      <c r="C83">
        <v>34</v>
      </c>
      <c r="D83" t="s">
        <v>16</v>
      </c>
      <c r="E83" t="s">
        <v>296</v>
      </c>
      <c r="F83" t="s">
        <v>133</v>
      </c>
      <c r="G83" t="s">
        <v>12</v>
      </c>
      <c r="H83" t="s">
        <v>19</v>
      </c>
    </row>
    <row r="84" spans="1:8" x14ac:dyDescent="0.35">
      <c r="A84" t="s">
        <v>297</v>
      </c>
      <c r="B84" t="s">
        <v>298</v>
      </c>
      <c r="C84">
        <v>53</v>
      </c>
      <c r="D84" t="s">
        <v>9</v>
      </c>
      <c r="E84" t="s">
        <v>299</v>
      </c>
      <c r="F84" t="s">
        <v>249</v>
      </c>
      <c r="G84" t="s">
        <v>12</v>
      </c>
      <c r="H84" t="s">
        <v>26</v>
      </c>
    </row>
    <row r="85" spans="1:8" x14ac:dyDescent="0.35">
      <c r="A85" t="s">
        <v>300</v>
      </c>
      <c r="B85" t="s">
        <v>301</v>
      </c>
      <c r="C85">
        <v>48</v>
      </c>
      <c r="D85" t="s">
        <v>16</v>
      </c>
      <c r="E85" t="s">
        <v>302</v>
      </c>
      <c r="F85" t="s">
        <v>81</v>
      </c>
      <c r="G85" t="s">
        <v>12</v>
      </c>
      <c r="H85" t="s">
        <v>26</v>
      </c>
    </row>
    <row r="86" spans="1:8" x14ac:dyDescent="0.35">
      <c r="A86" t="s">
        <v>303</v>
      </c>
      <c r="B86" t="s">
        <v>304</v>
      </c>
      <c r="C86">
        <v>26</v>
      </c>
      <c r="D86" t="s">
        <v>16</v>
      </c>
      <c r="E86" t="s">
        <v>305</v>
      </c>
      <c r="F86" t="s">
        <v>253</v>
      </c>
      <c r="G86" t="s">
        <v>12</v>
      </c>
      <c r="H86" t="s">
        <v>19</v>
      </c>
    </row>
    <row r="87" spans="1:8" x14ac:dyDescent="0.35">
      <c r="A87" t="s">
        <v>306</v>
      </c>
      <c r="B87" t="s">
        <v>307</v>
      </c>
      <c r="C87">
        <v>36</v>
      </c>
      <c r="D87" t="s">
        <v>9</v>
      </c>
      <c r="E87" t="s">
        <v>308</v>
      </c>
      <c r="F87" t="s">
        <v>51</v>
      </c>
      <c r="G87" t="s">
        <v>12</v>
      </c>
      <c r="H87" t="s">
        <v>31</v>
      </c>
    </row>
    <row r="88" spans="1:8" x14ac:dyDescent="0.35">
      <c r="A88" t="s">
        <v>309</v>
      </c>
      <c r="B88" t="s">
        <v>310</v>
      </c>
      <c r="C88">
        <v>19</v>
      </c>
      <c r="D88" t="s">
        <v>16</v>
      </c>
      <c r="E88" t="s">
        <v>311</v>
      </c>
      <c r="F88" t="s">
        <v>312</v>
      </c>
      <c r="G88" t="s">
        <v>12</v>
      </c>
      <c r="H88" t="s">
        <v>13</v>
      </c>
    </row>
    <row r="89" spans="1:8" x14ac:dyDescent="0.35">
      <c r="A89" t="s">
        <v>313</v>
      </c>
      <c r="B89" t="s">
        <v>314</v>
      </c>
      <c r="C89">
        <v>58</v>
      </c>
      <c r="D89" t="s">
        <v>16</v>
      </c>
      <c r="E89" t="s">
        <v>315</v>
      </c>
      <c r="F89" t="s">
        <v>316</v>
      </c>
      <c r="G89" t="s">
        <v>12</v>
      </c>
      <c r="H89" t="s">
        <v>26</v>
      </c>
    </row>
    <row r="90" spans="1:8" x14ac:dyDescent="0.35">
      <c r="A90" t="s">
        <v>317</v>
      </c>
      <c r="B90" t="s">
        <v>318</v>
      </c>
      <c r="C90">
        <v>58</v>
      </c>
      <c r="D90" t="s">
        <v>9</v>
      </c>
      <c r="E90" t="s">
        <v>319</v>
      </c>
      <c r="F90" t="s">
        <v>290</v>
      </c>
      <c r="G90" t="s">
        <v>12</v>
      </c>
      <c r="H90" t="s">
        <v>31</v>
      </c>
    </row>
    <row r="91" spans="1:8" x14ac:dyDescent="0.35">
      <c r="A91" t="s">
        <v>320</v>
      </c>
      <c r="B91" t="s">
        <v>321</v>
      </c>
      <c r="C91">
        <v>43</v>
      </c>
      <c r="D91" t="s">
        <v>9</v>
      </c>
      <c r="E91" t="s">
        <v>322</v>
      </c>
      <c r="F91" t="s">
        <v>323</v>
      </c>
      <c r="G91" t="s">
        <v>12</v>
      </c>
      <c r="H91" t="s">
        <v>19</v>
      </c>
    </row>
    <row r="92" spans="1:8" x14ac:dyDescent="0.35">
      <c r="A92" t="s">
        <v>324</v>
      </c>
      <c r="B92" t="s">
        <v>325</v>
      </c>
      <c r="C92">
        <v>58</v>
      </c>
      <c r="D92" t="s">
        <v>16</v>
      </c>
      <c r="E92" t="s">
        <v>326</v>
      </c>
      <c r="F92" t="s">
        <v>327</v>
      </c>
      <c r="G92" t="s">
        <v>12</v>
      </c>
      <c r="H92" t="s">
        <v>19</v>
      </c>
    </row>
    <row r="93" spans="1:8" x14ac:dyDescent="0.35">
      <c r="A93" t="s">
        <v>328</v>
      </c>
      <c r="B93" t="s">
        <v>329</v>
      </c>
      <c r="C93">
        <v>29</v>
      </c>
      <c r="D93" t="s">
        <v>16</v>
      </c>
      <c r="E93" t="s">
        <v>330</v>
      </c>
      <c r="F93" t="s">
        <v>133</v>
      </c>
      <c r="G93" t="s">
        <v>12</v>
      </c>
      <c r="H93" t="s">
        <v>31</v>
      </c>
    </row>
    <row r="94" spans="1:8" x14ac:dyDescent="0.35">
      <c r="A94" t="s">
        <v>331</v>
      </c>
      <c r="B94" t="s">
        <v>332</v>
      </c>
      <c r="C94">
        <v>44</v>
      </c>
      <c r="D94" t="s">
        <v>16</v>
      </c>
      <c r="E94" t="s">
        <v>333</v>
      </c>
      <c r="F94" t="s">
        <v>236</v>
      </c>
      <c r="G94" t="s">
        <v>12</v>
      </c>
      <c r="H94" t="s">
        <v>19</v>
      </c>
    </row>
    <row r="95" spans="1:8" x14ac:dyDescent="0.35">
      <c r="A95" t="s">
        <v>334</v>
      </c>
      <c r="B95" t="s">
        <v>335</v>
      </c>
      <c r="C95">
        <v>28</v>
      </c>
      <c r="D95" t="s">
        <v>16</v>
      </c>
      <c r="E95" t="s">
        <v>336</v>
      </c>
      <c r="F95" t="s">
        <v>316</v>
      </c>
      <c r="G95" t="s">
        <v>12</v>
      </c>
      <c r="H95" t="s">
        <v>13</v>
      </c>
    </row>
    <row r="96" spans="1:8" x14ac:dyDescent="0.35">
      <c r="A96" t="s">
        <v>337</v>
      </c>
      <c r="B96" t="s">
        <v>338</v>
      </c>
      <c r="C96">
        <v>43</v>
      </c>
      <c r="D96" t="s">
        <v>16</v>
      </c>
      <c r="E96" t="s">
        <v>339</v>
      </c>
      <c r="F96" t="s">
        <v>183</v>
      </c>
      <c r="G96" t="s">
        <v>12</v>
      </c>
      <c r="H96" t="s">
        <v>13</v>
      </c>
    </row>
    <row r="97" spans="1:8" x14ac:dyDescent="0.35">
      <c r="A97" t="s">
        <v>340</v>
      </c>
      <c r="B97" t="s">
        <v>341</v>
      </c>
      <c r="C97">
        <v>62</v>
      </c>
      <c r="D97" t="s">
        <v>16</v>
      </c>
      <c r="E97" t="s">
        <v>342</v>
      </c>
      <c r="F97" t="s">
        <v>58</v>
      </c>
      <c r="G97" t="s">
        <v>12</v>
      </c>
      <c r="H97" t="s">
        <v>19</v>
      </c>
    </row>
    <row r="98" spans="1:8" x14ac:dyDescent="0.35">
      <c r="A98" t="s">
        <v>343</v>
      </c>
      <c r="B98" t="s">
        <v>344</v>
      </c>
      <c r="C98">
        <v>30</v>
      </c>
      <c r="D98" t="s">
        <v>16</v>
      </c>
      <c r="E98" t="s">
        <v>345</v>
      </c>
      <c r="F98" t="s">
        <v>327</v>
      </c>
      <c r="G98" t="s">
        <v>12</v>
      </c>
      <c r="H98" t="s">
        <v>19</v>
      </c>
    </row>
    <row r="99" spans="1:8" x14ac:dyDescent="0.35">
      <c r="A99" t="s">
        <v>346</v>
      </c>
      <c r="B99" t="s">
        <v>347</v>
      </c>
      <c r="C99">
        <v>36</v>
      </c>
      <c r="D99" t="s">
        <v>9</v>
      </c>
      <c r="E99" t="s">
        <v>348</v>
      </c>
      <c r="F99" t="s">
        <v>39</v>
      </c>
      <c r="G99" t="s">
        <v>12</v>
      </c>
      <c r="H99" t="s">
        <v>31</v>
      </c>
    </row>
    <row r="100" spans="1:8" x14ac:dyDescent="0.35">
      <c r="A100" t="s">
        <v>349</v>
      </c>
      <c r="B100" t="s">
        <v>350</v>
      </c>
      <c r="C100">
        <v>24</v>
      </c>
      <c r="D100" t="s">
        <v>9</v>
      </c>
      <c r="E100" t="s">
        <v>351</v>
      </c>
      <c r="F100" t="s">
        <v>162</v>
      </c>
      <c r="G100" t="s">
        <v>12</v>
      </c>
      <c r="H100" t="s">
        <v>13</v>
      </c>
    </row>
    <row r="101" spans="1:8" x14ac:dyDescent="0.35">
      <c r="A101" t="s">
        <v>352</v>
      </c>
      <c r="B101" t="s">
        <v>353</v>
      </c>
      <c r="C101">
        <v>35</v>
      </c>
      <c r="D101" t="s">
        <v>9</v>
      </c>
      <c r="E101" t="s">
        <v>354</v>
      </c>
      <c r="F101" t="s">
        <v>236</v>
      </c>
      <c r="G101" t="s">
        <v>12</v>
      </c>
      <c r="H101" t="s">
        <v>31</v>
      </c>
    </row>
    <row r="102" spans="1:8" x14ac:dyDescent="0.35">
      <c r="A102" t="s">
        <v>355</v>
      </c>
      <c r="B102" t="s">
        <v>356</v>
      </c>
      <c r="C102">
        <v>53</v>
      </c>
      <c r="D102" t="s">
        <v>16</v>
      </c>
      <c r="E102" t="s">
        <v>357</v>
      </c>
      <c r="F102" t="s">
        <v>358</v>
      </c>
      <c r="G102" t="s">
        <v>12</v>
      </c>
      <c r="H102" t="s">
        <v>19</v>
      </c>
    </row>
    <row r="103" spans="1:8" x14ac:dyDescent="0.35">
      <c r="A103" t="s">
        <v>359</v>
      </c>
      <c r="B103" t="s">
        <v>360</v>
      </c>
      <c r="C103">
        <v>29</v>
      </c>
      <c r="D103" t="s">
        <v>9</v>
      </c>
      <c r="E103" t="s">
        <v>361</v>
      </c>
      <c r="F103" t="s">
        <v>117</v>
      </c>
      <c r="G103" t="s">
        <v>12</v>
      </c>
      <c r="H103" t="s">
        <v>13</v>
      </c>
    </row>
    <row r="104" spans="1:8" x14ac:dyDescent="0.35">
      <c r="A104" t="s">
        <v>362</v>
      </c>
      <c r="B104" t="s">
        <v>363</v>
      </c>
      <c r="C104">
        <v>34</v>
      </c>
      <c r="D104" t="s">
        <v>16</v>
      </c>
      <c r="E104" t="s">
        <v>364</v>
      </c>
      <c r="F104" t="s">
        <v>51</v>
      </c>
      <c r="G104" t="s">
        <v>12</v>
      </c>
      <c r="H104" t="s">
        <v>26</v>
      </c>
    </row>
    <row r="105" spans="1:8" x14ac:dyDescent="0.35">
      <c r="A105" t="s">
        <v>365</v>
      </c>
      <c r="B105" t="s">
        <v>366</v>
      </c>
      <c r="C105">
        <v>21</v>
      </c>
      <c r="D105" t="s">
        <v>9</v>
      </c>
      <c r="E105" t="s">
        <v>367</v>
      </c>
      <c r="F105" t="s">
        <v>166</v>
      </c>
      <c r="G105" t="s">
        <v>12</v>
      </c>
      <c r="H105" t="s">
        <v>26</v>
      </c>
    </row>
    <row r="106" spans="1:8" x14ac:dyDescent="0.35">
      <c r="A106" t="s">
        <v>368</v>
      </c>
      <c r="B106" t="s">
        <v>369</v>
      </c>
      <c r="C106">
        <v>64</v>
      </c>
      <c r="D106" t="s">
        <v>9</v>
      </c>
      <c r="E106" t="s">
        <v>370</v>
      </c>
      <c r="F106" t="s">
        <v>81</v>
      </c>
      <c r="G106" t="s">
        <v>12</v>
      </c>
      <c r="H106" t="s">
        <v>31</v>
      </c>
    </row>
    <row r="107" spans="1:8" x14ac:dyDescent="0.35">
      <c r="A107" t="s">
        <v>371</v>
      </c>
      <c r="B107" t="s">
        <v>372</v>
      </c>
      <c r="C107">
        <v>50</v>
      </c>
      <c r="D107" t="s">
        <v>16</v>
      </c>
      <c r="E107" t="s">
        <v>373</v>
      </c>
      <c r="F107" t="s">
        <v>249</v>
      </c>
      <c r="G107" t="s">
        <v>12</v>
      </c>
      <c r="H107" t="s">
        <v>13</v>
      </c>
    </row>
    <row r="108" spans="1:8" x14ac:dyDescent="0.35">
      <c r="A108" t="s">
        <v>374</v>
      </c>
      <c r="B108" t="s">
        <v>375</v>
      </c>
      <c r="C108">
        <v>53</v>
      </c>
      <c r="D108" t="s">
        <v>16</v>
      </c>
      <c r="E108" t="s">
        <v>376</v>
      </c>
      <c r="F108" t="s">
        <v>216</v>
      </c>
      <c r="G108" t="s">
        <v>12</v>
      </c>
      <c r="H108" t="s">
        <v>26</v>
      </c>
    </row>
    <row r="109" spans="1:8" x14ac:dyDescent="0.35">
      <c r="A109" t="s">
        <v>377</v>
      </c>
      <c r="B109" t="s">
        <v>378</v>
      </c>
      <c r="C109">
        <v>62</v>
      </c>
      <c r="D109" t="s">
        <v>16</v>
      </c>
      <c r="E109" t="s">
        <v>379</v>
      </c>
      <c r="F109" t="s">
        <v>18</v>
      </c>
      <c r="G109" t="s">
        <v>12</v>
      </c>
      <c r="H109" t="s">
        <v>19</v>
      </c>
    </row>
    <row r="110" spans="1:8" x14ac:dyDescent="0.35">
      <c r="A110" t="s">
        <v>380</v>
      </c>
      <c r="B110" t="s">
        <v>381</v>
      </c>
      <c r="C110">
        <v>38</v>
      </c>
      <c r="D110" t="s">
        <v>9</v>
      </c>
      <c r="E110" t="s">
        <v>382</v>
      </c>
      <c r="F110" t="s">
        <v>47</v>
      </c>
      <c r="G110" t="s">
        <v>12</v>
      </c>
      <c r="H110" t="s">
        <v>26</v>
      </c>
    </row>
    <row r="111" spans="1:8" x14ac:dyDescent="0.35">
      <c r="A111" t="s">
        <v>383</v>
      </c>
      <c r="B111" t="s">
        <v>384</v>
      </c>
      <c r="C111">
        <v>27</v>
      </c>
      <c r="D111" t="s">
        <v>9</v>
      </c>
      <c r="E111" t="s">
        <v>385</v>
      </c>
      <c r="F111" t="s">
        <v>43</v>
      </c>
      <c r="G111" t="s">
        <v>12</v>
      </c>
      <c r="H111" t="s">
        <v>31</v>
      </c>
    </row>
    <row r="112" spans="1:8" x14ac:dyDescent="0.35">
      <c r="A112" t="s">
        <v>386</v>
      </c>
      <c r="B112" t="s">
        <v>387</v>
      </c>
      <c r="C112">
        <v>40</v>
      </c>
      <c r="D112" t="s">
        <v>16</v>
      </c>
      <c r="E112" t="s">
        <v>388</v>
      </c>
      <c r="F112" t="s">
        <v>140</v>
      </c>
      <c r="G112" t="s">
        <v>12</v>
      </c>
      <c r="H112" t="s">
        <v>13</v>
      </c>
    </row>
    <row r="113" spans="1:8" x14ac:dyDescent="0.35">
      <c r="A113" t="s">
        <v>389</v>
      </c>
      <c r="B113" t="s">
        <v>390</v>
      </c>
      <c r="C113">
        <v>18</v>
      </c>
      <c r="D113" t="s">
        <v>16</v>
      </c>
      <c r="E113" t="s">
        <v>391</v>
      </c>
      <c r="F113" t="s">
        <v>133</v>
      </c>
      <c r="G113" t="s">
        <v>12</v>
      </c>
      <c r="H113" t="s">
        <v>19</v>
      </c>
    </row>
    <row r="114" spans="1:8" x14ac:dyDescent="0.35">
      <c r="A114" t="s">
        <v>392</v>
      </c>
      <c r="B114" t="s">
        <v>393</v>
      </c>
      <c r="C114">
        <v>27</v>
      </c>
      <c r="D114" t="s">
        <v>16</v>
      </c>
      <c r="E114" t="s">
        <v>394</v>
      </c>
      <c r="F114" t="s">
        <v>156</v>
      </c>
      <c r="G114" t="s">
        <v>12</v>
      </c>
      <c r="H114" t="s">
        <v>31</v>
      </c>
    </row>
    <row r="115" spans="1:8" x14ac:dyDescent="0.35">
      <c r="A115" t="s">
        <v>395</v>
      </c>
      <c r="B115" t="s">
        <v>396</v>
      </c>
      <c r="C115">
        <v>51</v>
      </c>
      <c r="D115" t="s">
        <v>9</v>
      </c>
      <c r="E115" t="s">
        <v>397</v>
      </c>
      <c r="F115" t="s">
        <v>232</v>
      </c>
      <c r="G115" t="s">
        <v>12</v>
      </c>
      <c r="H115" t="s">
        <v>13</v>
      </c>
    </row>
    <row r="116" spans="1:8" x14ac:dyDescent="0.35">
      <c r="A116" t="s">
        <v>398</v>
      </c>
      <c r="B116" t="s">
        <v>399</v>
      </c>
      <c r="C116">
        <v>30</v>
      </c>
      <c r="D116" t="s">
        <v>9</v>
      </c>
      <c r="E116" t="s">
        <v>400</v>
      </c>
      <c r="F116" t="s">
        <v>183</v>
      </c>
      <c r="G116" t="s">
        <v>12</v>
      </c>
      <c r="H116" t="s">
        <v>26</v>
      </c>
    </row>
    <row r="117" spans="1:8" x14ac:dyDescent="0.35">
      <c r="A117" t="s">
        <v>401</v>
      </c>
      <c r="B117" t="s">
        <v>402</v>
      </c>
      <c r="C117">
        <v>53</v>
      </c>
      <c r="D117" t="s">
        <v>16</v>
      </c>
      <c r="E117" t="s">
        <v>403</v>
      </c>
      <c r="F117" t="s">
        <v>18</v>
      </c>
      <c r="G117" t="s">
        <v>12</v>
      </c>
      <c r="H117" t="s">
        <v>19</v>
      </c>
    </row>
    <row r="118" spans="1:8" x14ac:dyDescent="0.35">
      <c r="A118" t="s">
        <v>404</v>
      </c>
      <c r="B118" t="s">
        <v>405</v>
      </c>
      <c r="C118">
        <v>18</v>
      </c>
      <c r="D118" t="s">
        <v>16</v>
      </c>
      <c r="E118" t="s">
        <v>406</v>
      </c>
      <c r="F118" t="s">
        <v>216</v>
      </c>
      <c r="G118" t="s">
        <v>12</v>
      </c>
      <c r="H118" t="s">
        <v>19</v>
      </c>
    </row>
    <row r="119" spans="1:8" x14ac:dyDescent="0.35">
      <c r="A119" t="s">
        <v>407</v>
      </c>
      <c r="B119" t="s">
        <v>408</v>
      </c>
      <c r="C119">
        <v>21</v>
      </c>
      <c r="D119" t="s">
        <v>16</v>
      </c>
      <c r="E119" t="s">
        <v>409</v>
      </c>
      <c r="F119" t="s">
        <v>74</v>
      </c>
      <c r="G119" t="s">
        <v>12</v>
      </c>
      <c r="H119" t="s">
        <v>19</v>
      </c>
    </row>
    <row r="120" spans="1:8" x14ac:dyDescent="0.35">
      <c r="A120" t="s">
        <v>410</v>
      </c>
      <c r="B120" t="s">
        <v>411</v>
      </c>
      <c r="C120">
        <v>36</v>
      </c>
      <c r="D120" t="s">
        <v>9</v>
      </c>
      <c r="E120" t="s">
        <v>412</v>
      </c>
      <c r="F120" t="s">
        <v>70</v>
      </c>
      <c r="G120" t="s">
        <v>12</v>
      </c>
      <c r="H120" t="s">
        <v>19</v>
      </c>
    </row>
    <row r="121" spans="1:8" x14ac:dyDescent="0.35">
      <c r="A121" t="s">
        <v>413</v>
      </c>
      <c r="B121" t="s">
        <v>414</v>
      </c>
      <c r="C121">
        <v>40</v>
      </c>
      <c r="D121" t="s">
        <v>9</v>
      </c>
      <c r="E121" t="s">
        <v>415</v>
      </c>
      <c r="F121" t="s">
        <v>236</v>
      </c>
      <c r="G121" t="s">
        <v>12</v>
      </c>
      <c r="H121" t="s">
        <v>26</v>
      </c>
    </row>
    <row r="122" spans="1:8" x14ac:dyDescent="0.35">
      <c r="A122" t="s">
        <v>416</v>
      </c>
      <c r="B122" t="s">
        <v>417</v>
      </c>
      <c r="C122">
        <v>44</v>
      </c>
      <c r="D122" t="s">
        <v>16</v>
      </c>
      <c r="E122" t="s">
        <v>3825</v>
      </c>
      <c r="F122" t="s">
        <v>51</v>
      </c>
      <c r="G122" t="s">
        <v>12</v>
      </c>
      <c r="H122" t="s">
        <v>19</v>
      </c>
    </row>
    <row r="123" spans="1:8" x14ac:dyDescent="0.35">
      <c r="A123" t="s">
        <v>418</v>
      </c>
      <c r="B123" t="s">
        <v>419</v>
      </c>
      <c r="C123">
        <v>62</v>
      </c>
      <c r="D123" t="s">
        <v>9</v>
      </c>
      <c r="E123" t="s">
        <v>420</v>
      </c>
      <c r="F123" t="s">
        <v>99</v>
      </c>
      <c r="G123" t="s">
        <v>12</v>
      </c>
      <c r="H123" t="s">
        <v>19</v>
      </c>
    </row>
    <row r="124" spans="1:8" x14ac:dyDescent="0.35">
      <c r="A124" t="s">
        <v>421</v>
      </c>
      <c r="B124" t="s">
        <v>422</v>
      </c>
      <c r="C124">
        <v>50</v>
      </c>
      <c r="D124" t="s">
        <v>9</v>
      </c>
      <c r="E124" t="s">
        <v>423</v>
      </c>
      <c r="F124" t="s">
        <v>11</v>
      </c>
      <c r="G124" t="s">
        <v>12</v>
      </c>
      <c r="H124" t="s">
        <v>19</v>
      </c>
    </row>
    <row r="125" spans="1:8" x14ac:dyDescent="0.35">
      <c r="A125" t="s">
        <v>424</v>
      </c>
      <c r="B125" t="s">
        <v>425</v>
      </c>
      <c r="C125">
        <v>40</v>
      </c>
      <c r="D125" t="s">
        <v>9</v>
      </c>
      <c r="E125" t="s">
        <v>426</v>
      </c>
      <c r="F125" t="s">
        <v>266</v>
      </c>
      <c r="G125" t="s">
        <v>12</v>
      </c>
      <c r="H125" t="s">
        <v>31</v>
      </c>
    </row>
    <row r="126" spans="1:8" x14ac:dyDescent="0.35">
      <c r="A126" t="s">
        <v>427</v>
      </c>
      <c r="B126" t="s">
        <v>428</v>
      </c>
      <c r="C126">
        <v>26</v>
      </c>
      <c r="D126" t="s">
        <v>9</v>
      </c>
      <c r="E126" t="s">
        <v>429</v>
      </c>
      <c r="F126" t="s">
        <v>193</v>
      </c>
      <c r="G126" t="s">
        <v>12</v>
      </c>
      <c r="H126" t="s">
        <v>26</v>
      </c>
    </row>
    <row r="127" spans="1:8" x14ac:dyDescent="0.35">
      <c r="A127" t="s">
        <v>430</v>
      </c>
      <c r="B127" t="s">
        <v>431</v>
      </c>
      <c r="C127">
        <v>64</v>
      </c>
      <c r="D127" t="s">
        <v>16</v>
      </c>
      <c r="E127" t="s">
        <v>432</v>
      </c>
      <c r="F127" t="s">
        <v>433</v>
      </c>
      <c r="G127" t="s">
        <v>12</v>
      </c>
      <c r="H127" t="s">
        <v>19</v>
      </c>
    </row>
    <row r="128" spans="1:8" x14ac:dyDescent="0.35">
      <c r="A128" t="s">
        <v>434</v>
      </c>
      <c r="B128" t="s">
        <v>435</v>
      </c>
      <c r="C128">
        <v>62</v>
      </c>
      <c r="D128" t="s">
        <v>16</v>
      </c>
      <c r="E128" t="s">
        <v>436</v>
      </c>
      <c r="F128" t="s">
        <v>133</v>
      </c>
      <c r="G128" t="s">
        <v>12</v>
      </c>
      <c r="H128" t="s">
        <v>13</v>
      </c>
    </row>
    <row r="129" spans="1:8" x14ac:dyDescent="0.35">
      <c r="A129" t="s">
        <v>437</v>
      </c>
      <c r="B129" t="s">
        <v>438</v>
      </c>
      <c r="C129">
        <v>39</v>
      </c>
      <c r="D129" t="s">
        <v>9</v>
      </c>
      <c r="E129" t="s">
        <v>439</v>
      </c>
      <c r="F129" t="s">
        <v>170</v>
      </c>
      <c r="G129" t="s">
        <v>12</v>
      </c>
      <c r="H129" t="s">
        <v>19</v>
      </c>
    </row>
    <row r="130" spans="1:8" x14ac:dyDescent="0.35">
      <c r="A130" t="s">
        <v>440</v>
      </c>
      <c r="B130" t="s">
        <v>441</v>
      </c>
      <c r="C130">
        <v>45</v>
      </c>
      <c r="D130" t="s">
        <v>9</v>
      </c>
      <c r="E130" t="s">
        <v>442</v>
      </c>
      <c r="F130" t="s">
        <v>290</v>
      </c>
      <c r="G130" t="s">
        <v>12</v>
      </c>
      <c r="H130" t="s">
        <v>31</v>
      </c>
    </row>
    <row r="131" spans="1:8" x14ac:dyDescent="0.35">
      <c r="A131" t="s">
        <v>443</v>
      </c>
      <c r="B131" t="s">
        <v>444</v>
      </c>
      <c r="C131">
        <v>43</v>
      </c>
      <c r="D131" t="s">
        <v>16</v>
      </c>
      <c r="E131" t="s">
        <v>445</v>
      </c>
      <c r="F131" t="s">
        <v>39</v>
      </c>
      <c r="G131" t="s">
        <v>12</v>
      </c>
      <c r="H131" t="s">
        <v>31</v>
      </c>
    </row>
    <row r="132" spans="1:8" x14ac:dyDescent="0.35">
      <c r="A132" t="s">
        <v>446</v>
      </c>
      <c r="B132" t="s">
        <v>447</v>
      </c>
      <c r="C132">
        <v>29</v>
      </c>
      <c r="D132" t="s">
        <v>9</v>
      </c>
      <c r="E132" t="s">
        <v>3826</v>
      </c>
      <c r="F132" t="s">
        <v>166</v>
      </c>
      <c r="G132" t="s">
        <v>3827</v>
      </c>
      <c r="H132" t="s">
        <v>19</v>
      </c>
    </row>
    <row r="133" spans="1:8" x14ac:dyDescent="0.35">
      <c r="A133" t="s">
        <v>448</v>
      </c>
      <c r="B133" t="s">
        <v>449</v>
      </c>
      <c r="C133">
        <v>34</v>
      </c>
      <c r="D133" t="s">
        <v>16</v>
      </c>
      <c r="E133" t="s">
        <v>450</v>
      </c>
      <c r="F133" t="s">
        <v>22</v>
      </c>
      <c r="G133" t="s">
        <v>12</v>
      </c>
      <c r="H133" t="s">
        <v>26</v>
      </c>
    </row>
    <row r="134" spans="1:8" x14ac:dyDescent="0.35">
      <c r="A134" t="s">
        <v>451</v>
      </c>
      <c r="B134" t="s">
        <v>452</v>
      </c>
      <c r="C134">
        <v>57</v>
      </c>
      <c r="D134" t="s">
        <v>16</v>
      </c>
      <c r="E134" t="s">
        <v>453</v>
      </c>
      <c r="F134" t="s">
        <v>25</v>
      </c>
      <c r="G134" t="s">
        <v>12</v>
      </c>
      <c r="H134" t="s">
        <v>13</v>
      </c>
    </row>
    <row r="135" spans="1:8" x14ac:dyDescent="0.35">
      <c r="A135" t="s">
        <v>454</v>
      </c>
      <c r="B135" t="s">
        <v>455</v>
      </c>
      <c r="C135">
        <v>62</v>
      </c>
      <c r="D135" t="s">
        <v>16</v>
      </c>
      <c r="E135" t="s">
        <v>456</v>
      </c>
      <c r="F135" t="s">
        <v>249</v>
      </c>
      <c r="G135" t="s">
        <v>12</v>
      </c>
      <c r="H135" t="s">
        <v>26</v>
      </c>
    </row>
    <row r="136" spans="1:8" x14ac:dyDescent="0.35">
      <c r="A136" t="s">
        <v>457</v>
      </c>
      <c r="B136" t="s">
        <v>458</v>
      </c>
      <c r="C136">
        <v>54</v>
      </c>
      <c r="D136" t="s">
        <v>9</v>
      </c>
      <c r="E136" t="s">
        <v>459</v>
      </c>
      <c r="F136" t="s">
        <v>74</v>
      </c>
      <c r="G136" t="s">
        <v>12</v>
      </c>
      <c r="H136" t="s">
        <v>13</v>
      </c>
    </row>
    <row r="137" spans="1:8" x14ac:dyDescent="0.35">
      <c r="A137" t="s">
        <v>460</v>
      </c>
      <c r="B137" t="s">
        <v>461</v>
      </c>
      <c r="C137">
        <v>33</v>
      </c>
      <c r="D137" t="s">
        <v>16</v>
      </c>
      <c r="E137" t="s">
        <v>462</v>
      </c>
      <c r="F137" t="s">
        <v>156</v>
      </c>
      <c r="G137" t="s">
        <v>12</v>
      </c>
      <c r="H137" t="s">
        <v>19</v>
      </c>
    </row>
    <row r="138" spans="1:8" x14ac:dyDescent="0.35">
      <c r="A138" t="s">
        <v>463</v>
      </c>
      <c r="B138" t="s">
        <v>464</v>
      </c>
      <c r="C138">
        <v>29</v>
      </c>
      <c r="D138" t="s">
        <v>9</v>
      </c>
      <c r="E138" t="s">
        <v>465</v>
      </c>
      <c r="F138" t="s">
        <v>70</v>
      </c>
      <c r="G138" t="s">
        <v>12</v>
      </c>
      <c r="H138" t="s">
        <v>31</v>
      </c>
    </row>
    <row r="139" spans="1:8" x14ac:dyDescent="0.35">
      <c r="A139" t="s">
        <v>466</v>
      </c>
      <c r="B139" t="s">
        <v>467</v>
      </c>
      <c r="C139">
        <v>55</v>
      </c>
      <c r="D139" t="s">
        <v>16</v>
      </c>
      <c r="E139" t="s">
        <v>468</v>
      </c>
      <c r="F139" t="s">
        <v>25</v>
      </c>
      <c r="G139" t="s">
        <v>12</v>
      </c>
      <c r="H139" t="s">
        <v>19</v>
      </c>
    </row>
    <row r="140" spans="1:8" x14ac:dyDescent="0.35">
      <c r="A140" t="s">
        <v>469</v>
      </c>
      <c r="B140" t="s">
        <v>470</v>
      </c>
      <c r="C140">
        <v>43</v>
      </c>
      <c r="D140" t="s">
        <v>9</v>
      </c>
      <c r="E140" t="s">
        <v>394</v>
      </c>
      <c r="F140" t="s">
        <v>286</v>
      </c>
      <c r="G140" t="s">
        <v>12</v>
      </c>
      <c r="H140" t="s">
        <v>13</v>
      </c>
    </row>
    <row r="141" spans="1:8" x14ac:dyDescent="0.35">
      <c r="A141" t="s">
        <v>471</v>
      </c>
      <c r="B141" t="s">
        <v>472</v>
      </c>
      <c r="C141">
        <v>32</v>
      </c>
      <c r="D141" t="s">
        <v>9</v>
      </c>
      <c r="E141" t="s">
        <v>473</v>
      </c>
      <c r="F141" t="s">
        <v>117</v>
      </c>
      <c r="G141" t="s">
        <v>12</v>
      </c>
      <c r="H141" t="s">
        <v>26</v>
      </c>
    </row>
    <row r="142" spans="1:8" x14ac:dyDescent="0.35">
      <c r="A142" t="s">
        <v>474</v>
      </c>
      <c r="B142" t="s">
        <v>475</v>
      </c>
      <c r="C142">
        <v>63</v>
      </c>
      <c r="D142" t="s">
        <v>16</v>
      </c>
      <c r="E142" t="s">
        <v>476</v>
      </c>
      <c r="F142" t="s">
        <v>51</v>
      </c>
      <c r="G142" t="s">
        <v>12</v>
      </c>
      <c r="H142" t="s">
        <v>13</v>
      </c>
    </row>
    <row r="143" spans="1:8" x14ac:dyDescent="0.35">
      <c r="A143" t="s">
        <v>477</v>
      </c>
      <c r="B143" t="s">
        <v>478</v>
      </c>
      <c r="C143">
        <v>30</v>
      </c>
      <c r="D143" t="s">
        <v>9</v>
      </c>
      <c r="E143" t="s">
        <v>479</v>
      </c>
      <c r="F143" t="s">
        <v>30</v>
      </c>
      <c r="G143" t="s">
        <v>3827</v>
      </c>
      <c r="H143" t="s">
        <v>26</v>
      </c>
    </row>
    <row r="144" spans="1:8" x14ac:dyDescent="0.35">
      <c r="A144" t="s">
        <v>480</v>
      </c>
      <c r="B144" t="s">
        <v>481</v>
      </c>
      <c r="C144">
        <v>37</v>
      </c>
      <c r="D144" t="s">
        <v>9</v>
      </c>
      <c r="E144" t="s">
        <v>482</v>
      </c>
      <c r="F144" t="s">
        <v>66</v>
      </c>
      <c r="G144" t="s">
        <v>12</v>
      </c>
      <c r="H144" t="s">
        <v>26</v>
      </c>
    </row>
    <row r="145" spans="1:8" x14ac:dyDescent="0.35">
      <c r="A145" t="s">
        <v>483</v>
      </c>
      <c r="B145" t="s">
        <v>484</v>
      </c>
      <c r="C145">
        <v>46</v>
      </c>
      <c r="D145" t="s">
        <v>9</v>
      </c>
      <c r="E145" t="s">
        <v>485</v>
      </c>
      <c r="F145" t="s">
        <v>22</v>
      </c>
      <c r="G145" t="s">
        <v>12</v>
      </c>
      <c r="H145" t="s">
        <v>26</v>
      </c>
    </row>
    <row r="146" spans="1:8" x14ac:dyDescent="0.35">
      <c r="A146" t="s">
        <v>486</v>
      </c>
      <c r="B146" t="s">
        <v>487</v>
      </c>
      <c r="C146">
        <v>62</v>
      </c>
      <c r="D146" t="s">
        <v>16</v>
      </c>
      <c r="E146" t="s">
        <v>488</v>
      </c>
      <c r="F146" t="s">
        <v>183</v>
      </c>
      <c r="G146" t="s">
        <v>12</v>
      </c>
      <c r="H146" t="s">
        <v>26</v>
      </c>
    </row>
    <row r="147" spans="1:8" x14ac:dyDescent="0.35">
      <c r="A147" t="s">
        <v>489</v>
      </c>
      <c r="B147" t="s">
        <v>490</v>
      </c>
      <c r="C147">
        <v>46</v>
      </c>
      <c r="D147" t="s">
        <v>9</v>
      </c>
      <c r="E147" t="s">
        <v>491</v>
      </c>
      <c r="F147" t="s">
        <v>253</v>
      </c>
      <c r="G147" t="s">
        <v>12</v>
      </c>
      <c r="H147" t="s">
        <v>19</v>
      </c>
    </row>
    <row r="148" spans="1:8" x14ac:dyDescent="0.35">
      <c r="A148" t="s">
        <v>492</v>
      </c>
      <c r="B148" t="s">
        <v>493</v>
      </c>
      <c r="C148">
        <v>32</v>
      </c>
      <c r="D148" t="s">
        <v>16</v>
      </c>
      <c r="E148" t="s">
        <v>494</v>
      </c>
      <c r="F148" t="s">
        <v>316</v>
      </c>
      <c r="G148" t="s">
        <v>12</v>
      </c>
      <c r="H148" t="s">
        <v>13</v>
      </c>
    </row>
    <row r="149" spans="1:8" x14ac:dyDescent="0.35">
      <c r="A149" t="s">
        <v>495</v>
      </c>
      <c r="B149" t="s">
        <v>496</v>
      </c>
      <c r="C149">
        <v>49</v>
      </c>
      <c r="D149" t="s">
        <v>16</v>
      </c>
      <c r="E149" t="s">
        <v>497</v>
      </c>
      <c r="F149" t="s">
        <v>162</v>
      </c>
      <c r="G149" t="s">
        <v>12</v>
      </c>
      <c r="H149" t="s">
        <v>19</v>
      </c>
    </row>
    <row r="150" spans="1:8" x14ac:dyDescent="0.35">
      <c r="A150" t="s">
        <v>498</v>
      </c>
      <c r="B150" t="s">
        <v>499</v>
      </c>
      <c r="C150">
        <v>42</v>
      </c>
      <c r="D150" t="s">
        <v>16</v>
      </c>
      <c r="E150" t="s">
        <v>500</v>
      </c>
      <c r="F150" t="s">
        <v>323</v>
      </c>
      <c r="G150" t="s">
        <v>12</v>
      </c>
      <c r="H150" t="s">
        <v>26</v>
      </c>
    </row>
    <row r="151" spans="1:8" x14ac:dyDescent="0.35">
      <c r="A151" t="s">
        <v>501</v>
      </c>
      <c r="B151" t="s">
        <v>502</v>
      </c>
      <c r="C151">
        <v>33</v>
      </c>
      <c r="D151" t="s">
        <v>9</v>
      </c>
      <c r="E151" t="s">
        <v>503</v>
      </c>
      <c r="F151" t="s">
        <v>249</v>
      </c>
      <c r="G151" t="s">
        <v>12</v>
      </c>
      <c r="H151" t="s">
        <v>19</v>
      </c>
    </row>
    <row r="152" spans="1:8" x14ac:dyDescent="0.35">
      <c r="A152" t="s">
        <v>504</v>
      </c>
      <c r="B152" t="s">
        <v>505</v>
      </c>
      <c r="C152">
        <v>24</v>
      </c>
      <c r="D152" t="s">
        <v>9</v>
      </c>
      <c r="E152" t="s">
        <v>506</v>
      </c>
      <c r="F152" t="s">
        <v>312</v>
      </c>
      <c r="G152" t="s">
        <v>12</v>
      </c>
      <c r="H152" t="s">
        <v>13</v>
      </c>
    </row>
    <row r="153" spans="1:8" x14ac:dyDescent="0.35">
      <c r="A153" t="s">
        <v>507</v>
      </c>
      <c r="B153" t="s">
        <v>508</v>
      </c>
      <c r="C153">
        <v>25</v>
      </c>
      <c r="D153" t="s">
        <v>16</v>
      </c>
      <c r="E153" t="s">
        <v>509</v>
      </c>
      <c r="F153" t="s">
        <v>35</v>
      </c>
      <c r="G153" t="s">
        <v>12</v>
      </c>
      <c r="H153" t="s">
        <v>13</v>
      </c>
    </row>
    <row r="154" spans="1:8" x14ac:dyDescent="0.35">
      <c r="A154" t="s">
        <v>510</v>
      </c>
      <c r="B154" t="s">
        <v>511</v>
      </c>
      <c r="C154">
        <v>41</v>
      </c>
      <c r="D154" t="s">
        <v>16</v>
      </c>
      <c r="E154" t="s">
        <v>512</v>
      </c>
      <c r="F154" t="s">
        <v>113</v>
      </c>
      <c r="G154" t="s">
        <v>12</v>
      </c>
      <c r="H154" t="s">
        <v>19</v>
      </c>
    </row>
    <row r="155" spans="1:8" x14ac:dyDescent="0.35">
      <c r="A155" t="s">
        <v>513</v>
      </c>
      <c r="B155" t="s">
        <v>514</v>
      </c>
      <c r="C155">
        <v>31</v>
      </c>
      <c r="D155" t="s">
        <v>9</v>
      </c>
      <c r="E155" t="s">
        <v>515</v>
      </c>
      <c r="F155" t="s">
        <v>18</v>
      </c>
      <c r="G155" t="s">
        <v>12</v>
      </c>
      <c r="H155" t="s">
        <v>26</v>
      </c>
    </row>
    <row r="156" spans="1:8" x14ac:dyDescent="0.35">
      <c r="A156" t="s">
        <v>516</v>
      </c>
      <c r="B156" t="s">
        <v>517</v>
      </c>
      <c r="C156">
        <v>35</v>
      </c>
      <c r="D156" t="s">
        <v>16</v>
      </c>
      <c r="E156" t="s">
        <v>518</v>
      </c>
      <c r="F156" t="s">
        <v>170</v>
      </c>
      <c r="G156" t="s">
        <v>12</v>
      </c>
      <c r="H156" t="s">
        <v>13</v>
      </c>
    </row>
    <row r="157" spans="1:8" x14ac:dyDescent="0.35">
      <c r="A157" t="s">
        <v>519</v>
      </c>
      <c r="B157" t="s">
        <v>520</v>
      </c>
      <c r="C157">
        <v>60</v>
      </c>
      <c r="D157" t="s">
        <v>16</v>
      </c>
      <c r="E157" t="s">
        <v>521</v>
      </c>
      <c r="F157" t="s">
        <v>266</v>
      </c>
      <c r="G157" t="s">
        <v>12</v>
      </c>
      <c r="H157" t="s">
        <v>13</v>
      </c>
    </row>
    <row r="158" spans="1:8" x14ac:dyDescent="0.35">
      <c r="A158" t="s">
        <v>522</v>
      </c>
      <c r="B158" t="s">
        <v>523</v>
      </c>
      <c r="C158">
        <v>46</v>
      </c>
      <c r="D158" t="s">
        <v>9</v>
      </c>
      <c r="E158" t="s">
        <v>524</v>
      </c>
      <c r="F158" t="s">
        <v>18</v>
      </c>
      <c r="G158" t="s">
        <v>12</v>
      </c>
      <c r="H158" t="s">
        <v>26</v>
      </c>
    </row>
    <row r="159" spans="1:8" x14ac:dyDescent="0.35">
      <c r="A159" t="s">
        <v>525</v>
      </c>
      <c r="B159" t="s">
        <v>526</v>
      </c>
      <c r="C159">
        <v>59</v>
      </c>
      <c r="D159" t="s">
        <v>9</v>
      </c>
      <c r="E159" t="s">
        <v>527</v>
      </c>
      <c r="F159" t="s">
        <v>18</v>
      </c>
      <c r="G159" t="s">
        <v>12</v>
      </c>
      <c r="H159" t="s">
        <v>19</v>
      </c>
    </row>
    <row r="160" spans="1:8" x14ac:dyDescent="0.35">
      <c r="A160" t="s">
        <v>528</v>
      </c>
      <c r="B160" t="s">
        <v>529</v>
      </c>
      <c r="C160">
        <v>43</v>
      </c>
      <c r="D160" t="s">
        <v>9</v>
      </c>
      <c r="E160" t="s">
        <v>530</v>
      </c>
      <c r="F160" t="s">
        <v>170</v>
      </c>
      <c r="G160" t="s">
        <v>12</v>
      </c>
      <c r="H160" t="s">
        <v>26</v>
      </c>
    </row>
    <row r="161" spans="1:8" x14ac:dyDescent="0.35">
      <c r="A161" t="s">
        <v>531</v>
      </c>
      <c r="B161" t="s">
        <v>532</v>
      </c>
      <c r="C161">
        <v>46</v>
      </c>
      <c r="D161" t="s">
        <v>16</v>
      </c>
      <c r="E161" t="s">
        <v>533</v>
      </c>
      <c r="F161" t="s">
        <v>88</v>
      </c>
      <c r="G161" t="s">
        <v>12</v>
      </c>
      <c r="H161" t="s">
        <v>13</v>
      </c>
    </row>
    <row r="162" spans="1:8" x14ac:dyDescent="0.35">
      <c r="A162" t="s">
        <v>534</v>
      </c>
      <c r="B162" t="s">
        <v>535</v>
      </c>
      <c r="C162">
        <v>41</v>
      </c>
      <c r="D162" t="s">
        <v>16</v>
      </c>
      <c r="E162" t="s">
        <v>536</v>
      </c>
      <c r="F162" t="s">
        <v>11</v>
      </c>
      <c r="G162" t="s">
        <v>12</v>
      </c>
      <c r="H162" t="s">
        <v>19</v>
      </c>
    </row>
    <row r="163" spans="1:8" x14ac:dyDescent="0.35">
      <c r="A163" t="s">
        <v>537</v>
      </c>
      <c r="B163" t="s">
        <v>538</v>
      </c>
      <c r="C163">
        <v>18</v>
      </c>
      <c r="D163" t="s">
        <v>16</v>
      </c>
      <c r="E163" t="s">
        <v>539</v>
      </c>
      <c r="F163" t="s">
        <v>133</v>
      </c>
      <c r="G163" t="s">
        <v>12</v>
      </c>
      <c r="H163" t="s">
        <v>31</v>
      </c>
    </row>
    <row r="164" spans="1:8" x14ac:dyDescent="0.35">
      <c r="A164" t="s">
        <v>540</v>
      </c>
      <c r="B164" t="s">
        <v>541</v>
      </c>
      <c r="C164">
        <v>37</v>
      </c>
      <c r="D164" t="s">
        <v>9</v>
      </c>
      <c r="E164" t="s">
        <v>542</v>
      </c>
      <c r="F164" t="s">
        <v>236</v>
      </c>
      <c r="G164" t="s">
        <v>3827</v>
      </c>
      <c r="H164" t="s">
        <v>31</v>
      </c>
    </row>
    <row r="165" spans="1:8" x14ac:dyDescent="0.35">
      <c r="A165" t="s">
        <v>543</v>
      </c>
      <c r="B165" t="s">
        <v>544</v>
      </c>
      <c r="C165">
        <v>21</v>
      </c>
      <c r="D165" t="s">
        <v>9</v>
      </c>
      <c r="E165" t="s">
        <v>545</v>
      </c>
      <c r="F165" t="s">
        <v>193</v>
      </c>
      <c r="G165" t="s">
        <v>12</v>
      </c>
      <c r="H165" t="s">
        <v>26</v>
      </c>
    </row>
    <row r="166" spans="1:8" x14ac:dyDescent="0.35">
      <c r="A166" t="s">
        <v>546</v>
      </c>
      <c r="B166" t="s">
        <v>547</v>
      </c>
      <c r="C166">
        <v>39</v>
      </c>
      <c r="D166" t="s">
        <v>16</v>
      </c>
      <c r="E166" t="s">
        <v>548</v>
      </c>
      <c r="F166" t="s">
        <v>81</v>
      </c>
      <c r="G166" t="s">
        <v>12</v>
      </c>
      <c r="H166" t="s">
        <v>31</v>
      </c>
    </row>
    <row r="167" spans="1:8" x14ac:dyDescent="0.35">
      <c r="A167" t="s">
        <v>549</v>
      </c>
      <c r="B167" t="s">
        <v>550</v>
      </c>
      <c r="C167">
        <v>47</v>
      </c>
      <c r="D167" t="s">
        <v>16</v>
      </c>
      <c r="E167" t="s">
        <v>551</v>
      </c>
      <c r="F167" t="s">
        <v>193</v>
      </c>
      <c r="G167" t="s">
        <v>12</v>
      </c>
      <c r="H167" t="s">
        <v>19</v>
      </c>
    </row>
    <row r="168" spans="1:8" x14ac:dyDescent="0.35">
      <c r="A168" t="s">
        <v>552</v>
      </c>
      <c r="B168" t="s">
        <v>553</v>
      </c>
      <c r="C168">
        <v>25</v>
      </c>
      <c r="D168" t="s">
        <v>16</v>
      </c>
      <c r="E168" t="s">
        <v>554</v>
      </c>
      <c r="F168" t="s">
        <v>156</v>
      </c>
      <c r="G168" t="s">
        <v>12</v>
      </c>
      <c r="H168" t="s">
        <v>31</v>
      </c>
    </row>
    <row r="169" spans="1:8" x14ac:dyDescent="0.35">
      <c r="A169" t="s">
        <v>555</v>
      </c>
      <c r="B169" t="s">
        <v>556</v>
      </c>
      <c r="C169">
        <v>36</v>
      </c>
      <c r="D169" t="s">
        <v>16</v>
      </c>
      <c r="E169" t="s">
        <v>557</v>
      </c>
      <c r="F169" t="s">
        <v>236</v>
      </c>
      <c r="G169" t="s">
        <v>12</v>
      </c>
      <c r="H169" t="s">
        <v>13</v>
      </c>
    </row>
    <row r="170" spans="1:8" x14ac:dyDescent="0.35">
      <c r="A170" t="s">
        <v>558</v>
      </c>
      <c r="B170" t="s">
        <v>559</v>
      </c>
      <c r="C170">
        <v>36</v>
      </c>
      <c r="D170" t="s">
        <v>16</v>
      </c>
      <c r="E170" t="s">
        <v>560</v>
      </c>
      <c r="F170" t="s">
        <v>249</v>
      </c>
      <c r="G170" t="s">
        <v>12</v>
      </c>
      <c r="H170" t="s">
        <v>19</v>
      </c>
    </row>
    <row r="171" spans="1:8" x14ac:dyDescent="0.35">
      <c r="A171" t="s">
        <v>561</v>
      </c>
      <c r="B171" t="s">
        <v>562</v>
      </c>
      <c r="C171">
        <v>64</v>
      </c>
      <c r="D171" t="s">
        <v>9</v>
      </c>
      <c r="E171" t="s">
        <v>563</v>
      </c>
      <c r="F171" t="s">
        <v>47</v>
      </c>
      <c r="G171" t="s">
        <v>12</v>
      </c>
      <c r="H171" t="s">
        <v>26</v>
      </c>
    </row>
    <row r="172" spans="1:8" x14ac:dyDescent="0.35">
      <c r="A172" t="s">
        <v>564</v>
      </c>
      <c r="B172" t="s">
        <v>565</v>
      </c>
      <c r="C172">
        <v>18</v>
      </c>
      <c r="D172" t="s">
        <v>9</v>
      </c>
      <c r="E172" t="s">
        <v>566</v>
      </c>
      <c r="F172" t="s">
        <v>113</v>
      </c>
      <c r="G172" t="s">
        <v>12</v>
      </c>
      <c r="H172" t="s">
        <v>13</v>
      </c>
    </row>
    <row r="173" spans="1:8" x14ac:dyDescent="0.35">
      <c r="A173" t="s">
        <v>567</v>
      </c>
      <c r="B173" t="s">
        <v>568</v>
      </c>
      <c r="C173">
        <v>44</v>
      </c>
      <c r="D173" t="s">
        <v>16</v>
      </c>
      <c r="E173" t="s">
        <v>569</v>
      </c>
      <c r="F173" t="s">
        <v>253</v>
      </c>
      <c r="G173" t="s">
        <v>12</v>
      </c>
      <c r="H173" t="s">
        <v>19</v>
      </c>
    </row>
    <row r="174" spans="1:8" x14ac:dyDescent="0.35">
      <c r="A174" t="s">
        <v>570</v>
      </c>
      <c r="B174" t="s">
        <v>571</v>
      </c>
      <c r="C174">
        <v>41</v>
      </c>
      <c r="D174" t="s">
        <v>16</v>
      </c>
      <c r="E174" t="s">
        <v>572</v>
      </c>
      <c r="F174" t="s">
        <v>43</v>
      </c>
      <c r="G174" t="s">
        <v>12</v>
      </c>
      <c r="H174" t="s">
        <v>26</v>
      </c>
    </row>
    <row r="175" spans="1:8" x14ac:dyDescent="0.35">
      <c r="A175" t="s">
        <v>573</v>
      </c>
      <c r="B175" t="s">
        <v>574</v>
      </c>
      <c r="C175">
        <v>41</v>
      </c>
      <c r="D175" t="s">
        <v>16</v>
      </c>
      <c r="E175" t="s">
        <v>397</v>
      </c>
      <c r="F175" t="s">
        <v>266</v>
      </c>
      <c r="G175" t="s">
        <v>3828</v>
      </c>
      <c r="H175" t="s">
        <v>19</v>
      </c>
    </row>
    <row r="176" spans="1:8" x14ac:dyDescent="0.35">
      <c r="A176" t="s">
        <v>575</v>
      </c>
      <c r="B176" t="s">
        <v>576</v>
      </c>
      <c r="C176">
        <v>26</v>
      </c>
      <c r="D176" t="s">
        <v>16</v>
      </c>
      <c r="E176" t="s">
        <v>577</v>
      </c>
      <c r="F176" t="s">
        <v>170</v>
      </c>
      <c r="G176" t="s">
        <v>12</v>
      </c>
      <c r="H176" t="s">
        <v>13</v>
      </c>
    </row>
    <row r="177" spans="1:8" x14ac:dyDescent="0.35">
      <c r="A177" t="s">
        <v>578</v>
      </c>
      <c r="B177" t="s">
        <v>579</v>
      </c>
      <c r="C177">
        <v>56</v>
      </c>
      <c r="D177" t="s">
        <v>9</v>
      </c>
      <c r="E177" t="s">
        <v>580</v>
      </c>
      <c r="F177" t="s">
        <v>99</v>
      </c>
      <c r="G177" t="s">
        <v>12</v>
      </c>
      <c r="H177" t="s">
        <v>19</v>
      </c>
    </row>
    <row r="178" spans="1:8" x14ac:dyDescent="0.35">
      <c r="A178" t="s">
        <v>581</v>
      </c>
      <c r="B178" t="s">
        <v>582</v>
      </c>
      <c r="C178">
        <v>48</v>
      </c>
      <c r="D178" t="s">
        <v>9</v>
      </c>
      <c r="E178" t="s">
        <v>583</v>
      </c>
      <c r="F178" t="s">
        <v>170</v>
      </c>
      <c r="G178" t="s">
        <v>12</v>
      </c>
      <c r="H178" t="s">
        <v>31</v>
      </c>
    </row>
    <row r="179" spans="1:8" x14ac:dyDescent="0.35">
      <c r="A179" t="s">
        <v>584</v>
      </c>
      <c r="B179" t="s">
        <v>585</v>
      </c>
      <c r="C179">
        <v>55</v>
      </c>
      <c r="D179" t="s">
        <v>9</v>
      </c>
      <c r="E179" t="s">
        <v>586</v>
      </c>
      <c r="F179" t="s">
        <v>587</v>
      </c>
      <c r="G179" t="s">
        <v>12</v>
      </c>
      <c r="H179" t="s">
        <v>19</v>
      </c>
    </row>
    <row r="180" spans="1:8" x14ac:dyDescent="0.35">
      <c r="A180" t="s">
        <v>588</v>
      </c>
      <c r="B180" t="s">
        <v>589</v>
      </c>
      <c r="C180">
        <v>33</v>
      </c>
      <c r="D180" t="s">
        <v>16</v>
      </c>
      <c r="E180" t="s">
        <v>590</v>
      </c>
      <c r="F180" t="s">
        <v>316</v>
      </c>
      <c r="G180" t="s">
        <v>12</v>
      </c>
      <c r="H180" t="s">
        <v>26</v>
      </c>
    </row>
    <row r="181" spans="1:8" x14ac:dyDescent="0.35">
      <c r="A181" t="s">
        <v>591</v>
      </c>
      <c r="B181" t="s">
        <v>592</v>
      </c>
      <c r="C181">
        <v>43</v>
      </c>
      <c r="D181" t="s">
        <v>16</v>
      </c>
      <c r="E181" t="s">
        <v>593</v>
      </c>
      <c r="F181" t="s">
        <v>117</v>
      </c>
      <c r="G181" t="s">
        <v>12</v>
      </c>
      <c r="H181" t="s">
        <v>31</v>
      </c>
    </row>
    <row r="182" spans="1:8" x14ac:dyDescent="0.35">
      <c r="A182" t="s">
        <v>594</v>
      </c>
      <c r="B182" t="s">
        <v>595</v>
      </c>
      <c r="C182">
        <v>38</v>
      </c>
      <c r="D182" t="s">
        <v>9</v>
      </c>
      <c r="E182" t="s">
        <v>596</v>
      </c>
      <c r="F182" t="s">
        <v>433</v>
      </c>
      <c r="G182" t="s">
        <v>12</v>
      </c>
      <c r="H182" t="s">
        <v>26</v>
      </c>
    </row>
    <row r="183" spans="1:8" x14ac:dyDescent="0.35">
      <c r="A183" t="s">
        <v>597</v>
      </c>
      <c r="B183" t="s">
        <v>598</v>
      </c>
      <c r="C183">
        <v>60</v>
      </c>
      <c r="D183" t="s">
        <v>9</v>
      </c>
      <c r="E183" t="s">
        <v>599</v>
      </c>
      <c r="F183" t="s">
        <v>58</v>
      </c>
      <c r="G183" t="s">
        <v>12</v>
      </c>
      <c r="H183" t="s">
        <v>26</v>
      </c>
    </row>
    <row r="184" spans="1:8" x14ac:dyDescent="0.35">
      <c r="A184" t="s">
        <v>600</v>
      </c>
      <c r="B184" t="s">
        <v>601</v>
      </c>
      <c r="C184">
        <v>23</v>
      </c>
      <c r="D184" t="s">
        <v>16</v>
      </c>
      <c r="E184" t="s">
        <v>602</v>
      </c>
      <c r="F184" t="s">
        <v>96</v>
      </c>
      <c r="G184" t="s">
        <v>12</v>
      </c>
      <c r="H184" t="s">
        <v>31</v>
      </c>
    </row>
    <row r="185" spans="1:8" x14ac:dyDescent="0.35">
      <c r="A185" t="s">
        <v>603</v>
      </c>
      <c r="B185" t="s">
        <v>604</v>
      </c>
      <c r="C185">
        <v>18</v>
      </c>
      <c r="D185" t="s">
        <v>9</v>
      </c>
      <c r="E185" t="s">
        <v>605</v>
      </c>
      <c r="F185" t="s">
        <v>58</v>
      </c>
      <c r="G185" t="s">
        <v>12</v>
      </c>
      <c r="H185" t="s">
        <v>19</v>
      </c>
    </row>
    <row r="186" spans="1:8" x14ac:dyDescent="0.35">
      <c r="A186" t="s">
        <v>606</v>
      </c>
      <c r="B186" t="s">
        <v>607</v>
      </c>
      <c r="C186">
        <v>46</v>
      </c>
      <c r="D186" t="s">
        <v>16</v>
      </c>
      <c r="E186" t="s">
        <v>608</v>
      </c>
      <c r="F186" t="s">
        <v>18</v>
      </c>
      <c r="G186" t="s">
        <v>12</v>
      </c>
      <c r="H186" t="s">
        <v>31</v>
      </c>
    </row>
    <row r="187" spans="1:8" x14ac:dyDescent="0.35">
      <c r="A187" t="s">
        <v>609</v>
      </c>
      <c r="B187" t="s">
        <v>610</v>
      </c>
      <c r="C187">
        <v>54</v>
      </c>
      <c r="D187" t="s">
        <v>16</v>
      </c>
      <c r="E187" t="s">
        <v>611</v>
      </c>
      <c r="F187" t="s">
        <v>88</v>
      </c>
      <c r="G187" t="s">
        <v>12</v>
      </c>
      <c r="H187" t="s">
        <v>19</v>
      </c>
    </row>
    <row r="188" spans="1:8" x14ac:dyDescent="0.35">
      <c r="A188" t="s">
        <v>612</v>
      </c>
      <c r="B188" t="s">
        <v>613</v>
      </c>
      <c r="C188">
        <v>53</v>
      </c>
      <c r="D188" t="s">
        <v>9</v>
      </c>
      <c r="E188" t="s">
        <v>614</v>
      </c>
      <c r="F188" t="s">
        <v>113</v>
      </c>
      <c r="G188" t="s">
        <v>12</v>
      </c>
      <c r="H188" t="s">
        <v>31</v>
      </c>
    </row>
    <row r="189" spans="1:8" x14ac:dyDescent="0.35">
      <c r="A189" t="s">
        <v>615</v>
      </c>
      <c r="B189" t="s">
        <v>616</v>
      </c>
      <c r="C189">
        <v>60</v>
      </c>
      <c r="D189" t="s">
        <v>16</v>
      </c>
      <c r="E189" t="s">
        <v>617</v>
      </c>
      <c r="F189" t="s">
        <v>22</v>
      </c>
      <c r="G189" t="s">
        <v>12</v>
      </c>
      <c r="H189" t="s">
        <v>19</v>
      </c>
    </row>
    <row r="190" spans="1:8" x14ac:dyDescent="0.35">
      <c r="A190" t="s">
        <v>618</v>
      </c>
      <c r="B190" t="s">
        <v>619</v>
      </c>
      <c r="C190">
        <v>42</v>
      </c>
      <c r="D190" t="s">
        <v>9</v>
      </c>
      <c r="E190" t="s">
        <v>620</v>
      </c>
      <c r="F190" t="s">
        <v>232</v>
      </c>
      <c r="G190" t="s">
        <v>12</v>
      </c>
      <c r="H190" t="s">
        <v>31</v>
      </c>
    </row>
    <row r="191" spans="1:8" x14ac:dyDescent="0.35">
      <c r="A191" t="s">
        <v>621</v>
      </c>
      <c r="B191" t="s">
        <v>622</v>
      </c>
      <c r="C191">
        <v>29</v>
      </c>
      <c r="D191" t="s">
        <v>9</v>
      </c>
      <c r="E191" t="s">
        <v>623</v>
      </c>
      <c r="F191" t="s">
        <v>587</v>
      </c>
      <c r="G191" t="s">
        <v>12</v>
      </c>
      <c r="H191" t="s">
        <v>13</v>
      </c>
    </row>
    <row r="192" spans="1:8" x14ac:dyDescent="0.35">
      <c r="A192" t="s">
        <v>624</v>
      </c>
      <c r="B192" t="s">
        <v>625</v>
      </c>
      <c r="C192">
        <v>21</v>
      </c>
      <c r="D192" t="s">
        <v>9</v>
      </c>
      <c r="E192" t="s">
        <v>626</v>
      </c>
      <c r="F192" t="s">
        <v>58</v>
      </c>
      <c r="G192" t="s">
        <v>12</v>
      </c>
      <c r="H192" t="s">
        <v>26</v>
      </c>
    </row>
    <row r="193" spans="1:8" x14ac:dyDescent="0.35">
      <c r="A193" t="s">
        <v>627</v>
      </c>
      <c r="B193" t="s">
        <v>628</v>
      </c>
      <c r="C193">
        <v>29</v>
      </c>
      <c r="D193" t="s">
        <v>16</v>
      </c>
      <c r="E193" t="s">
        <v>629</v>
      </c>
      <c r="F193" t="s">
        <v>25</v>
      </c>
      <c r="G193" t="s">
        <v>12</v>
      </c>
      <c r="H193" t="s">
        <v>26</v>
      </c>
    </row>
    <row r="194" spans="1:8" x14ac:dyDescent="0.35">
      <c r="A194" t="s">
        <v>630</v>
      </c>
      <c r="B194" t="s">
        <v>631</v>
      </c>
      <c r="C194">
        <v>26</v>
      </c>
      <c r="D194" t="s">
        <v>9</v>
      </c>
      <c r="E194" t="s">
        <v>632</v>
      </c>
      <c r="F194" t="s">
        <v>106</v>
      </c>
      <c r="G194" t="s">
        <v>12</v>
      </c>
      <c r="H194" t="s">
        <v>13</v>
      </c>
    </row>
    <row r="195" spans="1:8" x14ac:dyDescent="0.35">
      <c r="A195" t="s">
        <v>633</v>
      </c>
      <c r="B195" t="s">
        <v>634</v>
      </c>
      <c r="C195">
        <v>38</v>
      </c>
      <c r="D195" t="s">
        <v>9</v>
      </c>
      <c r="E195" t="s">
        <v>635</v>
      </c>
      <c r="F195" t="s">
        <v>81</v>
      </c>
      <c r="G195" t="s">
        <v>12</v>
      </c>
      <c r="H195" t="s">
        <v>13</v>
      </c>
    </row>
    <row r="196" spans="1:8" x14ac:dyDescent="0.35">
      <c r="A196" t="s">
        <v>636</v>
      </c>
      <c r="B196" t="s">
        <v>637</v>
      </c>
      <c r="C196">
        <v>46</v>
      </c>
      <c r="D196" t="s">
        <v>9</v>
      </c>
      <c r="E196" t="s">
        <v>638</v>
      </c>
      <c r="F196" t="s">
        <v>51</v>
      </c>
      <c r="G196" t="s">
        <v>12</v>
      </c>
      <c r="H196" t="s">
        <v>13</v>
      </c>
    </row>
    <row r="197" spans="1:8" x14ac:dyDescent="0.35">
      <c r="A197" t="s">
        <v>639</v>
      </c>
      <c r="B197" t="s">
        <v>640</v>
      </c>
      <c r="C197">
        <v>60</v>
      </c>
      <c r="D197" t="s">
        <v>9</v>
      </c>
      <c r="E197" t="s">
        <v>641</v>
      </c>
      <c r="F197" t="s">
        <v>133</v>
      </c>
      <c r="G197" t="s">
        <v>12</v>
      </c>
      <c r="H197" t="s">
        <v>31</v>
      </c>
    </row>
    <row r="198" spans="1:8" x14ac:dyDescent="0.35">
      <c r="A198" t="s">
        <v>642</v>
      </c>
      <c r="B198" t="s">
        <v>643</v>
      </c>
      <c r="C198">
        <v>18</v>
      </c>
      <c r="D198" t="s">
        <v>16</v>
      </c>
      <c r="E198" t="s">
        <v>644</v>
      </c>
      <c r="F198" t="s">
        <v>162</v>
      </c>
      <c r="G198" t="s">
        <v>12</v>
      </c>
      <c r="H198" t="s">
        <v>19</v>
      </c>
    </row>
    <row r="199" spans="1:8" x14ac:dyDescent="0.35">
      <c r="A199" t="s">
        <v>645</v>
      </c>
      <c r="B199" t="s">
        <v>646</v>
      </c>
      <c r="C199">
        <v>45</v>
      </c>
      <c r="D199" t="s">
        <v>16</v>
      </c>
      <c r="E199" t="s">
        <v>206</v>
      </c>
      <c r="F199" t="s">
        <v>200</v>
      </c>
      <c r="G199" t="s">
        <v>12</v>
      </c>
      <c r="H199" t="s">
        <v>19</v>
      </c>
    </row>
    <row r="200" spans="1:8" x14ac:dyDescent="0.35">
      <c r="A200" t="s">
        <v>647</v>
      </c>
      <c r="B200" t="s">
        <v>648</v>
      </c>
      <c r="C200">
        <v>54</v>
      </c>
      <c r="D200" t="s">
        <v>9</v>
      </c>
      <c r="E200" t="s">
        <v>649</v>
      </c>
      <c r="F200" t="s">
        <v>170</v>
      </c>
      <c r="G200" t="s">
        <v>12</v>
      </c>
      <c r="H200" t="s">
        <v>26</v>
      </c>
    </row>
    <row r="201" spans="1:8" x14ac:dyDescent="0.35">
      <c r="A201" t="s">
        <v>650</v>
      </c>
      <c r="B201" t="s">
        <v>651</v>
      </c>
      <c r="C201">
        <v>46</v>
      </c>
      <c r="D201" t="s">
        <v>9</v>
      </c>
      <c r="E201" t="s">
        <v>652</v>
      </c>
      <c r="F201" t="s">
        <v>236</v>
      </c>
      <c r="G201" t="s">
        <v>12</v>
      </c>
      <c r="H201" t="s">
        <v>26</v>
      </c>
    </row>
    <row r="202" spans="1:8" x14ac:dyDescent="0.35">
      <c r="A202" t="s">
        <v>653</v>
      </c>
      <c r="B202" t="s">
        <v>654</v>
      </c>
      <c r="C202">
        <v>30</v>
      </c>
      <c r="D202" t="s">
        <v>9</v>
      </c>
      <c r="E202" t="s">
        <v>655</v>
      </c>
      <c r="F202" t="s">
        <v>433</v>
      </c>
      <c r="G202" t="s">
        <v>12</v>
      </c>
      <c r="H202" t="s">
        <v>19</v>
      </c>
    </row>
    <row r="203" spans="1:8" x14ac:dyDescent="0.35">
      <c r="A203" t="s">
        <v>656</v>
      </c>
      <c r="B203" t="s">
        <v>657</v>
      </c>
      <c r="C203">
        <v>25</v>
      </c>
      <c r="D203" t="s">
        <v>16</v>
      </c>
      <c r="E203" t="s">
        <v>658</v>
      </c>
      <c r="F203" t="s">
        <v>156</v>
      </c>
      <c r="G203" t="s">
        <v>12</v>
      </c>
      <c r="H203" t="s">
        <v>26</v>
      </c>
    </row>
    <row r="204" spans="1:8" x14ac:dyDescent="0.35">
      <c r="A204" t="s">
        <v>659</v>
      </c>
      <c r="B204" t="s">
        <v>660</v>
      </c>
      <c r="C204">
        <v>37</v>
      </c>
      <c r="D204" t="s">
        <v>16</v>
      </c>
      <c r="E204" t="s">
        <v>661</v>
      </c>
      <c r="F204" t="s">
        <v>62</v>
      </c>
      <c r="G204" t="s">
        <v>12</v>
      </c>
      <c r="H204" t="s">
        <v>19</v>
      </c>
    </row>
    <row r="205" spans="1:8" x14ac:dyDescent="0.35">
      <c r="A205" t="s">
        <v>662</v>
      </c>
      <c r="B205" t="s">
        <v>663</v>
      </c>
      <c r="C205">
        <v>47</v>
      </c>
      <c r="D205" t="s">
        <v>9</v>
      </c>
      <c r="E205" t="s">
        <v>664</v>
      </c>
      <c r="F205" t="s">
        <v>266</v>
      </c>
      <c r="G205" t="s">
        <v>12</v>
      </c>
      <c r="H205" t="s">
        <v>19</v>
      </c>
    </row>
    <row r="206" spans="1:8" x14ac:dyDescent="0.35">
      <c r="A206" t="s">
        <v>665</v>
      </c>
      <c r="B206" t="s">
        <v>666</v>
      </c>
      <c r="C206">
        <v>52</v>
      </c>
      <c r="D206" t="s">
        <v>9</v>
      </c>
      <c r="E206" t="s">
        <v>667</v>
      </c>
      <c r="F206" t="s">
        <v>286</v>
      </c>
      <c r="G206" t="s">
        <v>12</v>
      </c>
      <c r="H206" t="s">
        <v>19</v>
      </c>
    </row>
    <row r="207" spans="1:8" x14ac:dyDescent="0.35">
      <c r="A207" t="s">
        <v>668</v>
      </c>
      <c r="B207" t="s">
        <v>669</v>
      </c>
      <c r="C207">
        <v>44</v>
      </c>
      <c r="D207" t="s">
        <v>16</v>
      </c>
      <c r="E207" t="s">
        <v>670</v>
      </c>
      <c r="F207" t="s">
        <v>88</v>
      </c>
      <c r="G207" t="s">
        <v>12</v>
      </c>
      <c r="H207" t="s">
        <v>13</v>
      </c>
    </row>
    <row r="208" spans="1:8" x14ac:dyDescent="0.35">
      <c r="A208" t="s">
        <v>671</v>
      </c>
      <c r="B208" t="s">
        <v>672</v>
      </c>
      <c r="C208">
        <v>26</v>
      </c>
      <c r="D208" t="s">
        <v>16</v>
      </c>
      <c r="E208" t="s">
        <v>673</v>
      </c>
      <c r="F208" t="s">
        <v>236</v>
      </c>
      <c r="G208" t="s">
        <v>12</v>
      </c>
      <c r="H208" t="s">
        <v>31</v>
      </c>
    </row>
    <row r="209" spans="1:8" x14ac:dyDescent="0.35">
      <c r="A209" t="s">
        <v>674</v>
      </c>
      <c r="B209" t="s">
        <v>675</v>
      </c>
      <c r="C209">
        <v>28</v>
      </c>
      <c r="D209" t="s">
        <v>16</v>
      </c>
      <c r="E209" t="s">
        <v>676</v>
      </c>
      <c r="F209" t="s">
        <v>88</v>
      </c>
      <c r="G209" t="s">
        <v>12</v>
      </c>
      <c r="H209" t="s">
        <v>26</v>
      </c>
    </row>
    <row r="210" spans="1:8" x14ac:dyDescent="0.35">
      <c r="A210" t="s">
        <v>677</v>
      </c>
      <c r="B210" t="s">
        <v>678</v>
      </c>
      <c r="C210">
        <v>54</v>
      </c>
      <c r="D210" t="s">
        <v>9</v>
      </c>
      <c r="E210" t="s">
        <v>679</v>
      </c>
      <c r="F210" t="s">
        <v>327</v>
      </c>
      <c r="G210" t="s">
        <v>12</v>
      </c>
      <c r="H210" t="s">
        <v>19</v>
      </c>
    </row>
    <row r="211" spans="1:8" x14ac:dyDescent="0.35">
      <c r="A211" t="s">
        <v>680</v>
      </c>
      <c r="B211" t="s">
        <v>681</v>
      </c>
      <c r="C211">
        <v>50</v>
      </c>
      <c r="D211" t="s">
        <v>16</v>
      </c>
      <c r="E211" t="s">
        <v>682</v>
      </c>
      <c r="F211" t="s">
        <v>433</v>
      </c>
      <c r="G211" t="s">
        <v>12</v>
      </c>
      <c r="H211" t="s">
        <v>19</v>
      </c>
    </row>
    <row r="212" spans="1:8" x14ac:dyDescent="0.35">
      <c r="A212" t="s">
        <v>683</v>
      </c>
      <c r="B212" t="s">
        <v>684</v>
      </c>
      <c r="C212">
        <v>48</v>
      </c>
      <c r="D212" t="s">
        <v>9</v>
      </c>
      <c r="E212" t="s">
        <v>685</v>
      </c>
      <c r="F212" t="s">
        <v>81</v>
      </c>
      <c r="G212" t="s">
        <v>12</v>
      </c>
      <c r="H212" t="s">
        <v>31</v>
      </c>
    </row>
    <row r="213" spans="1:8" x14ac:dyDescent="0.35">
      <c r="A213" t="s">
        <v>686</v>
      </c>
      <c r="B213" t="s">
        <v>687</v>
      </c>
      <c r="C213">
        <v>20</v>
      </c>
      <c r="D213" t="s">
        <v>16</v>
      </c>
      <c r="E213" t="s">
        <v>688</v>
      </c>
      <c r="F213" t="s">
        <v>92</v>
      </c>
      <c r="G213" t="s">
        <v>12</v>
      </c>
      <c r="H213" t="s">
        <v>31</v>
      </c>
    </row>
    <row r="214" spans="1:8" x14ac:dyDescent="0.35">
      <c r="A214" t="s">
        <v>689</v>
      </c>
      <c r="B214" t="s">
        <v>690</v>
      </c>
      <c r="C214">
        <v>63</v>
      </c>
      <c r="D214" t="s">
        <v>16</v>
      </c>
      <c r="E214" t="s">
        <v>691</v>
      </c>
      <c r="F214" t="s">
        <v>74</v>
      </c>
      <c r="G214" t="s">
        <v>12</v>
      </c>
      <c r="H214" t="s">
        <v>19</v>
      </c>
    </row>
    <row r="215" spans="1:8" x14ac:dyDescent="0.35">
      <c r="A215" t="s">
        <v>692</v>
      </c>
      <c r="B215" t="s">
        <v>693</v>
      </c>
      <c r="C215">
        <v>42</v>
      </c>
      <c r="D215" t="s">
        <v>16</v>
      </c>
      <c r="E215" t="s">
        <v>694</v>
      </c>
      <c r="F215" t="s">
        <v>18</v>
      </c>
      <c r="G215" t="s">
        <v>12</v>
      </c>
      <c r="H215" t="s">
        <v>19</v>
      </c>
    </row>
    <row r="216" spans="1:8" x14ac:dyDescent="0.35">
      <c r="A216" t="s">
        <v>695</v>
      </c>
      <c r="B216" t="s">
        <v>696</v>
      </c>
      <c r="C216">
        <v>61</v>
      </c>
      <c r="D216" t="s">
        <v>9</v>
      </c>
      <c r="E216" t="s">
        <v>697</v>
      </c>
      <c r="F216" t="s">
        <v>66</v>
      </c>
      <c r="G216" t="s">
        <v>12</v>
      </c>
      <c r="H216" t="s">
        <v>13</v>
      </c>
    </row>
    <row r="217" spans="1:8" x14ac:dyDescent="0.35">
      <c r="A217" t="s">
        <v>698</v>
      </c>
      <c r="B217" t="s">
        <v>699</v>
      </c>
      <c r="C217">
        <v>50</v>
      </c>
      <c r="D217" t="s">
        <v>16</v>
      </c>
      <c r="E217" t="s">
        <v>700</v>
      </c>
      <c r="F217" t="s">
        <v>35</v>
      </c>
      <c r="G217" t="s">
        <v>12</v>
      </c>
      <c r="H217" t="s">
        <v>13</v>
      </c>
    </row>
    <row r="218" spans="1:8" x14ac:dyDescent="0.35">
      <c r="A218" t="s">
        <v>701</v>
      </c>
      <c r="B218" t="s">
        <v>702</v>
      </c>
      <c r="C218">
        <v>44</v>
      </c>
      <c r="D218" t="s">
        <v>9</v>
      </c>
      <c r="E218" t="s">
        <v>703</v>
      </c>
      <c r="F218" t="s">
        <v>30</v>
      </c>
      <c r="G218" t="s">
        <v>12</v>
      </c>
      <c r="H218" t="s">
        <v>19</v>
      </c>
    </row>
    <row r="219" spans="1:8" x14ac:dyDescent="0.35">
      <c r="A219" t="s">
        <v>704</v>
      </c>
      <c r="B219" t="s">
        <v>705</v>
      </c>
      <c r="C219">
        <v>42</v>
      </c>
      <c r="D219" t="s">
        <v>9</v>
      </c>
      <c r="E219" t="s">
        <v>706</v>
      </c>
      <c r="F219" t="s">
        <v>113</v>
      </c>
      <c r="G219" t="s">
        <v>12</v>
      </c>
      <c r="H219" t="s">
        <v>31</v>
      </c>
    </row>
    <row r="220" spans="1:8" x14ac:dyDescent="0.35">
      <c r="A220" t="s">
        <v>707</v>
      </c>
      <c r="B220" t="s">
        <v>708</v>
      </c>
      <c r="C220">
        <v>46</v>
      </c>
      <c r="D220" t="s">
        <v>9</v>
      </c>
      <c r="E220" t="s">
        <v>709</v>
      </c>
      <c r="F220" t="s">
        <v>30</v>
      </c>
      <c r="G220" t="s">
        <v>12</v>
      </c>
      <c r="H220" t="s">
        <v>19</v>
      </c>
    </row>
    <row r="221" spans="1:8" x14ac:dyDescent="0.35">
      <c r="A221" t="s">
        <v>710</v>
      </c>
      <c r="B221" t="s">
        <v>711</v>
      </c>
      <c r="C221">
        <v>47</v>
      </c>
      <c r="D221" t="s">
        <v>16</v>
      </c>
      <c r="E221" t="s">
        <v>3830</v>
      </c>
      <c r="F221" t="s">
        <v>88</v>
      </c>
      <c r="G221" t="s">
        <v>12</v>
      </c>
      <c r="H221" t="s">
        <v>13</v>
      </c>
    </row>
    <row r="222" spans="1:8" x14ac:dyDescent="0.35">
      <c r="A222" t="s">
        <v>712</v>
      </c>
      <c r="B222" t="s">
        <v>713</v>
      </c>
      <c r="C222">
        <v>50</v>
      </c>
      <c r="D222" t="s">
        <v>16</v>
      </c>
      <c r="E222" t="s">
        <v>3829</v>
      </c>
      <c r="F222" t="s">
        <v>714</v>
      </c>
      <c r="G222" t="s">
        <v>3828</v>
      </c>
      <c r="H222" t="s">
        <v>26</v>
      </c>
    </row>
    <row r="223" spans="1:8" x14ac:dyDescent="0.35">
      <c r="A223" t="s">
        <v>715</v>
      </c>
      <c r="B223" t="s">
        <v>716</v>
      </c>
      <c r="C223">
        <v>38</v>
      </c>
      <c r="D223" t="s">
        <v>9</v>
      </c>
      <c r="E223" t="s">
        <v>717</v>
      </c>
      <c r="F223" t="s">
        <v>81</v>
      </c>
      <c r="G223" t="s">
        <v>12</v>
      </c>
      <c r="H223" t="s">
        <v>19</v>
      </c>
    </row>
    <row r="224" spans="1:8" x14ac:dyDescent="0.35">
      <c r="A224" t="s">
        <v>718</v>
      </c>
      <c r="B224" t="s">
        <v>719</v>
      </c>
      <c r="C224">
        <v>35</v>
      </c>
      <c r="D224" t="s">
        <v>9</v>
      </c>
      <c r="E224" t="s">
        <v>720</v>
      </c>
      <c r="F224" t="s">
        <v>232</v>
      </c>
      <c r="G224" t="s">
        <v>12</v>
      </c>
      <c r="H224" t="s">
        <v>19</v>
      </c>
    </row>
    <row r="225" spans="1:8" x14ac:dyDescent="0.35">
      <c r="A225" t="s">
        <v>721</v>
      </c>
      <c r="B225" t="s">
        <v>722</v>
      </c>
      <c r="C225">
        <v>50</v>
      </c>
      <c r="D225" t="s">
        <v>9</v>
      </c>
      <c r="E225" t="s">
        <v>3831</v>
      </c>
      <c r="F225" t="s">
        <v>266</v>
      </c>
      <c r="G225" t="s">
        <v>12</v>
      </c>
      <c r="H225" t="s">
        <v>19</v>
      </c>
    </row>
    <row r="226" spans="1:8" x14ac:dyDescent="0.35">
      <c r="A226" t="s">
        <v>723</v>
      </c>
      <c r="B226" t="s">
        <v>724</v>
      </c>
      <c r="C226">
        <v>29</v>
      </c>
      <c r="D226" t="s">
        <v>9</v>
      </c>
      <c r="E226" t="s">
        <v>725</v>
      </c>
      <c r="F226" t="s">
        <v>113</v>
      </c>
      <c r="G226" t="s">
        <v>12</v>
      </c>
      <c r="H226" t="s">
        <v>31</v>
      </c>
    </row>
    <row r="227" spans="1:8" x14ac:dyDescent="0.35">
      <c r="A227" t="s">
        <v>726</v>
      </c>
      <c r="B227" t="s">
        <v>727</v>
      </c>
      <c r="C227">
        <v>46</v>
      </c>
      <c r="D227" t="s">
        <v>16</v>
      </c>
      <c r="E227" t="s">
        <v>728</v>
      </c>
      <c r="F227" t="s">
        <v>117</v>
      </c>
      <c r="G227" t="s">
        <v>12</v>
      </c>
      <c r="H227" t="s">
        <v>19</v>
      </c>
    </row>
    <row r="228" spans="1:8" x14ac:dyDescent="0.35">
      <c r="A228" t="s">
        <v>729</v>
      </c>
      <c r="B228" t="s">
        <v>730</v>
      </c>
      <c r="C228">
        <v>54</v>
      </c>
      <c r="D228" t="s">
        <v>9</v>
      </c>
      <c r="E228" t="s">
        <v>215</v>
      </c>
      <c r="F228" t="s">
        <v>162</v>
      </c>
      <c r="G228" t="s">
        <v>12</v>
      </c>
      <c r="H228" t="s">
        <v>13</v>
      </c>
    </row>
    <row r="229" spans="1:8" x14ac:dyDescent="0.35">
      <c r="A229" t="s">
        <v>731</v>
      </c>
      <c r="B229" t="s">
        <v>732</v>
      </c>
      <c r="C229">
        <v>63</v>
      </c>
      <c r="D229" t="s">
        <v>16</v>
      </c>
      <c r="E229" t="s">
        <v>733</v>
      </c>
      <c r="F229" t="s">
        <v>62</v>
      </c>
      <c r="G229" t="s">
        <v>12</v>
      </c>
      <c r="H229" t="s">
        <v>13</v>
      </c>
    </row>
    <row r="230" spans="1:8" x14ac:dyDescent="0.35">
      <c r="A230" t="s">
        <v>734</v>
      </c>
      <c r="B230" t="s">
        <v>735</v>
      </c>
      <c r="C230">
        <v>52</v>
      </c>
      <c r="D230" t="s">
        <v>16</v>
      </c>
      <c r="E230" t="s">
        <v>394</v>
      </c>
      <c r="F230" t="s">
        <v>117</v>
      </c>
      <c r="G230" t="s">
        <v>12</v>
      </c>
      <c r="H230" t="s">
        <v>13</v>
      </c>
    </row>
    <row r="231" spans="1:8" x14ac:dyDescent="0.35">
      <c r="A231" t="s">
        <v>736</v>
      </c>
      <c r="B231" t="s">
        <v>737</v>
      </c>
      <c r="C231">
        <v>32</v>
      </c>
      <c r="D231" t="s">
        <v>16</v>
      </c>
      <c r="E231" t="s">
        <v>738</v>
      </c>
      <c r="F231" t="s">
        <v>140</v>
      </c>
      <c r="G231" t="s">
        <v>12</v>
      </c>
      <c r="H231" t="s">
        <v>26</v>
      </c>
    </row>
    <row r="232" spans="1:8" x14ac:dyDescent="0.35">
      <c r="A232" t="s">
        <v>739</v>
      </c>
      <c r="B232" t="s">
        <v>740</v>
      </c>
      <c r="C232">
        <v>29</v>
      </c>
      <c r="D232" t="s">
        <v>9</v>
      </c>
      <c r="E232" t="s">
        <v>741</v>
      </c>
      <c r="F232" t="s">
        <v>249</v>
      </c>
      <c r="G232" t="s">
        <v>12</v>
      </c>
      <c r="H232" t="s">
        <v>26</v>
      </c>
    </row>
    <row r="233" spans="1:8" x14ac:dyDescent="0.35">
      <c r="A233" t="s">
        <v>742</v>
      </c>
      <c r="B233" t="s">
        <v>743</v>
      </c>
      <c r="C233">
        <v>22</v>
      </c>
      <c r="D233" t="s">
        <v>16</v>
      </c>
      <c r="E233" t="s">
        <v>744</v>
      </c>
      <c r="F233" t="s">
        <v>316</v>
      </c>
      <c r="G233" t="s">
        <v>12</v>
      </c>
      <c r="H233" t="s">
        <v>26</v>
      </c>
    </row>
    <row r="234" spans="1:8" x14ac:dyDescent="0.35">
      <c r="A234" t="s">
        <v>745</v>
      </c>
      <c r="B234" t="s">
        <v>746</v>
      </c>
      <c r="C234">
        <v>27</v>
      </c>
      <c r="D234" t="s">
        <v>16</v>
      </c>
      <c r="E234" t="s">
        <v>747</v>
      </c>
      <c r="F234" t="s">
        <v>88</v>
      </c>
      <c r="G234" t="s">
        <v>12</v>
      </c>
      <c r="H234" t="s">
        <v>19</v>
      </c>
    </row>
    <row r="235" spans="1:8" x14ac:dyDescent="0.35">
      <c r="A235" t="s">
        <v>748</v>
      </c>
      <c r="B235" t="s">
        <v>749</v>
      </c>
      <c r="C235">
        <v>59</v>
      </c>
      <c r="D235" t="s">
        <v>9</v>
      </c>
      <c r="E235" t="s">
        <v>750</v>
      </c>
      <c r="F235" t="s">
        <v>43</v>
      </c>
      <c r="G235" t="s">
        <v>12</v>
      </c>
      <c r="H235" t="s">
        <v>31</v>
      </c>
    </row>
    <row r="236" spans="1:8" x14ac:dyDescent="0.35">
      <c r="A236" t="s">
        <v>751</v>
      </c>
      <c r="B236" t="s">
        <v>752</v>
      </c>
      <c r="C236">
        <v>43</v>
      </c>
      <c r="D236" t="s">
        <v>16</v>
      </c>
      <c r="E236" t="s">
        <v>753</v>
      </c>
      <c r="F236" t="s">
        <v>62</v>
      </c>
      <c r="G236" t="s">
        <v>12</v>
      </c>
      <c r="H236" t="s">
        <v>13</v>
      </c>
    </row>
    <row r="237" spans="1:8" x14ac:dyDescent="0.35">
      <c r="A237" t="s">
        <v>754</v>
      </c>
      <c r="B237" t="s">
        <v>755</v>
      </c>
      <c r="C237">
        <v>28</v>
      </c>
      <c r="D237" t="s">
        <v>16</v>
      </c>
      <c r="E237" t="s">
        <v>756</v>
      </c>
      <c r="F237" t="s">
        <v>92</v>
      </c>
      <c r="G237" t="s">
        <v>12</v>
      </c>
      <c r="H237" t="s">
        <v>26</v>
      </c>
    </row>
    <row r="238" spans="1:8" x14ac:dyDescent="0.35">
      <c r="A238" t="s">
        <v>757</v>
      </c>
      <c r="B238" t="s">
        <v>758</v>
      </c>
      <c r="C238">
        <v>42</v>
      </c>
      <c r="D238" t="s">
        <v>16</v>
      </c>
      <c r="E238" t="s">
        <v>759</v>
      </c>
      <c r="F238" t="s">
        <v>286</v>
      </c>
      <c r="G238" t="s">
        <v>12</v>
      </c>
      <c r="H238" t="s">
        <v>26</v>
      </c>
    </row>
    <row r="239" spans="1:8" x14ac:dyDescent="0.35">
      <c r="A239" t="s">
        <v>760</v>
      </c>
      <c r="B239" t="s">
        <v>761</v>
      </c>
      <c r="C239">
        <v>41</v>
      </c>
      <c r="D239" t="s">
        <v>16</v>
      </c>
      <c r="E239" t="s">
        <v>762</v>
      </c>
      <c r="F239" t="s">
        <v>66</v>
      </c>
      <c r="G239" t="s">
        <v>12</v>
      </c>
      <c r="H239" t="s">
        <v>13</v>
      </c>
    </row>
    <row r="240" spans="1:8" x14ac:dyDescent="0.35">
      <c r="A240" t="s">
        <v>763</v>
      </c>
      <c r="B240" t="s">
        <v>764</v>
      </c>
      <c r="C240">
        <v>40</v>
      </c>
      <c r="D240" t="s">
        <v>9</v>
      </c>
      <c r="E240" t="s">
        <v>765</v>
      </c>
      <c r="F240" t="s">
        <v>43</v>
      </c>
      <c r="G240" t="s">
        <v>12</v>
      </c>
      <c r="H240" t="s">
        <v>19</v>
      </c>
    </row>
    <row r="241" spans="1:8" x14ac:dyDescent="0.35">
      <c r="A241" t="s">
        <v>766</v>
      </c>
      <c r="B241" t="s">
        <v>767</v>
      </c>
      <c r="C241">
        <v>58</v>
      </c>
      <c r="D241" t="s">
        <v>16</v>
      </c>
      <c r="E241" t="s">
        <v>768</v>
      </c>
      <c r="F241" t="s">
        <v>183</v>
      </c>
      <c r="G241" t="s">
        <v>12</v>
      </c>
      <c r="H241" t="s">
        <v>19</v>
      </c>
    </row>
    <row r="242" spans="1:8" x14ac:dyDescent="0.35">
      <c r="A242" t="s">
        <v>769</v>
      </c>
      <c r="B242" t="s">
        <v>770</v>
      </c>
      <c r="C242">
        <v>59</v>
      </c>
      <c r="D242" t="s">
        <v>16</v>
      </c>
      <c r="E242" t="s">
        <v>771</v>
      </c>
      <c r="F242" t="s">
        <v>156</v>
      </c>
      <c r="G242" t="s">
        <v>12</v>
      </c>
      <c r="H242" t="s">
        <v>19</v>
      </c>
    </row>
    <row r="243" spans="1:8" x14ac:dyDescent="0.35">
      <c r="A243" t="s">
        <v>772</v>
      </c>
      <c r="B243" t="s">
        <v>773</v>
      </c>
      <c r="C243">
        <v>31</v>
      </c>
      <c r="D243" t="s">
        <v>9</v>
      </c>
      <c r="E243" t="s">
        <v>774</v>
      </c>
      <c r="F243" t="s">
        <v>286</v>
      </c>
      <c r="G243" t="s">
        <v>12</v>
      </c>
      <c r="H243" t="s">
        <v>19</v>
      </c>
    </row>
    <row r="244" spans="1:8" x14ac:dyDescent="0.35">
      <c r="A244" t="s">
        <v>775</v>
      </c>
      <c r="B244" t="s">
        <v>776</v>
      </c>
      <c r="C244">
        <v>58</v>
      </c>
      <c r="D244" t="s">
        <v>16</v>
      </c>
      <c r="E244" t="s">
        <v>777</v>
      </c>
      <c r="F244" t="s">
        <v>166</v>
      </c>
      <c r="G244" t="s">
        <v>12</v>
      </c>
      <c r="H244" t="s">
        <v>31</v>
      </c>
    </row>
    <row r="245" spans="1:8" x14ac:dyDescent="0.35">
      <c r="A245" t="s">
        <v>778</v>
      </c>
      <c r="B245" t="s">
        <v>779</v>
      </c>
      <c r="C245">
        <v>56</v>
      </c>
      <c r="D245" t="s">
        <v>16</v>
      </c>
      <c r="E245" t="s">
        <v>780</v>
      </c>
      <c r="F245" t="s">
        <v>358</v>
      </c>
      <c r="G245" t="s">
        <v>12</v>
      </c>
      <c r="H245" t="s">
        <v>13</v>
      </c>
    </row>
    <row r="246" spans="1:8" x14ac:dyDescent="0.35">
      <c r="A246" t="s">
        <v>781</v>
      </c>
      <c r="B246" t="s">
        <v>782</v>
      </c>
      <c r="C246">
        <v>19</v>
      </c>
      <c r="D246" t="s">
        <v>9</v>
      </c>
      <c r="E246" t="s">
        <v>783</v>
      </c>
      <c r="F246" t="s">
        <v>117</v>
      </c>
      <c r="G246" t="s">
        <v>12</v>
      </c>
      <c r="H246" t="s">
        <v>26</v>
      </c>
    </row>
    <row r="247" spans="1:8" x14ac:dyDescent="0.35">
      <c r="A247" t="s">
        <v>784</v>
      </c>
      <c r="B247" t="s">
        <v>785</v>
      </c>
      <c r="C247">
        <v>57</v>
      </c>
      <c r="D247" t="s">
        <v>16</v>
      </c>
      <c r="E247" t="s">
        <v>786</v>
      </c>
      <c r="F247" t="s">
        <v>156</v>
      </c>
      <c r="G247" t="s">
        <v>12</v>
      </c>
      <c r="H247" t="s">
        <v>19</v>
      </c>
    </row>
    <row r="248" spans="1:8" x14ac:dyDescent="0.35">
      <c r="A248" t="s">
        <v>787</v>
      </c>
      <c r="B248" t="s">
        <v>788</v>
      </c>
      <c r="C248">
        <v>58</v>
      </c>
      <c r="D248" t="s">
        <v>9</v>
      </c>
      <c r="E248" t="s">
        <v>789</v>
      </c>
      <c r="F248" t="s">
        <v>290</v>
      </c>
      <c r="G248" t="s">
        <v>12</v>
      </c>
      <c r="H248" t="s">
        <v>26</v>
      </c>
    </row>
    <row r="249" spans="1:8" x14ac:dyDescent="0.35">
      <c r="A249" t="s">
        <v>790</v>
      </c>
      <c r="B249" t="s">
        <v>791</v>
      </c>
      <c r="C249">
        <v>32</v>
      </c>
      <c r="D249" t="s">
        <v>9</v>
      </c>
      <c r="E249" t="s">
        <v>792</v>
      </c>
      <c r="F249" t="s">
        <v>47</v>
      </c>
      <c r="G249" t="s">
        <v>12</v>
      </c>
      <c r="H249" t="s">
        <v>19</v>
      </c>
    </row>
    <row r="250" spans="1:8" x14ac:dyDescent="0.35">
      <c r="A250" t="s">
        <v>793</v>
      </c>
      <c r="B250" t="s">
        <v>794</v>
      </c>
      <c r="C250">
        <v>19</v>
      </c>
      <c r="D250" t="s">
        <v>9</v>
      </c>
      <c r="E250" t="s">
        <v>795</v>
      </c>
      <c r="F250" t="s">
        <v>183</v>
      </c>
      <c r="G250" t="s">
        <v>12</v>
      </c>
      <c r="H250" t="s">
        <v>13</v>
      </c>
    </row>
    <row r="251" spans="1:8" x14ac:dyDescent="0.35">
      <c r="A251" t="s">
        <v>796</v>
      </c>
      <c r="B251" t="s">
        <v>797</v>
      </c>
      <c r="C251">
        <v>41</v>
      </c>
      <c r="D251" t="s">
        <v>16</v>
      </c>
      <c r="E251" t="s">
        <v>798</v>
      </c>
      <c r="F251" t="s">
        <v>58</v>
      </c>
      <c r="G251" t="s">
        <v>12</v>
      </c>
      <c r="H251" t="s">
        <v>13</v>
      </c>
    </row>
    <row r="252" spans="1:8" x14ac:dyDescent="0.35">
      <c r="A252" t="s">
        <v>799</v>
      </c>
      <c r="B252" t="s">
        <v>800</v>
      </c>
      <c r="C252">
        <v>48</v>
      </c>
      <c r="D252" t="s">
        <v>9</v>
      </c>
      <c r="E252" t="s">
        <v>801</v>
      </c>
      <c r="F252" t="s">
        <v>92</v>
      </c>
      <c r="G252" t="s">
        <v>12</v>
      </c>
      <c r="H252" t="s">
        <v>19</v>
      </c>
    </row>
    <row r="253" spans="1:8" x14ac:dyDescent="0.35">
      <c r="A253" t="s">
        <v>802</v>
      </c>
      <c r="B253" t="s">
        <v>803</v>
      </c>
      <c r="C253">
        <v>64</v>
      </c>
      <c r="D253" t="s">
        <v>9</v>
      </c>
      <c r="E253" t="s">
        <v>804</v>
      </c>
      <c r="F253" t="s">
        <v>22</v>
      </c>
      <c r="G253" t="s">
        <v>12</v>
      </c>
      <c r="H253" t="s">
        <v>31</v>
      </c>
    </row>
    <row r="254" spans="1:8" x14ac:dyDescent="0.35">
      <c r="A254" t="s">
        <v>805</v>
      </c>
      <c r="B254" t="s">
        <v>806</v>
      </c>
      <c r="C254">
        <v>26</v>
      </c>
      <c r="D254" t="s">
        <v>9</v>
      </c>
      <c r="E254" t="s">
        <v>807</v>
      </c>
      <c r="F254" t="s">
        <v>39</v>
      </c>
      <c r="G254" t="s">
        <v>12</v>
      </c>
      <c r="H254" t="s">
        <v>31</v>
      </c>
    </row>
    <row r="255" spans="1:8" x14ac:dyDescent="0.35">
      <c r="A255" t="s">
        <v>808</v>
      </c>
      <c r="B255" t="s">
        <v>809</v>
      </c>
      <c r="C255">
        <v>32</v>
      </c>
      <c r="D255" t="s">
        <v>9</v>
      </c>
      <c r="E255" t="s">
        <v>810</v>
      </c>
      <c r="F255" t="s">
        <v>323</v>
      </c>
      <c r="G255" t="s">
        <v>12</v>
      </c>
      <c r="H255" t="s">
        <v>26</v>
      </c>
    </row>
    <row r="256" spans="1:8" x14ac:dyDescent="0.35">
      <c r="A256" t="s">
        <v>811</v>
      </c>
      <c r="B256" t="s">
        <v>812</v>
      </c>
      <c r="C256">
        <v>34</v>
      </c>
      <c r="D256" t="s">
        <v>9</v>
      </c>
      <c r="E256" t="s">
        <v>813</v>
      </c>
      <c r="F256" t="s">
        <v>162</v>
      </c>
      <c r="G256" t="s">
        <v>12</v>
      </c>
      <c r="H256" t="s">
        <v>31</v>
      </c>
    </row>
    <row r="257" spans="1:8" x14ac:dyDescent="0.35">
      <c r="A257" t="s">
        <v>814</v>
      </c>
      <c r="B257" t="s">
        <v>815</v>
      </c>
      <c r="C257">
        <v>21</v>
      </c>
      <c r="D257" t="s">
        <v>9</v>
      </c>
      <c r="E257" t="s">
        <v>816</v>
      </c>
      <c r="F257" t="s">
        <v>25</v>
      </c>
      <c r="G257" t="s">
        <v>12</v>
      </c>
      <c r="H257" t="s">
        <v>13</v>
      </c>
    </row>
    <row r="258" spans="1:8" x14ac:dyDescent="0.35">
      <c r="A258" t="s">
        <v>817</v>
      </c>
      <c r="B258" t="s">
        <v>818</v>
      </c>
      <c r="C258">
        <v>57</v>
      </c>
      <c r="D258" t="s">
        <v>9</v>
      </c>
      <c r="E258" t="s">
        <v>819</v>
      </c>
      <c r="F258" t="s">
        <v>290</v>
      </c>
      <c r="G258" t="s">
        <v>12</v>
      </c>
      <c r="H258" t="s">
        <v>19</v>
      </c>
    </row>
    <row r="259" spans="1:8" x14ac:dyDescent="0.35">
      <c r="A259" t="s">
        <v>820</v>
      </c>
      <c r="B259" t="s">
        <v>821</v>
      </c>
      <c r="C259">
        <v>42</v>
      </c>
      <c r="D259" t="s">
        <v>9</v>
      </c>
      <c r="E259" t="s">
        <v>822</v>
      </c>
      <c r="F259" t="s">
        <v>714</v>
      </c>
      <c r="G259" t="s">
        <v>12</v>
      </c>
      <c r="H259" t="s">
        <v>31</v>
      </c>
    </row>
    <row r="260" spans="1:8" x14ac:dyDescent="0.35">
      <c r="A260" t="s">
        <v>823</v>
      </c>
      <c r="B260" t="s">
        <v>824</v>
      </c>
      <c r="C260">
        <v>24</v>
      </c>
      <c r="D260" t="s">
        <v>16</v>
      </c>
      <c r="E260" t="s">
        <v>825</v>
      </c>
      <c r="F260" t="s">
        <v>358</v>
      </c>
      <c r="G260" t="s">
        <v>12</v>
      </c>
      <c r="H260" t="s">
        <v>19</v>
      </c>
    </row>
    <row r="261" spans="1:8" x14ac:dyDescent="0.35">
      <c r="A261" t="s">
        <v>826</v>
      </c>
      <c r="B261" t="s">
        <v>827</v>
      </c>
      <c r="C261">
        <v>32</v>
      </c>
      <c r="D261" t="s">
        <v>16</v>
      </c>
      <c r="E261" t="s">
        <v>828</v>
      </c>
      <c r="F261" t="s">
        <v>96</v>
      </c>
      <c r="G261" t="s">
        <v>12</v>
      </c>
      <c r="H261" t="s">
        <v>31</v>
      </c>
    </row>
    <row r="262" spans="1:8" x14ac:dyDescent="0.35">
      <c r="A262" t="s">
        <v>829</v>
      </c>
      <c r="B262" t="s">
        <v>830</v>
      </c>
      <c r="C262">
        <v>63</v>
      </c>
      <c r="D262" t="s">
        <v>16</v>
      </c>
      <c r="E262" t="s">
        <v>831</v>
      </c>
      <c r="F262" t="s">
        <v>133</v>
      </c>
      <c r="G262" t="s">
        <v>12</v>
      </c>
      <c r="H262" t="s">
        <v>19</v>
      </c>
    </row>
    <row r="263" spans="1:8" x14ac:dyDescent="0.35">
      <c r="A263" t="s">
        <v>832</v>
      </c>
      <c r="B263" t="s">
        <v>833</v>
      </c>
      <c r="C263">
        <v>27</v>
      </c>
      <c r="D263" t="s">
        <v>16</v>
      </c>
      <c r="E263" t="s">
        <v>834</v>
      </c>
      <c r="F263" t="s">
        <v>35</v>
      </c>
      <c r="G263" t="s">
        <v>12</v>
      </c>
      <c r="H263" t="s">
        <v>31</v>
      </c>
    </row>
    <row r="264" spans="1:8" x14ac:dyDescent="0.35">
      <c r="A264" t="s">
        <v>835</v>
      </c>
      <c r="B264" t="s">
        <v>836</v>
      </c>
      <c r="C264">
        <v>60</v>
      </c>
      <c r="D264" t="s">
        <v>16</v>
      </c>
      <c r="E264" t="s">
        <v>837</v>
      </c>
      <c r="F264" t="s">
        <v>66</v>
      </c>
      <c r="G264" t="s">
        <v>12</v>
      </c>
      <c r="H264" t="s">
        <v>31</v>
      </c>
    </row>
    <row r="265" spans="1:8" x14ac:dyDescent="0.35">
      <c r="A265" t="s">
        <v>838</v>
      </c>
      <c r="B265" t="s">
        <v>839</v>
      </c>
      <c r="C265">
        <v>50</v>
      </c>
      <c r="D265" t="s">
        <v>9</v>
      </c>
      <c r="E265" t="s">
        <v>840</v>
      </c>
      <c r="F265" t="s">
        <v>327</v>
      </c>
      <c r="G265" t="s">
        <v>12</v>
      </c>
      <c r="H265" t="s">
        <v>26</v>
      </c>
    </row>
    <row r="266" spans="1:8" x14ac:dyDescent="0.35">
      <c r="A266" t="s">
        <v>841</v>
      </c>
      <c r="B266" t="s">
        <v>842</v>
      </c>
      <c r="C266">
        <v>25</v>
      </c>
      <c r="D266" t="s">
        <v>9</v>
      </c>
      <c r="E266" t="s">
        <v>843</v>
      </c>
      <c r="F266" t="s">
        <v>844</v>
      </c>
      <c r="G266" t="s">
        <v>12</v>
      </c>
      <c r="H266" t="s">
        <v>13</v>
      </c>
    </row>
    <row r="267" spans="1:8" x14ac:dyDescent="0.35">
      <c r="A267" t="s">
        <v>845</v>
      </c>
      <c r="B267" t="s">
        <v>846</v>
      </c>
      <c r="C267">
        <v>38</v>
      </c>
      <c r="D267" t="s">
        <v>9</v>
      </c>
      <c r="E267" t="s">
        <v>847</v>
      </c>
      <c r="F267" t="s">
        <v>236</v>
      </c>
      <c r="G267" t="s">
        <v>12</v>
      </c>
      <c r="H267" t="s">
        <v>31</v>
      </c>
    </row>
    <row r="268" spans="1:8" x14ac:dyDescent="0.35">
      <c r="A268" t="s">
        <v>848</v>
      </c>
      <c r="B268" t="s">
        <v>849</v>
      </c>
      <c r="C268">
        <v>32</v>
      </c>
      <c r="D268" t="s">
        <v>16</v>
      </c>
      <c r="E268" t="s">
        <v>850</v>
      </c>
      <c r="F268" t="s">
        <v>587</v>
      </c>
      <c r="G268" t="s">
        <v>12</v>
      </c>
      <c r="H268" t="s">
        <v>26</v>
      </c>
    </row>
    <row r="269" spans="1:8" x14ac:dyDescent="0.35">
      <c r="A269" t="s">
        <v>851</v>
      </c>
      <c r="B269" t="s">
        <v>852</v>
      </c>
      <c r="C269">
        <v>18</v>
      </c>
      <c r="D269" t="s">
        <v>9</v>
      </c>
      <c r="E269" t="s">
        <v>780</v>
      </c>
      <c r="F269" t="s">
        <v>66</v>
      </c>
      <c r="G269" t="s">
        <v>12</v>
      </c>
      <c r="H269" t="s">
        <v>26</v>
      </c>
    </row>
    <row r="270" spans="1:8" x14ac:dyDescent="0.35">
      <c r="A270" t="s">
        <v>853</v>
      </c>
      <c r="B270" t="s">
        <v>854</v>
      </c>
      <c r="C270">
        <v>53</v>
      </c>
      <c r="D270" t="s">
        <v>16</v>
      </c>
      <c r="E270" t="s">
        <v>855</v>
      </c>
      <c r="F270" t="s">
        <v>200</v>
      </c>
      <c r="G270" t="s">
        <v>12</v>
      </c>
      <c r="H270" t="s">
        <v>26</v>
      </c>
    </row>
    <row r="271" spans="1:8" x14ac:dyDescent="0.35">
      <c r="A271" t="s">
        <v>856</v>
      </c>
      <c r="B271" t="s">
        <v>857</v>
      </c>
      <c r="C271">
        <v>45</v>
      </c>
      <c r="D271" t="s">
        <v>16</v>
      </c>
      <c r="E271" t="s">
        <v>858</v>
      </c>
      <c r="F271" t="s">
        <v>30</v>
      </c>
      <c r="G271" t="s">
        <v>12</v>
      </c>
      <c r="H271" t="s">
        <v>31</v>
      </c>
    </row>
    <row r="272" spans="1:8" x14ac:dyDescent="0.35">
      <c r="A272" t="s">
        <v>859</v>
      </c>
      <c r="B272" t="s">
        <v>860</v>
      </c>
      <c r="C272">
        <v>31</v>
      </c>
      <c r="D272" t="s">
        <v>16</v>
      </c>
      <c r="E272" t="s">
        <v>861</v>
      </c>
      <c r="F272" t="s">
        <v>327</v>
      </c>
      <c r="G272" t="s">
        <v>12</v>
      </c>
      <c r="H272" t="s">
        <v>13</v>
      </c>
    </row>
    <row r="273" spans="1:8" x14ac:dyDescent="0.35">
      <c r="A273" t="s">
        <v>862</v>
      </c>
      <c r="B273" t="s">
        <v>863</v>
      </c>
      <c r="C273">
        <v>64</v>
      </c>
      <c r="D273" t="s">
        <v>9</v>
      </c>
      <c r="E273" t="s">
        <v>864</v>
      </c>
      <c r="F273" t="s">
        <v>70</v>
      </c>
      <c r="G273" t="s">
        <v>12</v>
      </c>
      <c r="H273" t="s">
        <v>19</v>
      </c>
    </row>
    <row r="274" spans="1:8" x14ac:dyDescent="0.35">
      <c r="A274" t="s">
        <v>865</v>
      </c>
      <c r="B274" t="s">
        <v>866</v>
      </c>
      <c r="C274">
        <v>48</v>
      </c>
      <c r="D274" t="s">
        <v>16</v>
      </c>
      <c r="E274" t="s">
        <v>867</v>
      </c>
      <c r="F274" t="s">
        <v>30</v>
      </c>
      <c r="G274" t="s">
        <v>12</v>
      </c>
      <c r="H274" t="s">
        <v>13</v>
      </c>
    </row>
    <row r="275" spans="1:8" x14ac:dyDescent="0.35">
      <c r="A275" t="s">
        <v>868</v>
      </c>
      <c r="B275" t="s">
        <v>869</v>
      </c>
      <c r="C275">
        <v>23</v>
      </c>
      <c r="D275" t="s">
        <v>9</v>
      </c>
      <c r="E275" t="s">
        <v>870</v>
      </c>
      <c r="F275" t="s">
        <v>312</v>
      </c>
      <c r="G275" t="s">
        <v>12</v>
      </c>
      <c r="H275" t="s">
        <v>26</v>
      </c>
    </row>
    <row r="276" spans="1:8" x14ac:dyDescent="0.35">
      <c r="A276" t="s">
        <v>871</v>
      </c>
      <c r="B276" t="s">
        <v>872</v>
      </c>
      <c r="C276">
        <v>38</v>
      </c>
      <c r="D276" t="s">
        <v>9</v>
      </c>
      <c r="E276" t="s">
        <v>873</v>
      </c>
      <c r="F276" t="s">
        <v>170</v>
      </c>
      <c r="G276" t="s">
        <v>12</v>
      </c>
      <c r="H276" t="s">
        <v>31</v>
      </c>
    </row>
    <row r="277" spans="1:8" x14ac:dyDescent="0.35">
      <c r="A277" t="s">
        <v>874</v>
      </c>
      <c r="B277" t="s">
        <v>875</v>
      </c>
      <c r="C277">
        <v>22</v>
      </c>
      <c r="D277" t="s">
        <v>9</v>
      </c>
      <c r="E277" t="s">
        <v>876</v>
      </c>
      <c r="F277" t="s">
        <v>587</v>
      </c>
      <c r="G277" t="s">
        <v>12</v>
      </c>
      <c r="H277" t="s">
        <v>13</v>
      </c>
    </row>
    <row r="278" spans="1:8" x14ac:dyDescent="0.35">
      <c r="A278" t="s">
        <v>877</v>
      </c>
      <c r="B278" t="s">
        <v>878</v>
      </c>
      <c r="C278">
        <v>38</v>
      </c>
      <c r="D278" t="s">
        <v>9</v>
      </c>
      <c r="E278" t="s">
        <v>879</v>
      </c>
      <c r="F278" t="s">
        <v>183</v>
      </c>
      <c r="G278" t="s">
        <v>12</v>
      </c>
      <c r="H278" t="s">
        <v>13</v>
      </c>
    </row>
    <row r="279" spans="1:8" x14ac:dyDescent="0.35">
      <c r="A279" t="s">
        <v>880</v>
      </c>
      <c r="B279" t="s">
        <v>881</v>
      </c>
      <c r="C279">
        <v>22</v>
      </c>
      <c r="D279" t="s">
        <v>16</v>
      </c>
      <c r="E279" t="s">
        <v>882</v>
      </c>
      <c r="F279" t="s">
        <v>273</v>
      </c>
      <c r="G279" t="s">
        <v>12</v>
      </c>
      <c r="H279" t="s">
        <v>19</v>
      </c>
    </row>
    <row r="280" spans="1:8" x14ac:dyDescent="0.35">
      <c r="A280" t="s">
        <v>883</v>
      </c>
      <c r="B280" t="s">
        <v>884</v>
      </c>
      <c r="C280">
        <v>42</v>
      </c>
      <c r="D280" t="s">
        <v>16</v>
      </c>
      <c r="E280" t="s">
        <v>885</v>
      </c>
      <c r="F280" t="s">
        <v>216</v>
      </c>
      <c r="G280" t="s">
        <v>12</v>
      </c>
      <c r="H280" t="s">
        <v>19</v>
      </c>
    </row>
    <row r="281" spans="1:8" x14ac:dyDescent="0.35">
      <c r="A281" t="s">
        <v>886</v>
      </c>
      <c r="B281" t="s">
        <v>887</v>
      </c>
      <c r="C281">
        <v>21</v>
      </c>
      <c r="D281" t="s">
        <v>16</v>
      </c>
      <c r="E281" t="s">
        <v>888</v>
      </c>
      <c r="F281" t="s">
        <v>25</v>
      </c>
      <c r="G281" t="s">
        <v>12</v>
      </c>
      <c r="H281" t="s">
        <v>26</v>
      </c>
    </row>
    <row r="282" spans="1:8" x14ac:dyDescent="0.35">
      <c r="A282" t="s">
        <v>889</v>
      </c>
      <c r="B282" t="s">
        <v>890</v>
      </c>
      <c r="C282">
        <v>48</v>
      </c>
      <c r="D282" t="s">
        <v>9</v>
      </c>
      <c r="E282" t="s">
        <v>891</v>
      </c>
      <c r="F282" t="s">
        <v>99</v>
      </c>
      <c r="G282" t="s">
        <v>12</v>
      </c>
      <c r="H282" t="s">
        <v>26</v>
      </c>
    </row>
    <row r="283" spans="1:8" x14ac:dyDescent="0.35">
      <c r="A283" t="s">
        <v>892</v>
      </c>
      <c r="B283" t="s">
        <v>893</v>
      </c>
      <c r="C283">
        <v>59</v>
      </c>
      <c r="D283" t="s">
        <v>9</v>
      </c>
      <c r="E283" t="s">
        <v>894</v>
      </c>
      <c r="F283" t="s">
        <v>166</v>
      </c>
      <c r="G283" t="s">
        <v>12</v>
      </c>
      <c r="H283" t="s">
        <v>19</v>
      </c>
    </row>
    <row r="284" spans="1:8" x14ac:dyDescent="0.35">
      <c r="A284" t="s">
        <v>895</v>
      </c>
      <c r="B284" t="s">
        <v>896</v>
      </c>
      <c r="C284">
        <v>46</v>
      </c>
      <c r="D284" t="s">
        <v>16</v>
      </c>
      <c r="E284" t="s">
        <v>897</v>
      </c>
      <c r="F284" t="s">
        <v>88</v>
      </c>
      <c r="G284" t="s">
        <v>12</v>
      </c>
      <c r="H284" t="s">
        <v>13</v>
      </c>
    </row>
    <row r="285" spans="1:8" x14ac:dyDescent="0.35">
      <c r="A285" t="s">
        <v>898</v>
      </c>
      <c r="B285" t="s">
        <v>899</v>
      </c>
      <c r="C285">
        <v>54</v>
      </c>
      <c r="D285" t="s">
        <v>16</v>
      </c>
      <c r="E285" t="s">
        <v>900</v>
      </c>
      <c r="F285" t="s">
        <v>844</v>
      </c>
      <c r="G285" t="s">
        <v>12</v>
      </c>
      <c r="H285" t="s">
        <v>31</v>
      </c>
    </row>
    <row r="286" spans="1:8" x14ac:dyDescent="0.35">
      <c r="A286" t="s">
        <v>901</v>
      </c>
      <c r="B286" t="s">
        <v>902</v>
      </c>
      <c r="C286">
        <v>54</v>
      </c>
      <c r="D286" t="s">
        <v>9</v>
      </c>
      <c r="E286" t="s">
        <v>903</v>
      </c>
      <c r="F286" t="s">
        <v>166</v>
      </c>
      <c r="G286" t="s">
        <v>12</v>
      </c>
      <c r="H286" t="s">
        <v>13</v>
      </c>
    </row>
    <row r="287" spans="1:8" x14ac:dyDescent="0.35">
      <c r="A287" t="s">
        <v>904</v>
      </c>
      <c r="B287" t="s">
        <v>905</v>
      </c>
      <c r="C287">
        <v>46</v>
      </c>
      <c r="D287" t="s">
        <v>16</v>
      </c>
      <c r="E287" t="s">
        <v>906</v>
      </c>
      <c r="F287" t="s">
        <v>714</v>
      </c>
      <c r="G287" t="s">
        <v>12</v>
      </c>
      <c r="H287" t="s">
        <v>31</v>
      </c>
    </row>
    <row r="288" spans="1:8" x14ac:dyDescent="0.35">
      <c r="A288" t="s">
        <v>907</v>
      </c>
      <c r="B288" t="s">
        <v>908</v>
      </c>
      <c r="C288">
        <v>22</v>
      </c>
      <c r="D288" t="s">
        <v>9</v>
      </c>
      <c r="E288" t="s">
        <v>909</v>
      </c>
      <c r="F288" t="s">
        <v>39</v>
      </c>
      <c r="G288" t="s">
        <v>12</v>
      </c>
      <c r="H288" t="s">
        <v>31</v>
      </c>
    </row>
    <row r="289" spans="1:8" x14ac:dyDescent="0.35">
      <c r="A289" t="s">
        <v>910</v>
      </c>
      <c r="B289" t="s">
        <v>911</v>
      </c>
      <c r="C289">
        <v>22</v>
      </c>
      <c r="D289" t="s">
        <v>16</v>
      </c>
      <c r="E289" t="s">
        <v>912</v>
      </c>
      <c r="F289" t="s">
        <v>170</v>
      </c>
      <c r="G289" t="s">
        <v>12</v>
      </c>
      <c r="H289" t="s">
        <v>13</v>
      </c>
    </row>
    <row r="290" spans="1:8" x14ac:dyDescent="0.35">
      <c r="A290" t="s">
        <v>913</v>
      </c>
      <c r="B290" t="s">
        <v>914</v>
      </c>
      <c r="C290">
        <v>58</v>
      </c>
      <c r="D290" t="s">
        <v>9</v>
      </c>
      <c r="E290" t="s">
        <v>915</v>
      </c>
      <c r="F290" t="s">
        <v>166</v>
      </c>
      <c r="G290" t="s">
        <v>12</v>
      </c>
      <c r="H290" t="s">
        <v>13</v>
      </c>
    </row>
    <row r="291" spans="1:8" x14ac:dyDescent="0.35">
      <c r="A291" t="s">
        <v>916</v>
      </c>
      <c r="B291" t="s">
        <v>917</v>
      </c>
      <c r="C291">
        <v>45</v>
      </c>
      <c r="D291" t="s">
        <v>9</v>
      </c>
      <c r="E291" t="s">
        <v>918</v>
      </c>
      <c r="F291" t="s">
        <v>25</v>
      </c>
      <c r="G291" t="s">
        <v>12</v>
      </c>
      <c r="H291" t="s">
        <v>26</v>
      </c>
    </row>
    <row r="292" spans="1:8" x14ac:dyDescent="0.35">
      <c r="A292" t="s">
        <v>919</v>
      </c>
      <c r="B292" t="s">
        <v>920</v>
      </c>
      <c r="C292">
        <v>52</v>
      </c>
      <c r="D292" t="s">
        <v>16</v>
      </c>
      <c r="E292" t="s">
        <v>921</v>
      </c>
      <c r="F292" t="s">
        <v>286</v>
      </c>
      <c r="G292" t="s">
        <v>12</v>
      </c>
      <c r="H292" t="s">
        <v>31</v>
      </c>
    </row>
    <row r="293" spans="1:8" x14ac:dyDescent="0.35">
      <c r="A293" t="s">
        <v>922</v>
      </c>
      <c r="B293" t="s">
        <v>923</v>
      </c>
      <c r="C293">
        <v>40</v>
      </c>
      <c r="D293" t="s">
        <v>16</v>
      </c>
      <c r="E293" t="s">
        <v>924</v>
      </c>
      <c r="F293" t="s">
        <v>113</v>
      </c>
      <c r="G293" t="s">
        <v>12</v>
      </c>
      <c r="H293" t="s">
        <v>26</v>
      </c>
    </row>
    <row r="294" spans="1:8" x14ac:dyDescent="0.35">
      <c r="A294" t="s">
        <v>925</v>
      </c>
      <c r="B294" t="s">
        <v>926</v>
      </c>
      <c r="C294">
        <v>30</v>
      </c>
      <c r="D294" t="s">
        <v>9</v>
      </c>
      <c r="E294" t="s">
        <v>927</v>
      </c>
      <c r="F294" t="s">
        <v>200</v>
      </c>
      <c r="G294" t="s">
        <v>12</v>
      </c>
      <c r="H294" t="s">
        <v>31</v>
      </c>
    </row>
    <row r="295" spans="1:8" x14ac:dyDescent="0.35">
      <c r="A295" t="s">
        <v>928</v>
      </c>
      <c r="B295" t="s">
        <v>929</v>
      </c>
      <c r="C295">
        <v>56</v>
      </c>
      <c r="D295" t="s">
        <v>16</v>
      </c>
      <c r="E295" t="s">
        <v>930</v>
      </c>
      <c r="F295" t="s">
        <v>327</v>
      </c>
      <c r="G295" t="s">
        <v>12</v>
      </c>
      <c r="H295" t="s">
        <v>19</v>
      </c>
    </row>
    <row r="296" spans="1:8" x14ac:dyDescent="0.35">
      <c r="A296" t="s">
        <v>931</v>
      </c>
      <c r="B296" t="s">
        <v>932</v>
      </c>
      <c r="C296">
        <v>29</v>
      </c>
      <c r="D296" t="s">
        <v>9</v>
      </c>
      <c r="E296" t="s">
        <v>572</v>
      </c>
      <c r="F296" t="s">
        <v>66</v>
      </c>
      <c r="G296" t="s">
        <v>12</v>
      </c>
      <c r="H296" t="s">
        <v>19</v>
      </c>
    </row>
    <row r="297" spans="1:8" x14ac:dyDescent="0.35">
      <c r="A297" t="s">
        <v>933</v>
      </c>
      <c r="B297" t="s">
        <v>934</v>
      </c>
      <c r="C297">
        <v>19</v>
      </c>
      <c r="D297" t="s">
        <v>16</v>
      </c>
      <c r="E297" t="s">
        <v>935</v>
      </c>
      <c r="F297" t="s">
        <v>62</v>
      </c>
      <c r="G297" t="s">
        <v>12</v>
      </c>
      <c r="H297" t="s">
        <v>26</v>
      </c>
    </row>
    <row r="298" spans="1:8" x14ac:dyDescent="0.35">
      <c r="A298" t="s">
        <v>936</v>
      </c>
      <c r="B298" t="s">
        <v>937</v>
      </c>
      <c r="C298">
        <v>28</v>
      </c>
      <c r="D298" t="s">
        <v>16</v>
      </c>
      <c r="E298" t="s">
        <v>296</v>
      </c>
      <c r="F298" t="s">
        <v>43</v>
      </c>
      <c r="G298" t="s">
        <v>12</v>
      </c>
      <c r="H298" t="s">
        <v>26</v>
      </c>
    </row>
    <row r="299" spans="1:8" x14ac:dyDescent="0.35">
      <c r="A299" t="s">
        <v>938</v>
      </c>
      <c r="B299" t="s">
        <v>939</v>
      </c>
      <c r="C299">
        <v>47</v>
      </c>
      <c r="D299" t="s">
        <v>16</v>
      </c>
      <c r="E299" t="s">
        <v>940</v>
      </c>
      <c r="F299" t="s">
        <v>113</v>
      </c>
      <c r="G299" t="s">
        <v>12</v>
      </c>
      <c r="H299" t="s">
        <v>31</v>
      </c>
    </row>
    <row r="300" spans="1:8" x14ac:dyDescent="0.35">
      <c r="A300" t="s">
        <v>941</v>
      </c>
      <c r="B300" t="s">
        <v>942</v>
      </c>
      <c r="C300">
        <v>64</v>
      </c>
      <c r="D300" t="s">
        <v>9</v>
      </c>
      <c r="E300" t="s">
        <v>943</v>
      </c>
      <c r="F300" t="s">
        <v>433</v>
      </c>
      <c r="G300" t="s">
        <v>12</v>
      </c>
      <c r="H300" t="s">
        <v>19</v>
      </c>
    </row>
    <row r="301" spans="1:8" x14ac:dyDescent="0.35">
      <c r="A301" t="s">
        <v>944</v>
      </c>
      <c r="B301" t="s">
        <v>945</v>
      </c>
      <c r="C301">
        <v>48</v>
      </c>
      <c r="D301" t="s">
        <v>16</v>
      </c>
      <c r="E301" t="s">
        <v>946</v>
      </c>
      <c r="F301" t="s">
        <v>327</v>
      </c>
      <c r="G301" t="s">
        <v>12</v>
      </c>
      <c r="H301" t="s">
        <v>19</v>
      </c>
    </row>
    <row r="302" spans="1:8" x14ac:dyDescent="0.35">
      <c r="A302" t="s">
        <v>947</v>
      </c>
      <c r="B302" t="s">
        <v>948</v>
      </c>
      <c r="C302">
        <v>29</v>
      </c>
      <c r="D302" t="s">
        <v>9</v>
      </c>
      <c r="E302" t="s">
        <v>949</v>
      </c>
      <c r="F302" t="s">
        <v>35</v>
      </c>
      <c r="G302" t="s">
        <v>12</v>
      </c>
      <c r="H302" t="s">
        <v>31</v>
      </c>
    </row>
    <row r="303" spans="1:8" x14ac:dyDescent="0.35">
      <c r="A303" t="s">
        <v>950</v>
      </c>
      <c r="B303" t="s">
        <v>951</v>
      </c>
      <c r="C303">
        <v>50</v>
      </c>
      <c r="D303" t="s">
        <v>9</v>
      </c>
      <c r="E303" t="s">
        <v>952</v>
      </c>
      <c r="F303" t="s">
        <v>286</v>
      </c>
      <c r="G303" t="s">
        <v>12</v>
      </c>
      <c r="H303" t="s">
        <v>13</v>
      </c>
    </row>
    <row r="304" spans="1:8" x14ac:dyDescent="0.35">
      <c r="A304" t="s">
        <v>953</v>
      </c>
      <c r="B304" t="s">
        <v>954</v>
      </c>
      <c r="C304">
        <v>36</v>
      </c>
      <c r="D304" t="s">
        <v>9</v>
      </c>
      <c r="E304" t="s">
        <v>955</v>
      </c>
      <c r="F304" t="s">
        <v>133</v>
      </c>
      <c r="G304" t="s">
        <v>12</v>
      </c>
      <c r="H304" t="s">
        <v>13</v>
      </c>
    </row>
    <row r="305" spans="1:8" x14ac:dyDescent="0.35">
      <c r="A305" t="s">
        <v>956</v>
      </c>
      <c r="B305" t="s">
        <v>957</v>
      </c>
      <c r="C305">
        <v>23</v>
      </c>
      <c r="D305" t="s">
        <v>16</v>
      </c>
      <c r="E305" t="s">
        <v>958</v>
      </c>
      <c r="F305" t="s">
        <v>92</v>
      </c>
      <c r="G305" t="s">
        <v>12</v>
      </c>
      <c r="H305" t="s">
        <v>19</v>
      </c>
    </row>
    <row r="306" spans="1:8" x14ac:dyDescent="0.35">
      <c r="A306" t="s">
        <v>959</v>
      </c>
      <c r="B306" t="s">
        <v>960</v>
      </c>
      <c r="C306">
        <v>41</v>
      </c>
      <c r="D306" t="s">
        <v>9</v>
      </c>
      <c r="E306" t="s">
        <v>961</v>
      </c>
      <c r="F306" t="s">
        <v>62</v>
      </c>
      <c r="G306" t="s">
        <v>12</v>
      </c>
      <c r="H306" t="s">
        <v>31</v>
      </c>
    </row>
    <row r="307" spans="1:8" x14ac:dyDescent="0.35">
      <c r="A307" t="s">
        <v>962</v>
      </c>
      <c r="B307" t="s">
        <v>963</v>
      </c>
      <c r="C307">
        <v>64</v>
      </c>
      <c r="D307" t="s">
        <v>9</v>
      </c>
      <c r="E307" t="s">
        <v>964</v>
      </c>
      <c r="F307" t="s">
        <v>74</v>
      </c>
      <c r="G307" t="s">
        <v>12</v>
      </c>
      <c r="H307" t="s">
        <v>19</v>
      </c>
    </row>
    <row r="308" spans="1:8" x14ac:dyDescent="0.35">
      <c r="A308" t="s">
        <v>965</v>
      </c>
      <c r="B308" t="s">
        <v>966</v>
      </c>
      <c r="C308">
        <v>44</v>
      </c>
      <c r="D308" t="s">
        <v>9</v>
      </c>
      <c r="E308" t="s">
        <v>967</v>
      </c>
      <c r="F308" t="s">
        <v>236</v>
      </c>
      <c r="G308" t="s">
        <v>12</v>
      </c>
      <c r="H308" t="s">
        <v>19</v>
      </c>
    </row>
    <row r="309" spans="1:8" x14ac:dyDescent="0.35">
      <c r="A309" t="s">
        <v>968</v>
      </c>
      <c r="B309" t="s">
        <v>969</v>
      </c>
      <c r="C309">
        <v>56</v>
      </c>
      <c r="D309" t="s">
        <v>16</v>
      </c>
      <c r="E309" t="s">
        <v>970</v>
      </c>
      <c r="F309" t="s">
        <v>22</v>
      </c>
      <c r="G309" t="s">
        <v>12</v>
      </c>
      <c r="H309" t="s">
        <v>26</v>
      </c>
    </row>
    <row r="310" spans="1:8" x14ac:dyDescent="0.35">
      <c r="A310" t="s">
        <v>971</v>
      </c>
      <c r="B310" t="s">
        <v>972</v>
      </c>
      <c r="C310">
        <v>60</v>
      </c>
      <c r="D310" t="s">
        <v>16</v>
      </c>
      <c r="E310" t="s">
        <v>973</v>
      </c>
      <c r="F310" t="s">
        <v>266</v>
      </c>
      <c r="G310" t="s">
        <v>12</v>
      </c>
      <c r="H310" t="s">
        <v>13</v>
      </c>
    </row>
    <row r="311" spans="1:8" x14ac:dyDescent="0.35">
      <c r="A311" t="s">
        <v>974</v>
      </c>
      <c r="B311" t="s">
        <v>975</v>
      </c>
      <c r="C311">
        <v>41</v>
      </c>
      <c r="D311" t="s">
        <v>16</v>
      </c>
      <c r="E311" t="s">
        <v>976</v>
      </c>
      <c r="F311" t="s">
        <v>30</v>
      </c>
      <c r="G311" t="s">
        <v>12</v>
      </c>
      <c r="H311" t="s">
        <v>26</v>
      </c>
    </row>
    <row r="312" spans="1:8" x14ac:dyDescent="0.35">
      <c r="A312" t="s">
        <v>977</v>
      </c>
      <c r="B312" t="s">
        <v>978</v>
      </c>
      <c r="C312">
        <v>20</v>
      </c>
      <c r="D312" t="s">
        <v>9</v>
      </c>
      <c r="E312" t="s">
        <v>979</v>
      </c>
      <c r="F312" t="s">
        <v>170</v>
      </c>
      <c r="G312" t="s">
        <v>12</v>
      </c>
      <c r="H312" t="s">
        <v>31</v>
      </c>
    </row>
    <row r="313" spans="1:8" x14ac:dyDescent="0.35">
      <c r="A313" t="s">
        <v>980</v>
      </c>
      <c r="B313" t="s">
        <v>981</v>
      </c>
      <c r="C313">
        <v>35</v>
      </c>
      <c r="D313" t="s">
        <v>9</v>
      </c>
      <c r="E313" t="s">
        <v>982</v>
      </c>
      <c r="F313" t="s">
        <v>35</v>
      </c>
      <c r="G313" t="s">
        <v>12</v>
      </c>
      <c r="H313" t="s">
        <v>19</v>
      </c>
    </row>
    <row r="314" spans="1:8" x14ac:dyDescent="0.35">
      <c r="A314" t="s">
        <v>983</v>
      </c>
      <c r="B314" t="s">
        <v>984</v>
      </c>
      <c r="C314">
        <v>47</v>
      </c>
      <c r="D314" t="s">
        <v>16</v>
      </c>
      <c r="E314" t="s">
        <v>985</v>
      </c>
      <c r="F314" t="s">
        <v>92</v>
      </c>
      <c r="G314" t="s">
        <v>12</v>
      </c>
      <c r="H314" t="s">
        <v>31</v>
      </c>
    </row>
    <row r="315" spans="1:8" x14ac:dyDescent="0.35">
      <c r="A315" t="s">
        <v>986</v>
      </c>
      <c r="B315" t="s">
        <v>987</v>
      </c>
      <c r="C315">
        <v>62</v>
      </c>
      <c r="D315" t="s">
        <v>9</v>
      </c>
      <c r="E315" t="s">
        <v>988</v>
      </c>
      <c r="F315" t="s">
        <v>140</v>
      </c>
      <c r="G315" t="s">
        <v>12</v>
      </c>
      <c r="H315" t="s">
        <v>19</v>
      </c>
    </row>
    <row r="316" spans="1:8" x14ac:dyDescent="0.35">
      <c r="A316" t="s">
        <v>989</v>
      </c>
      <c r="B316" t="s">
        <v>990</v>
      </c>
      <c r="C316">
        <v>53</v>
      </c>
      <c r="D316" t="s">
        <v>16</v>
      </c>
      <c r="E316" t="s">
        <v>991</v>
      </c>
      <c r="F316" t="s">
        <v>74</v>
      </c>
      <c r="G316" t="s">
        <v>12</v>
      </c>
      <c r="H316" t="s">
        <v>31</v>
      </c>
    </row>
    <row r="317" spans="1:8" x14ac:dyDescent="0.35">
      <c r="A317" t="s">
        <v>992</v>
      </c>
      <c r="B317" t="s">
        <v>993</v>
      </c>
      <c r="C317">
        <v>49</v>
      </c>
      <c r="D317" t="s">
        <v>9</v>
      </c>
      <c r="E317" t="s">
        <v>994</v>
      </c>
      <c r="F317" t="s">
        <v>714</v>
      </c>
      <c r="G317" t="s">
        <v>12</v>
      </c>
      <c r="H317" t="s">
        <v>31</v>
      </c>
    </row>
    <row r="318" spans="1:8" x14ac:dyDescent="0.35">
      <c r="A318" t="s">
        <v>995</v>
      </c>
      <c r="B318" t="s">
        <v>996</v>
      </c>
      <c r="C318">
        <v>34</v>
      </c>
      <c r="D318" t="s">
        <v>9</v>
      </c>
      <c r="E318" t="s">
        <v>997</v>
      </c>
      <c r="F318" t="s">
        <v>140</v>
      </c>
      <c r="G318" t="s">
        <v>12</v>
      </c>
      <c r="H318" t="s">
        <v>13</v>
      </c>
    </row>
    <row r="319" spans="1:8" x14ac:dyDescent="0.35">
      <c r="A319" t="s">
        <v>998</v>
      </c>
      <c r="B319" t="s">
        <v>999</v>
      </c>
      <c r="C319">
        <v>64</v>
      </c>
      <c r="D319" t="s">
        <v>16</v>
      </c>
      <c r="E319" t="s">
        <v>1000</v>
      </c>
      <c r="F319" t="s">
        <v>47</v>
      </c>
      <c r="G319" t="s">
        <v>12</v>
      </c>
      <c r="H319" t="s">
        <v>13</v>
      </c>
    </row>
    <row r="320" spans="1:8" x14ac:dyDescent="0.35">
      <c r="A320" t="s">
        <v>1001</v>
      </c>
      <c r="B320" t="s">
        <v>1002</v>
      </c>
      <c r="C320">
        <v>25</v>
      </c>
      <c r="D320" t="s">
        <v>9</v>
      </c>
      <c r="E320" t="s">
        <v>1003</v>
      </c>
      <c r="F320" t="s">
        <v>62</v>
      </c>
      <c r="G320" t="s">
        <v>12</v>
      </c>
      <c r="H320" t="s">
        <v>19</v>
      </c>
    </row>
    <row r="321" spans="1:8" x14ac:dyDescent="0.35">
      <c r="A321" t="s">
        <v>1004</v>
      </c>
      <c r="B321" t="s">
        <v>1005</v>
      </c>
      <c r="C321">
        <v>54</v>
      </c>
      <c r="D321" t="s">
        <v>9</v>
      </c>
      <c r="E321" t="s">
        <v>1006</v>
      </c>
      <c r="F321" t="s">
        <v>312</v>
      </c>
      <c r="G321" t="s">
        <v>12</v>
      </c>
      <c r="H321" t="s">
        <v>19</v>
      </c>
    </row>
    <row r="322" spans="1:8" x14ac:dyDescent="0.35">
      <c r="A322" t="s">
        <v>1007</v>
      </c>
      <c r="B322" t="s">
        <v>1008</v>
      </c>
      <c r="C322">
        <v>34</v>
      </c>
      <c r="D322" t="s">
        <v>16</v>
      </c>
      <c r="E322" t="s">
        <v>1009</v>
      </c>
      <c r="F322" t="s">
        <v>266</v>
      </c>
      <c r="G322" t="s">
        <v>12</v>
      </c>
      <c r="H322" t="s">
        <v>26</v>
      </c>
    </row>
    <row r="323" spans="1:8" x14ac:dyDescent="0.35">
      <c r="A323" t="s">
        <v>1010</v>
      </c>
      <c r="B323" t="s">
        <v>1011</v>
      </c>
      <c r="C323">
        <v>21</v>
      </c>
      <c r="D323" t="s">
        <v>16</v>
      </c>
      <c r="E323" t="s">
        <v>1012</v>
      </c>
      <c r="F323" t="s">
        <v>236</v>
      </c>
      <c r="G323" t="s">
        <v>12</v>
      </c>
      <c r="H323" t="s">
        <v>26</v>
      </c>
    </row>
    <row r="324" spans="1:8" x14ac:dyDescent="0.35">
      <c r="A324" t="s">
        <v>1013</v>
      </c>
      <c r="B324" t="s">
        <v>1014</v>
      </c>
      <c r="C324">
        <v>54</v>
      </c>
      <c r="D324" t="s">
        <v>9</v>
      </c>
      <c r="E324" t="s">
        <v>1015</v>
      </c>
      <c r="F324" t="s">
        <v>844</v>
      </c>
      <c r="G324" t="s">
        <v>12</v>
      </c>
      <c r="H324" t="s">
        <v>26</v>
      </c>
    </row>
    <row r="325" spans="1:8" x14ac:dyDescent="0.35">
      <c r="A325" t="s">
        <v>1016</v>
      </c>
      <c r="B325" t="s">
        <v>1017</v>
      </c>
      <c r="C325">
        <v>64</v>
      </c>
      <c r="D325" t="s">
        <v>16</v>
      </c>
      <c r="E325" t="s">
        <v>1018</v>
      </c>
      <c r="F325" t="s">
        <v>11</v>
      </c>
      <c r="G325" t="s">
        <v>12</v>
      </c>
      <c r="H325" t="s">
        <v>19</v>
      </c>
    </row>
    <row r="326" spans="1:8" x14ac:dyDescent="0.35">
      <c r="A326" t="s">
        <v>1019</v>
      </c>
      <c r="B326" t="s">
        <v>1020</v>
      </c>
      <c r="C326">
        <v>58</v>
      </c>
      <c r="D326" t="s">
        <v>9</v>
      </c>
      <c r="E326" t="s">
        <v>1021</v>
      </c>
      <c r="F326" t="s">
        <v>96</v>
      </c>
      <c r="G326" t="s">
        <v>12</v>
      </c>
      <c r="H326" t="s">
        <v>26</v>
      </c>
    </row>
    <row r="327" spans="1:8" x14ac:dyDescent="0.35">
      <c r="A327" t="s">
        <v>1022</v>
      </c>
      <c r="B327" t="s">
        <v>1023</v>
      </c>
      <c r="C327">
        <v>60</v>
      </c>
      <c r="D327" t="s">
        <v>9</v>
      </c>
      <c r="E327" t="s">
        <v>1024</v>
      </c>
      <c r="F327" t="s">
        <v>323</v>
      </c>
      <c r="G327" t="s">
        <v>12</v>
      </c>
      <c r="H327" t="s">
        <v>26</v>
      </c>
    </row>
    <row r="328" spans="1:8" x14ac:dyDescent="0.35">
      <c r="A328" t="s">
        <v>1025</v>
      </c>
      <c r="B328" t="s">
        <v>1026</v>
      </c>
      <c r="C328">
        <v>58</v>
      </c>
      <c r="D328" t="s">
        <v>16</v>
      </c>
      <c r="E328" t="s">
        <v>1027</v>
      </c>
      <c r="F328" t="s">
        <v>216</v>
      </c>
      <c r="G328" t="s">
        <v>12</v>
      </c>
      <c r="H328" t="s">
        <v>13</v>
      </c>
    </row>
    <row r="329" spans="1:8" x14ac:dyDescent="0.35">
      <c r="A329" t="s">
        <v>1028</v>
      </c>
      <c r="B329" t="s">
        <v>1029</v>
      </c>
      <c r="C329">
        <v>62</v>
      </c>
      <c r="D329" t="s">
        <v>16</v>
      </c>
      <c r="E329" t="s">
        <v>1030</v>
      </c>
      <c r="F329" t="s">
        <v>58</v>
      </c>
      <c r="G329" t="s">
        <v>12</v>
      </c>
      <c r="H329" t="s">
        <v>26</v>
      </c>
    </row>
    <row r="330" spans="1:8" x14ac:dyDescent="0.35">
      <c r="A330" t="s">
        <v>1031</v>
      </c>
      <c r="B330" t="s">
        <v>1032</v>
      </c>
      <c r="C330">
        <v>46</v>
      </c>
      <c r="D330" t="s">
        <v>9</v>
      </c>
      <c r="E330" t="s">
        <v>1033</v>
      </c>
      <c r="F330" t="s">
        <v>200</v>
      </c>
      <c r="G330" t="s">
        <v>12</v>
      </c>
      <c r="H330" t="s">
        <v>19</v>
      </c>
    </row>
    <row r="331" spans="1:8" x14ac:dyDescent="0.35">
      <c r="A331" t="s">
        <v>1034</v>
      </c>
      <c r="B331" t="s">
        <v>1035</v>
      </c>
      <c r="C331">
        <v>62</v>
      </c>
      <c r="D331" t="s">
        <v>16</v>
      </c>
      <c r="E331" t="s">
        <v>1036</v>
      </c>
      <c r="F331" t="s">
        <v>200</v>
      </c>
      <c r="G331" t="s">
        <v>12</v>
      </c>
      <c r="H331" t="s">
        <v>26</v>
      </c>
    </row>
    <row r="332" spans="1:8" x14ac:dyDescent="0.35">
      <c r="A332" t="s">
        <v>1037</v>
      </c>
      <c r="B332" t="s">
        <v>1038</v>
      </c>
      <c r="C332">
        <v>54</v>
      </c>
      <c r="D332" t="s">
        <v>9</v>
      </c>
      <c r="E332" t="s">
        <v>1039</v>
      </c>
      <c r="F332" t="s">
        <v>193</v>
      </c>
      <c r="G332" t="s">
        <v>12</v>
      </c>
      <c r="H332" t="s">
        <v>19</v>
      </c>
    </row>
    <row r="333" spans="1:8" x14ac:dyDescent="0.35">
      <c r="A333" t="s">
        <v>1040</v>
      </c>
      <c r="B333" t="s">
        <v>1041</v>
      </c>
      <c r="C333">
        <v>38</v>
      </c>
      <c r="D333" t="s">
        <v>16</v>
      </c>
      <c r="E333" t="s">
        <v>1042</v>
      </c>
      <c r="F333" t="s">
        <v>66</v>
      </c>
      <c r="G333" t="s">
        <v>12</v>
      </c>
      <c r="H333" t="s">
        <v>26</v>
      </c>
    </row>
    <row r="334" spans="1:8" x14ac:dyDescent="0.35">
      <c r="A334" t="s">
        <v>1043</v>
      </c>
      <c r="B334" t="s">
        <v>1044</v>
      </c>
      <c r="C334">
        <v>34</v>
      </c>
      <c r="D334" t="s">
        <v>16</v>
      </c>
      <c r="E334" t="s">
        <v>1045</v>
      </c>
      <c r="F334" t="s">
        <v>99</v>
      </c>
      <c r="G334" t="s">
        <v>12</v>
      </c>
      <c r="H334" t="s">
        <v>26</v>
      </c>
    </row>
    <row r="335" spans="1:8" x14ac:dyDescent="0.35">
      <c r="A335" t="s">
        <v>1046</v>
      </c>
      <c r="B335" t="s">
        <v>1047</v>
      </c>
      <c r="C335">
        <v>64</v>
      </c>
      <c r="D335" t="s">
        <v>16</v>
      </c>
      <c r="E335" t="s">
        <v>1048</v>
      </c>
      <c r="F335" t="s">
        <v>81</v>
      </c>
      <c r="G335" t="s">
        <v>12</v>
      </c>
      <c r="H335" t="s">
        <v>13</v>
      </c>
    </row>
    <row r="336" spans="1:8" x14ac:dyDescent="0.35">
      <c r="A336" t="s">
        <v>1049</v>
      </c>
      <c r="B336" t="s">
        <v>1050</v>
      </c>
      <c r="C336">
        <v>50</v>
      </c>
      <c r="D336" t="s">
        <v>16</v>
      </c>
      <c r="E336" t="s">
        <v>1051</v>
      </c>
      <c r="F336" t="s">
        <v>166</v>
      </c>
      <c r="G336" t="s">
        <v>12</v>
      </c>
      <c r="H336" t="s">
        <v>31</v>
      </c>
    </row>
    <row r="337" spans="1:8" x14ac:dyDescent="0.35">
      <c r="A337" t="s">
        <v>1052</v>
      </c>
      <c r="B337" t="s">
        <v>1053</v>
      </c>
      <c r="C337">
        <v>37</v>
      </c>
      <c r="D337" t="s">
        <v>9</v>
      </c>
      <c r="E337" t="s">
        <v>1054</v>
      </c>
      <c r="F337" t="s">
        <v>11</v>
      </c>
      <c r="G337" t="s">
        <v>12</v>
      </c>
      <c r="H337" t="s">
        <v>19</v>
      </c>
    </row>
    <row r="338" spans="1:8" x14ac:dyDescent="0.35">
      <c r="A338" t="s">
        <v>1055</v>
      </c>
      <c r="B338" t="s">
        <v>1056</v>
      </c>
      <c r="C338">
        <v>58</v>
      </c>
      <c r="D338" t="s">
        <v>16</v>
      </c>
      <c r="E338" t="s">
        <v>1057</v>
      </c>
      <c r="F338" t="s">
        <v>35</v>
      </c>
      <c r="G338" t="s">
        <v>12</v>
      </c>
      <c r="H338" t="s">
        <v>31</v>
      </c>
    </row>
    <row r="339" spans="1:8" x14ac:dyDescent="0.35">
      <c r="A339" t="s">
        <v>1058</v>
      </c>
      <c r="B339" t="s">
        <v>1059</v>
      </c>
      <c r="C339">
        <v>40</v>
      </c>
      <c r="D339" t="s">
        <v>16</v>
      </c>
      <c r="E339" t="s">
        <v>1060</v>
      </c>
      <c r="F339" t="s">
        <v>11</v>
      </c>
      <c r="G339" t="s">
        <v>12</v>
      </c>
      <c r="H339" t="s">
        <v>26</v>
      </c>
    </row>
    <row r="340" spans="1:8" x14ac:dyDescent="0.35">
      <c r="A340" t="s">
        <v>1061</v>
      </c>
      <c r="B340" t="s">
        <v>1062</v>
      </c>
      <c r="C340">
        <v>46</v>
      </c>
      <c r="D340" t="s">
        <v>16</v>
      </c>
      <c r="E340" t="s">
        <v>1063</v>
      </c>
      <c r="F340" t="s">
        <v>166</v>
      </c>
      <c r="G340" t="s">
        <v>12</v>
      </c>
      <c r="H340" t="s">
        <v>31</v>
      </c>
    </row>
    <row r="341" spans="1:8" x14ac:dyDescent="0.35">
      <c r="A341" t="s">
        <v>1064</v>
      </c>
      <c r="B341" t="s">
        <v>1065</v>
      </c>
      <c r="C341">
        <v>52</v>
      </c>
      <c r="D341" t="s">
        <v>16</v>
      </c>
      <c r="E341" t="s">
        <v>1066</v>
      </c>
      <c r="F341" t="s">
        <v>133</v>
      </c>
      <c r="G341" t="s">
        <v>12</v>
      </c>
      <c r="H341" t="s">
        <v>19</v>
      </c>
    </row>
    <row r="342" spans="1:8" x14ac:dyDescent="0.35">
      <c r="A342" t="s">
        <v>1067</v>
      </c>
      <c r="B342" t="s">
        <v>1068</v>
      </c>
      <c r="C342">
        <v>27</v>
      </c>
      <c r="D342" t="s">
        <v>9</v>
      </c>
      <c r="E342" t="s">
        <v>1069</v>
      </c>
      <c r="F342" t="s">
        <v>273</v>
      </c>
      <c r="G342" t="s">
        <v>12</v>
      </c>
      <c r="H342" t="s">
        <v>26</v>
      </c>
    </row>
    <row r="343" spans="1:8" x14ac:dyDescent="0.35">
      <c r="A343" t="s">
        <v>1070</v>
      </c>
      <c r="B343" t="s">
        <v>1071</v>
      </c>
      <c r="C343">
        <v>56</v>
      </c>
      <c r="D343" t="s">
        <v>16</v>
      </c>
      <c r="E343" t="s">
        <v>1072</v>
      </c>
      <c r="F343" t="s">
        <v>193</v>
      </c>
      <c r="G343" t="s">
        <v>12</v>
      </c>
      <c r="H343" t="s">
        <v>26</v>
      </c>
    </row>
    <row r="344" spans="1:8" x14ac:dyDescent="0.35">
      <c r="A344" t="s">
        <v>1073</v>
      </c>
      <c r="B344" t="s">
        <v>1074</v>
      </c>
      <c r="C344">
        <v>30</v>
      </c>
      <c r="D344" t="s">
        <v>16</v>
      </c>
      <c r="E344" t="s">
        <v>1075</v>
      </c>
      <c r="F344" t="s">
        <v>166</v>
      </c>
      <c r="G344" t="s">
        <v>12</v>
      </c>
      <c r="H344" t="s">
        <v>26</v>
      </c>
    </row>
    <row r="345" spans="1:8" x14ac:dyDescent="0.35">
      <c r="A345" t="s">
        <v>1076</v>
      </c>
      <c r="B345" t="s">
        <v>1077</v>
      </c>
      <c r="C345">
        <v>38</v>
      </c>
      <c r="D345" t="s">
        <v>9</v>
      </c>
      <c r="E345" t="s">
        <v>1078</v>
      </c>
      <c r="F345" t="s">
        <v>286</v>
      </c>
      <c r="G345" t="s">
        <v>12</v>
      </c>
      <c r="H345" t="s">
        <v>26</v>
      </c>
    </row>
    <row r="346" spans="1:8" x14ac:dyDescent="0.35">
      <c r="A346" t="s">
        <v>1079</v>
      </c>
      <c r="B346" t="s">
        <v>1080</v>
      </c>
      <c r="C346">
        <v>39</v>
      </c>
      <c r="D346" t="s">
        <v>9</v>
      </c>
      <c r="E346" t="s">
        <v>1081</v>
      </c>
      <c r="F346" t="s">
        <v>232</v>
      </c>
      <c r="G346" t="s">
        <v>12</v>
      </c>
      <c r="H346" t="s">
        <v>13</v>
      </c>
    </row>
    <row r="347" spans="1:8" x14ac:dyDescent="0.35">
      <c r="A347" t="s">
        <v>1082</v>
      </c>
      <c r="B347" t="s">
        <v>1083</v>
      </c>
      <c r="C347">
        <v>33</v>
      </c>
      <c r="D347" t="s">
        <v>9</v>
      </c>
      <c r="E347" t="s">
        <v>1084</v>
      </c>
      <c r="F347" t="s">
        <v>96</v>
      </c>
      <c r="G347" t="s">
        <v>12</v>
      </c>
      <c r="H347" t="s">
        <v>26</v>
      </c>
    </row>
    <row r="348" spans="1:8" x14ac:dyDescent="0.35">
      <c r="A348" t="s">
        <v>1085</v>
      </c>
      <c r="B348" t="s">
        <v>1086</v>
      </c>
      <c r="C348">
        <v>58</v>
      </c>
      <c r="D348" t="s">
        <v>16</v>
      </c>
      <c r="E348" t="s">
        <v>1087</v>
      </c>
      <c r="F348" t="s">
        <v>236</v>
      </c>
      <c r="G348" t="s">
        <v>12</v>
      </c>
      <c r="H348" t="s">
        <v>19</v>
      </c>
    </row>
    <row r="349" spans="1:8" x14ac:dyDescent="0.35">
      <c r="A349" t="s">
        <v>1088</v>
      </c>
      <c r="B349" t="s">
        <v>1089</v>
      </c>
      <c r="C349">
        <v>39</v>
      </c>
      <c r="D349" t="s">
        <v>16</v>
      </c>
      <c r="E349" t="s">
        <v>1090</v>
      </c>
      <c r="F349" t="s">
        <v>166</v>
      </c>
      <c r="G349" t="s">
        <v>12</v>
      </c>
      <c r="H349" t="s">
        <v>13</v>
      </c>
    </row>
    <row r="350" spans="1:8" x14ac:dyDescent="0.35">
      <c r="A350" t="s">
        <v>1091</v>
      </c>
      <c r="B350" t="s">
        <v>1092</v>
      </c>
      <c r="C350">
        <v>55</v>
      </c>
      <c r="D350" t="s">
        <v>9</v>
      </c>
      <c r="E350" t="s">
        <v>1093</v>
      </c>
      <c r="F350" t="s">
        <v>51</v>
      </c>
      <c r="G350" t="s">
        <v>12</v>
      </c>
      <c r="H350" t="s">
        <v>31</v>
      </c>
    </row>
    <row r="351" spans="1:8" x14ac:dyDescent="0.35">
      <c r="A351" t="s">
        <v>1094</v>
      </c>
      <c r="B351" t="s">
        <v>1095</v>
      </c>
      <c r="C351">
        <v>31</v>
      </c>
      <c r="D351" t="s">
        <v>9</v>
      </c>
      <c r="E351" t="s">
        <v>1096</v>
      </c>
      <c r="F351" t="s">
        <v>162</v>
      </c>
      <c r="G351" t="s">
        <v>12</v>
      </c>
      <c r="H351" t="s">
        <v>26</v>
      </c>
    </row>
    <row r="352" spans="1:8" x14ac:dyDescent="0.35">
      <c r="A352" t="s">
        <v>1097</v>
      </c>
      <c r="B352" t="s">
        <v>1098</v>
      </c>
      <c r="C352">
        <v>26</v>
      </c>
      <c r="D352" t="s">
        <v>9</v>
      </c>
      <c r="E352" t="s">
        <v>1099</v>
      </c>
      <c r="F352" t="s">
        <v>266</v>
      </c>
      <c r="G352" t="s">
        <v>12</v>
      </c>
      <c r="H352" t="s">
        <v>31</v>
      </c>
    </row>
    <row r="353" spans="1:8" x14ac:dyDescent="0.35">
      <c r="A353" t="s">
        <v>1100</v>
      </c>
      <c r="B353" t="s">
        <v>1101</v>
      </c>
      <c r="C353">
        <v>25</v>
      </c>
      <c r="D353" t="s">
        <v>16</v>
      </c>
      <c r="E353" t="s">
        <v>1102</v>
      </c>
      <c r="F353" t="s">
        <v>70</v>
      </c>
      <c r="G353" t="s">
        <v>12</v>
      </c>
      <c r="H353" t="s">
        <v>26</v>
      </c>
    </row>
    <row r="354" spans="1:8" x14ac:dyDescent="0.35">
      <c r="A354" t="s">
        <v>1103</v>
      </c>
      <c r="B354" t="s">
        <v>1104</v>
      </c>
      <c r="C354">
        <v>52</v>
      </c>
      <c r="D354" t="s">
        <v>16</v>
      </c>
      <c r="E354" t="s">
        <v>1105</v>
      </c>
      <c r="F354" t="s">
        <v>323</v>
      </c>
      <c r="G354" t="s">
        <v>12</v>
      </c>
      <c r="H354" t="s">
        <v>31</v>
      </c>
    </row>
    <row r="355" spans="1:8" x14ac:dyDescent="0.35">
      <c r="A355" t="s">
        <v>1106</v>
      </c>
      <c r="B355" t="s">
        <v>3836</v>
      </c>
      <c r="C355">
        <v>56</v>
      </c>
      <c r="D355" t="s">
        <v>16</v>
      </c>
      <c r="E355" t="s">
        <v>1107</v>
      </c>
      <c r="F355" t="s">
        <v>35</v>
      </c>
      <c r="G355" t="s">
        <v>12</v>
      </c>
      <c r="H355" t="s">
        <v>19</v>
      </c>
    </row>
    <row r="356" spans="1:8" x14ac:dyDescent="0.35">
      <c r="A356" t="s">
        <v>1108</v>
      </c>
      <c r="B356" t="s">
        <v>1109</v>
      </c>
      <c r="C356">
        <v>38</v>
      </c>
      <c r="D356" t="s">
        <v>9</v>
      </c>
      <c r="E356" t="s">
        <v>1110</v>
      </c>
      <c r="F356" t="s">
        <v>166</v>
      </c>
      <c r="G356" t="s">
        <v>12</v>
      </c>
      <c r="H356" t="s">
        <v>31</v>
      </c>
    </row>
    <row r="357" spans="1:8" x14ac:dyDescent="0.35">
      <c r="A357" t="s">
        <v>1111</v>
      </c>
      <c r="B357" t="s">
        <v>1112</v>
      </c>
      <c r="C357">
        <v>20</v>
      </c>
      <c r="D357" t="s">
        <v>9</v>
      </c>
      <c r="E357" t="s">
        <v>1113</v>
      </c>
      <c r="F357" t="s">
        <v>74</v>
      </c>
      <c r="G357" t="s">
        <v>12</v>
      </c>
      <c r="H357" t="s">
        <v>13</v>
      </c>
    </row>
    <row r="358" spans="1:8" x14ac:dyDescent="0.35">
      <c r="A358" t="s">
        <v>1114</v>
      </c>
      <c r="B358" t="s">
        <v>1115</v>
      </c>
      <c r="C358">
        <v>54</v>
      </c>
      <c r="D358" t="s">
        <v>9</v>
      </c>
      <c r="E358" t="s">
        <v>1116</v>
      </c>
      <c r="F358" t="s">
        <v>286</v>
      </c>
      <c r="G358" t="s">
        <v>12</v>
      </c>
      <c r="H358" t="s">
        <v>26</v>
      </c>
    </row>
    <row r="359" spans="1:8" x14ac:dyDescent="0.35">
      <c r="A359" t="s">
        <v>1117</v>
      </c>
      <c r="B359" t="s">
        <v>1118</v>
      </c>
      <c r="C359">
        <v>41</v>
      </c>
      <c r="D359" t="s">
        <v>9</v>
      </c>
      <c r="E359" t="s">
        <v>1119</v>
      </c>
      <c r="F359" t="s">
        <v>236</v>
      </c>
      <c r="G359" t="s">
        <v>12</v>
      </c>
      <c r="H359" t="s">
        <v>13</v>
      </c>
    </row>
    <row r="360" spans="1:8" x14ac:dyDescent="0.35">
      <c r="A360" t="s">
        <v>1120</v>
      </c>
      <c r="B360" t="s">
        <v>1121</v>
      </c>
      <c r="C360">
        <v>60</v>
      </c>
      <c r="D360" t="s">
        <v>16</v>
      </c>
      <c r="E360" t="s">
        <v>1122</v>
      </c>
      <c r="F360" t="s">
        <v>312</v>
      </c>
      <c r="G360" t="s">
        <v>12</v>
      </c>
      <c r="H360" t="s">
        <v>13</v>
      </c>
    </row>
    <row r="361" spans="1:8" x14ac:dyDescent="0.35">
      <c r="A361" t="s">
        <v>1123</v>
      </c>
      <c r="B361" t="s">
        <v>1124</v>
      </c>
      <c r="C361">
        <v>32</v>
      </c>
      <c r="D361" t="s">
        <v>9</v>
      </c>
      <c r="E361" t="s">
        <v>1125</v>
      </c>
      <c r="F361" t="s">
        <v>62</v>
      </c>
      <c r="G361" t="s">
        <v>12</v>
      </c>
      <c r="H361" t="s">
        <v>31</v>
      </c>
    </row>
    <row r="362" spans="1:8" x14ac:dyDescent="0.35">
      <c r="A362" t="s">
        <v>1126</v>
      </c>
      <c r="B362" t="s">
        <v>1127</v>
      </c>
      <c r="C362">
        <v>34</v>
      </c>
      <c r="D362" t="s">
        <v>9</v>
      </c>
      <c r="E362" t="s">
        <v>1128</v>
      </c>
      <c r="F362" t="s">
        <v>290</v>
      </c>
      <c r="G362" t="s">
        <v>12</v>
      </c>
      <c r="H362" t="s">
        <v>19</v>
      </c>
    </row>
    <row r="363" spans="1:8" x14ac:dyDescent="0.35">
      <c r="A363" t="s">
        <v>1129</v>
      </c>
      <c r="B363" t="s">
        <v>1130</v>
      </c>
      <c r="C363">
        <v>64</v>
      </c>
      <c r="D363" t="s">
        <v>9</v>
      </c>
      <c r="E363" t="s">
        <v>1131</v>
      </c>
      <c r="F363" t="s">
        <v>253</v>
      </c>
      <c r="G363" t="s">
        <v>12</v>
      </c>
      <c r="H363" t="s">
        <v>19</v>
      </c>
    </row>
    <row r="364" spans="1:8" x14ac:dyDescent="0.35">
      <c r="A364" t="s">
        <v>1132</v>
      </c>
      <c r="B364" t="s">
        <v>1133</v>
      </c>
      <c r="C364">
        <v>60</v>
      </c>
      <c r="D364" t="s">
        <v>9</v>
      </c>
      <c r="E364" t="s">
        <v>1134</v>
      </c>
      <c r="F364" t="s">
        <v>162</v>
      </c>
      <c r="G364" t="s">
        <v>12</v>
      </c>
      <c r="H364" t="s">
        <v>13</v>
      </c>
    </row>
    <row r="365" spans="1:8" x14ac:dyDescent="0.35">
      <c r="A365" t="s">
        <v>1135</v>
      </c>
      <c r="B365" t="s">
        <v>1136</v>
      </c>
      <c r="C365">
        <v>23</v>
      </c>
      <c r="D365" t="s">
        <v>9</v>
      </c>
      <c r="E365" t="s">
        <v>1137</v>
      </c>
      <c r="F365" t="s">
        <v>25</v>
      </c>
      <c r="G365" t="s">
        <v>12</v>
      </c>
      <c r="H365" t="s">
        <v>26</v>
      </c>
    </row>
    <row r="366" spans="1:8" x14ac:dyDescent="0.35">
      <c r="A366" t="s">
        <v>1138</v>
      </c>
      <c r="B366" t="s">
        <v>1139</v>
      </c>
      <c r="C366">
        <v>58</v>
      </c>
      <c r="D366" t="s">
        <v>9</v>
      </c>
      <c r="E366" t="s">
        <v>1140</v>
      </c>
      <c r="F366" t="s">
        <v>133</v>
      </c>
      <c r="G366" t="s">
        <v>12</v>
      </c>
      <c r="H366" t="s">
        <v>26</v>
      </c>
    </row>
    <row r="367" spans="1:8" x14ac:dyDescent="0.35">
      <c r="A367" t="s">
        <v>1141</v>
      </c>
      <c r="B367" t="s">
        <v>1142</v>
      </c>
      <c r="C367">
        <v>63</v>
      </c>
      <c r="D367" t="s">
        <v>16</v>
      </c>
      <c r="E367" t="s">
        <v>1143</v>
      </c>
      <c r="F367" t="s">
        <v>162</v>
      </c>
      <c r="G367" t="s">
        <v>12</v>
      </c>
      <c r="H367" t="s">
        <v>19</v>
      </c>
    </row>
    <row r="368" spans="1:8" x14ac:dyDescent="0.35">
      <c r="A368" t="s">
        <v>1144</v>
      </c>
      <c r="B368" t="s">
        <v>1145</v>
      </c>
      <c r="C368">
        <v>40</v>
      </c>
      <c r="D368" t="s">
        <v>16</v>
      </c>
      <c r="E368" t="s">
        <v>1146</v>
      </c>
      <c r="F368" t="s">
        <v>22</v>
      </c>
      <c r="G368" t="s">
        <v>12</v>
      </c>
      <c r="H368" t="s">
        <v>19</v>
      </c>
    </row>
    <row r="369" spans="1:8" x14ac:dyDescent="0.35">
      <c r="A369" t="s">
        <v>1147</v>
      </c>
      <c r="B369" t="s">
        <v>1148</v>
      </c>
      <c r="C369">
        <v>51</v>
      </c>
      <c r="D369" t="s">
        <v>9</v>
      </c>
      <c r="E369" t="s">
        <v>1149</v>
      </c>
      <c r="F369" t="s">
        <v>25</v>
      </c>
      <c r="G369" t="s">
        <v>12</v>
      </c>
      <c r="H369" t="s">
        <v>26</v>
      </c>
    </row>
    <row r="370" spans="1:8" x14ac:dyDescent="0.35">
      <c r="A370" t="s">
        <v>1150</v>
      </c>
      <c r="B370" t="s">
        <v>1151</v>
      </c>
      <c r="C370">
        <v>34</v>
      </c>
      <c r="D370" t="s">
        <v>16</v>
      </c>
      <c r="E370" t="s">
        <v>1152</v>
      </c>
      <c r="F370" t="s">
        <v>58</v>
      </c>
      <c r="G370" t="s">
        <v>12</v>
      </c>
      <c r="H370" t="s">
        <v>19</v>
      </c>
    </row>
    <row r="371" spans="1:8" x14ac:dyDescent="0.35">
      <c r="A371" t="s">
        <v>1153</v>
      </c>
      <c r="B371" t="s">
        <v>1154</v>
      </c>
      <c r="C371">
        <v>20</v>
      </c>
      <c r="D371" t="s">
        <v>16</v>
      </c>
      <c r="E371" t="s">
        <v>1155</v>
      </c>
      <c r="F371" t="s">
        <v>170</v>
      </c>
      <c r="G371" t="s">
        <v>12</v>
      </c>
      <c r="H371" t="s">
        <v>19</v>
      </c>
    </row>
    <row r="372" spans="1:8" x14ac:dyDescent="0.35">
      <c r="A372" t="s">
        <v>1156</v>
      </c>
      <c r="B372" t="s">
        <v>1157</v>
      </c>
      <c r="C372">
        <v>45</v>
      </c>
      <c r="D372" t="s">
        <v>9</v>
      </c>
      <c r="E372" t="s">
        <v>1158</v>
      </c>
      <c r="F372" t="s">
        <v>253</v>
      </c>
      <c r="G372" t="s">
        <v>12</v>
      </c>
      <c r="H372" t="s">
        <v>31</v>
      </c>
    </row>
    <row r="373" spans="1:8" x14ac:dyDescent="0.35">
      <c r="A373" t="s">
        <v>1159</v>
      </c>
      <c r="B373" t="s">
        <v>1160</v>
      </c>
      <c r="C373">
        <v>21</v>
      </c>
      <c r="D373" t="s">
        <v>16</v>
      </c>
      <c r="E373" t="s">
        <v>1161</v>
      </c>
      <c r="F373" t="s">
        <v>47</v>
      </c>
      <c r="G373" t="s">
        <v>12</v>
      </c>
      <c r="H373" t="s">
        <v>19</v>
      </c>
    </row>
    <row r="374" spans="1:8" x14ac:dyDescent="0.35">
      <c r="A374" t="s">
        <v>1162</v>
      </c>
      <c r="B374" t="s">
        <v>1163</v>
      </c>
      <c r="C374">
        <v>28</v>
      </c>
      <c r="D374" t="s">
        <v>9</v>
      </c>
      <c r="E374" t="s">
        <v>1164</v>
      </c>
      <c r="F374" t="s">
        <v>25</v>
      </c>
      <c r="G374" t="s">
        <v>12</v>
      </c>
      <c r="H374" t="s">
        <v>26</v>
      </c>
    </row>
    <row r="375" spans="1:8" x14ac:dyDescent="0.35">
      <c r="A375" t="s">
        <v>1165</v>
      </c>
      <c r="B375" t="s">
        <v>1166</v>
      </c>
      <c r="C375">
        <v>37</v>
      </c>
      <c r="D375" t="s">
        <v>16</v>
      </c>
      <c r="E375" t="s">
        <v>1167</v>
      </c>
      <c r="F375" t="s">
        <v>433</v>
      </c>
      <c r="G375" t="s">
        <v>12</v>
      </c>
      <c r="H375" t="s">
        <v>13</v>
      </c>
    </row>
    <row r="376" spans="1:8" x14ac:dyDescent="0.35">
      <c r="A376" t="s">
        <v>1168</v>
      </c>
      <c r="B376" t="s">
        <v>1169</v>
      </c>
      <c r="C376">
        <v>60</v>
      </c>
      <c r="D376" t="s">
        <v>9</v>
      </c>
      <c r="E376" t="s">
        <v>1170</v>
      </c>
      <c r="F376" t="s">
        <v>99</v>
      </c>
      <c r="G376" t="s">
        <v>12</v>
      </c>
      <c r="H376" t="s">
        <v>19</v>
      </c>
    </row>
    <row r="377" spans="1:8" x14ac:dyDescent="0.35">
      <c r="A377" t="s">
        <v>1171</v>
      </c>
      <c r="B377" t="s">
        <v>1172</v>
      </c>
      <c r="C377">
        <v>26</v>
      </c>
      <c r="D377" t="s">
        <v>9</v>
      </c>
      <c r="E377" t="s">
        <v>1173</v>
      </c>
      <c r="F377" t="s">
        <v>200</v>
      </c>
      <c r="G377" t="s">
        <v>12</v>
      </c>
      <c r="H377" t="s">
        <v>19</v>
      </c>
    </row>
    <row r="378" spans="1:8" x14ac:dyDescent="0.35">
      <c r="A378" t="s">
        <v>1174</v>
      </c>
      <c r="B378" t="s">
        <v>1175</v>
      </c>
      <c r="C378">
        <v>30</v>
      </c>
      <c r="D378" t="s">
        <v>9</v>
      </c>
      <c r="E378" t="s">
        <v>1176</v>
      </c>
      <c r="F378" t="s">
        <v>166</v>
      </c>
      <c r="G378" t="s">
        <v>12</v>
      </c>
      <c r="H378" t="s">
        <v>26</v>
      </c>
    </row>
    <row r="379" spans="1:8" x14ac:dyDescent="0.35">
      <c r="A379" t="s">
        <v>1177</v>
      </c>
      <c r="B379" t="s">
        <v>1178</v>
      </c>
      <c r="C379">
        <v>39</v>
      </c>
      <c r="D379" t="s">
        <v>16</v>
      </c>
      <c r="E379" t="s">
        <v>1179</v>
      </c>
      <c r="F379" t="s">
        <v>433</v>
      </c>
      <c r="G379" t="s">
        <v>12</v>
      </c>
      <c r="H379" t="s">
        <v>13</v>
      </c>
    </row>
    <row r="380" spans="1:8" x14ac:dyDescent="0.35">
      <c r="A380" t="s">
        <v>1180</v>
      </c>
      <c r="B380" t="s">
        <v>1181</v>
      </c>
      <c r="C380">
        <v>44</v>
      </c>
      <c r="D380" t="s">
        <v>16</v>
      </c>
      <c r="E380" t="s">
        <v>1182</v>
      </c>
      <c r="F380" t="s">
        <v>92</v>
      </c>
      <c r="G380" t="s">
        <v>12</v>
      </c>
      <c r="H380" t="s">
        <v>26</v>
      </c>
    </row>
    <row r="381" spans="1:8" x14ac:dyDescent="0.35">
      <c r="A381" t="s">
        <v>1183</v>
      </c>
      <c r="B381" t="s">
        <v>1184</v>
      </c>
      <c r="C381">
        <v>34</v>
      </c>
      <c r="D381" t="s">
        <v>16</v>
      </c>
      <c r="E381" t="s">
        <v>1185</v>
      </c>
      <c r="F381" t="s">
        <v>266</v>
      </c>
      <c r="G381" t="s">
        <v>12</v>
      </c>
      <c r="H381" t="s">
        <v>13</v>
      </c>
    </row>
    <row r="382" spans="1:8" x14ac:dyDescent="0.35">
      <c r="A382" t="s">
        <v>1186</v>
      </c>
      <c r="B382" t="s">
        <v>1187</v>
      </c>
      <c r="C382">
        <v>23</v>
      </c>
      <c r="D382" t="s">
        <v>9</v>
      </c>
      <c r="E382" t="s">
        <v>1188</v>
      </c>
      <c r="F382" t="s">
        <v>216</v>
      </c>
      <c r="G382" t="s">
        <v>12</v>
      </c>
      <c r="H382" t="s">
        <v>13</v>
      </c>
    </row>
    <row r="383" spans="1:8" x14ac:dyDescent="0.35">
      <c r="A383" t="s">
        <v>1189</v>
      </c>
      <c r="B383" t="s">
        <v>1190</v>
      </c>
      <c r="C383">
        <v>50</v>
      </c>
      <c r="D383" t="s">
        <v>9</v>
      </c>
      <c r="E383" t="s">
        <v>1191</v>
      </c>
      <c r="F383" t="s">
        <v>22</v>
      </c>
      <c r="G383" t="s">
        <v>12</v>
      </c>
      <c r="H383" t="s">
        <v>31</v>
      </c>
    </row>
    <row r="384" spans="1:8" x14ac:dyDescent="0.35">
      <c r="A384" t="s">
        <v>1192</v>
      </c>
      <c r="B384" t="s">
        <v>1193</v>
      </c>
      <c r="C384">
        <v>20</v>
      </c>
      <c r="D384" t="s">
        <v>16</v>
      </c>
      <c r="E384" t="s">
        <v>1194</v>
      </c>
      <c r="F384" t="s">
        <v>30</v>
      </c>
      <c r="G384" t="s">
        <v>12</v>
      </c>
      <c r="H384" t="s">
        <v>13</v>
      </c>
    </row>
    <row r="385" spans="1:8" x14ac:dyDescent="0.35">
      <c r="A385" t="s">
        <v>1195</v>
      </c>
      <c r="B385" t="s">
        <v>1196</v>
      </c>
      <c r="C385">
        <v>27</v>
      </c>
      <c r="D385" t="s">
        <v>16</v>
      </c>
      <c r="E385" t="s">
        <v>1197</v>
      </c>
      <c r="F385" t="s">
        <v>316</v>
      </c>
      <c r="G385" t="s">
        <v>12</v>
      </c>
      <c r="H385" t="s">
        <v>31</v>
      </c>
    </row>
    <row r="386" spans="1:8" x14ac:dyDescent="0.35">
      <c r="A386" t="s">
        <v>1198</v>
      </c>
      <c r="B386" t="s">
        <v>1199</v>
      </c>
      <c r="C386">
        <v>52</v>
      </c>
      <c r="D386" t="s">
        <v>16</v>
      </c>
      <c r="E386" t="s">
        <v>1200</v>
      </c>
      <c r="F386" t="s">
        <v>266</v>
      </c>
      <c r="G386" t="s">
        <v>12</v>
      </c>
      <c r="H386" t="s">
        <v>26</v>
      </c>
    </row>
    <row r="387" spans="1:8" x14ac:dyDescent="0.35">
      <c r="A387" t="s">
        <v>1201</v>
      </c>
      <c r="B387" t="s">
        <v>1202</v>
      </c>
      <c r="C387">
        <v>60</v>
      </c>
      <c r="D387" t="s">
        <v>9</v>
      </c>
      <c r="E387" t="s">
        <v>1203</v>
      </c>
      <c r="F387" t="s">
        <v>316</v>
      </c>
      <c r="G387" t="s">
        <v>12</v>
      </c>
      <c r="H387" t="s">
        <v>13</v>
      </c>
    </row>
    <row r="388" spans="1:8" x14ac:dyDescent="0.35">
      <c r="A388" t="s">
        <v>1204</v>
      </c>
      <c r="B388" t="s">
        <v>1205</v>
      </c>
      <c r="C388">
        <v>18</v>
      </c>
      <c r="D388" t="s">
        <v>16</v>
      </c>
      <c r="E388" t="s">
        <v>1206</v>
      </c>
      <c r="F388" t="s">
        <v>140</v>
      </c>
      <c r="G388" t="s">
        <v>12</v>
      </c>
      <c r="H388" t="s">
        <v>26</v>
      </c>
    </row>
    <row r="389" spans="1:8" x14ac:dyDescent="0.35">
      <c r="A389" t="s">
        <v>1207</v>
      </c>
      <c r="B389" t="s">
        <v>1208</v>
      </c>
      <c r="C389">
        <v>28</v>
      </c>
      <c r="D389" t="s">
        <v>16</v>
      </c>
      <c r="E389" t="s">
        <v>1209</v>
      </c>
      <c r="F389" t="s">
        <v>88</v>
      </c>
      <c r="G389" t="s">
        <v>12</v>
      </c>
      <c r="H389" t="s">
        <v>31</v>
      </c>
    </row>
    <row r="390" spans="1:8" x14ac:dyDescent="0.35">
      <c r="A390" t="s">
        <v>1210</v>
      </c>
      <c r="B390" t="s">
        <v>1211</v>
      </c>
      <c r="C390">
        <v>53</v>
      </c>
      <c r="D390" t="s">
        <v>9</v>
      </c>
      <c r="E390" t="s">
        <v>1212</v>
      </c>
      <c r="F390" t="s">
        <v>113</v>
      </c>
      <c r="G390" t="s">
        <v>12</v>
      </c>
      <c r="H390" t="s">
        <v>19</v>
      </c>
    </row>
    <row r="391" spans="1:8" x14ac:dyDescent="0.35">
      <c r="A391" t="s">
        <v>1213</v>
      </c>
      <c r="B391" t="s">
        <v>1214</v>
      </c>
      <c r="C391">
        <v>50</v>
      </c>
      <c r="D391" t="s">
        <v>9</v>
      </c>
      <c r="E391" t="s">
        <v>1215</v>
      </c>
      <c r="F391" t="s">
        <v>70</v>
      </c>
      <c r="G391" t="s">
        <v>12</v>
      </c>
      <c r="H391" t="s">
        <v>19</v>
      </c>
    </row>
    <row r="392" spans="1:8" x14ac:dyDescent="0.35">
      <c r="A392" t="s">
        <v>1216</v>
      </c>
      <c r="B392" t="s">
        <v>1217</v>
      </c>
      <c r="C392">
        <v>56</v>
      </c>
      <c r="D392" t="s">
        <v>9</v>
      </c>
      <c r="E392" t="s">
        <v>1218</v>
      </c>
      <c r="F392" t="s">
        <v>290</v>
      </c>
      <c r="G392" t="s">
        <v>12</v>
      </c>
      <c r="H392" t="s">
        <v>31</v>
      </c>
    </row>
    <row r="393" spans="1:8" x14ac:dyDescent="0.35">
      <c r="A393" t="s">
        <v>1219</v>
      </c>
      <c r="B393" t="s">
        <v>1220</v>
      </c>
      <c r="C393">
        <v>40</v>
      </c>
      <c r="D393" t="s">
        <v>16</v>
      </c>
      <c r="E393" t="s">
        <v>1221</v>
      </c>
      <c r="F393" t="s">
        <v>35</v>
      </c>
      <c r="G393" t="s">
        <v>12</v>
      </c>
      <c r="H393" t="s">
        <v>26</v>
      </c>
    </row>
    <row r="394" spans="1:8" x14ac:dyDescent="0.35">
      <c r="A394" t="s">
        <v>1222</v>
      </c>
      <c r="B394" t="s">
        <v>1223</v>
      </c>
      <c r="C394">
        <v>46</v>
      </c>
      <c r="D394" t="s">
        <v>9</v>
      </c>
      <c r="E394" t="s">
        <v>1224</v>
      </c>
      <c r="F394" t="s">
        <v>113</v>
      </c>
      <c r="G394" t="s">
        <v>12</v>
      </c>
      <c r="H394" t="s">
        <v>13</v>
      </c>
    </row>
    <row r="395" spans="1:8" x14ac:dyDescent="0.35">
      <c r="A395" t="s">
        <v>1225</v>
      </c>
      <c r="B395" t="s">
        <v>1226</v>
      </c>
      <c r="C395">
        <v>46</v>
      </c>
      <c r="D395" t="s">
        <v>9</v>
      </c>
      <c r="E395" t="s">
        <v>1227</v>
      </c>
      <c r="F395" t="s">
        <v>117</v>
      </c>
      <c r="G395" t="s">
        <v>12</v>
      </c>
      <c r="H395" t="s">
        <v>26</v>
      </c>
    </row>
    <row r="396" spans="1:8" x14ac:dyDescent="0.35">
      <c r="A396" t="s">
        <v>1228</v>
      </c>
      <c r="B396" t="s">
        <v>1229</v>
      </c>
      <c r="C396">
        <v>43</v>
      </c>
      <c r="D396" t="s">
        <v>16</v>
      </c>
      <c r="E396" t="s">
        <v>1230</v>
      </c>
      <c r="F396" t="s">
        <v>166</v>
      </c>
      <c r="G396" t="s">
        <v>12</v>
      </c>
      <c r="H396" t="s">
        <v>26</v>
      </c>
    </row>
    <row r="397" spans="1:8" x14ac:dyDescent="0.35">
      <c r="A397" t="s">
        <v>1231</v>
      </c>
      <c r="B397" t="s">
        <v>1232</v>
      </c>
      <c r="C397">
        <v>50</v>
      </c>
      <c r="D397" t="s">
        <v>9</v>
      </c>
      <c r="E397" t="s">
        <v>1233</v>
      </c>
      <c r="F397" t="s">
        <v>62</v>
      </c>
      <c r="G397" t="s">
        <v>12</v>
      </c>
      <c r="H397" t="s">
        <v>13</v>
      </c>
    </row>
    <row r="398" spans="1:8" x14ac:dyDescent="0.35">
      <c r="A398" t="s">
        <v>1234</v>
      </c>
      <c r="B398" t="s">
        <v>1235</v>
      </c>
      <c r="C398">
        <v>25</v>
      </c>
      <c r="D398" t="s">
        <v>16</v>
      </c>
      <c r="E398" t="s">
        <v>1236</v>
      </c>
      <c r="F398" t="s">
        <v>58</v>
      </c>
      <c r="G398" t="s">
        <v>12</v>
      </c>
      <c r="H398" t="s">
        <v>31</v>
      </c>
    </row>
    <row r="399" spans="1:8" x14ac:dyDescent="0.35">
      <c r="A399" t="s">
        <v>1237</v>
      </c>
      <c r="B399" t="s">
        <v>1238</v>
      </c>
      <c r="C399">
        <v>62</v>
      </c>
      <c r="D399" t="s">
        <v>16</v>
      </c>
      <c r="E399" t="s">
        <v>123</v>
      </c>
      <c r="F399" t="s">
        <v>62</v>
      </c>
      <c r="G399" t="s">
        <v>12</v>
      </c>
      <c r="H399" t="s">
        <v>19</v>
      </c>
    </row>
    <row r="400" spans="1:8" x14ac:dyDescent="0.35">
      <c r="A400" t="s">
        <v>1239</v>
      </c>
      <c r="B400" t="s">
        <v>1240</v>
      </c>
      <c r="C400">
        <v>54</v>
      </c>
      <c r="D400" t="s">
        <v>9</v>
      </c>
      <c r="E400" t="s">
        <v>1241</v>
      </c>
      <c r="F400" t="s">
        <v>47</v>
      </c>
      <c r="G400" t="s">
        <v>12</v>
      </c>
      <c r="H400" t="s">
        <v>26</v>
      </c>
    </row>
    <row r="401" spans="1:8" x14ac:dyDescent="0.35">
      <c r="A401" t="s">
        <v>1242</v>
      </c>
      <c r="B401" t="s">
        <v>1243</v>
      </c>
      <c r="C401">
        <v>27</v>
      </c>
      <c r="D401" t="s">
        <v>9</v>
      </c>
      <c r="E401" t="s">
        <v>1244</v>
      </c>
      <c r="F401" t="s">
        <v>433</v>
      </c>
      <c r="G401" t="s">
        <v>12</v>
      </c>
      <c r="H401" t="s">
        <v>26</v>
      </c>
    </row>
    <row r="402" spans="1:8" x14ac:dyDescent="0.35">
      <c r="A402" t="s">
        <v>1245</v>
      </c>
      <c r="B402" t="s">
        <v>1246</v>
      </c>
      <c r="C402">
        <v>57</v>
      </c>
      <c r="D402" t="s">
        <v>16</v>
      </c>
      <c r="E402" t="s">
        <v>1247</v>
      </c>
      <c r="F402" t="s">
        <v>96</v>
      </c>
      <c r="G402" t="s">
        <v>12</v>
      </c>
      <c r="H402" t="s">
        <v>19</v>
      </c>
    </row>
    <row r="403" spans="1:8" x14ac:dyDescent="0.35">
      <c r="A403" t="s">
        <v>1248</v>
      </c>
      <c r="B403" t="s">
        <v>1249</v>
      </c>
      <c r="C403">
        <v>51</v>
      </c>
      <c r="D403" t="s">
        <v>16</v>
      </c>
      <c r="E403" t="s">
        <v>1250</v>
      </c>
      <c r="F403" t="s">
        <v>183</v>
      </c>
      <c r="G403" t="s">
        <v>12</v>
      </c>
      <c r="H403" t="s">
        <v>19</v>
      </c>
    </row>
    <row r="404" spans="1:8" x14ac:dyDescent="0.35">
      <c r="A404" t="s">
        <v>1251</v>
      </c>
      <c r="B404" t="s">
        <v>1252</v>
      </c>
      <c r="C404">
        <v>31</v>
      </c>
      <c r="D404" t="s">
        <v>9</v>
      </c>
      <c r="E404" t="s">
        <v>80</v>
      </c>
      <c r="F404" t="s">
        <v>312</v>
      </c>
      <c r="G404" t="s">
        <v>12</v>
      </c>
      <c r="H404" t="s">
        <v>26</v>
      </c>
    </row>
    <row r="405" spans="1:8" x14ac:dyDescent="0.35">
      <c r="A405" t="s">
        <v>1253</v>
      </c>
      <c r="B405" t="s">
        <v>1254</v>
      </c>
      <c r="C405">
        <v>34</v>
      </c>
      <c r="D405" t="s">
        <v>9</v>
      </c>
      <c r="E405" t="s">
        <v>1255</v>
      </c>
      <c r="F405" t="s">
        <v>327</v>
      </c>
      <c r="G405" t="s">
        <v>12</v>
      </c>
      <c r="H405" t="s">
        <v>26</v>
      </c>
    </row>
    <row r="406" spans="1:8" x14ac:dyDescent="0.35">
      <c r="A406" t="s">
        <v>1256</v>
      </c>
      <c r="B406" t="s">
        <v>1257</v>
      </c>
      <c r="C406">
        <v>22</v>
      </c>
      <c r="D406" t="s">
        <v>16</v>
      </c>
      <c r="E406" t="s">
        <v>1258</v>
      </c>
      <c r="F406" t="s">
        <v>290</v>
      </c>
      <c r="G406" t="s">
        <v>12</v>
      </c>
      <c r="H406" t="s">
        <v>31</v>
      </c>
    </row>
    <row r="407" spans="1:8" x14ac:dyDescent="0.35">
      <c r="A407" t="s">
        <v>1259</v>
      </c>
      <c r="B407" t="s">
        <v>1260</v>
      </c>
      <c r="C407">
        <v>18</v>
      </c>
      <c r="D407" t="s">
        <v>16</v>
      </c>
      <c r="E407" t="s">
        <v>1261</v>
      </c>
      <c r="F407" t="s">
        <v>327</v>
      </c>
      <c r="G407" t="s">
        <v>12</v>
      </c>
      <c r="H407" t="s">
        <v>13</v>
      </c>
    </row>
    <row r="408" spans="1:8" x14ac:dyDescent="0.35">
      <c r="A408" t="s">
        <v>1262</v>
      </c>
      <c r="B408" t="s">
        <v>1263</v>
      </c>
      <c r="C408">
        <v>23</v>
      </c>
      <c r="D408" t="s">
        <v>16</v>
      </c>
      <c r="E408" t="s">
        <v>1264</v>
      </c>
      <c r="F408" t="s">
        <v>323</v>
      </c>
      <c r="G408" t="s">
        <v>12</v>
      </c>
      <c r="H408" t="s">
        <v>13</v>
      </c>
    </row>
    <row r="409" spans="1:8" x14ac:dyDescent="0.35">
      <c r="A409" t="s">
        <v>1265</v>
      </c>
      <c r="B409" t="s">
        <v>1266</v>
      </c>
      <c r="C409">
        <v>33</v>
      </c>
      <c r="D409" t="s">
        <v>9</v>
      </c>
      <c r="E409" t="s">
        <v>1267</v>
      </c>
      <c r="F409" t="s">
        <v>140</v>
      </c>
      <c r="G409" t="s">
        <v>12</v>
      </c>
      <c r="H409" t="s">
        <v>13</v>
      </c>
    </row>
    <row r="410" spans="1:8" x14ac:dyDescent="0.35">
      <c r="A410" t="s">
        <v>1268</v>
      </c>
      <c r="B410" t="s">
        <v>1269</v>
      </c>
      <c r="C410">
        <v>36</v>
      </c>
      <c r="D410" t="s">
        <v>9</v>
      </c>
      <c r="E410" t="s">
        <v>1270</v>
      </c>
      <c r="F410" t="s">
        <v>88</v>
      </c>
      <c r="G410" t="s">
        <v>12</v>
      </c>
      <c r="H410" t="s">
        <v>13</v>
      </c>
    </row>
    <row r="411" spans="1:8" x14ac:dyDescent="0.35">
      <c r="A411" t="s">
        <v>1271</v>
      </c>
      <c r="B411" t="s">
        <v>1272</v>
      </c>
      <c r="C411">
        <v>55</v>
      </c>
      <c r="D411" t="s">
        <v>9</v>
      </c>
      <c r="E411" t="s">
        <v>1273</v>
      </c>
      <c r="F411" t="s">
        <v>844</v>
      </c>
      <c r="G411" t="s">
        <v>12</v>
      </c>
      <c r="H411" t="s">
        <v>13</v>
      </c>
    </row>
    <row r="412" spans="1:8" x14ac:dyDescent="0.35">
      <c r="A412" t="s">
        <v>1274</v>
      </c>
      <c r="B412" t="s">
        <v>1275</v>
      </c>
      <c r="C412">
        <v>48</v>
      </c>
      <c r="D412" t="s">
        <v>16</v>
      </c>
      <c r="E412" t="s">
        <v>1276</v>
      </c>
      <c r="F412" t="s">
        <v>88</v>
      </c>
      <c r="G412" t="s">
        <v>12</v>
      </c>
      <c r="H412" t="s">
        <v>26</v>
      </c>
    </row>
    <row r="413" spans="1:8" x14ac:dyDescent="0.35">
      <c r="A413" t="s">
        <v>1277</v>
      </c>
      <c r="B413" t="s">
        <v>1278</v>
      </c>
      <c r="C413">
        <v>63</v>
      </c>
      <c r="D413" t="s">
        <v>9</v>
      </c>
      <c r="E413" t="s">
        <v>1279</v>
      </c>
      <c r="F413" t="s">
        <v>25</v>
      </c>
      <c r="G413" t="s">
        <v>12</v>
      </c>
      <c r="H413" t="s">
        <v>31</v>
      </c>
    </row>
    <row r="414" spans="1:8" x14ac:dyDescent="0.35">
      <c r="A414" t="s">
        <v>1280</v>
      </c>
      <c r="B414" t="s">
        <v>1281</v>
      </c>
      <c r="C414">
        <v>23</v>
      </c>
      <c r="D414" t="s">
        <v>16</v>
      </c>
      <c r="E414" t="s">
        <v>203</v>
      </c>
      <c r="F414" t="s">
        <v>156</v>
      </c>
      <c r="G414" t="s">
        <v>12</v>
      </c>
      <c r="H414" t="s">
        <v>13</v>
      </c>
    </row>
    <row r="415" spans="1:8" x14ac:dyDescent="0.35">
      <c r="A415" t="s">
        <v>1282</v>
      </c>
      <c r="B415" t="s">
        <v>1283</v>
      </c>
      <c r="C415">
        <v>59</v>
      </c>
      <c r="D415" t="s">
        <v>16</v>
      </c>
      <c r="E415" t="s">
        <v>1284</v>
      </c>
      <c r="F415" t="s">
        <v>106</v>
      </c>
      <c r="G415" t="s">
        <v>12</v>
      </c>
      <c r="H415" t="s">
        <v>26</v>
      </c>
    </row>
    <row r="416" spans="1:8" x14ac:dyDescent="0.35">
      <c r="A416" t="s">
        <v>1285</v>
      </c>
      <c r="B416" t="s">
        <v>1286</v>
      </c>
      <c r="C416">
        <v>35</v>
      </c>
      <c r="D416" t="s">
        <v>16</v>
      </c>
      <c r="E416" t="s">
        <v>1287</v>
      </c>
      <c r="F416" t="s">
        <v>113</v>
      </c>
      <c r="G416" t="s">
        <v>12</v>
      </c>
      <c r="H416" t="s">
        <v>13</v>
      </c>
    </row>
    <row r="417" spans="1:8" x14ac:dyDescent="0.35">
      <c r="A417" t="s">
        <v>1288</v>
      </c>
      <c r="B417" t="s">
        <v>1289</v>
      </c>
      <c r="C417">
        <v>26</v>
      </c>
      <c r="D417" t="s">
        <v>16</v>
      </c>
      <c r="E417" t="s">
        <v>1290</v>
      </c>
      <c r="F417" t="s">
        <v>162</v>
      </c>
      <c r="G417" t="s">
        <v>12</v>
      </c>
      <c r="H417" t="s">
        <v>31</v>
      </c>
    </row>
    <row r="418" spans="1:8" x14ac:dyDescent="0.35">
      <c r="A418" t="s">
        <v>1291</v>
      </c>
      <c r="B418" t="s">
        <v>1292</v>
      </c>
      <c r="C418">
        <v>46</v>
      </c>
      <c r="D418" t="s">
        <v>9</v>
      </c>
      <c r="E418" t="s">
        <v>1293</v>
      </c>
      <c r="F418" t="s">
        <v>323</v>
      </c>
      <c r="G418" t="s">
        <v>12</v>
      </c>
      <c r="H418" t="s">
        <v>19</v>
      </c>
    </row>
    <row r="419" spans="1:8" x14ac:dyDescent="0.35">
      <c r="A419" t="s">
        <v>1294</v>
      </c>
      <c r="B419" t="s">
        <v>1295</v>
      </c>
      <c r="C419">
        <v>64</v>
      </c>
      <c r="D419" t="s">
        <v>16</v>
      </c>
      <c r="E419" t="s">
        <v>1296</v>
      </c>
      <c r="F419" t="s">
        <v>11</v>
      </c>
      <c r="G419" t="s">
        <v>12</v>
      </c>
      <c r="H419" t="s">
        <v>26</v>
      </c>
    </row>
    <row r="420" spans="1:8" x14ac:dyDescent="0.35">
      <c r="A420" t="s">
        <v>1297</v>
      </c>
      <c r="B420" t="s">
        <v>1298</v>
      </c>
      <c r="C420">
        <v>60</v>
      </c>
      <c r="D420" t="s">
        <v>16</v>
      </c>
      <c r="E420" t="s">
        <v>1299</v>
      </c>
      <c r="F420" t="s">
        <v>47</v>
      </c>
      <c r="G420" t="s">
        <v>12</v>
      </c>
      <c r="H420" t="s">
        <v>31</v>
      </c>
    </row>
    <row r="421" spans="1:8" x14ac:dyDescent="0.35">
      <c r="A421" t="s">
        <v>1300</v>
      </c>
      <c r="B421" t="s">
        <v>1301</v>
      </c>
      <c r="C421">
        <v>33</v>
      </c>
      <c r="D421" t="s">
        <v>9</v>
      </c>
      <c r="E421" t="s">
        <v>1302</v>
      </c>
      <c r="F421" t="s">
        <v>312</v>
      </c>
      <c r="G421" t="s">
        <v>12</v>
      </c>
      <c r="H421" t="s">
        <v>13</v>
      </c>
    </row>
    <row r="422" spans="1:8" x14ac:dyDescent="0.35">
      <c r="A422" t="s">
        <v>1303</v>
      </c>
      <c r="B422" t="s">
        <v>1304</v>
      </c>
      <c r="C422">
        <v>60</v>
      </c>
      <c r="D422" t="s">
        <v>9</v>
      </c>
      <c r="E422" t="s">
        <v>1305</v>
      </c>
      <c r="F422" t="s">
        <v>11</v>
      </c>
      <c r="G422" t="s">
        <v>12</v>
      </c>
      <c r="H422" t="s">
        <v>26</v>
      </c>
    </row>
    <row r="423" spans="1:8" x14ac:dyDescent="0.35">
      <c r="A423" t="s">
        <v>1306</v>
      </c>
      <c r="B423" t="s">
        <v>1307</v>
      </c>
      <c r="C423">
        <v>45</v>
      </c>
      <c r="D423" t="s">
        <v>16</v>
      </c>
      <c r="E423" t="s">
        <v>1308</v>
      </c>
      <c r="F423" t="s">
        <v>74</v>
      </c>
      <c r="G423" t="s">
        <v>12</v>
      </c>
      <c r="H423" t="s">
        <v>19</v>
      </c>
    </row>
    <row r="424" spans="1:8" x14ac:dyDescent="0.35">
      <c r="A424" t="s">
        <v>1309</v>
      </c>
      <c r="B424" t="s">
        <v>1310</v>
      </c>
      <c r="C424">
        <v>42</v>
      </c>
      <c r="D424" t="s">
        <v>16</v>
      </c>
      <c r="E424" t="s">
        <v>1311</v>
      </c>
      <c r="F424" t="s">
        <v>62</v>
      </c>
      <c r="G424" t="s">
        <v>12</v>
      </c>
      <c r="H424" t="s">
        <v>19</v>
      </c>
    </row>
    <row r="425" spans="1:8" x14ac:dyDescent="0.35">
      <c r="A425" t="s">
        <v>1312</v>
      </c>
      <c r="B425" t="s">
        <v>1313</v>
      </c>
      <c r="C425">
        <v>35</v>
      </c>
      <c r="D425" t="s">
        <v>9</v>
      </c>
      <c r="E425" t="s">
        <v>1314</v>
      </c>
      <c r="F425" t="s">
        <v>62</v>
      </c>
      <c r="G425" t="s">
        <v>12</v>
      </c>
      <c r="H425" t="s">
        <v>31</v>
      </c>
    </row>
    <row r="426" spans="1:8" x14ac:dyDescent="0.35">
      <c r="A426" t="s">
        <v>1315</v>
      </c>
      <c r="B426" t="s">
        <v>1316</v>
      </c>
      <c r="C426">
        <v>53</v>
      </c>
      <c r="D426" t="s">
        <v>9</v>
      </c>
      <c r="E426" t="s">
        <v>1317</v>
      </c>
      <c r="F426" t="s">
        <v>11</v>
      </c>
      <c r="G426" t="s">
        <v>12</v>
      </c>
      <c r="H426" t="s">
        <v>26</v>
      </c>
    </row>
    <row r="427" spans="1:8" x14ac:dyDescent="0.35">
      <c r="A427" t="s">
        <v>1318</v>
      </c>
      <c r="B427" t="s">
        <v>1319</v>
      </c>
      <c r="C427">
        <v>40</v>
      </c>
      <c r="D427" t="s">
        <v>9</v>
      </c>
      <c r="E427" t="s">
        <v>1320</v>
      </c>
      <c r="F427" t="s">
        <v>117</v>
      </c>
      <c r="G427" t="s">
        <v>12</v>
      </c>
      <c r="H427" t="s">
        <v>26</v>
      </c>
    </row>
    <row r="428" spans="1:8" x14ac:dyDescent="0.35">
      <c r="A428" t="s">
        <v>1321</v>
      </c>
      <c r="B428" t="s">
        <v>1322</v>
      </c>
      <c r="C428">
        <v>28</v>
      </c>
      <c r="D428" t="s">
        <v>9</v>
      </c>
      <c r="E428" t="s">
        <v>1323</v>
      </c>
      <c r="F428" t="s">
        <v>11</v>
      </c>
      <c r="G428" t="s">
        <v>12</v>
      </c>
      <c r="H428" t="s">
        <v>19</v>
      </c>
    </row>
    <row r="429" spans="1:8" x14ac:dyDescent="0.35">
      <c r="A429" t="s">
        <v>1324</v>
      </c>
      <c r="B429" t="s">
        <v>1325</v>
      </c>
      <c r="C429">
        <v>18</v>
      </c>
      <c r="D429" t="s">
        <v>16</v>
      </c>
      <c r="E429" t="s">
        <v>1326</v>
      </c>
      <c r="F429" t="s">
        <v>433</v>
      </c>
      <c r="G429" t="s">
        <v>12</v>
      </c>
      <c r="H429" t="s">
        <v>13</v>
      </c>
    </row>
    <row r="430" spans="1:8" x14ac:dyDescent="0.35">
      <c r="A430" t="s">
        <v>1327</v>
      </c>
      <c r="B430" t="s">
        <v>1328</v>
      </c>
      <c r="C430">
        <v>27</v>
      </c>
      <c r="D430" t="s">
        <v>16</v>
      </c>
      <c r="E430" t="s">
        <v>1329</v>
      </c>
      <c r="F430" t="s">
        <v>327</v>
      </c>
      <c r="G430" t="s">
        <v>12</v>
      </c>
      <c r="H430" t="s">
        <v>26</v>
      </c>
    </row>
    <row r="431" spans="1:8" x14ac:dyDescent="0.35">
      <c r="A431" t="s">
        <v>1330</v>
      </c>
      <c r="B431" t="s">
        <v>1331</v>
      </c>
      <c r="C431">
        <v>43</v>
      </c>
      <c r="D431" t="s">
        <v>9</v>
      </c>
      <c r="E431" t="s">
        <v>1332</v>
      </c>
      <c r="F431" t="s">
        <v>106</v>
      </c>
      <c r="G431" t="s">
        <v>12</v>
      </c>
      <c r="H431" t="s">
        <v>19</v>
      </c>
    </row>
    <row r="432" spans="1:8" x14ac:dyDescent="0.35">
      <c r="A432" t="s">
        <v>1333</v>
      </c>
      <c r="B432" t="s">
        <v>1334</v>
      </c>
      <c r="C432">
        <v>36</v>
      </c>
      <c r="D432" t="s">
        <v>16</v>
      </c>
      <c r="E432" t="s">
        <v>1335</v>
      </c>
      <c r="F432" t="s">
        <v>88</v>
      </c>
      <c r="G432" t="s">
        <v>12</v>
      </c>
      <c r="H432" t="s">
        <v>13</v>
      </c>
    </row>
    <row r="433" spans="1:8" x14ac:dyDescent="0.35">
      <c r="A433" t="s">
        <v>1336</v>
      </c>
      <c r="B433" t="s">
        <v>1337</v>
      </c>
      <c r="C433">
        <v>27</v>
      </c>
      <c r="D433" t="s">
        <v>9</v>
      </c>
      <c r="E433" t="s">
        <v>1338</v>
      </c>
      <c r="F433" t="s">
        <v>30</v>
      </c>
      <c r="G433" t="s">
        <v>12</v>
      </c>
      <c r="H433" t="s">
        <v>19</v>
      </c>
    </row>
    <row r="434" spans="1:8" x14ac:dyDescent="0.35">
      <c r="A434" t="s">
        <v>1339</v>
      </c>
      <c r="B434" t="s">
        <v>1340</v>
      </c>
      <c r="C434">
        <v>37</v>
      </c>
      <c r="D434" t="s">
        <v>9</v>
      </c>
      <c r="E434" t="s">
        <v>1341</v>
      </c>
      <c r="F434" t="s">
        <v>88</v>
      </c>
      <c r="G434" t="s">
        <v>12</v>
      </c>
      <c r="H434" t="s">
        <v>26</v>
      </c>
    </row>
    <row r="435" spans="1:8" x14ac:dyDescent="0.35">
      <c r="A435" t="s">
        <v>1342</v>
      </c>
      <c r="B435" t="s">
        <v>1343</v>
      </c>
      <c r="C435">
        <v>51</v>
      </c>
      <c r="D435" t="s">
        <v>16</v>
      </c>
      <c r="E435" t="s">
        <v>1344</v>
      </c>
      <c r="F435" t="s">
        <v>58</v>
      </c>
      <c r="G435" t="s">
        <v>12</v>
      </c>
      <c r="H435" t="s">
        <v>31</v>
      </c>
    </row>
    <row r="436" spans="1:8" x14ac:dyDescent="0.35">
      <c r="A436" t="s">
        <v>1345</v>
      </c>
      <c r="B436" t="s">
        <v>1346</v>
      </c>
      <c r="C436">
        <v>48</v>
      </c>
      <c r="D436" t="s">
        <v>16</v>
      </c>
      <c r="E436" t="s">
        <v>1347</v>
      </c>
      <c r="F436" t="s">
        <v>253</v>
      </c>
      <c r="G436" t="s">
        <v>12</v>
      </c>
      <c r="H436" t="s">
        <v>13</v>
      </c>
    </row>
    <row r="437" spans="1:8" x14ac:dyDescent="0.35">
      <c r="A437" t="s">
        <v>1348</v>
      </c>
      <c r="B437" t="s">
        <v>1349</v>
      </c>
      <c r="C437">
        <v>37</v>
      </c>
      <c r="D437" t="s">
        <v>16</v>
      </c>
      <c r="E437" t="s">
        <v>1350</v>
      </c>
      <c r="F437" t="s">
        <v>106</v>
      </c>
      <c r="G437" t="s">
        <v>12</v>
      </c>
      <c r="H437" t="s">
        <v>31</v>
      </c>
    </row>
    <row r="438" spans="1:8" x14ac:dyDescent="0.35">
      <c r="A438" t="s">
        <v>1351</v>
      </c>
      <c r="B438" t="s">
        <v>1352</v>
      </c>
      <c r="C438">
        <v>61</v>
      </c>
      <c r="D438" t="s">
        <v>9</v>
      </c>
      <c r="E438" t="s">
        <v>1353</v>
      </c>
      <c r="F438" t="s">
        <v>39</v>
      </c>
      <c r="G438" t="s">
        <v>12</v>
      </c>
      <c r="H438" t="s">
        <v>13</v>
      </c>
    </row>
    <row r="439" spans="1:8" x14ac:dyDescent="0.35">
      <c r="A439" t="s">
        <v>1354</v>
      </c>
      <c r="B439" t="s">
        <v>1355</v>
      </c>
      <c r="C439">
        <v>47</v>
      </c>
      <c r="D439" t="s">
        <v>16</v>
      </c>
      <c r="E439" t="s">
        <v>596</v>
      </c>
      <c r="F439" t="s">
        <v>47</v>
      </c>
      <c r="G439" t="s">
        <v>12</v>
      </c>
      <c r="H439" t="s">
        <v>19</v>
      </c>
    </row>
    <row r="440" spans="1:8" x14ac:dyDescent="0.35">
      <c r="A440" t="s">
        <v>1356</v>
      </c>
      <c r="B440" t="s">
        <v>1357</v>
      </c>
      <c r="C440">
        <v>59</v>
      </c>
      <c r="D440" t="s">
        <v>16</v>
      </c>
      <c r="E440" t="s">
        <v>1358</v>
      </c>
      <c r="F440" t="s">
        <v>236</v>
      </c>
      <c r="G440" t="s">
        <v>12</v>
      </c>
      <c r="H440" t="s">
        <v>19</v>
      </c>
    </row>
    <row r="441" spans="1:8" x14ac:dyDescent="0.35">
      <c r="A441" t="s">
        <v>1359</v>
      </c>
      <c r="B441" t="s">
        <v>1360</v>
      </c>
      <c r="C441">
        <v>53</v>
      </c>
      <c r="D441" t="s">
        <v>9</v>
      </c>
      <c r="E441" t="s">
        <v>930</v>
      </c>
      <c r="F441" t="s">
        <v>156</v>
      </c>
      <c r="G441" t="s">
        <v>12</v>
      </c>
      <c r="H441" t="s">
        <v>31</v>
      </c>
    </row>
    <row r="442" spans="1:8" x14ac:dyDescent="0.35">
      <c r="A442" t="s">
        <v>1361</v>
      </c>
      <c r="B442" t="s">
        <v>1362</v>
      </c>
      <c r="C442">
        <v>60</v>
      </c>
      <c r="D442" t="s">
        <v>9</v>
      </c>
      <c r="E442" t="s">
        <v>1363</v>
      </c>
      <c r="F442" t="s">
        <v>18</v>
      </c>
      <c r="G442" t="s">
        <v>12</v>
      </c>
      <c r="H442" t="s">
        <v>31</v>
      </c>
    </row>
    <row r="443" spans="1:8" x14ac:dyDescent="0.35">
      <c r="A443" t="s">
        <v>1364</v>
      </c>
      <c r="B443" t="s">
        <v>1365</v>
      </c>
      <c r="C443">
        <v>31</v>
      </c>
      <c r="D443" t="s">
        <v>9</v>
      </c>
      <c r="E443" t="s">
        <v>1366</v>
      </c>
      <c r="F443" t="s">
        <v>323</v>
      </c>
      <c r="G443" t="s">
        <v>12</v>
      </c>
      <c r="H443" t="s">
        <v>31</v>
      </c>
    </row>
    <row r="444" spans="1:8" x14ac:dyDescent="0.35">
      <c r="A444" t="s">
        <v>1367</v>
      </c>
      <c r="B444" t="s">
        <v>1368</v>
      </c>
      <c r="C444">
        <v>42</v>
      </c>
      <c r="D444" t="s">
        <v>16</v>
      </c>
      <c r="E444" t="s">
        <v>1369</v>
      </c>
      <c r="F444" t="s">
        <v>35</v>
      </c>
      <c r="G444" t="s">
        <v>12</v>
      </c>
      <c r="H444" t="s">
        <v>26</v>
      </c>
    </row>
    <row r="445" spans="1:8" x14ac:dyDescent="0.35">
      <c r="A445" t="s">
        <v>1370</v>
      </c>
      <c r="B445" t="s">
        <v>1371</v>
      </c>
      <c r="C445">
        <v>51</v>
      </c>
      <c r="D445" t="s">
        <v>9</v>
      </c>
      <c r="E445" t="s">
        <v>1372</v>
      </c>
      <c r="F445" t="s">
        <v>358</v>
      </c>
      <c r="G445" t="s">
        <v>12</v>
      </c>
      <c r="H445" t="s">
        <v>31</v>
      </c>
    </row>
    <row r="446" spans="1:8" x14ac:dyDescent="0.35">
      <c r="A446" t="s">
        <v>1373</v>
      </c>
      <c r="B446" t="s">
        <v>1374</v>
      </c>
      <c r="C446">
        <v>19</v>
      </c>
      <c r="D446" t="s">
        <v>9</v>
      </c>
      <c r="E446" t="s">
        <v>1375</v>
      </c>
      <c r="F446" t="s">
        <v>844</v>
      </c>
      <c r="G446" t="s">
        <v>12</v>
      </c>
      <c r="H446" t="s">
        <v>13</v>
      </c>
    </row>
    <row r="447" spans="1:8" x14ac:dyDescent="0.35">
      <c r="A447" t="s">
        <v>1376</v>
      </c>
      <c r="B447" t="s">
        <v>1377</v>
      </c>
      <c r="C447">
        <v>41</v>
      </c>
      <c r="D447" t="s">
        <v>16</v>
      </c>
      <c r="E447" t="s">
        <v>1378</v>
      </c>
      <c r="F447" t="s">
        <v>286</v>
      </c>
      <c r="G447" t="s">
        <v>12</v>
      </c>
      <c r="H447" t="s">
        <v>19</v>
      </c>
    </row>
    <row r="448" spans="1:8" x14ac:dyDescent="0.35">
      <c r="A448" t="s">
        <v>1379</v>
      </c>
      <c r="B448" t="s">
        <v>1380</v>
      </c>
      <c r="C448">
        <v>35</v>
      </c>
      <c r="D448" t="s">
        <v>9</v>
      </c>
      <c r="E448" t="s">
        <v>1381</v>
      </c>
      <c r="F448" t="s">
        <v>96</v>
      </c>
      <c r="G448" t="s">
        <v>12</v>
      </c>
      <c r="H448" t="s">
        <v>31</v>
      </c>
    </row>
    <row r="449" spans="1:8" x14ac:dyDescent="0.35">
      <c r="A449" t="s">
        <v>1382</v>
      </c>
      <c r="B449" t="s">
        <v>1383</v>
      </c>
      <c r="C449">
        <v>45</v>
      </c>
      <c r="D449" t="s">
        <v>9</v>
      </c>
      <c r="E449" t="s">
        <v>1384</v>
      </c>
      <c r="F449" t="s">
        <v>11</v>
      </c>
      <c r="G449" t="s">
        <v>12</v>
      </c>
      <c r="H449" t="s">
        <v>13</v>
      </c>
    </row>
    <row r="450" spans="1:8" x14ac:dyDescent="0.35">
      <c r="A450" t="s">
        <v>1385</v>
      </c>
      <c r="B450" t="s">
        <v>1386</v>
      </c>
      <c r="C450">
        <v>64</v>
      </c>
      <c r="D450" t="s">
        <v>16</v>
      </c>
      <c r="E450" t="s">
        <v>1387</v>
      </c>
      <c r="F450" t="s">
        <v>844</v>
      </c>
      <c r="G450" t="s">
        <v>12</v>
      </c>
      <c r="H450" t="s">
        <v>26</v>
      </c>
    </row>
    <row r="451" spans="1:8" x14ac:dyDescent="0.35">
      <c r="A451" t="s">
        <v>1388</v>
      </c>
      <c r="B451" t="s">
        <v>1389</v>
      </c>
      <c r="C451">
        <v>29</v>
      </c>
      <c r="D451" t="s">
        <v>9</v>
      </c>
      <c r="E451" t="s">
        <v>1390</v>
      </c>
      <c r="F451" t="s">
        <v>25</v>
      </c>
      <c r="G451" t="s">
        <v>12</v>
      </c>
      <c r="H451" t="s">
        <v>26</v>
      </c>
    </row>
    <row r="452" spans="1:8" x14ac:dyDescent="0.35">
      <c r="A452" t="s">
        <v>1391</v>
      </c>
      <c r="B452" t="s">
        <v>1392</v>
      </c>
      <c r="C452">
        <v>59</v>
      </c>
      <c r="D452" t="s">
        <v>9</v>
      </c>
      <c r="E452" t="s">
        <v>1393</v>
      </c>
      <c r="F452" t="s">
        <v>70</v>
      </c>
      <c r="G452" t="s">
        <v>12</v>
      </c>
      <c r="H452" t="s">
        <v>26</v>
      </c>
    </row>
    <row r="453" spans="1:8" x14ac:dyDescent="0.35">
      <c r="A453" t="s">
        <v>1394</v>
      </c>
      <c r="B453" t="s">
        <v>1395</v>
      </c>
      <c r="C453">
        <v>46</v>
      </c>
      <c r="D453" t="s">
        <v>9</v>
      </c>
      <c r="E453" t="s">
        <v>563</v>
      </c>
      <c r="F453" t="s">
        <v>232</v>
      </c>
      <c r="G453" t="s">
        <v>12</v>
      </c>
      <c r="H453" t="s">
        <v>13</v>
      </c>
    </row>
    <row r="454" spans="1:8" x14ac:dyDescent="0.35">
      <c r="A454" t="s">
        <v>1396</v>
      </c>
      <c r="B454" t="s">
        <v>1397</v>
      </c>
      <c r="C454">
        <v>60</v>
      </c>
      <c r="D454" t="s">
        <v>16</v>
      </c>
      <c r="E454" t="s">
        <v>1398</v>
      </c>
      <c r="F454" t="s">
        <v>312</v>
      </c>
      <c r="G454" t="s">
        <v>12</v>
      </c>
      <c r="H454" t="s">
        <v>26</v>
      </c>
    </row>
    <row r="455" spans="1:8" x14ac:dyDescent="0.35">
      <c r="A455" t="s">
        <v>1399</v>
      </c>
      <c r="B455" t="s">
        <v>1400</v>
      </c>
      <c r="C455">
        <v>62</v>
      </c>
      <c r="D455" t="s">
        <v>16</v>
      </c>
      <c r="E455" t="s">
        <v>1401</v>
      </c>
      <c r="F455" t="s">
        <v>99</v>
      </c>
      <c r="G455" t="s">
        <v>12</v>
      </c>
      <c r="H455" t="s">
        <v>19</v>
      </c>
    </row>
    <row r="456" spans="1:8" x14ac:dyDescent="0.35">
      <c r="A456" t="s">
        <v>1402</v>
      </c>
      <c r="B456" t="s">
        <v>1403</v>
      </c>
      <c r="C456">
        <v>60</v>
      </c>
      <c r="D456" t="s">
        <v>9</v>
      </c>
      <c r="E456" t="s">
        <v>129</v>
      </c>
      <c r="F456" t="s">
        <v>96</v>
      </c>
      <c r="G456" t="s">
        <v>12</v>
      </c>
      <c r="H456" t="s">
        <v>13</v>
      </c>
    </row>
    <row r="457" spans="1:8" x14ac:dyDescent="0.35">
      <c r="A457" t="s">
        <v>1404</v>
      </c>
      <c r="B457" t="s">
        <v>1405</v>
      </c>
      <c r="C457">
        <v>54</v>
      </c>
      <c r="D457" t="s">
        <v>9</v>
      </c>
      <c r="E457" t="s">
        <v>1406</v>
      </c>
      <c r="F457" t="s">
        <v>193</v>
      </c>
      <c r="G457" t="s">
        <v>12</v>
      </c>
      <c r="H457" t="s">
        <v>13</v>
      </c>
    </row>
    <row r="458" spans="1:8" x14ac:dyDescent="0.35">
      <c r="A458" t="s">
        <v>1407</v>
      </c>
      <c r="B458" t="s">
        <v>1408</v>
      </c>
      <c r="C458">
        <v>59</v>
      </c>
      <c r="D458" t="s">
        <v>16</v>
      </c>
      <c r="E458" t="s">
        <v>1409</v>
      </c>
      <c r="F458" t="s">
        <v>290</v>
      </c>
      <c r="G458" t="s">
        <v>12</v>
      </c>
      <c r="H458" t="s">
        <v>13</v>
      </c>
    </row>
    <row r="459" spans="1:8" x14ac:dyDescent="0.35">
      <c r="A459" t="s">
        <v>1410</v>
      </c>
      <c r="B459" t="s">
        <v>1411</v>
      </c>
      <c r="C459">
        <v>59</v>
      </c>
      <c r="D459" t="s">
        <v>9</v>
      </c>
      <c r="E459" t="s">
        <v>1412</v>
      </c>
      <c r="F459" t="s">
        <v>587</v>
      </c>
      <c r="G459" t="s">
        <v>12</v>
      </c>
      <c r="H459" t="s">
        <v>19</v>
      </c>
    </row>
    <row r="460" spans="1:8" x14ac:dyDescent="0.35">
      <c r="A460" t="s">
        <v>1413</v>
      </c>
      <c r="B460" t="s">
        <v>1414</v>
      </c>
      <c r="C460">
        <v>62</v>
      </c>
      <c r="D460" t="s">
        <v>16</v>
      </c>
      <c r="E460" t="s">
        <v>1415</v>
      </c>
      <c r="F460" t="s">
        <v>51</v>
      </c>
      <c r="G460" t="s">
        <v>12</v>
      </c>
      <c r="H460" t="s">
        <v>31</v>
      </c>
    </row>
    <row r="461" spans="1:8" x14ac:dyDescent="0.35">
      <c r="A461" t="s">
        <v>1416</v>
      </c>
      <c r="B461" t="s">
        <v>678</v>
      </c>
      <c r="C461">
        <v>29</v>
      </c>
      <c r="D461" t="s">
        <v>16</v>
      </c>
      <c r="E461" t="s">
        <v>1417</v>
      </c>
      <c r="F461" t="s">
        <v>316</v>
      </c>
      <c r="G461" t="s">
        <v>12</v>
      </c>
      <c r="H461" t="s">
        <v>13</v>
      </c>
    </row>
    <row r="462" spans="1:8" x14ac:dyDescent="0.35">
      <c r="A462" t="s">
        <v>1418</v>
      </c>
      <c r="B462" t="s">
        <v>1419</v>
      </c>
      <c r="C462">
        <v>35</v>
      </c>
      <c r="D462" t="s">
        <v>9</v>
      </c>
      <c r="E462" t="s">
        <v>1420</v>
      </c>
      <c r="F462" t="s">
        <v>266</v>
      </c>
      <c r="G462" t="s">
        <v>12</v>
      </c>
      <c r="H462" t="s">
        <v>13</v>
      </c>
    </row>
    <row r="463" spans="1:8" x14ac:dyDescent="0.35">
      <c r="A463" t="s">
        <v>1421</v>
      </c>
      <c r="B463" t="s">
        <v>1422</v>
      </c>
      <c r="C463">
        <v>60</v>
      </c>
      <c r="D463" t="s">
        <v>16</v>
      </c>
      <c r="E463" t="s">
        <v>1423</v>
      </c>
      <c r="F463" t="s">
        <v>62</v>
      </c>
      <c r="G463" t="s">
        <v>12</v>
      </c>
      <c r="H463" t="s">
        <v>31</v>
      </c>
    </row>
    <row r="464" spans="1:8" x14ac:dyDescent="0.35">
      <c r="A464" t="s">
        <v>1424</v>
      </c>
      <c r="B464" t="s">
        <v>1425</v>
      </c>
      <c r="C464">
        <v>34</v>
      </c>
      <c r="D464" t="s">
        <v>16</v>
      </c>
      <c r="E464" t="s">
        <v>1426</v>
      </c>
      <c r="F464" t="s">
        <v>43</v>
      </c>
      <c r="G464" t="s">
        <v>12</v>
      </c>
      <c r="H464" t="s">
        <v>31</v>
      </c>
    </row>
    <row r="465" spans="1:8" x14ac:dyDescent="0.35">
      <c r="A465" t="s">
        <v>1427</v>
      </c>
      <c r="B465" t="s">
        <v>1428</v>
      </c>
      <c r="C465">
        <v>36</v>
      </c>
      <c r="D465" t="s">
        <v>16</v>
      </c>
      <c r="E465" t="s">
        <v>1429</v>
      </c>
      <c r="F465" t="s">
        <v>166</v>
      </c>
      <c r="G465" t="s">
        <v>12</v>
      </c>
      <c r="H465" t="s">
        <v>26</v>
      </c>
    </row>
    <row r="466" spans="1:8" x14ac:dyDescent="0.35">
      <c r="A466" t="s">
        <v>3835</v>
      </c>
      <c r="B466" t="s">
        <v>1431</v>
      </c>
      <c r="C466">
        <v>45</v>
      </c>
      <c r="D466" t="s">
        <v>16</v>
      </c>
      <c r="E466" t="s">
        <v>1432</v>
      </c>
      <c r="F466" t="s">
        <v>74</v>
      </c>
      <c r="G466" t="s">
        <v>12</v>
      </c>
      <c r="H466" t="s">
        <v>19</v>
      </c>
    </row>
    <row r="467" spans="1:8" x14ac:dyDescent="0.35">
      <c r="A467" t="s">
        <v>1433</v>
      </c>
      <c r="B467" t="s">
        <v>1434</v>
      </c>
      <c r="C467">
        <v>28</v>
      </c>
      <c r="D467" t="s">
        <v>16</v>
      </c>
      <c r="E467" t="s">
        <v>1435</v>
      </c>
      <c r="F467" t="s">
        <v>11</v>
      </c>
      <c r="G467" t="s">
        <v>12</v>
      </c>
      <c r="H467" t="s">
        <v>31</v>
      </c>
    </row>
    <row r="468" spans="1:8" x14ac:dyDescent="0.35">
      <c r="A468" t="s">
        <v>1436</v>
      </c>
      <c r="B468" t="s">
        <v>1437</v>
      </c>
      <c r="C468">
        <v>18</v>
      </c>
      <c r="D468" t="s">
        <v>9</v>
      </c>
      <c r="E468" t="s">
        <v>1438</v>
      </c>
      <c r="F468" t="s">
        <v>200</v>
      </c>
      <c r="G468" t="s">
        <v>12</v>
      </c>
      <c r="H468" t="s">
        <v>31</v>
      </c>
    </row>
    <row r="469" spans="1:8" x14ac:dyDescent="0.35">
      <c r="A469" t="s">
        <v>1439</v>
      </c>
      <c r="B469" t="s">
        <v>1440</v>
      </c>
      <c r="C469">
        <v>63</v>
      </c>
      <c r="D469" t="s">
        <v>16</v>
      </c>
      <c r="E469" t="s">
        <v>1441</v>
      </c>
      <c r="F469" t="s">
        <v>170</v>
      </c>
      <c r="G469" t="s">
        <v>12</v>
      </c>
      <c r="H469" t="s">
        <v>13</v>
      </c>
    </row>
    <row r="470" spans="1:8" x14ac:dyDescent="0.35">
      <c r="A470" t="s">
        <v>1442</v>
      </c>
      <c r="B470" t="s">
        <v>1443</v>
      </c>
      <c r="C470">
        <v>45</v>
      </c>
      <c r="D470" t="s">
        <v>9</v>
      </c>
      <c r="E470" t="s">
        <v>1444</v>
      </c>
      <c r="F470" t="s">
        <v>170</v>
      </c>
      <c r="G470" t="s">
        <v>12</v>
      </c>
      <c r="H470" t="s">
        <v>26</v>
      </c>
    </row>
    <row r="471" spans="1:8" x14ac:dyDescent="0.35">
      <c r="A471" t="s">
        <v>1445</v>
      </c>
      <c r="B471" t="s">
        <v>1446</v>
      </c>
      <c r="C471">
        <v>19</v>
      </c>
      <c r="D471" t="s">
        <v>9</v>
      </c>
      <c r="E471" t="s">
        <v>1447</v>
      </c>
      <c r="F471" t="s">
        <v>117</v>
      </c>
      <c r="G471" t="s">
        <v>12</v>
      </c>
      <c r="H471" t="s">
        <v>13</v>
      </c>
    </row>
    <row r="472" spans="1:8" x14ac:dyDescent="0.35">
      <c r="A472" t="s">
        <v>1448</v>
      </c>
      <c r="B472" t="s">
        <v>1449</v>
      </c>
      <c r="C472">
        <v>21</v>
      </c>
      <c r="D472" t="s">
        <v>16</v>
      </c>
      <c r="E472" t="s">
        <v>1450</v>
      </c>
      <c r="F472" t="s">
        <v>47</v>
      </c>
      <c r="G472" t="s">
        <v>12</v>
      </c>
      <c r="H472" t="s">
        <v>13</v>
      </c>
    </row>
    <row r="473" spans="1:8" x14ac:dyDescent="0.35">
      <c r="A473" t="s">
        <v>1451</v>
      </c>
      <c r="B473" t="s">
        <v>1452</v>
      </c>
      <c r="C473">
        <v>42</v>
      </c>
      <c r="D473" t="s">
        <v>9</v>
      </c>
      <c r="E473" t="s">
        <v>1453</v>
      </c>
      <c r="F473" t="s">
        <v>66</v>
      </c>
      <c r="G473" t="s">
        <v>12</v>
      </c>
      <c r="H473" t="s">
        <v>19</v>
      </c>
    </row>
    <row r="474" spans="1:8" x14ac:dyDescent="0.35">
      <c r="A474" t="s">
        <v>1454</v>
      </c>
      <c r="B474" t="s">
        <v>1455</v>
      </c>
      <c r="C474">
        <v>42</v>
      </c>
      <c r="D474" t="s">
        <v>9</v>
      </c>
      <c r="E474" t="s">
        <v>1456</v>
      </c>
      <c r="F474" t="s">
        <v>714</v>
      </c>
      <c r="G474" t="s">
        <v>12</v>
      </c>
      <c r="H474" t="s">
        <v>31</v>
      </c>
    </row>
    <row r="475" spans="1:8" x14ac:dyDescent="0.35">
      <c r="A475" t="s">
        <v>1457</v>
      </c>
      <c r="B475" t="s">
        <v>1458</v>
      </c>
      <c r="C475">
        <v>53</v>
      </c>
      <c r="D475" t="s">
        <v>9</v>
      </c>
      <c r="E475" t="s">
        <v>1459</v>
      </c>
      <c r="F475" t="s">
        <v>323</v>
      </c>
      <c r="G475" t="s">
        <v>12</v>
      </c>
      <c r="H475" t="s">
        <v>26</v>
      </c>
    </row>
    <row r="476" spans="1:8" x14ac:dyDescent="0.35">
      <c r="A476" t="s">
        <v>1460</v>
      </c>
      <c r="B476" t="s">
        <v>1461</v>
      </c>
      <c r="C476">
        <v>32</v>
      </c>
      <c r="D476" t="s">
        <v>16</v>
      </c>
      <c r="E476" t="s">
        <v>1462</v>
      </c>
      <c r="F476" t="s">
        <v>39</v>
      </c>
      <c r="G476" t="s">
        <v>12</v>
      </c>
      <c r="H476" t="s">
        <v>19</v>
      </c>
    </row>
    <row r="477" spans="1:8" x14ac:dyDescent="0.35">
      <c r="A477" t="s">
        <v>1463</v>
      </c>
      <c r="B477" t="s">
        <v>1464</v>
      </c>
      <c r="C477">
        <v>18</v>
      </c>
      <c r="D477" t="s">
        <v>16</v>
      </c>
      <c r="E477" t="s">
        <v>394</v>
      </c>
      <c r="F477" t="s">
        <v>170</v>
      </c>
      <c r="G477" t="s">
        <v>12</v>
      </c>
      <c r="H477" t="s">
        <v>19</v>
      </c>
    </row>
    <row r="478" spans="1:8" x14ac:dyDescent="0.35">
      <c r="A478" t="s">
        <v>1465</v>
      </c>
      <c r="B478" t="s">
        <v>1466</v>
      </c>
      <c r="C478">
        <v>33</v>
      </c>
      <c r="D478" t="s">
        <v>16</v>
      </c>
      <c r="E478" t="s">
        <v>1467</v>
      </c>
      <c r="F478" t="s">
        <v>96</v>
      </c>
      <c r="G478" t="s">
        <v>12</v>
      </c>
      <c r="H478" t="s">
        <v>13</v>
      </c>
    </row>
    <row r="479" spans="1:8" x14ac:dyDescent="0.35">
      <c r="A479" t="s">
        <v>1468</v>
      </c>
      <c r="B479" t="s">
        <v>1469</v>
      </c>
      <c r="C479">
        <v>41</v>
      </c>
      <c r="D479" t="s">
        <v>16</v>
      </c>
      <c r="E479" t="s">
        <v>1470</v>
      </c>
      <c r="F479" t="s">
        <v>62</v>
      </c>
      <c r="G479" t="s">
        <v>12</v>
      </c>
      <c r="H479" t="s">
        <v>19</v>
      </c>
    </row>
    <row r="480" spans="1:8" x14ac:dyDescent="0.35">
      <c r="A480" t="s">
        <v>1471</v>
      </c>
      <c r="B480" t="s">
        <v>1472</v>
      </c>
      <c r="C480">
        <v>59</v>
      </c>
      <c r="D480" t="s">
        <v>9</v>
      </c>
      <c r="E480" t="s">
        <v>1473</v>
      </c>
      <c r="F480" t="s">
        <v>39</v>
      </c>
      <c r="G480" t="s">
        <v>12</v>
      </c>
      <c r="H480" t="s">
        <v>13</v>
      </c>
    </row>
    <row r="481" spans="1:8" x14ac:dyDescent="0.35">
      <c r="A481" t="s">
        <v>1474</v>
      </c>
      <c r="B481" t="s">
        <v>1475</v>
      </c>
      <c r="C481">
        <v>40</v>
      </c>
      <c r="D481" t="s">
        <v>9</v>
      </c>
      <c r="E481" t="s">
        <v>1476</v>
      </c>
      <c r="F481" t="s">
        <v>43</v>
      </c>
      <c r="G481" t="s">
        <v>12</v>
      </c>
      <c r="H481" t="s">
        <v>26</v>
      </c>
    </row>
    <row r="482" spans="1:8" x14ac:dyDescent="0.35">
      <c r="A482" t="s">
        <v>1477</v>
      </c>
      <c r="B482" t="s">
        <v>1478</v>
      </c>
      <c r="C482">
        <v>33</v>
      </c>
      <c r="D482" t="s">
        <v>9</v>
      </c>
      <c r="E482" t="s">
        <v>1479</v>
      </c>
      <c r="F482" t="s">
        <v>249</v>
      </c>
      <c r="G482" t="s">
        <v>12</v>
      </c>
      <c r="H482" t="s">
        <v>26</v>
      </c>
    </row>
    <row r="483" spans="1:8" x14ac:dyDescent="0.35">
      <c r="A483" t="s">
        <v>1480</v>
      </c>
      <c r="B483" t="s">
        <v>1481</v>
      </c>
      <c r="C483">
        <v>21</v>
      </c>
      <c r="D483" t="s">
        <v>9</v>
      </c>
      <c r="E483" t="s">
        <v>1482</v>
      </c>
      <c r="F483" t="s">
        <v>81</v>
      </c>
      <c r="G483" t="s">
        <v>12</v>
      </c>
      <c r="H483" t="s">
        <v>13</v>
      </c>
    </row>
    <row r="484" spans="1:8" x14ac:dyDescent="0.35">
      <c r="A484" t="s">
        <v>1483</v>
      </c>
      <c r="B484" t="s">
        <v>1484</v>
      </c>
      <c r="C484">
        <v>26</v>
      </c>
      <c r="D484" t="s">
        <v>9</v>
      </c>
      <c r="E484" t="s">
        <v>1485</v>
      </c>
      <c r="F484" t="s">
        <v>587</v>
      </c>
      <c r="G484" t="s">
        <v>12</v>
      </c>
      <c r="H484" t="s">
        <v>19</v>
      </c>
    </row>
    <row r="485" spans="1:8" x14ac:dyDescent="0.35">
      <c r="A485" t="s">
        <v>1486</v>
      </c>
      <c r="B485" t="s">
        <v>1272</v>
      </c>
      <c r="C485">
        <v>48</v>
      </c>
      <c r="D485" t="s">
        <v>9</v>
      </c>
      <c r="E485" t="s">
        <v>1487</v>
      </c>
      <c r="F485" t="s">
        <v>183</v>
      </c>
      <c r="G485" t="s">
        <v>12</v>
      </c>
      <c r="H485" t="s">
        <v>13</v>
      </c>
    </row>
    <row r="486" spans="1:8" x14ac:dyDescent="0.35">
      <c r="A486" t="s">
        <v>1488</v>
      </c>
      <c r="B486" t="s">
        <v>1489</v>
      </c>
      <c r="C486">
        <v>32</v>
      </c>
      <c r="D486" t="s">
        <v>9</v>
      </c>
      <c r="E486" t="s">
        <v>1490</v>
      </c>
      <c r="F486" t="s">
        <v>714</v>
      </c>
      <c r="G486" t="s">
        <v>12</v>
      </c>
      <c r="H486" t="s">
        <v>26</v>
      </c>
    </row>
    <row r="487" spans="1:8" x14ac:dyDescent="0.35">
      <c r="A487" t="s">
        <v>1491</v>
      </c>
      <c r="B487" t="s">
        <v>1492</v>
      </c>
      <c r="C487">
        <v>46</v>
      </c>
      <c r="D487" t="s">
        <v>16</v>
      </c>
      <c r="E487" t="s">
        <v>1493</v>
      </c>
      <c r="F487" t="s">
        <v>286</v>
      </c>
      <c r="G487" t="s">
        <v>12</v>
      </c>
      <c r="H487" t="s">
        <v>26</v>
      </c>
    </row>
    <row r="488" spans="1:8" x14ac:dyDescent="0.35">
      <c r="A488" t="s">
        <v>3834</v>
      </c>
      <c r="B488" t="s">
        <v>1495</v>
      </c>
      <c r="C488">
        <v>22</v>
      </c>
      <c r="D488" t="s">
        <v>16</v>
      </c>
      <c r="E488" t="s">
        <v>1496</v>
      </c>
      <c r="F488" t="s">
        <v>170</v>
      </c>
      <c r="G488" t="s">
        <v>12</v>
      </c>
      <c r="H488" t="s">
        <v>26</v>
      </c>
    </row>
    <row r="489" spans="1:8" x14ac:dyDescent="0.35">
      <c r="A489" t="s">
        <v>1497</v>
      </c>
      <c r="B489" t="s">
        <v>1498</v>
      </c>
      <c r="C489">
        <v>36</v>
      </c>
      <c r="D489" t="s">
        <v>16</v>
      </c>
      <c r="E489" t="s">
        <v>1499</v>
      </c>
      <c r="F489" t="s">
        <v>117</v>
      </c>
      <c r="G489" t="s">
        <v>12</v>
      </c>
      <c r="H489" t="s">
        <v>19</v>
      </c>
    </row>
    <row r="490" spans="1:8" x14ac:dyDescent="0.35">
      <c r="A490" t="s">
        <v>1500</v>
      </c>
      <c r="B490" t="s">
        <v>1501</v>
      </c>
      <c r="C490">
        <v>23</v>
      </c>
      <c r="D490" t="s">
        <v>16</v>
      </c>
      <c r="E490" t="s">
        <v>1502</v>
      </c>
      <c r="F490" t="s">
        <v>30</v>
      </c>
      <c r="G490" t="s">
        <v>12</v>
      </c>
      <c r="H490" t="s">
        <v>19</v>
      </c>
    </row>
    <row r="491" spans="1:8" x14ac:dyDescent="0.35">
      <c r="A491" t="s">
        <v>1503</v>
      </c>
      <c r="B491" t="s">
        <v>1504</v>
      </c>
      <c r="C491">
        <v>42</v>
      </c>
      <c r="D491" t="s">
        <v>16</v>
      </c>
      <c r="E491" t="s">
        <v>1505</v>
      </c>
      <c r="F491" t="s">
        <v>253</v>
      </c>
      <c r="G491" t="s">
        <v>12</v>
      </c>
      <c r="H491" t="s">
        <v>31</v>
      </c>
    </row>
    <row r="492" spans="1:8" x14ac:dyDescent="0.35">
      <c r="A492" t="s">
        <v>1506</v>
      </c>
      <c r="B492" t="s">
        <v>1507</v>
      </c>
      <c r="C492">
        <v>23</v>
      </c>
      <c r="D492" t="s">
        <v>9</v>
      </c>
      <c r="E492" t="s">
        <v>1508</v>
      </c>
      <c r="F492" t="s">
        <v>140</v>
      </c>
      <c r="G492" t="s">
        <v>12</v>
      </c>
      <c r="H492" t="s">
        <v>19</v>
      </c>
    </row>
    <row r="493" spans="1:8" x14ac:dyDescent="0.35">
      <c r="A493" t="s">
        <v>3833</v>
      </c>
      <c r="B493" t="s">
        <v>1510</v>
      </c>
      <c r="C493">
        <v>52</v>
      </c>
      <c r="D493" t="s">
        <v>16</v>
      </c>
      <c r="E493" t="s">
        <v>1511</v>
      </c>
      <c r="F493" t="s">
        <v>39</v>
      </c>
      <c r="G493" t="s">
        <v>12</v>
      </c>
      <c r="H493" t="s">
        <v>13</v>
      </c>
    </row>
    <row r="494" spans="1:8" x14ac:dyDescent="0.35">
      <c r="A494" t="s">
        <v>1512</v>
      </c>
      <c r="B494" t="s">
        <v>1513</v>
      </c>
      <c r="C494">
        <v>59</v>
      </c>
      <c r="D494" t="s">
        <v>16</v>
      </c>
      <c r="E494" t="s">
        <v>1514</v>
      </c>
      <c r="F494" t="s">
        <v>249</v>
      </c>
      <c r="G494" t="s">
        <v>12</v>
      </c>
      <c r="H494" t="s">
        <v>19</v>
      </c>
    </row>
    <row r="495" spans="1:8" x14ac:dyDescent="0.35">
      <c r="A495" t="s">
        <v>1515</v>
      </c>
      <c r="B495" t="s">
        <v>1516</v>
      </c>
      <c r="C495">
        <v>28</v>
      </c>
      <c r="D495" t="s">
        <v>9</v>
      </c>
      <c r="E495" t="s">
        <v>84</v>
      </c>
      <c r="F495" t="s">
        <v>22</v>
      </c>
      <c r="G495" t="s">
        <v>12</v>
      </c>
      <c r="H495" t="s">
        <v>31</v>
      </c>
    </row>
    <row r="496" spans="1:8" x14ac:dyDescent="0.35">
      <c r="A496" t="s">
        <v>1517</v>
      </c>
      <c r="B496" t="s">
        <v>1518</v>
      </c>
      <c r="C496">
        <v>21</v>
      </c>
      <c r="D496" t="s">
        <v>9</v>
      </c>
      <c r="E496" t="s">
        <v>1519</v>
      </c>
      <c r="F496" t="s">
        <v>358</v>
      </c>
      <c r="G496" t="s">
        <v>12</v>
      </c>
      <c r="H496" t="s">
        <v>13</v>
      </c>
    </row>
    <row r="497" spans="1:8" x14ac:dyDescent="0.35">
      <c r="A497" t="s">
        <v>1520</v>
      </c>
      <c r="B497" t="s">
        <v>1521</v>
      </c>
      <c r="C497">
        <v>23</v>
      </c>
      <c r="D497" t="s">
        <v>16</v>
      </c>
      <c r="E497" t="s">
        <v>1522</v>
      </c>
      <c r="F497" t="s">
        <v>92</v>
      </c>
      <c r="G497" t="s">
        <v>12</v>
      </c>
      <c r="H497" t="s">
        <v>26</v>
      </c>
    </row>
    <row r="498" spans="1:8" x14ac:dyDescent="0.35">
      <c r="A498" t="s">
        <v>1523</v>
      </c>
      <c r="B498" t="s">
        <v>1524</v>
      </c>
      <c r="C498">
        <v>56</v>
      </c>
      <c r="D498" t="s">
        <v>9</v>
      </c>
      <c r="E498" t="s">
        <v>1525</v>
      </c>
      <c r="F498" t="s">
        <v>25</v>
      </c>
      <c r="G498" t="s">
        <v>12</v>
      </c>
      <c r="H498" t="s">
        <v>26</v>
      </c>
    </row>
    <row r="499" spans="1:8" x14ac:dyDescent="0.35">
      <c r="A499" t="s">
        <v>1526</v>
      </c>
      <c r="B499" t="s">
        <v>1527</v>
      </c>
      <c r="C499">
        <v>47</v>
      </c>
      <c r="D499" t="s">
        <v>16</v>
      </c>
      <c r="E499" t="s">
        <v>1528</v>
      </c>
      <c r="F499" t="s">
        <v>58</v>
      </c>
      <c r="G499" t="s">
        <v>12</v>
      </c>
      <c r="H499" t="s">
        <v>13</v>
      </c>
    </row>
    <row r="500" spans="1:8" x14ac:dyDescent="0.35">
      <c r="A500" t="s">
        <v>1529</v>
      </c>
      <c r="B500" t="s">
        <v>1530</v>
      </c>
      <c r="C500">
        <v>35</v>
      </c>
      <c r="D500" t="s">
        <v>9</v>
      </c>
      <c r="E500" t="s">
        <v>1531</v>
      </c>
      <c r="F500" t="s">
        <v>232</v>
      </c>
      <c r="G500" t="s">
        <v>12</v>
      </c>
      <c r="H500" t="s">
        <v>31</v>
      </c>
    </row>
    <row r="501" spans="1:8" x14ac:dyDescent="0.35">
      <c r="A501" t="s">
        <v>3832</v>
      </c>
      <c r="B501" t="s">
        <v>1533</v>
      </c>
      <c r="C501">
        <v>27</v>
      </c>
      <c r="D501" t="s">
        <v>16</v>
      </c>
      <c r="E501" t="s">
        <v>1534</v>
      </c>
      <c r="F501" t="s">
        <v>35</v>
      </c>
      <c r="G501" t="s">
        <v>12</v>
      </c>
      <c r="H501" t="s">
        <v>19</v>
      </c>
    </row>
  </sheetData>
  <autoFilter ref="A1:H501" xr:uid="{0FE9F042-C011-4BFF-B39E-0A5D3ACD070B}"/>
  <dataConsolidate/>
  <conditionalFormatting sqref="B1:B1048576">
    <cfRule type="duplicateValues" dxfId="5" priority="1"/>
  </conditionalFormatting>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21D6F-DE5B-473C-95DC-9D86A9DB328D}">
  <sheetPr codeName="Sheet6"/>
  <dimension ref="A1:N501"/>
  <sheetViews>
    <sheetView topLeftCell="F1" workbookViewId="0">
      <selection activeCell="G2" sqref="A2:K501"/>
    </sheetView>
  </sheetViews>
  <sheetFormatPr defaultRowHeight="14.5" x14ac:dyDescent="0.35"/>
  <cols>
    <col min="1" max="1" width="14.08984375" bestFit="1" customWidth="1"/>
    <col min="2" max="2" width="16.453125" bestFit="1" customWidth="1"/>
    <col min="3" max="3" width="13.7265625" customWidth="1"/>
    <col min="4" max="4" width="19.453125" customWidth="1"/>
    <col min="5" max="5" width="7.7265625" customWidth="1"/>
    <col min="6" max="6" width="17.26953125" customWidth="1"/>
    <col min="7" max="7" width="13" customWidth="1"/>
    <col min="8" max="8" width="24.90625" customWidth="1"/>
    <col min="9" max="9" width="19.54296875" customWidth="1"/>
    <col min="10" max="10" width="10.90625" customWidth="1"/>
    <col min="11" max="11" width="16.6328125" customWidth="1"/>
    <col min="12" max="12" width="14.1796875" bestFit="1" customWidth="1"/>
  </cols>
  <sheetData>
    <row r="1" spans="1:14" x14ac:dyDescent="0.35">
      <c r="A1" t="s">
        <v>0</v>
      </c>
      <c r="B1" t="s">
        <v>3970</v>
      </c>
      <c r="C1" t="s">
        <v>3971</v>
      </c>
      <c r="D1" t="s">
        <v>4605</v>
      </c>
      <c r="E1" t="s">
        <v>2</v>
      </c>
      <c r="F1" t="s">
        <v>4548</v>
      </c>
      <c r="G1" t="s">
        <v>3</v>
      </c>
      <c r="H1" t="s">
        <v>4</v>
      </c>
      <c r="I1" t="s">
        <v>5</v>
      </c>
      <c r="J1" t="s">
        <v>6</v>
      </c>
      <c r="K1" t="s">
        <v>7</v>
      </c>
    </row>
    <row r="2" spans="1:14" x14ac:dyDescent="0.35">
      <c r="A2" t="s">
        <v>8</v>
      </c>
      <c r="B2" t="s">
        <v>3972</v>
      </c>
      <c r="C2" t="s">
        <v>3973</v>
      </c>
      <c r="D2" t="str">
        <f>Customer_Dim_UPDATED[[#This Row],[First Name]]&amp;" "&amp;Customer_Dim_UPDATED[[#This Row],[Last Name]]</f>
        <v>Sheena Bonilla</v>
      </c>
      <c r="E2">
        <v>55</v>
      </c>
      <c r="F2" t="s">
        <v>3974</v>
      </c>
      <c r="G2" t="s">
        <v>9</v>
      </c>
      <c r="H2" t="s">
        <v>10</v>
      </c>
      <c r="I2" t="s">
        <v>11</v>
      </c>
      <c r="J2" t="s">
        <v>12</v>
      </c>
      <c r="K2" t="s">
        <v>3964</v>
      </c>
    </row>
    <row r="3" spans="1:14" x14ac:dyDescent="0.35">
      <c r="A3" t="s">
        <v>14</v>
      </c>
      <c r="B3" t="s">
        <v>3975</v>
      </c>
      <c r="C3" t="s">
        <v>3976</v>
      </c>
      <c r="D3" t="str">
        <f>Customer_Dim_UPDATED[[#This Row],[First Name]]&amp;" "&amp;Customer_Dim_UPDATED[[#This Row],[Last Name]]</f>
        <v>Eugene Nelson</v>
      </c>
      <c r="E3">
        <v>26</v>
      </c>
      <c r="F3" t="s">
        <v>3977</v>
      </c>
      <c r="G3" t="s">
        <v>16</v>
      </c>
      <c r="H3" t="s">
        <v>17</v>
      </c>
      <c r="I3" t="s">
        <v>18</v>
      </c>
      <c r="J3" t="s">
        <v>12</v>
      </c>
      <c r="K3" t="s">
        <v>19</v>
      </c>
    </row>
    <row r="4" spans="1:14" x14ac:dyDescent="0.35">
      <c r="A4" t="s">
        <v>20</v>
      </c>
      <c r="B4" t="s">
        <v>3978</v>
      </c>
      <c r="C4" t="s">
        <v>3979</v>
      </c>
      <c r="D4" t="str">
        <f>Customer_Dim_UPDATED[[#This Row],[First Name]]&amp;" "&amp;Customer_Dim_UPDATED[[#This Row],[Last Name]]</f>
        <v>Dr. Benjamin Price</v>
      </c>
      <c r="E4">
        <v>29</v>
      </c>
      <c r="F4" t="s">
        <v>3977</v>
      </c>
      <c r="G4" t="s">
        <v>16</v>
      </c>
      <c r="H4" t="s">
        <v>21</v>
      </c>
      <c r="I4" t="s">
        <v>22</v>
      </c>
      <c r="J4" t="s">
        <v>12</v>
      </c>
      <c r="K4" t="s">
        <v>19</v>
      </c>
    </row>
    <row r="5" spans="1:14" x14ac:dyDescent="0.35">
      <c r="A5" t="s">
        <v>23</v>
      </c>
      <c r="B5" t="s">
        <v>3980</v>
      </c>
      <c r="C5" t="s">
        <v>3981</v>
      </c>
      <c r="D5" t="str">
        <f>Customer_Dim_UPDATED[[#This Row],[First Name]]&amp;" "&amp;Customer_Dim_UPDATED[[#This Row],[Last Name]]</f>
        <v>Jeremy Harris</v>
      </c>
      <c r="E5">
        <v>59</v>
      </c>
      <c r="F5" t="s">
        <v>3982</v>
      </c>
      <c r="G5" t="s">
        <v>16</v>
      </c>
      <c r="H5" t="s">
        <v>24</v>
      </c>
      <c r="I5" t="s">
        <v>25</v>
      </c>
      <c r="J5" t="s">
        <v>12</v>
      </c>
      <c r="K5" t="s">
        <v>26</v>
      </c>
    </row>
    <row r="6" spans="1:14" x14ac:dyDescent="0.35">
      <c r="A6" t="s">
        <v>27</v>
      </c>
      <c r="B6" t="s">
        <v>3983</v>
      </c>
      <c r="C6" t="s">
        <v>3984</v>
      </c>
      <c r="D6" t="str">
        <f>Customer_Dim_UPDATED[[#This Row],[First Name]]&amp;" "&amp;Customer_Dim_UPDATED[[#This Row],[Last Name]]</f>
        <v>Caroline Collins</v>
      </c>
      <c r="E6">
        <v>64</v>
      </c>
      <c r="F6" t="s">
        <v>3982</v>
      </c>
      <c r="G6" t="s">
        <v>16</v>
      </c>
      <c r="H6" t="s">
        <v>29</v>
      </c>
      <c r="I6" t="s">
        <v>30</v>
      </c>
      <c r="J6" t="s">
        <v>12</v>
      </c>
      <c r="K6" t="s">
        <v>31</v>
      </c>
    </row>
    <row r="7" spans="1:14" x14ac:dyDescent="0.35">
      <c r="A7" t="s">
        <v>32</v>
      </c>
      <c r="B7" t="s">
        <v>3985</v>
      </c>
      <c r="C7" t="s">
        <v>3986</v>
      </c>
      <c r="D7" t="str">
        <f>Customer_Dim_UPDATED[[#This Row],[First Name]]&amp;" "&amp;Customer_Dim_UPDATED[[#This Row],[Last Name]]</f>
        <v>Christine Vaughn</v>
      </c>
      <c r="E7">
        <v>24</v>
      </c>
      <c r="F7" t="s">
        <v>3987</v>
      </c>
      <c r="G7" t="s">
        <v>9</v>
      </c>
      <c r="H7" t="s">
        <v>34</v>
      </c>
      <c r="I7" t="s">
        <v>35</v>
      </c>
      <c r="J7" t="s">
        <v>12</v>
      </c>
      <c r="K7" t="s">
        <v>26</v>
      </c>
      <c r="N7">
        <f>COUNTIF(G:G,"Female")</f>
        <v>262</v>
      </c>
    </row>
    <row r="8" spans="1:14" x14ac:dyDescent="0.35">
      <c r="A8" t="s">
        <v>36</v>
      </c>
      <c r="B8" t="s">
        <v>3988</v>
      </c>
      <c r="C8" t="s">
        <v>3989</v>
      </c>
      <c r="D8" t="str">
        <f>Customer_Dim_UPDATED[[#This Row],[First Name]]&amp;" "&amp;Customer_Dim_UPDATED[[#This Row],[Last Name]]</f>
        <v>Amber Jackson</v>
      </c>
      <c r="E8">
        <v>29</v>
      </c>
      <c r="F8" t="s">
        <v>3977</v>
      </c>
      <c r="G8" t="s">
        <v>16</v>
      </c>
      <c r="H8" t="s">
        <v>38</v>
      </c>
      <c r="I8" t="s">
        <v>39</v>
      </c>
      <c r="J8" t="s">
        <v>12</v>
      </c>
      <c r="K8" t="s">
        <v>19</v>
      </c>
      <c r="N8">
        <f>COUNTIF(G:G,"Male")</f>
        <v>238</v>
      </c>
    </row>
    <row r="9" spans="1:14" x14ac:dyDescent="0.35">
      <c r="A9" t="s">
        <v>40</v>
      </c>
      <c r="B9" t="s">
        <v>3990</v>
      </c>
      <c r="C9" t="s">
        <v>3991</v>
      </c>
      <c r="D9" t="str">
        <f>Customer_Dim_UPDATED[[#This Row],[First Name]]&amp;" "&amp;Customer_Dim_UPDATED[[#This Row],[Last Name]]</f>
        <v>Daniel Boyd</v>
      </c>
      <c r="E9">
        <v>29</v>
      </c>
      <c r="F9" t="s">
        <v>3977</v>
      </c>
      <c r="G9" t="s">
        <v>16</v>
      </c>
      <c r="H9" t="s">
        <v>42</v>
      </c>
      <c r="I9" t="s">
        <v>43</v>
      </c>
      <c r="J9" t="s">
        <v>12</v>
      </c>
      <c r="K9" t="s">
        <v>26</v>
      </c>
    </row>
    <row r="10" spans="1:14" x14ac:dyDescent="0.35">
      <c r="A10" t="s">
        <v>44</v>
      </c>
      <c r="B10" t="s">
        <v>3992</v>
      </c>
      <c r="C10" t="s">
        <v>3993</v>
      </c>
      <c r="D10" t="str">
        <f>Customer_Dim_UPDATED[[#This Row],[First Name]]&amp;" "&amp;Customer_Dim_UPDATED[[#This Row],[Last Name]]</f>
        <v>Melissa Howard</v>
      </c>
      <c r="E10">
        <v>53</v>
      </c>
      <c r="F10" t="s">
        <v>3974</v>
      </c>
      <c r="G10" t="s">
        <v>16</v>
      </c>
      <c r="H10" t="s">
        <v>46</v>
      </c>
      <c r="I10" t="s">
        <v>47</v>
      </c>
      <c r="J10" t="s">
        <v>12</v>
      </c>
      <c r="K10" t="s">
        <v>13</v>
      </c>
    </row>
    <row r="11" spans="1:14" x14ac:dyDescent="0.35">
      <c r="A11" t="s">
        <v>48</v>
      </c>
      <c r="B11" t="s">
        <v>3994</v>
      </c>
      <c r="C11" t="s">
        <v>3995</v>
      </c>
      <c r="D11" t="str">
        <f>Customer_Dim_UPDATED[[#This Row],[First Name]]&amp;" "&amp;Customer_Dim_UPDATED[[#This Row],[Last Name]]</f>
        <v>Ms. Maria Leach</v>
      </c>
      <c r="E11">
        <v>64</v>
      </c>
      <c r="F11" t="s">
        <v>3982</v>
      </c>
      <c r="G11" t="s">
        <v>9</v>
      </c>
      <c r="H11" t="s">
        <v>50</v>
      </c>
      <c r="I11" t="s">
        <v>51</v>
      </c>
      <c r="J11" t="s">
        <v>12</v>
      </c>
      <c r="K11" t="s">
        <v>19</v>
      </c>
    </row>
    <row r="12" spans="1:14" x14ac:dyDescent="0.35">
      <c r="A12" t="s">
        <v>52</v>
      </c>
      <c r="B12" t="s">
        <v>3996</v>
      </c>
      <c r="C12" t="s">
        <v>3997</v>
      </c>
      <c r="D12" t="str">
        <f>Customer_Dim_UPDATED[[#This Row],[First Name]]&amp;" "&amp;Customer_Dim_UPDATED[[#This Row],[Last Name]]</f>
        <v>Dominic Page</v>
      </c>
      <c r="E12">
        <v>53</v>
      </c>
      <c r="F12" t="s">
        <v>3974</v>
      </c>
      <c r="G12" t="s">
        <v>9</v>
      </c>
      <c r="H12" t="s">
        <v>54</v>
      </c>
      <c r="I12" t="s">
        <v>51</v>
      </c>
      <c r="J12" t="s">
        <v>12</v>
      </c>
      <c r="K12" t="s">
        <v>26</v>
      </c>
    </row>
    <row r="13" spans="1:14" x14ac:dyDescent="0.35">
      <c r="A13" t="s">
        <v>55</v>
      </c>
      <c r="B13" t="s">
        <v>3998</v>
      </c>
      <c r="C13" t="s">
        <v>3999</v>
      </c>
      <c r="D13" t="str">
        <f>Customer_Dim_UPDATED[[#This Row],[First Name]]&amp;" "&amp;Customer_Dim_UPDATED[[#This Row],[Last Name]]</f>
        <v>Brian Lopez</v>
      </c>
      <c r="E13">
        <v>28</v>
      </c>
      <c r="F13" t="s">
        <v>3977</v>
      </c>
      <c r="G13" t="s">
        <v>16</v>
      </c>
      <c r="H13" t="s">
        <v>57</v>
      </c>
      <c r="I13" t="s">
        <v>58</v>
      </c>
      <c r="J13" t="s">
        <v>12</v>
      </c>
      <c r="K13" t="s">
        <v>13</v>
      </c>
    </row>
    <row r="14" spans="1:14" x14ac:dyDescent="0.35">
      <c r="A14" t="s">
        <v>59</v>
      </c>
      <c r="B14" t="s">
        <v>4000</v>
      </c>
      <c r="C14" t="s">
        <v>4001</v>
      </c>
      <c r="D14" t="str">
        <f>Customer_Dim_UPDATED[[#This Row],[First Name]]&amp;" "&amp;Customer_Dim_UPDATED[[#This Row],[Last Name]]</f>
        <v>Kenneth Lambert</v>
      </c>
      <c r="E14">
        <v>55</v>
      </c>
      <c r="F14" t="s">
        <v>3974</v>
      </c>
      <c r="G14" t="s">
        <v>16</v>
      </c>
      <c r="H14" t="s">
        <v>61</v>
      </c>
      <c r="I14" t="s">
        <v>62</v>
      </c>
      <c r="J14" t="s">
        <v>12</v>
      </c>
      <c r="K14" t="s">
        <v>19</v>
      </c>
    </row>
    <row r="15" spans="1:14" x14ac:dyDescent="0.35">
      <c r="A15" t="s">
        <v>63</v>
      </c>
      <c r="B15" t="s">
        <v>4002</v>
      </c>
      <c r="C15" t="s">
        <v>4003</v>
      </c>
      <c r="D15" t="str">
        <f>Customer_Dim_UPDATED[[#This Row],[First Name]]&amp;" "&amp;Customer_Dim_UPDATED[[#This Row],[Last Name]]</f>
        <v>Nathan Hernandez</v>
      </c>
      <c r="E15">
        <v>32</v>
      </c>
      <c r="F15" t="s">
        <v>3977</v>
      </c>
      <c r="G15" t="s">
        <v>16</v>
      </c>
      <c r="H15" t="s">
        <v>65</v>
      </c>
      <c r="I15" t="s">
        <v>66</v>
      </c>
      <c r="J15" t="s">
        <v>12</v>
      </c>
      <c r="K15" t="s">
        <v>31</v>
      </c>
    </row>
    <row r="16" spans="1:14" x14ac:dyDescent="0.35">
      <c r="A16" t="s">
        <v>67</v>
      </c>
      <c r="B16" t="s">
        <v>4004</v>
      </c>
      <c r="C16" t="s">
        <v>4005</v>
      </c>
      <c r="D16" t="str">
        <f>Customer_Dim_UPDATED[[#This Row],[First Name]]&amp;" "&amp;Customer_Dim_UPDATED[[#This Row],[Last Name]]</f>
        <v>Ashley Cohen</v>
      </c>
      <c r="E16">
        <v>53</v>
      </c>
      <c r="F16" t="s">
        <v>3974</v>
      </c>
      <c r="G16" t="s">
        <v>16</v>
      </c>
      <c r="H16" t="s">
        <v>69</v>
      </c>
      <c r="I16" t="s">
        <v>70</v>
      </c>
      <c r="J16" t="s">
        <v>12</v>
      </c>
      <c r="K16" t="s">
        <v>31</v>
      </c>
    </row>
    <row r="17" spans="1:11" x14ac:dyDescent="0.35">
      <c r="A17" t="s">
        <v>71</v>
      </c>
      <c r="B17" t="s">
        <v>4006</v>
      </c>
      <c r="C17" t="s">
        <v>4007</v>
      </c>
      <c r="D17" t="str">
        <f>Customer_Dim_UPDATED[[#This Row],[First Name]]&amp;" "&amp;Customer_Dim_UPDATED[[#This Row],[Last Name]]</f>
        <v>Laura Alvarez</v>
      </c>
      <c r="E17">
        <v>49</v>
      </c>
      <c r="F17" t="s">
        <v>3974</v>
      </c>
      <c r="G17" t="s">
        <v>16</v>
      </c>
      <c r="H17" t="s">
        <v>73</v>
      </c>
      <c r="I17" t="s">
        <v>74</v>
      </c>
      <c r="J17" t="s">
        <v>12</v>
      </c>
      <c r="K17" t="s">
        <v>19</v>
      </c>
    </row>
    <row r="18" spans="1:11" x14ac:dyDescent="0.35">
      <c r="A18" t="s">
        <v>75</v>
      </c>
      <c r="B18" t="s">
        <v>4008</v>
      </c>
      <c r="C18" t="s">
        <v>4009</v>
      </c>
      <c r="D18" t="str">
        <f>Customer_Dim_UPDATED[[#This Row],[First Name]]&amp;" "&amp;Customer_Dim_UPDATED[[#This Row],[Last Name]]</f>
        <v>John Scott</v>
      </c>
      <c r="E18">
        <v>24</v>
      </c>
      <c r="F18" t="s">
        <v>3987</v>
      </c>
      <c r="G18" t="s">
        <v>16</v>
      </c>
      <c r="H18" t="s">
        <v>77</v>
      </c>
      <c r="I18" t="s">
        <v>51</v>
      </c>
      <c r="J18" t="s">
        <v>12</v>
      </c>
      <c r="K18" t="s">
        <v>26</v>
      </c>
    </row>
    <row r="19" spans="1:11" x14ac:dyDescent="0.35">
      <c r="A19" t="s">
        <v>78</v>
      </c>
      <c r="B19" t="s">
        <v>4010</v>
      </c>
      <c r="C19" t="s">
        <v>4011</v>
      </c>
      <c r="D19" t="str">
        <f>Customer_Dim_UPDATED[[#This Row],[First Name]]&amp;" "&amp;Customer_Dim_UPDATED[[#This Row],[Last Name]]</f>
        <v>Adam Cruz</v>
      </c>
      <c r="E19">
        <v>60</v>
      </c>
      <c r="F19" t="s">
        <v>3982</v>
      </c>
      <c r="G19" t="s">
        <v>16</v>
      </c>
      <c r="H19" t="s">
        <v>80</v>
      </c>
      <c r="I19" t="s">
        <v>81</v>
      </c>
      <c r="J19" t="s">
        <v>12</v>
      </c>
      <c r="K19" t="s">
        <v>19</v>
      </c>
    </row>
    <row r="20" spans="1:11" x14ac:dyDescent="0.35">
      <c r="A20" t="s">
        <v>82</v>
      </c>
      <c r="B20" t="s">
        <v>4012</v>
      </c>
      <c r="C20" t="s">
        <v>4013</v>
      </c>
      <c r="D20" t="str">
        <f>Customer_Dim_UPDATED[[#This Row],[First Name]]&amp;" "&amp;Customer_Dim_UPDATED[[#This Row],[Last Name]]</f>
        <v>Rhonda Moss</v>
      </c>
      <c r="E20">
        <v>43</v>
      </c>
      <c r="F20" t="s">
        <v>3974</v>
      </c>
      <c r="G20" t="s">
        <v>9</v>
      </c>
      <c r="H20" t="s">
        <v>84</v>
      </c>
      <c r="I20" t="s">
        <v>62</v>
      </c>
      <c r="J20" t="s">
        <v>12</v>
      </c>
      <c r="K20" t="s">
        <v>3964</v>
      </c>
    </row>
    <row r="21" spans="1:11" x14ac:dyDescent="0.35">
      <c r="A21" t="s">
        <v>85</v>
      </c>
      <c r="B21" t="s">
        <v>4014</v>
      </c>
      <c r="C21" t="s">
        <v>4015</v>
      </c>
      <c r="D21" t="str">
        <f>Customer_Dim_UPDATED[[#This Row],[First Name]]&amp;" "&amp;Customer_Dim_UPDATED[[#This Row],[Last Name]]</f>
        <v>Michael Torres</v>
      </c>
      <c r="E21">
        <v>46</v>
      </c>
      <c r="F21" t="s">
        <v>3974</v>
      </c>
      <c r="G21" t="s">
        <v>16</v>
      </c>
      <c r="H21" t="s">
        <v>87</v>
      </c>
      <c r="I21" t="s">
        <v>88</v>
      </c>
      <c r="J21" t="s">
        <v>12</v>
      </c>
      <c r="K21" t="s">
        <v>19</v>
      </c>
    </row>
    <row r="22" spans="1:11" x14ac:dyDescent="0.35">
      <c r="A22" t="s">
        <v>89</v>
      </c>
      <c r="B22" t="s">
        <v>4016</v>
      </c>
      <c r="C22" t="s">
        <v>4017</v>
      </c>
      <c r="D22" t="str">
        <f>Customer_Dim_UPDATED[[#This Row],[First Name]]&amp;" "&amp;Customer_Dim_UPDATED[[#This Row],[Last Name]]</f>
        <v>Bridget Allen</v>
      </c>
      <c r="E22">
        <v>59</v>
      </c>
      <c r="F22" t="s">
        <v>3982</v>
      </c>
      <c r="G22" t="s">
        <v>9</v>
      </c>
      <c r="H22" t="s">
        <v>91</v>
      </c>
      <c r="I22" t="s">
        <v>92</v>
      </c>
      <c r="J22" t="s">
        <v>12</v>
      </c>
      <c r="K22" t="s">
        <v>31</v>
      </c>
    </row>
    <row r="23" spans="1:11" x14ac:dyDescent="0.35">
      <c r="A23" t="s">
        <v>93</v>
      </c>
      <c r="B23" t="s">
        <v>4018</v>
      </c>
      <c r="C23" t="s">
        <v>4019</v>
      </c>
      <c r="D23" t="str">
        <f>Customer_Dim_UPDATED[[#This Row],[First Name]]&amp;" "&amp;Customer_Dim_UPDATED[[#This Row],[Last Name]]</f>
        <v>Jeff Martinez</v>
      </c>
      <c r="E23">
        <v>36</v>
      </c>
      <c r="F23" t="s">
        <v>3977</v>
      </c>
      <c r="G23" t="s">
        <v>16</v>
      </c>
      <c r="H23" t="s">
        <v>95</v>
      </c>
      <c r="I23" t="s">
        <v>96</v>
      </c>
      <c r="J23" t="s">
        <v>12</v>
      </c>
      <c r="K23" t="s">
        <v>13</v>
      </c>
    </row>
    <row r="24" spans="1:11" x14ac:dyDescent="0.35">
      <c r="A24" t="s">
        <v>97</v>
      </c>
      <c r="B24" t="s">
        <v>4020</v>
      </c>
      <c r="C24" t="s">
        <v>4021</v>
      </c>
      <c r="D24" t="str">
        <f>Customer_Dim_UPDATED[[#This Row],[First Name]]&amp;" "&amp;Customer_Dim_UPDATED[[#This Row],[Last Name]]</f>
        <v>Paul Fox</v>
      </c>
      <c r="E24">
        <v>33</v>
      </c>
      <c r="F24" t="s">
        <v>3977</v>
      </c>
      <c r="G24" t="s">
        <v>16</v>
      </c>
      <c r="H24" t="s">
        <v>98</v>
      </c>
      <c r="I24" t="s">
        <v>99</v>
      </c>
      <c r="J24" t="s">
        <v>12</v>
      </c>
      <c r="K24" t="s">
        <v>31</v>
      </c>
    </row>
    <row r="25" spans="1:11" x14ac:dyDescent="0.35">
      <c r="A25" t="s">
        <v>100</v>
      </c>
      <c r="B25" t="s">
        <v>4022</v>
      </c>
      <c r="C25" t="s">
        <v>4023</v>
      </c>
      <c r="D25" t="str">
        <f>Customer_Dim_UPDATED[[#This Row],[First Name]]&amp;" "&amp;Customer_Dim_UPDATED[[#This Row],[Last Name]]</f>
        <v>Jonathan Steele</v>
      </c>
      <c r="E25">
        <v>52</v>
      </c>
      <c r="F25" t="s">
        <v>3974</v>
      </c>
      <c r="G25" t="s">
        <v>16</v>
      </c>
      <c r="H25" t="s">
        <v>102</v>
      </c>
      <c r="I25" t="s">
        <v>35</v>
      </c>
      <c r="J25" t="s">
        <v>12</v>
      </c>
      <c r="K25" t="s">
        <v>31</v>
      </c>
    </row>
    <row r="26" spans="1:11" x14ac:dyDescent="0.35">
      <c r="A26" t="s">
        <v>103</v>
      </c>
      <c r="B26" t="s">
        <v>4024</v>
      </c>
      <c r="C26" t="s">
        <v>3984</v>
      </c>
      <c r="D26" t="str">
        <f>Customer_Dim_UPDATED[[#This Row],[First Name]]&amp;" "&amp;Customer_Dim_UPDATED[[#This Row],[Last Name]]</f>
        <v>Heather Collins</v>
      </c>
      <c r="E26">
        <v>40</v>
      </c>
      <c r="F26" t="s">
        <v>3977</v>
      </c>
      <c r="G26" t="s">
        <v>9</v>
      </c>
      <c r="H26" t="s">
        <v>105</v>
      </c>
      <c r="I26" t="s">
        <v>106</v>
      </c>
      <c r="J26" t="s">
        <v>12</v>
      </c>
      <c r="K26" t="s">
        <v>19</v>
      </c>
    </row>
    <row r="27" spans="1:11" x14ac:dyDescent="0.35">
      <c r="A27" t="s">
        <v>107</v>
      </c>
      <c r="B27" t="s">
        <v>4025</v>
      </c>
      <c r="C27" t="s">
        <v>4026</v>
      </c>
      <c r="D27" t="str">
        <f>Customer_Dim_UPDATED[[#This Row],[First Name]]&amp;" "&amp;Customer_Dim_UPDATED[[#This Row],[Last Name]]</f>
        <v>Diana Taylor</v>
      </c>
      <c r="E27">
        <v>59</v>
      </c>
      <c r="F27" t="s">
        <v>3982</v>
      </c>
      <c r="G27" t="s">
        <v>16</v>
      </c>
      <c r="H27" t="s">
        <v>109</v>
      </c>
      <c r="I27" t="s">
        <v>30</v>
      </c>
      <c r="J27" t="s">
        <v>12</v>
      </c>
      <c r="K27" t="s">
        <v>26</v>
      </c>
    </row>
    <row r="28" spans="1:11" x14ac:dyDescent="0.35">
      <c r="A28" t="s">
        <v>110</v>
      </c>
      <c r="B28" t="s">
        <v>3988</v>
      </c>
      <c r="C28" t="s">
        <v>4027</v>
      </c>
      <c r="D28" t="str">
        <f>Customer_Dim_UPDATED[[#This Row],[First Name]]&amp;" "&amp;Customer_Dim_UPDATED[[#This Row],[Last Name]]</f>
        <v>Amber Carlson</v>
      </c>
      <c r="E28">
        <v>18</v>
      </c>
      <c r="F28" t="s">
        <v>4028</v>
      </c>
      <c r="G28" t="s">
        <v>16</v>
      </c>
      <c r="H28" t="s">
        <v>112</v>
      </c>
      <c r="I28" t="s">
        <v>113</v>
      </c>
      <c r="J28" t="s">
        <v>12</v>
      </c>
      <c r="K28" t="s">
        <v>13</v>
      </c>
    </row>
    <row r="29" spans="1:11" x14ac:dyDescent="0.35">
      <c r="A29" t="s">
        <v>114</v>
      </c>
      <c r="B29" t="s">
        <v>4029</v>
      </c>
      <c r="C29" t="s">
        <v>4030</v>
      </c>
      <c r="D29" t="str">
        <f>Customer_Dim_UPDATED[[#This Row],[First Name]]&amp;" "&amp;Customer_Dim_UPDATED[[#This Row],[Last Name]]</f>
        <v>Leslie Johnson</v>
      </c>
      <c r="E29">
        <v>31</v>
      </c>
      <c r="F29" t="s">
        <v>3977</v>
      </c>
      <c r="G29" t="s">
        <v>9</v>
      </c>
      <c r="H29" t="s">
        <v>116</v>
      </c>
      <c r="I29" t="s">
        <v>117</v>
      </c>
      <c r="J29" t="s">
        <v>12</v>
      </c>
      <c r="K29" t="s">
        <v>3964</v>
      </c>
    </row>
    <row r="30" spans="1:11" x14ac:dyDescent="0.35">
      <c r="A30" t="s">
        <v>118</v>
      </c>
      <c r="B30" t="s">
        <v>4031</v>
      </c>
      <c r="C30" t="s">
        <v>4032</v>
      </c>
      <c r="D30" t="str">
        <f>Customer_Dim_UPDATED[[#This Row],[First Name]]&amp;" "&amp;Customer_Dim_UPDATED[[#This Row],[Last Name]]</f>
        <v>Joshua Ryan</v>
      </c>
      <c r="E30">
        <v>27</v>
      </c>
      <c r="F30" t="s">
        <v>3977</v>
      </c>
      <c r="G30" t="s">
        <v>16</v>
      </c>
      <c r="H30" t="s">
        <v>120</v>
      </c>
      <c r="I30" t="s">
        <v>88</v>
      </c>
      <c r="J30" t="s">
        <v>12</v>
      </c>
      <c r="K30" t="s">
        <v>19</v>
      </c>
    </row>
    <row r="31" spans="1:11" x14ac:dyDescent="0.35">
      <c r="A31" t="s">
        <v>121</v>
      </c>
      <c r="B31" t="s">
        <v>4033</v>
      </c>
      <c r="C31" t="s">
        <v>4034</v>
      </c>
      <c r="D31" t="str">
        <f>Customer_Dim_UPDATED[[#This Row],[First Name]]&amp;" "&amp;Customer_Dim_UPDATED[[#This Row],[Last Name]]</f>
        <v>David Arnold</v>
      </c>
      <c r="E31">
        <v>54</v>
      </c>
      <c r="F31" t="s">
        <v>3974</v>
      </c>
      <c r="G31" t="s">
        <v>16</v>
      </c>
      <c r="H31" t="s">
        <v>123</v>
      </c>
      <c r="I31" t="s">
        <v>30</v>
      </c>
      <c r="J31" t="s">
        <v>12</v>
      </c>
      <c r="K31" t="s">
        <v>31</v>
      </c>
    </row>
    <row r="32" spans="1:11" x14ac:dyDescent="0.35">
      <c r="A32" t="s">
        <v>124</v>
      </c>
      <c r="B32" t="s">
        <v>4035</v>
      </c>
      <c r="C32" t="s">
        <v>4036</v>
      </c>
      <c r="D32" t="str">
        <f>Customer_Dim_UPDATED[[#This Row],[First Name]]&amp;" "&amp;Customer_Dim_UPDATED[[#This Row],[Last Name]]</f>
        <v>Jessica Acevedo</v>
      </c>
      <c r="E32">
        <v>64</v>
      </c>
      <c r="F32" t="s">
        <v>3982</v>
      </c>
      <c r="G32" t="s">
        <v>16</v>
      </c>
      <c r="H32" t="s">
        <v>126</v>
      </c>
      <c r="I32" t="s">
        <v>51</v>
      </c>
      <c r="J32" t="s">
        <v>12</v>
      </c>
      <c r="K32" t="s">
        <v>26</v>
      </c>
    </row>
    <row r="33" spans="1:11" x14ac:dyDescent="0.35">
      <c r="A33" t="s">
        <v>127</v>
      </c>
      <c r="B33" t="s">
        <v>4037</v>
      </c>
      <c r="C33" t="s">
        <v>4038</v>
      </c>
      <c r="D33" t="str">
        <f>Customer_Dim_UPDATED[[#This Row],[First Name]]&amp;" "&amp;Customer_Dim_UPDATED[[#This Row],[Last Name]]</f>
        <v>Sarah Vance</v>
      </c>
      <c r="E33">
        <v>41</v>
      </c>
      <c r="F33" t="s">
        <v>3974</v>
      </c>
      <c r="G33" t="s">
        <v>9</v>
      </c>
      <c r="H33" t="s">
        <v>129</v>
      </c>
      <c r="I33" t="s">
        <v>35</v>
      </c>
      <c r="J33" t="s">
        <v>12</v>
      </c>
      <c r="K33" t="s">
        <v>31</v>
      </c>
    </row>
    <row r="34" spans="1:11" x14ac:dyDescent="0.35">
      <c r="A34" t="s">
        <v>130</v>
      </c>
      <c r="B34" t="s">
        <v>4039</v>
      </c>
      <c r="C34" t="s">
        <v>4040</v>
      </c>
      <c r="D34" t="str">
        <f>Customer_Dim_UPDATED[[#This Row],[First Name]]&amp;" "&amp;Customer_Dim_UPDATED[[#This Row],[Last Name]]</f>
        <v>Mike Jennings</v>
      </c>
      <c r="E34">
        <v>48</v>
      </c>
      <c r="F34" t="s">
        <v>3974</v>
      </c>
      <c r="G34" t="s">
        <v>16</v>
      </c>
      <c r="H34" t="s">
        <v>132</v>
      </c>
      <c r="I34" t="s">
        <v>133</v>
      </c>
      <c r="J34" t="s">
        <v>12</v>
      </c>
      <c r="K34" t="s">
        <v>13</v>
      </c>
    </row>
    <row r="35" spans="1:11" x14ac:dyDescent="0.35">
      <c r="A35" t="s">
        <v>134</v>
      </c>
      <c r="B35" t="s">
        <v>4041</v>
      </c>
      <c r="C35" t="s">
        <v>4042</v>
      </c>
      <c r="D35" t="str">
        <f>Customer_Dim_UPDATED[[#This Row],[First Name]]&amp;" "&amp;Customer_Dim_UPDATED[[#This Row],[Last Name]]</f>
        <v>Robert Jones Dds</v>
      </c>
      <c r="E35">
        <v>25</v>
      </c>
      <c r="F35" t="s">
        <v>3987</v>
      </c>
      <c r="G35" t="s">
        <v>9</v>
      </c>
      <c r="H35" t="s">
        <v>136</v>
      </c>
      <c r="I35" t="s">
        <v>96</v>
      </c>
      <c r="J35" t="s">
        <v>12</v>
      </c>
      <c r="K35" t="s">
        <v>19</v>
      </c>
    </row>
    <row r="36" spans="1:11" x14ac:dyDescent="0.35">
      <c r="A36" t="s">
        <v>137</v>
      </c>
      <c r="B36" t="s">
        <v>4043</v>
      </c>
      <c r="C36" t="s">
        <v>4044</v>
      </c>
      <c r="D36" t="str">
        <f>Customer_Dim_UPDATED[[#This Row],[First Name]]&amp;" "&amp;Customer_Dim_UPDATED[[#This Row],[Last Name]]</f>
        <v>Christopher Olson</v>
      </c>
      <c r="E36">
        <v>27</v>
      </c>
      <c r="F36" t="s">
        <v>3977</v>
      </c>
      <c r="G36" t="s">
        <v>16</v>
      </c>
      <c r="H36" t="s">
        <v>139</v>
      </c>
      <c r="I36" t="s">
        <v>140</v>
      </c>
      <c r="J36" t="s">
        <v>12</v>
      </c>
      <c r="K36" t="s">
        <v>19</v>
      </c>
    </row>
    <row r="37" spans="1:11" x14ac:dyDescent="0.35">
      <c r="A37" t="s">
        <v>141</v>
      </c>
      <c r="B37" t="s">
        <v>4045</v>
      </c>
      <c r="C37" t="s">
        <v>4046</v>
      </c>
      <c r="D37" t="str">
        <f>Customer_Dim_UPDATED[[#This Row],[First Name]]&amp;" "&amp;Customer_Dim_UPDATED[[#This Row],[Last Name]]</f>
        <v>Rachel Myers</v>
      </c>
      <c r="E37">
        <v>52</v>
      </c>
      <c r="F37" t="s">
        <v>3974</v>
      </c>
      <c r="G37" t="s">
        <v>9</v>
      </c>
      <c r="H37" t="s">
        <v>143</v>
      </c>
      <c r="I37" t="s">
        <v>18</v>
      </c>
      <c r="J37" t="s">
        <v>12</v>
      </c>
      <c r="K37" t="s">
        <v>31</v>
      </c>
    </row>
    <row r="38" spans="1:11" x14ac:dyDescent="0.35">
      <c r="A38" t="s">
        <v>144</v>
      </c>
      <c r="B38" t="s">
        <v>4047</v>
      </c>
      <c r="C38" t="s">
        <v>4048</v>
      </c>
      <c r="D38" t="str">
        <f>Customer_Dim_UPDATED[[#This Row],[First Name]]&amp;" "&amp;Customer_Dim_UPDATED[[#This Row],[Last Name]]</f>
        <v>Thomas Phillips</v>
      </c>
      <c r="E38">
        <v>20</v>
      </c>
      <c r="F38" t="s">
        <v>3987</v>
      </c>
      <c r="G38" t="s">
        <v>16</v>
      </c>
      <c r="H38" t="s">
        <v>146</v>
      </c>
      <c r="I38" t="s">
        <v>81</v>
      </c>
      <c r="J38" t="s">
        <v>12</v>
      </c>
      <c r="K38" t="s">
        <v>13</v>
      </c>
    </row>
    <row r="39" spans="1:11" x14ac:dyDescent="0.35">
      <c r="A39" t="s">
        <v>147</v>
      </c>
      <c r="B39" t="s">
        <v>4043</v>
      </c>
      <c r="C39" t="s">
        <v>4049</v>
      </c>
      <c r="D39" t="str">
        <f>Customer_Dim_UPDATED[[#This Row],[First Name]]&amp;" "&amp;Customer_Dim_UPDATED[[#This Row],[Last Name]]</f>
        <v>Christopher Carter</v>
      </c>
      <c r="E39">
        <v>27</v>
      </c>
      <c r="F39" t="s">
        <v>3977</v>
      </c>
      <c r="G39" t="s">
        <v>16</v>
      </c>
      <c r="H39" t="s">
        <v>149</v>
      </c>
      <c r="I39" t="s">
        <v>39</v>
      </c>
      <c r="J39" t="s">
        <v>12</v>
      </c>
      <c r="K39" t="s">
        <v>3964</v>
      </c>
    </row>
    <row r="40" spans="1:11" x14ac:dyDescent="0.35">
      <c r="A40" t="s">
        <v>150</v>
      </c>
      <c r="B40" t="s">
        <v>4050</v>
      </c>
      <c r="C40" t="s">
        <v>4051</v>
      </c>
      <c r="D40" t="str">
        <f>Customer_Dim_UPDATED[[#This Row],[First Name]]&amp;" "&amp;Customer_Dim_UPDATED[[#This Row],[Last Name]]</f>
        <v>Deanna Simpson</v>
      </c>
      <c r="E40">
        <v>35</v>
      </c>
      <c r="F40" t="s">
        <v>3977</v>
      </c>
      <c r="G40" t="s">
        <v>16</v>
      </c>
      <c r="H40" t="s">
        <v>152</v>
      </c>
      <c r="I40" t="s">
        <v>18</v>
      </c>
      <c r="J40" t="s">
        <v>12</v>
      </c>
      <c r="K40" t="s">
        <v>26</v>
      </c>
    </row>
    <row r="41" spans="1:11" x14ac:dyDescent="0.35">
      <c r="A41" t="s">
        <v>153</v>
      </c>
      <c r="B41" t="s">
        <v>4052</v>
      </c>
      <c r="C41" t="s">
        <v>4053</v>
      </c>
      <c r="D41" t="str">
        <f>Customer_Dim_UPDATED[[#This Row],[First Name]]&amp;" "&amp;Customer_Dim_UPDATED[[#This Row],[Last Name]]</f>
        <v>Tonya Reynolds</v>
      </c>
      <c r="E41">
        <v>55</v>
      </c>
      <c r="F41" t="s">
        <v>3974</v>
      </c>
      <c r="G41" t="s">
        <v>16</v>
      </c>
      <c r="H41" t="s">
        <v>155</v>
      </c>
      <c r="I41" t="s">
        <v>156</v>
      </c>
      <c r="J41" t="s">
        <v>12</v>
      </c>
      <c r="K41" t="s">
        <v>13</v>
      </c>
    </row>
    <row r="42" spans="1:11" x14ac:dyDescent="0.35">
      <c r="A42" t="s">
        <v>157</v>
      </c>
      <c r="B42" t="s">
        <v>4054</v>
      </c>
      <c r="C42" t="s">
        <v>4055</v>
      </c>
      <c r="D42" t="str">
        <f>Customer_Dim_UPDATED[[#This Row],[First Name]]&amp;" "&amp;Customer_Dim_UPDATED[[#This Row],[Last Name]]</f>
        <v>Eric Vega</v>
      </c>
      <c r="E42">
        <v>50</v>
      </c>
      <c r="F42" t="s">
        <v>3974</v>
      </c>
      <c r="G42" t="s">
        <v>9</v>
      </c>
      <c r="H42" t="s">
        <v>155</v>
      </c>
      <c r="I42" t="s">
        <v>62</v>
      </c>
      <c r="J42" t="s">
        <v>12</v>
      </c>
      <c r="K42" t="s">
        <v>13</v>
      </c>
    </row>
    <row r="43" spans="1:11" x14ac:dyDescent="0.35">
      <c r="A43" t="s">
        <v>159</v>
      </c>
      <c r="B43" t="s">
        <v>4056</v>
      </c>
      <c r="C43" t="s">
        <v>4057</v>
      </c>
      <c r="D43" t="str">
        <f>Customer_Dim_UPDATED[[#This Row],[First Name]]&amp;" "&amp;Customer_Dim_UPDATED[[#This Row],[Last Name]]</f>
        <v>James Gibbs</v>
      </c>
      <c r="E43">
        <v>21</v>
      </c>
      <c r="F43" t="s">
        <v>3987</v>
      </c>
      <c r="G43" t="s">
        <v>9</v>
      </c>
      <c r="H43" t="s">
        <v>161</v>
      </c>
      <c r="I43" t="s">
        <v>162</v>
      </c>
      <c r="J43" t="s">
        <v>12</v>
      </c>
      <c r="K43" t="s">
        <v>19</v>
      </c>
    </row>
    <row r="44" spans="1:11" x14ac:dyDescent="0.35">
      <c r="A44" t="s">
        <v>163</v>
      </c>
      <c r="B44" t="s">
        <v>4058</v>
      </c>
      <c r="C44" t="s">
        <v>4059</v>
      </c>
      <c r="D44" t="str">
        <f>Customer_Dim_UPDATED[[#This Row],[First Name]]&amp;" "&amp;Customer_Dim_UPDATED[[#This Row],[Last Name]]</f>
        <v>William Martin</v>
      </c>
      <c r="E44">
        <v>19</v>
      </c>
      <c r="F44" t="s">
        <v>4028</v>
      </c>
      <c r="G44" t="s">
        <v>9</v>
      </c>
      <c r="H44" t="s">
        <v>165</v>
      </c>
      <c r="I44" t="s">
        <v>166</v>
      </c>
      <c r="J44" t="s">
        <v>12</v>
      </c>
      <c r="K44" t="s">
        <v>19</v>
      </c>
    </row>
    <row r="45" spans="1:11" x14ac:dyDescent="0.35">
      <c r="A45" t="s">
        <v>167</v>
      </c>
      <c r="B45" t="s">
        <v>4060</v>
      </c>
      <c r="C45" t="s">
        <v>4061</v>
      </c>
      <c r="D45" t="str">
        <f>Customer_Dim_UPDATED[[#This Row],[First Name]]&amp;" "&amp;Customer_Dim_UPDATED[[#This Row],[Last Name]]</f>
        <v>Joseph Snow</v>
      </c>
      <c r="E45">
        <v>45</v>
      </c>
      <c r="F45" t="s">
        <v>3974</v>
      </c>
      <c r="G45" t="s">
        <v>9</v>
      </c>
      <c r="H45" t="s">
        <v>169</v>
      </c>
      <c r="I45" t="s">
        <v>170</v>
      </c>
      <c r="J45" t="s">
        <v>12</v>
      </c>
      <c r="K45" t="s">
        <v>13</v>
      </c>
    </row>
    <row r="46" spans="1:11" x14ac:dyDescent="0.35">
      <c r="A46" t="s">
        <v>171</v>
      </c>
      <c r="B46" t="s">
        <v>4062</v>
      </c>
      <c r="C46" t="s">
        <v>4063</v>
      </c>
      <c r="D46" t="str">
        <f>Customer_Dim_UPDATED[[#This Row],[First Name]]&amp;" "&amp;Customer_Dim_UPDATED[[#This Row],[Last Name]]</f>
        <v>Denise Williams</v>
      </c>
      <c r="E46">
        <v>34</v>
      </c>
      <c r="F46" t="s">
        <v>3977</v>
      </c>
      <c r="G46" t="s">
        <v>9</v>
      </c>
      <c r="H46" t="s">
        <v>173</v>
      </c>
      <c r="I46" t="s">
        <v>99</v>
      </c>
      <c r="J46" t="s">
        <v>12</v>
      </c>
      <c r="K46" t="s">
        <v>26</v>
      </c>
    </row>
    <row r="47" spans="1:11" x14ac:dyDescent="0.35">
      <c r="A47" t="s">
        <v>174</v>
      </c>
      <c r="B47" t="s">
        <v>4064</v>
      </c>
      <c r="C47" t="s">
        <v>4042</v>
      </c>
      <c r="D47" t="str">
        <f>Customer_Dim_UPDATED[[#This Row],[First Name]]&amp;" "&amp;Customer_Dim_UPDATED[[#This Row],[Last Name]]</f>
        <v>Jordan Jackson Dds</v>
      </c>
      <c r="E47">
        <v>54</v>
      </c>
      <c r="F47" t="s">
        <v>3974</v>
      </c>
      <c r="G47" t="s">
        <v>9</v>
      </c>
      <c r="H47" t="s">
        <v>176</v>
      </c>
      <c r="I47" t="s">
        <v>133</v>
      </c>
      <c r="J47" t="s">
        <v>12</v>
      </c>
      <c r="K47" t="s">
        <v>13</v>
      </c>
    </row>
    <row r="48" spans="1:11" x14ac:dyDescent="0.35">
      <c r="A48" t="s">
        <v>177</v>
      </c>
      <c r="B48" t="s">
        <v>4065</v>
      </c>
      <c r="C48" t="s">
        <v>4042</v>
      </c>
      <c r="D48" t="str">
        <f>Customer_Dim_UPDATED[[#This Row],[First Name]]&amp;" "&amp;Customer_Dim_UPDATED[[#This Row],[Last Name]]</f>
        <v>Michelle Garcia Dds</v>
      </c>
      <c r="E48">
        <v>55</v>
      </c>
      <c r="F48" t="s">
        <v>3974</v>
      </c>
      <c r="G48" t="s">
        <v>16</v>
      </c>
      <c r="H48" t="s">
        <v>179</v>
      </c>
      <c r="I48" t="s">
        <v>25</v>
      </c>
      <c r="J48" t="s">
        <v>12</v>
      </c>
      <c r="K48" t="s">
        <v>19</v>
      </c>
    </row>
    <row r="49" spans="1:11" x14ac:dyDescent="0.35">
      <c r="A49" t="s">
        <v>180</v>
      </c>
      <c r="B49" t="s">
        <v>4066</v>
      </c>
      <c r="C49" t="s">
        <v>4067</v>
      </c>
      <c r="D49" t="str">
        <f>Customer_Dim_UPDATED[[#This Row],[First Name]]&amp;" "&amp;Customer_Dim_UPDATED[[#This Row],[Last Name]]</f>
        <v>Gina Knight</v>
      </c>
      <c r="E49">
        <v>54</v>
      </c>
      <c r="F49" t="s">
        <v>3974</v>
      </c>
      <c r="G49" t="s">
        <v>16</v>
      </c>
      <c r="H49" t="s">
        <v>182</v>
      </c>
      <c r="I49" t="s">
        <v>183</v>
      </c>
      <c r="J49" t="s">
        <v>12</v>
      </c>
      <c r="K49" t="s">
        <v>31</v>
      </c>
    </row>
    <row r="50" spans="1:11" x14ac:dyDescent="0.35">
      <c r="A50" t="s">
        <v>184</v>
      </c>
      <c r="B50" t="s">
        <v>4068</v>
      </c>
      <c r="C50" t="s">
        <v>4069</v>
      </c>
      <c r="D50" t="str">
        <f>Customer_Dim_UPDATED[[#This Row],[First Name]]&amp;" "&amp;Customer_Dim_UPDATED[[#This Row],[Last Name]]</f>
        <v>April Mullins</v>
      </c>
      <c r="E50">
        <v>54</v>
      </c>
      <c r="F50" t="s">
        <v>3974</v>
      </c>
      <c r="G50" t="s">
        <v>9</v>
      </c>
      <c r="H50" t="s">
        <v>186</v>
      </c>
      <c r="I50" t="s">
        <v>11</v>
      </c>
      <c r="J50" t="s">
        <v>12</v>
      </c>
      <c r="K50" t="s">
        <v>19</v>
      </c>
    </row>
    <row r="51" spans="1:11" x14ac:dyDescent="0.35">
      <c r="A51" t="s">
        <v>187</v>
      </c>
      <c r="B51" t="s">
        <v>4070</v>
      </c>
      <c r="C51" t="s">
        <v>4071</v>
      </c>
      <c r="D51" t="str">
        <f>Customer_Dim_UPDATED[[#This Row],[First Name]]&amp;" "&amp;Customer_Dim_UPDATED[[#This Row],[Last Name]]</f>
        <v>Timothy Weaver</v>
      </c>
      <c r="E51">
        <v>45</v>
      </c>
      <c r="F51" t="s">
        <v>3974</v>
      </c>
      <c r="G51" t="s">
        <v>16</v>
      </c>
      <c r="H51" t="s">
        <v>189</v>
      </c>
      <c r="I51" t="s">
        <v>25</v>
      </c>
      <c r="J51" t="s">
        <v>12</v>
      </c>
      <c r="K51" t="s">
        <v>13</v>
      </c>
    </row>
    <row r="52" spans="1:11" x14ac:dyDescent="0.35">
      <c r="A52" t="s">
        <v>190</v>
      </c>
      <c r="B52" t="s">
        <v>4072</v>
      </c>
      <c r="C52" t="s">
        <v>4073</v>
      </c>
      <c r="D52" t="str">
        <f>Customer_Dim_UPDATED[[#This Row],[First Name]]&amp;" "&amp;Customer_Dim_UPDATED[[#This Row],[Last Name]]</f>
        <v>Matthew Hunter Jr.</v>
      </c>
      <c r="E52">
        <v>61</v>
      </c>
      <c r="F52" t="s">
        <v>3982</v>
      </c>
      <c r="G52" t="s">
        <v>16</v>
      </c>
      <c r="H52" t="s">
        <v>192</v>
      </c>
      <c r="I52" t="s">
        <v>193</v>
      </c>
      <c r="J52" t="s">
        <v>12</v>
      </c>
      <c r="K52" t="s">
        <v>13</v>
      </c>
    </row>
    <row r="53" spans="1:11" x14ac:dyDescent="0.35">
      <c r="A53" t="s">
        <v>194</v>
      </c>
      <c r="B53" t="s">
        <v>4037</v>
      </c>
      <c r="C53" t="s">
        <v>4074</v>
      </c>
      <c r="D53" t="str">
        <f>Customer_Dim_UPDATED[[#This Row],[First Name]]&amp;" "&amp;Customer_Dim_UPDATED[[#This Row],[Last Name]]</f>
        <v>Sarah Rodgers</v>
      </c>
      <c r="E53">
        <v>23</v>
      </c>
      <c r="F53" t="s">
        <v>3987</v>
      </c>
      <c r="G53" t="s">
        <v>16</v>
      </c>
      <c r="H53" t="s">
        <v>196</v>
      </c>
      <c r="I53" t="s">
        <v>43</v>
      </c>
      <c r="J53" t="s">
        <v>12</v>
      </c>
      <c r="K53" t="s">
        <v>13</v>
      </c>
    </row>
    <row r="54" spans="1:11" x14ac:dyDescent="0.35">
      <c r="A54" t="s">
        <v>197</v>
      </c>
      <c r="B54" t="s">
        <v>4075</v>
      </c>
      <c r="C54" t="s">
        <v>4076</v>
      </c>
      <c r="D54" t="str">
        <f>Customer_Dim_UPDATED[[#This Row],[First Name]]&amp;" "&amp;Customer_Dim_UPDATED[[#This Row],[Last Name]]</f>
        <v>Debra Liu</v>
      </c>
      <c r="E54">
        <v>55</v>
      </c>
      <c r="F54" t="s">
        <v>3974</v>
      </c>
      <c r="G54" t="s">
        <v>9</v>
      </c>
      <c r="H54" t="s">
        <v>199</v>
      </c>
      <c r="I54" t="s">
        <v>200</v>
      </c>
      <c r="J54" t="s">
        <v>12</v>
      </c>
      <c r="K54" t="s">
        <v>26</v>
      </c>
    </row>
    <row r="55" spans="1:11" x14ac:dyDescent="0.35">
      <c r="A55" t="s">
        <v>201</v>
      </c>
      <c r="B55" t="s">
        <v>4077</v>
      </c>
      <c r="C55" t="s">
        <v>4078</v>
      </c>
      <c r="D55" t="str">
        <f>Customer_Dim_UPDATED[[#This Row],[First Name]]&amp;" "&amp;Customer_Dim_UPDATED[[#This Row],[Last Name]]</f>
        <v>Sharon Brown</v>
      </c>
      <c r="E55">
        <v>37</v>
      </c>
      <c r="F55" t="s">
        <v>3977</v>
      </c>
      <c r="G55" t="s">
        <v>16</v>
      </c>
      <c r="H55" t="s">
        <v>203</v>
      </c>
      <c r="I55" t="s">
        <v>156</v>
      </c>
      <c r="J55" t="s">
        <v>12</v>
      </c>
      <c r="K55" t="s">
        <v>13</v>
      </c>
    </row>
    <row r="56" spans="1:11" x14ac:dyDescent="0.35">
      <c r="A56" t="s">
        <v>204</v>
      </c>
      <c r="B56" t="s">
        <v>4079</v>
      </c>
      <c r="C56" t="s">
        <v>4080</v>
      </c>
      <c r="D56" t="str">
        <f>Customer_Dim_UPDATED[[#This Row],[First Name]]&amp;" "&amp;Customer_Dim_UPDATED[[#This Row],[Last Name]]</f>
        <v>Katherine Dorsey</v>
      </c>
      <c r="E56">
        <v>24</v>
      </c>
      <c r="F56" t="s">
        <v>3987</v>
      </c>
      <c r="G56" t="s">
        <v>9</v>
      </c>
      <c r="H56" t="s">
        <v>206</v>
      </c>
      <c r="I56" t="s">
        <v>96</v>
      </c>
      <c r="J56" t="s">
        <v>12</v>
      </c>
      <c r="K56" t="s">
        <v>19</v>
      </c>
    </row>
    <row r="57" spans="1:11" x14ac:dyDescent="0.35">
      <c r="A57" t="s">
        <v>207</v>
      </c>
      <c r="B57" t="s">
        <v>4081</v>
      </c>
      <c r="C57" t="s">
        <v>4082</v>
      </c>
      <c r="D57" t="str">
        <f>Customer_Dim_UPDATED[[#This Row],[First Name]]&amp;" "&amp;Customer_Dim_UPDATED[[#This Row],[Last Name]]</f>
        <v>Wayne Mcpherson</v>
      </c>
      <c r="E57">
        <v>56</v>
      </c>
      <c r="F57" t="s">
        <v>3982</v>
      </c>
      <c r="G57" t="s">
        <v>16</v>
      </c>
      <c r="H57" t="s">
        <v>209</v>
      </c>
      <c r="I57" t="s">
        <v>200</v>
      </c>
      <c r="J57" t="s">
        <v>12</v>
      </c>
      <c r="K57" t="s">
        <v>26</v>
      </c>
    </row>
    <row r="58" spans="1:11" x14ac:dyDescent="0.35">
      <c r="A58" t="s">
        <v>210</v>
      </c>
      <c r="B58" t="s">
        <v>4043</v>
      </c>
      <c r="C58" t="s">
        <v>4083</v>
      </c>
      <c r="D58" t="str">
        <f>Customer_Dim_UPDATED[[#This Row],[First Name]]&amp;" "&amp;Customer_Dim_UPDATED[[#This Row],[Last Name]]</f>
        <v>Christopher Sutton</v>
      </c>
      <c r="E58">
        <v>49</v>
      </c>
      <c r="F58" t="s">
        <v>3974</v>
      </c>
      <c r="G58" t="s">
        <v>16</v>
      </c>
      <c r="H58" t="s">
        <v>212</v>
      </c>
      <c r="I58" t="s">
        <v>51</v>
      </c>
      <c r="J58" t="s">
        <v>12</v>
      </c>
      <c r="K58" t="s">
        <v>13</v>
      </c>
    </row>
    <row r="59" spans="1:11" x14ac:dyDescent="0.35">
      <c r="A59" t="s">
        <v>213</v>
      </c>
      <c r="B59" t="s">
        <v>4084</v>
      </c>
      <c r="C59" t="s">
        <v>4085</v>
      </c>
      <c r="D59" t="str">
        <f>Customer_Dim_UPDATED[[#This Row],[First Name]]&amp;" "&amp;Customer_Dim_UPDATED[[#This Row],[Last Name]]</f>
        <v>Jay Patel</v>
      </c>
      <c r="E59">
        <v>43</v>
      </c>
      <c r="F59" t="s">
        <v>3974</v>
      </c>
      <c r="G59" t="s">
        <v>16</v>
      </c>
      <c r="H59" t="s">
        <v>215</v>
      </c>
      <c r="I59" t="s">
        <v>216</v>
      </c>
      <c r="J59" t="s">
        <v>12</v>
      </c>
      <c r="K59" t="s">
        <v>19</v>
      </c>
    </row>
    <row r="60" spans="1:11" x14ac:dyDescent="0.35">
      <c r="A60" t="s">
        <v>217</v>
      </c>
      <c r="B60" t="s">
        <v>4086</v>
      </c>
      <c r="C60" t="s">
        <v>4087</v>
      </c>
      <c r="D60" t="str">
        <f>Customer_Dim_UPDATED[[#This Row],[First Name]]&amp;" "&amp;Customer_Dim_UPDATED[[#This Row],[Last Name]]</f>
        <v>Cheryl Copeland</v>
      </c>
      <c r="E60">
        <v>51</v>
      </c>
      <c r="F60" t="s">
        <v>3974</v>
      </c>
      <c r="G60" t="s">
        <v>9</v>
      </c>
      <c r="H60" t="s">
        <v>219</v>
      </c>
      <c r="I60" t="s">
        <v>140</v>
      </c>
      <c r="J60" t="s">
        <v>12</v>
      </c>
      <c r="K60" t="s">
        <v>19</v>
      </c>
    </row>
    <row r="61" spans="1:11" x14ac:dyDescent="0.35">
      <c r="A61" t="s">
        <v>220</v>
      </c>
      <c r="B61" t="s">
        <v>4088</v>
      </c>
      <c r="C61" t="s">
        <v>4089</v>
      </c>
      <c r="D61" t="str">
        <f>Customer_Dim_UPDATED[[#This Row],[First Name]]&amp;" "&amp;Customer_Dim_UPDATED[[#This Row],[Last Name]]</f>
        <v>Alyssa Vargas</v>
      </c>
      <c r="E61">
        <v>53</v>
      </c>
      <c r="F61" t="s">
        <v>3974</v>
      </c>
      <c r="G61" t="s">
        <v>9</v>
      </c>
      <c r="H61" t="s">
        <v>222</v>
      </c>
      <c r="I61" t="s">
        <v>66</v>
      </c>
      <c r="J61" t="s">
        <v>12</v>
      </c>
      <c r="K61" t="s">
        <v>19</v>
      </c>
    </row>
    <row r="62" spans="1:11" x14ac:dyDescent="0.35">
      <c r="A62" t="s">
        <v>223</v>
      </c>
      <c r="B62" t="s">
        <v>4090</v>
      </c>
      <c r="C62" t="s">
        <v>4091</v>
      </c>
      <c r="D62" t="str">
        <f>Customer_Dim_UPDATED[[#This Row],[First Name]]&amp;" "&amp;Customer_Dim_UPDATED[[#This Row],[Last Name]]</f>
        <v>Dr. David Smith</v>
      </c>
      <c r="E62">
        <v>22</v>
      </c>
      <c r="F62" t="s">
        <v>3987</v>
      </c>
      <c r="G62" t="s">
        <v>16</v>
      </c>
      <c r="H62" t="s">
        <v>225</v>
      </c>
      <c r="I62" t="s">
        <v>162</v>
      </c>
      <c r="J62" t="s">
        <v>12</v>
      </c>
      <c r="K62" t="s">
        <v>31</v>
      </c>
    </row>
    <row r="63" spans="1:11" x14ac:dyDescent="0.35">
      <c r="A63" t="s">
        <v>226</v>
      </c>
      <c r="B63" t="s">
        <v>4092</v>
      </c>
      <c r="C63" t="s">
        <v>4093</v>
      </c>
      <c r="D63" t="str">
        <f>Customer_Dim_UPDATED[[#This Row],[First Name]]&amp;" "&amp;Customer_Dim_UPDATED[[#This Row],[Last Name]]</f>
        <v>Kristin Stein</v>
      </c>
      <c r="E63">
        <v>23</v>
      </c>
      <c r="F63" t="s">
        <v>3987</v>
      </c>
      <c r="G63" t="s">
        <v>9</v>
      </c>
      <c r="H63" t="s">
        <v>228</v>
      </c>
      <c r="I63" t="s">
        <v>113</v>
      </c>
      <c r="J63" t="s">
        <v>12</v>
      </c>
      <c r="K63" t="s">
        <v>31</v>
      </c>
    </row>
    <row r="64" spans="1:11" x14ac:dyDescent="0.35">
      <c r="A64" t="s">
        <v>229</v>
      </c>
      <c r="B64" t="s">
        <v>4056</v>
      </c>
      <c r="C64" t="s">
        <v>4094</v>
      </c>
      <c r="D64" t="str">
        <f>Customer_Dim_UPDATED[[#This Row],[First Name]]&amp;" "&amp;Customer_Dim_UPDATED[[#This Row],[Last Name]]</f>
        <v>James Bean</v>
      </c>
      <c r="E64">
        <v>50</v>
      </c>
      <c r="F64" t="s">
        <v>3974</v>
      </c>
      <c r="G64" t="s">
        <v>9</v>
      </c>
      <c r="H64" t="s">
        <v>231</v>
      </c>
      <c r="I64" t="s">
        <v>232</v>
      </c>
      <c r="J64" t="s">
        <v>12</v>
      </c>
      <c r="K64" t="s">
        <v>26</v>
      </c>
    </row>
    <row r="65" spans="1:11" x14ac:dyDescent="0.35">
      <c r="A65" t="s">
        <v>233</v>
      </c>
      <c r="B65" t="s">
        <v>4014</v>
      </c>
      <c r="C65" t="s">
        <v>3990</v>
      </c>
      <c r="D65" t="str">
        <f>Customer_Dim_UPDATED[[#This Row],[First Name]]&amp;" "&amp;Customer_Dim_UPDATED[[#This Row],[Last Name]]</f>
        <v>Michael Daniel</v>
      </c>
      <c r="E65">
        <v>51</v>
      </c>
      <c r="F65" t="s">
        <v>3974</v>
      </c>
      <c r="G65" t="s">
        <v>9</v>
      </c>
      <c r="H65" t="s">
        <v>235</v>
      </c>
      <c r="I65" t="s">
        <v>236</v>
      </c>
      <c r="J65" t="s">
        <v>12</v>
      </c>
      <c r="K65" t="s">
        <v>19</v>
      </c>
    </row>
    <row r="66" spans="1:11" x14ac:dyDescent="0.35">
      <c r="A66" t="s">
        <v>237</v>
      </c>
      <c r="B66" t="s">
        <v>4095</v>
      </c>
      <c r="C66" t="s">
        <v>4096</v>
      </c>
      <c r="D66" t="str">
        <f>Customer_Dim_UPDATED[[#This Row],[First Name]]&amp;" "&amp;Customer_Dim_UPDATED[[#This Row],[Last Name]]</f>
        <v>Mr. Mason Butler</v>
      </c>
      <c r="E66">
        <v>33</v>
      </c>
      <c r="F66" t="s">
        <v>3977</v>
      </c>
      <c r="G66" t="s">
        <v>9</v>
      </c>
      <c r="H66" t="s">
        <v>239</v>
      </c>
      <c r="I66" t="s">
        <v>133</v>
      </c>
      <c r="J66" t="s">
        <v>12</v>
      </c>
      <c r="K66" t="s">
        <v>13</v>
      </c>
    </row>
    <row r="67" spans="1:11" x14ac:dyDescent="0.35">
      <c r="A67" t="s">
        <v>240</v>
      </c>
      <c r="B67" t="s">
        <v>4014</v>
      </c>
      <c r="C67" t="s">
        <v>4047</v>
      </c>
      <c r="D67" t="str">
        <f>Customer_Dim_UPDATED[[#This Row],[First Name]]&amp;" "&amp;Customer_Dim_UPDATED[[#This Row],[Last Name]]</f>
        <v>Michael Thomas</v>
      </c>
      <c r="E67">
        <v>21</v>
      </c>
      <c r="F67" t="s">
        <v>3987</v>
      </c>
      <c r="G67" t="s">
        <v>16</v>
      </c>
      <c r="H67" t="s">
        <v>242</v>
      </c>
      <c r="I67" t="s">
        <v>183</v>
      </c>
      <c r="J67" t="s">
        <v>12</v>
      </c>
      <c r="K67" t="s">
        <v>31</v>
      </c>
    </row>
    <row r="68" spans="1:11" x14ac:dyDescent="0.35">
      <c r="A68" t="s">
        <v>243</v>
      </c>
      <c r="B68" t="s">
        <v>4097</v>
      </c>
      <c r="C68" t="s">
        <v>4098</v>
      </c>
      <c r="D68" t="str">
        <f>Customer_Dim_UPDATED[[#This Row],[First Name]]&amp;" "&amp;Customer_Dim_UPDATED[[#This Row],[Last Name]]</f>
        <v>Cody Diaz</v>
      </c>
      <c r="E68">
        <v>27</v>
      </c>
      <c r="F68" t="s">
        <v>3977</v>
      </c>
      <c r="G68" t="s">
        <v>16</v>
      </c>
      <c r="H68" t="s">
        <v>245</v>
      </c>
      <c r="I68" t="s">
        <v>47</v>
      </c>
      <c r="J68" t="s">
        <v>12</v>
      </c>
      <c r="K68" t="s">
        <v>31</v>
      </c>
    </row>
    <row r="69" spans="1:11" x14ac:dyDescent="0.35">
      <c r="A69" t="s">
        <v>246</v>
      </c>
      <c r="B69" t="s">
        <v>3988</v>
      </c>
      <c r="C69" t="s">
        <v>4099</v>
      </c>
      <c r="D69" t="str">
        <f>Customer_Dim_UPDATED[[#This Row],[First Name]]&amp;" "&amp;Customer_Dim_UPDATED[[#This Row],[Last Name]]</f>
        <v>Amber Mcclain</v>
      </c>
      <c r="E69">
        <v>58</v>
      </c>
      <c r="F69" t="s">
        <v>3982</v>
      </c>
      <c r="G69" t="s">
        <v>9</v>
      </c>
      <c r="H69" t="s">
        <v>248</v>
      </c>
      <c r="I69" t="s">
        <v>249</v>
      </c>
      <c r="J69" t="s">
        <v>12</v>
      </c>
      <c r="K69" t="s">
        <v>31</v>
      </c>
    </row>
    <row r="70" spans="1:11" x14ac:dyDescent="0.35">
      <c r="A70" t="s">
        <v>250</v>
      </c>
      <c r="B70" t="s">
        <v>4100</v>
      </c>
      <c r="C70" t="s">
        <v>4101</v>
      </c>
      <c r="D70" t="str">
        <f>Customer_Dim_UPDATED[[#This Row],[First Name]]&amp;" "&amp;Customer_Dim_UPDATED[[#This Row],[Last Name]]</f>
        <v>Mr. Mark Beasley</v>
      </c>
      <c r="E70">
        <v>24</v>
      </c>
      <c r="F70" t="s">
        <v>3987</v>
      </c>
      <c r="G70" t="s">
        <v>16</v>
      </c>
      <c r="H70" t="s">
        <v>252</v>
      </c>
      <c r="I70" t="s">
        <v>253</v>
      </c>
      <c r="J70" t="s">
        <v>12</v>
      </c>
      <c r="K70" t="s">
        <v>31</v>
      </c>
    </row>
    <row r="71" spans="1:11" x14ac:dyDescent="0.35">
      <c r="A71" t="s">
        <v>254</v>
      </c>
      <c r="B71" t="s">
        <v>4102</v>
      </c>
      <c r="C71" t="s">
        <v>4103</v>
      </c>
      <c r="D71" t="str">
        <f>Customer_Dim_UPDATED[[#This Row],[First Name]]&amp;" "&amp;Customer_Dim_UPDATED[[#This Row],[Last Name]]</f>
        <v>Roy Cole</v>
      </c>
      <c r="E71">
        <v>24</v>
      </c>
      <c r="F71" t="s">
        <v>3987</v>
      </c>
      <c r="G71" t="s">
        <v>16</v>
      </c>
      <c r="H71" t="s">
        <v>256</v>
      </c>
      <c r="I71" t="s">
        <v>88</v>
      </c>
      <c r="J71" t="s">
        <v>12</v>
      </c>
      <c r="K71" t="s">
        <v>19</v>
      </c>
    </row>
    <row r="72" spans="1:11" x14ac:dyDescent="0.35">
      <c r="A72" t="s">
        <v>257</v>
      </c>
      <c r="B72" t="s">
        <v>4054</v>
      </c>
      <c r="C72" t="s">
        <v>4104</v>
      </c>
      <c r="D72" t="str">
        <f>Customer_Dim_UPDATED[[#This Row],[First Name]]&amp;" "&amp;Customer_Dim_UPDATED[[#This Row],[Last Name]]</f>
        <v>Eric Singh</v>
      </c>
      <c r="E72">
        <v>29</v>
      </c>
      <c r="F72" t="s">
        <v>3977</v>
      </c>
      <c r="G72" t="s">
        <v>16</v>
      </c>
      <c r="H72" t="s">
        <v>259</v>
      </c>
      <c r="I72" t="s">
        <v>232</v>
      </c>
      <c r="J72" t="s">
        <v>12</v>
      </c>
      <c r="K72" t="s">
        <v>13</v>
      </c>
    </row>
    <row r="73" spans="1:11" x14ac:dyDescent="0.35">
      <c r="A73" t="s">
        <v>260</v>
      </c>
      <c r="B73" t="s">
        <v>4105</v>
      </c>
      <c r="C73" t="s">
        <v>4106</v>
      </c>
      <c r="D73" t="str">
        <f>Customer_Dim_UPDATED[[#This Row],[First Name]]&amp;" "&amp;Customer_Dim_UPDATED[[#This Row],[Last Name]]</f>
        <v>Andrea Perez</v>
      </c>
      <c r="E73">
        <v>61</v>
      </c>
      <c r="F73" t="s">
        <v>3982</v>
      </c>
      <c r="G73" t="s">
        <v>16</v>
      </c>
      <c r="H73" t="s">
        <v>262</v>
      </c>
      <c r="I73" t="s">
        <v>232</v>
      </c>
      <c r="J73" t="s">
        <v>12</v>
      </c>
      <c r="K73" t="s">
        <v>13</v>
      </c>
    </row>
    <row r="74" spans="1:11" x14ac:dyDescent="0.35">
      <c r="A74" t="s">
        <v>263</v>
      </c>
      <c r="B74" t="s">
        <v>4052</v>
      </c>
      <c r="C74" t="s">
        <v>4107</v>
      </c>
      <c r="D74" t="str">
        <f>Customer_Dim_UPDATED[[#This Row],[First Name]]&amp;" "&amp;Customer_Dim_UPDATED[[#This Row],[Last Name]]</f>
        <v>Tonya Burch</v>
      </c>
      <c r="E74">
        <v>39</v>
      </c>
      <c r="F74" t="s">
        <v>3977</v>
      </c>
      <c r="G74" t="s">
        <v>16</v>
      </c>
      <c r="H74" t="s">
        <v>265</v>
      </c>
      <c r="I74" t="s">
        <v>266</v>
      </c>
      <c r="J74" t="s">
        <v>12</v>
      </c>
      <c r="K74" t="s">
        <v>13</v>
      </c>
    </row>
    <row r="75" spans="1:11" x14ac:dyDescent="0.35">
      <c r="A75" t="s">
        <v>267</v>
      </c>
      <c r="B75" t="s">
        <v>4043</v>
      </c>
      <c r="C75" t="s">
        <v>4078</v>
      </c>
      <c r="D75" t="str">
        <f>Customer_Dim_UPDATED[[#This Row],[First Name]]&amp;" "&amp;Customer_Dim_UPDATED[[#This Row],[Last Name]]</f>
        <v>Christopher Brown</v>
      </c>
      <c r="E75">
        <v>56</v>
      </c>
      <c r="F75" t="s">
        <v>3982</v>
      </c>
      <c r="G75" t="s">
        <v>16</v>
      </c>
      <c r="H75" t="s">
        <v>269</v>
      </c>
      <c r="I75" t="s">
        <v>43</v>
      </c>
      <c r="J75" t="s">
        <v>12</v>
      </c>
      <c r="K75" t="s">
        <v>31</v>
      </c>
    </row>
    <row r="76" spans="1:11" x14ac:dyDescent="0.35">
      <c r="A76" t="s">
        <v>270</v>
      </c>
      <c r="B76" t="s">
        <v>4008</v>
      </c>
      <c r="C76" t="s">
        <v>4108</v>
      </c>
      <c r="D76" t="str">
        <f>Customer_Dim_UPDATED[[#This Row],[First Name]]&amp;" "&amp;Customer_Dim_UPDATED[[#This Row],[Last Name]]</f>
        <v>John Mayer</v>
      </c>
      <c r="E76">
        <v>58</v>
      </c>
      <c r="F76" t="s">
        <v>3982</v>
      </c>
      <c r="G76" t="s">
        <v>9</v>
      </c>
      <c r="H76" t="s">
        <v>272</v>
      </c>
      <c r="I76" t="s">
        <v>273</v>
      </c>
      <c r="J76" t="s">
        <v>12</v>
      </c>
      <c r="K76" t="s">
        <v>26</v>
      </c>
    </row>
    <row r="77" spans="1:11" x14ac:dyDescent="0.35">
      <c r="A77" t="s">
        <v>274</v>
      </c>
      <c r="B77" t="s">
        <v>4012</v>
      </c>
      <c r="C77" t="s">
        <v>4109</v>
      </c>
      <c r="D77" t="str">
        <f>Customer_Dim_UPDATED[[#This Row],[First Name]]&amp;" "&amp;Customer_Dim_UPDATED[[#This Row],[Last Name]]</f>
        <v>Rhonda Morales</v>
      </c>
      <c r="E77">
        <v>61</v>
      </c>
      <c r="F77" t="s">
        <v>3982</v>
      </c>
      <c r="G77" t="s">
        <v>16</v>
      </c>
      <c r="H77" t="s">
        <v>276</v>
      </c>
      <c r="I77" t="s">
        <v>30</v>
      </c>
      <c r="J77" t="s">
        <v>12</v>
      </c>
      <c r="K77" t="s">
        <v>13</v>
      </c>
    </row>
    <row r="78" spans="1:11" x14ac:dyDescent="0.35">
      <c r="A78" t="s">
        <v>277</v>
      </c>
      <c r="B78" t="s">
        <v>4002</v>
      </c>
      <c r="C78" t="s">
        <v>4110</v>
      </c>
      <c r="D78" t="str">
        <f>Customer_Dim_UPDATED[[#This Row],[First Name]]&amp;" "&amp;Customer_Dim_UPDATED[[#This Row],[Last Name]]</f>
        <v>Nathan Campbell</v>
      </c>
      <c r="E78">
        <v>37</v>
      </c>
      <c r="F78" t="s">
        <v>3977</v>
      </c>
      <c r="G78" t="s">
        <v>9</v>
      </c>
      <c r="H78" t="s">
        <v>279</v>
      </c>
      <c r="I78" t="s">
        <v>96</v>
      </c>
      <c r="J78" t="s">
        <v>12</v>
      </c>
      <c r="K78" t="s">
        <v>13</v>
      </c>
    </row>
    <row r="79" spans="1:11" x14ac:dyDescent="0.35">
      <c r="A79" t="s">
        <v>280</v>
      </c>
      <c r="B79" t="s">
        <v>4079</v>
      </c>
      <c r="C79" t="s">
        <v>4111</v>
      </c>
      <c r="D79" t="str">
        <f>Customer_Dim_UPDATED[[#This Row],[First Name]]&amp;" "&amp;Customer_Dim_UPDATED[[#This Row],[Last Name]]</f>
        <v>Katherine Young</v>
      </c>
      <c r="E79">
        <v>29</v>
      </c>
      <c r="F79" t="s">
        <v>3977</v>
      </c>
      <c r="G79" t="s">
        <v>9</v>
      </c>
      <c r="H79" t="s">
        <v>282</v>
      </c>
      <c r="I79" t="s">
        <v>170</v>
      </c>
      <c r="J79" t="s">
        <v>12</v>
      </c>
      <c r="K79" t="s">
        <v>13</v>
      </c>
    </row>
    <row r="80" spans="1:11" x14ac:dyDescent="0.35">
      <c r="A80" t="s">
        <v>283</v>
      </c>
      <c r="B80" t="s">
        <v>4097</v>
      </c>
      <c r="C80" t="s">
        <v>4112</v>
      </c>
      <c r="D80" t="str">
        <f>Customer_Dim_UPDATED[[#This Row],[First Name]]&amp;" "&amp;Customer_Dim_UPDATED[[#This Row],[Last Name]]</f>
        <v>Cody Blake</v>
      </c>
      <c r="E80">
        <v>21</v>
      </c>
      <c r="F80" t="s">
        <v>3987</v>
      </c>
      <c r="G80" t="s">
        <v>9</v>
      </c>
      <c r="H80" t="s">
        <v>285</v>
      </c>
      <c r="I80" t="s">
        <v>286</v>
      </c>
      <c r="J80" t="s">
        <v>12</v>
      </c>
      <c r="K80" t="s">
        <v>13</v>
      </c>
    </row>
    <row r="81" spans="1:11" x14ac:dyDescent="0.35">
      <c r="A81" t="s">
        <v>287</v>
      </c>
      <c r="B81" t="s">
        <v>4113</v>
      </c>
      <c r="C81" t="s">
        <v>4114</v>
      </c>
      <c r="D81" t="str">
        <f>Customer_Dim_UPDATED[[#This Row],[First Name]]&amp;" "&amp;Customer_Dim_UPDATED[[#This Row],[Last Name]]</f>
        <v>Molly Gardner</v>
      </c>
      <c r="E81">
        <v>22</v>
      </c>
      <c r="F81" t="s">
        <v>3987</v>
      </c>
      <c r="G81" t="s">
        <v>16</v>
      </c>
      <c r="H81" t="s">
        <v>289</v>
      </c>
      <c r="I81" t="s">
        <v>290</v>
      </c>
      <c r="J81" t="s">
        <v>12</v>
      </c>
      <c r="K81" t="s">
        <v>19</v>
      </c>
    </row>
    <row r="82" spans="1:11" x14ac:dyDescent="0.35">
      <c r="A82" t="s">
        <v>291</v>
      </c>
      <c r="B82" t="s">
        <v>4115</v>
      </c>
      <c r="C82" t="s">
        <v>4116</v>
      </c>
      <c r="D82" t="str">
        <f>Customer_Dim_UPDATED[[#This Row],[First Name]]&amp;" "&amp;Customer_Dim_UPDATED[[#This Row],[Last Name]]</f>
        <v>Jennifer Garcia</v>
      </c>
      <c r="E82">
        <v>61</v>
      </c>
      <c r="F82" t="s">
        <v>3982</v>
      </c>
      <c r="G82" t="s">
        <v>16</v>
      </c>
      <c r="H82" t="s">
        <v>293</v>
      </c>
      <c r="I82" t="s">
        <v>232</v>
      </c>
      <c r="J82" t="s">
        <v>12</v>
      </c>
      <c r="K82" t="s">
        <v>26</v>
      </c>
    </row>
    <row r="83" spans="1:11" x14ac:dyDescent="0.35">
      <c r="A83" t="s">
        <v>294</v>
      </c>
      <c r="B83" t="s">
        <v>4117</v>
      </c>
      <c r="C83" t="s">
        <v>4118</v>
      </c>
      <c r="D83" t="str">
        <f>Customer_Dim_UPDATED[[#This Row],[First Name]]&amp;" "&amp;Customer_Dim_UPDATED[[#This Row],[Last Name]]</f>
        <v>Krystal Ford</v>
      </c>
      <c r="E83">
        <v>34</v>
      </c>
      <c r="F83" t="s">
        <v>3977</v>
      </c>
      <c r="G83" t="s">
        <v>16</v>
      </c>
      <c r="H83" t="s">
        <v>296</v>
      </c>
      <c r="I83" t="s">
        <v>133</v>
      </c>
      <c r="J83" t="s">
        <v>12</v>
      </c>
      <c r="K83" t="s">
        <v>19</v>
      </c>
    </row>
    <row r="84" spans="1:11" x14ac:dyDescent="0.35">
      <c r="A84" t="s">
        <v>297</v>
      </c>
      <c r="B84" t="s">
        <v>4119</v>
      </c>
      <c r="C84" t="s">
        <v>4120</v>
      </c>
      <c r="D84" t="str">
        <f>Customer_Dim_UPDATED[[#This Row],[First Name]]&amp;" "&amp;Customer_Dim_UPDATED[[#This Row],[Last Name]]</f>
        <v>George Rosario</v>
      </c>
      <c r="E84">
        <v>53</v>
      </c>
      <c r="F84" t="s">
        <v>3974</v>
      </c>
      <c r="G84" t="s">
        <v>9</v>
      </c>
      <c r="H84" t="s">
        <v>299</v>
      </c>
      <c r="I84" t="s">
        <v>249</v>
      </c>
      <c r="J84" t="s">
        <v>12</v>
      </c>
      <c r="K84" t="s">
        <v>26</v>
      </c>
    </row>
    <row r="85" spans="1:11" x14ac:dyDescent="0.35">
      <c r="A85" t="s">
        <v>300</v>
      </c>
      <c r="B85" t="s">
        <v>4047</v>
      </c>
      <c r="C85" t="s">
        <v>4121</v>
      </c>
      <c r="D85" t="str">
        <f>Customer_Dim_UPDATED[[#This Row],[First Name]]&amp;" "&amp;Customer_Dim_UPDATED[[#This Row],[Last Name]]</f>
        <v>Thomas Robinson</v>
      </c>
      <c r="E85">
        <v>48</v>
      </c>
      <c r="F85" t="s">
        <v>3974</v>
      </c>
      <c r="G85" t="s">
        <v>16</v>
      </c>
      <c r="H85" t="s">
        <v>302</v>
      </c>
      <c r="I85" t="s">
        <v>81</v>
      </c>
      <c r="J85" t="s">
        <v>12</v>
      </c>
      <c r="K85" t="s">
        <v>26</v>
      </c>
    </row>
    <row r="86" spans="1:11" x14ac:dyDescent="0.35">
      <c r="A86" t="s">
        <v>303</v>
      </c>
      <c r="B86" t="s">
        <v>4122</v>
      </c>
      <c r="C86" t="s">
        <v>4123</v>
      </c>
      <c r="D86" t="str">
        <f>Customer_Dim_UPDATED[[#This Row],[First Name]]&amp;" "&amp;Customer_Dim_UPDATED[[#This Row],[Last Name]]</f>
        <v>Christy Hoffman</v>
      </c>
      <c r="E86">
        <v>26</v>
      </c>
      <c r="F86" t="s">
        <v>3977</v>
      </c>
      <c r="G86" t="s">
        <v>16</v>
      </c>
      <c r="H86" t="s">
        <v>305</v>
      </c>
      <c r="I86" t="s">
        <v>253</v>
      </c>
      <c r="J86" t="s">
        <v>12</v>
      </c>
      <c r="K86" t="s">
        <v>19</v>
      </c>
    </row>
    <row r="87" spans="1:11" x14ac:dyDescent="0.35">
      <c r="A87" t="s">
        <v>306</v>
      </c>
      <c r="B87" t="s">
        <v>4124</v>
      </c>
      <c r="C87" t="s">
        <v>4125</v>
      </c>
      <c r="D87" t="str">
        <f>Customer_Dim_UPDATED[[#This Row],[First Name]]&amp;" "&amp;Customer_Dim_UPDATED[[#This Row],[Last Name]]</f>
        <v>Richard Delgado</v>
      </c>
      <c r="E87">
        <v>36</v>
      </c>
      <c r="F87" t="s">
        <v>3977</v>
      </c>
      <c r="G87" t="s">
        <v>9</v>
      </c>
      <c r="H87" t="s">
        <v>308</v>
      </c>
      <c r="I87" t="s">
        <v>51</v>
      </c>
      <c r="J87" t="s">
        <v>12</v>
      </c>
      <c r="K87" t="s">
        <v>31</v>
      </c>
    </row>
    <row r="88" spans="1:11" x14ac:dyDescent="0.35">
      <c r="A88" t="s">
        <v>309</v>
      </c>
      <c r="B88" t="s">
        <v>4126</v>
      </c>
      <c r="C88" t="s">
        <v>4127</v>
      </c>
      <c r="D88" t="str">
        <f>Customer_Dim_UPDATED[[#This Row],[First Name]]&amp;" "&amp;Customer_Dim_UPDATED[[#This Row],[Last Name]]</f>
        <v>Tammy Miller Md</v>
      </c>
      <c r="E88">
        <v>19</v>
      </c>
      <c r="F88" t="s">
        <v>4028</v>
      </c>
      <c r="G88" t="s">
        <v>16</v>
      </c>
      <c r="H88" t="s">
        <v>311</v>
      </c>
      <c r="I88" t="s">
        <v>312</v>
      </c>
      <c r="J88" t="s">
        <v>12</v>
      </c>
      <c r="K88" t="s">
        <v>13</v>
      </c>
    </row>
    <row r="89" spans="1:11" x14ac:dyDescent="0.35">
      <c r="A89" t="s">
        <v>313</v>
      </c>
      <c r="B89" t="s">
        <v>4128</v>
      </c>
      <c r="C89" t="s">
        <v>4127</v>
      </c>
      <c r="D89" t="str">
        <f>Customer_Dim_UPDATED[[#This Row],[First Name]]&amp;" "&amp;Customer_Dim_UPDATED[[#This Row],[Last Name]]</f>
        <v>Melissa Duffy Md</v>
      </c>
      <c r="E89">
        <v>58</v>
      </c>
      <c r="F89" t="s">
        <v>3982</v>
      </c>
      <c r="G89" t="s">
        <v>16</v>
      </c>
      <c r="H89" t="s">
        <v>315</v>
      </c>
      <c r="I89" t="s">
        <v>316</v>
      </c>
      <c r="J89" t="s">
        <v>12</v>
      </c>
      <c r="K89" t="s">
        <v>26</v>
      </c>
    </row>
    <row r="90" spans="1:11" x14ac:dyDescent="0.35">
      <c r="A90" t="s">
        <v>317</v>
      </c>
      <c r="B90" t="s">
        <v>4070</v>
      </c>
      <c r="C90" t="s">
        <v>4129</v>
      </c>
      <c r="D90" t="str">
        <f>Customer_Dim_UPDATED[[#This Row],[First Name]]&amp;" "&amp;Customer_Dim_UPDATED[[#This Row],[Last Name]]</f>
        <v>Timothy Wright</v>
      </c>
      <c r="E90">
        <v>58</v>
      </c>
      <c r="F90" t="s">
        <v>3982</v>
      </c>
      <c r="G90" t="s">
        <v>9</v>
      </c>
      <c r="H90" t="s">
        <v>319</v>
      </c>
      <c r="I90" t="s">
        <v>290</v>
      </c>
      <c r="J90" t="s">
        <v>12</v>
      </c>
      <c r="K90" t="s">
        <v>31</v>
      </c>
    </row>
    <row r="91" spans="1:11" x14ac:dyDescent="0.35">
      <c r="A91" t="s">
        <v>320</v>
      </c>
      <c r="B91" t="s">
        <v>4130</v>
      </c>
      <c r="C91" t="s">
        <v>4131</v>
      </c>
      <c r="D91" t="str">
        <f>Customer_Dim_UPDATED[[#This Row],[First Name]]&amp;" "&amp;Customer_Dim_UPDATED[[#This Row],[Last Name]]</f>
        <v>Jamie Yoder</v>
      </c>
      <c r="E91">
        <v>43</v>
      </c>
      <c r="F91" t="s">
        <v>3974</v>
      </c>
      <c r="G91" t="s">
        <v>9</v>
      </c>
      <c r="H91" t="s">
        <v>322</v>
      </c>
      <c r="I91" t="s">
        <v>323</v>
      </c>
      <c r="J91" t="s">
        <v>12</v>
      </c>
      <c r="K91" t="s">
        <v>19</v>
      </c>
    </row>
    <row r="92" spans="1:11" x14ac:dyDescent="0.35">
      <c r="A92" t="s">
        <v>324</v>
      </c>
      <c r="B92" t="s">
        <v>4132</v>
      </c>
      <c r="C92" t="s">
        <v>4133</v>
      </c>
      <c r="D92" t="str">
        <f>Customer_Dim_UPDATED[[#This Row],[First Name]]&amp;" "&amp;Customer_Dim_UPDATED[[#This Row],[Last Name]]</f>
        <v>Oscar Moon</v>
      </c>
      <c r="E92">
        <v>58</v>
      </c>
      <c r="F92" t="s">
        <v>3982</v>
      </c>
      <c r="G92" t="s">
        <v>16</v>
      </c>
      <c r="H92" t="s">
        <v>326</v>
      </c>
      <c r="I92" t="s">
        <v>327</v>
      </c>
      <c r="J92" t="s">
        <v>12</v>
      </c>
      <c r="K92" t="s">
        <v>19</v>
      </c>
    </row>
    <row r="93" spans="1:11" x14ac:dyDescent="0.35">
      <c r="A93" t="s">
        <v>328</v>
      </c>
      <c r="B93" t="s">
        <v>4134</v>
      </c>
      <c r="C93" t="s">
        <v>4135</v>
      </c>
      <c r="D93" t="str">
        <f>Customer_Dim_UPDATED[[#This Row],[First Name]]&amp;" "&amp;Customer_Dim_UPDATED[[#This Row],[Last Name]]</f>
        <v>Donna Gregory</v>
      </c>
      <c r="E93">
        <v>29</v>
      </c>
      <c r="F93" t="s">
        <v>3977</v>
      </c>
      <c r="G93" t="s">
        <v>16</v>
      </c>
      <c r="H93" t="s">
        <v>330</v>
      </c>
      <c r="I93" t="s">
        <v>133</v>
      </c>
      <c r="J93" t="s">
        <v>12</v>
      </c>
      <c r="K93" t="s">
        <v>31</v>
      </c>
    </row>
    <row r="94" spans="1:11" x14ac:dyDescent="0.35">
      <c r="A94" t="s">
        <v>331</v>
      </c>
      <c r="B94" t="s">
        <v>4136</v>
      </c>
      <c r="C94" t="s">
        <v>3989</v>
      </c>
      <c r="D94" t="str">
        <f>Customer_Dim_UPDATED[[#This Row],[First Name]]&amp;" "&amp;Customer_Dim_UPDATED[[#This Row],[Last Name]]</f>
        <v>Robert Jackson</v>
      </c>
      <c r="E94">
        <v>44</v>
      </c>
      <c r="F94" t="s">
        <v>3974</v>
      </c>
      <c r="G94" t="s">
        <v>16</v>
      </c>
      <c r="H94" t="s">
        <v>333</v>
      </c>
      <c r="I94" t="s">
        <v>236</v>
      </c>
      <c r="J94" t="s">
        <v>12</v>
      </c>
      <c r="K94" t="s">
        <v>19</v>
      </c>
    </row>
    <row r="95" spans="1:11" x14ac:dyDescent="0.35">
      <c r="A95" t="s">
        <v>334</v>
      </c>
      <c r="B95" t="s">
        <v>4122</v>
      </c>
      <c r="C95" t="s">
        <v>4137</v>
      </c>
      <c r="D95" t="str">
        <f>Customer_Dim_UPDATED[[#This Row],[First Name]]&amp;" "&amp;Customer_Dim_UPDATED[[#This Row],[Last Name]]</f>
        <v>Christy Vasquez</v>
      </c>
      <c r="E95">
        <v>28</v>
      </c>
      <c r="F95" t="s">
        <v>3977</v>
      </c>
      <c r="G95" t="s">
        <v>16</v>
      </c>
      <c r="H95" t="s">
        <v>336</v>
      </c>
      <c r="I95" t="s">
        <v>316</v>
      </c>
      <c r="J95" t="s">
        <v>12</v>
      </c>
      <c r="K95" t="s">
        <v>13</v>
      </c>
    </row>
    <row r="96" spans="1:11" x14ac:dyDescent="0.35">
      <c r="A96" t="s">
        <v>337</v>
      </c>
      <c r="B96" t="s">
        <v>4033</v>
      </c>
      <c r="C96" t="s">
        <v>4138</v>
      </c>
      <c r="D96" t="str">
        <f>Customer_Dim_UPDATED[[#This Row],[First Name]]&amp;" "&amp;Customer_Dim_UPDATED[[#This Row],[Last Name]]</f>
        <v>David Patterson</v>
      </c>
      <c r="E96">
        <v>43</v>
      </c>
      <c r="F96" t="s">
        <v>3974</v>
      </c>
      <c r="G96" t="s">
        <v>16</v>
      </c>
      <c r="H96" t="s">
        <v>339</v>
      </c>
      <c r="I96" t="s">
        <v>183</v>
      </c>
      <c r="J96" t="s">
        <v>12</v>
      </c>
      <c r="K96" t="s">
        <v>13</v>
      </c>
    </row>
    <row r="97" spans="1:11" x14ac:dyDescent="0.35">
      <c r="A97" t="s">
        <v>340</v>
      </c>
      <c r="B97" t="s">
        <v>4139</v>
      </c>
      <c r="C97" t="s">
        <v>4140</v>
      </c>
      <c r="D97" t="str">
        <f>Customer_Dim_UPDATED[[#This Row],[First Name]]&amp;" "&amp;Customer_Dim_UPDATED[[#This Row],[Last Name]]</f>
        <v>Amy Fowler</v>
      </c>
      <c r="E97">
        <v>62</v>
      </c>
      <c r="F97" t="s">
        <v>3982</v>
      </c>
      <c r="G97" t="s">
        <v>16</v>
      </c>
      <c r="H97" t="s">
        <v>342</v>
      </c>
      <c r="I97" t="s">
        <v>58</v>
      </c>
      <c r="J97" t="s">
        <v>12</v>
      </c>
      <c r="K97" t="s">
        <v>19</v>
      </c>
    </row>
    <row r="98" spans="1:11" x14ac:dyDescent="0.35">
      <c r="A98" t="s">
        <v>343</v>
      </c>
      <c r="B98" t="s">
        <v>4141</v>
      </c>
      <c r="C98" t="s">
        <v>4142</v>
      </c>
      <c r="D98" t="str">
        <f>Customer_Dim_UPDATED[[#This Row],[First Name]]&amp;" "&amp;Customer_Dim_UPDATED[[#This Row],[Last Name]]</f>
        <v>Samantha Walker</v>
      </c>
      <c r="E98">
        <v>30</v>
      </c>
      <c r="F98" t="s">
        <v>3977</v>
      </c>
      <c r="G98" t="s">
        <v>16</v>
      </c>
      <c r="H98" t="s">
        <v>345</v>
      </c>
      <c r="I98" t="s">
        <v>327</v>
      </c>
      <c r="J98" t="s">
        <v>12</v>
      </c>
      <c r="K98" t="s">
        <v>19</v>
      </c>
    </row>
    <row r="99" spans="1:11" x14ac:dyDescent="0.35">
      <c r="A99" t="s">
        <v>346</v>
      </c>
      <c r="B99" t="s">
        <v>4033</v>
      </c>
      <c r="C99" t="s">
        <v>4143</v>
      </c>
      <c r="D99" t="str">
        <f>Customer_Dim_UPDATED[[#This Row],[First Name]]&amp;" "&amp;Customer_Dim_UPDATED[[#This Row],[Last Name]]</f>
        <v>David Cobb</v>
      </c>
      <c r="E99">
        <v>36</v>
      </c>
      <c r="F99" t="s">
        <v>3977</v>
      </c>
      <c r="G99" t="s">
        <v>9</v>
      </c>
      <c r="H99" t="s">
        <v>348</v>
      </c>
      <c r="I99" t="s">
        <v>39</v>
      </c>
      <c r="J99" t="s">
        <v>12</v>
      </c>
      <c r="K99" t="s">
        <v>31</v>
      </c>
    </row>
    <row r="100" spans="1:11" x14ac:dyDescent="0.35">
      <c r="A100" t="s">
        <v>349</v>
      </c>
      <c r="B100" t="s">
        <v>4144</v>
      </c>
      <c r="C100" t="s">
        <v>4145</v>
      </c>
      <c r="D100" t="str">
        <f>Customer_Dim_UPDATED[[#This Row],[First Name]]&amp;" "&amp;Customer_Dim_UPDATED[[#This Row],[Last Name]]</f>
        <v>Brittney Morgan</v>
      </c>
      <c r="E100">
        <v>24</v>
      </c>
      <c r="F100" t="s">
        <v>3987</v>
      </c>
      <c r="G100" t="s">
        <v>9</v>
      </c>
      <c r="H100" t="s">
        <v>351</v>
      </c>
      <c r="I100" t="s">
        <v>162</v>
      </c>
      <c r="J100" t="s">
        <v>12</v>
      </c>
      <c r="K100" t="s">
        <v>13</v>
      </c>
    </row>
    <row r="101" spans="1:11" x14ac:dyDescent="0.35">
      <c r="A101" t="s">
        <v>352</v>
      </c>
      <c r="B101" t="s">
        <v>4146</v>
      </c>
      <c r="C101" t="s">
        <v>4147</v>
      </c>
      <c r="D101" t="str">
        <f>Customer_Dim_UPDATED[[#This Row],[First Name]]&amp;" "&amp;Customer_Dim_UPDATED[[#This Row],[Last Name]]</f>
        <v>Sheila Wilson</v>
      </c>
      <c r="E101">
        <v>35</v>
      </c>
      <c r="F101" t="s">
        <v>3977</v>
      </c>
      <c r="G101" t="s">
        <v>9</v>
      </c>
      <c r="H101" t="s">
        <v>354</v>
      </c>
      <c r="I101" t="s">
        <v>236</v>
      </c>
      <c r="J101" t="s">
        <v>12</v>
      </c>
      <c r="K101" t="s">
        <v>31</v>
      </c>
    </row>
    <row r="102" spans="1:11" x14ac:dyDescent="0.35">
      <c r="A102" t="s">
        <v>355</v>
      </c>
      <c r="B102" t="s">
        <v>4148</v>
      </c>
      <c r="C102" t="s">
        <v>4149</v>
      </c>
      <c r="D102" t="str">
        <f>Customer_Dim_UPDATED[[#This Row],[First Name]]&amp;" "&amp;Customer_Dim_UPDATED[[#This Row],[Last Name]]</f>
        <v>Diane Watson</v>
      </c>
      <c r="E102">
        <v>53</v>
      </c>
      <c r="F102" t="s">
        <v>3974</v>
      </c>
      <c r="G102" t="s">
        <v>16</v>
      </c>
      <c r="H102" t="s">
        <v>357</v>
      </c>
      <c r="I102" t="s">
        <v>358</v>
      </c>
      <c r="J102" t="s">
        <v>12</v>
      </c>
      <c r="K102" t="s">
        <v>19</v>
      </c>
    </row>
    <row r="103" spans="1:11" x14ac:dyDescent="0.35">
      <c r="A103" t="s">
        <v>359</v>
      </c>
      <c r="B103" t="s">
        <v>4150</v>
      </c>
      <c r="C103" t="s">
        <v>4151</v>
      </c>
      <c r="D103" t="str">
        <f>Customer_Dim_UPDATED[[#This Row],[First Name]]&amp;" "&amp;Customer_Dim_UPDATED[[#This Row],[Last Name]]</f>
        <v>Colleen Maynard</v>
      </c>
      <c r="E103">
        <v>29</v>
      </c>
      <c r="F103" t="s">
        <v>3977</v>
      </c>
      <c r="G103" t="s">
        <v>9</v>
      </c>
      <c r="H103" t="s">
        <v>361</v>
      </c>
      <c r="I103" t="s">
        <v>117</v>
      </c>
      <c r="J103" t="s">
        <v>12</v>
      </c>
      <c r="K103" t="s">
        <v>13</v>
      </c>
    </row>
    <row r="104" spans="1:11" x14ac:dyDescent="0.35">
      <c r="A104" t="s">
        <v>362</v>
      </c>
      <c r="B104" t="s">
        <v>4037</v>
      </c>
      <c r="C104" t="s">
        <v>4152</v>
      </c>
      <c r="D104" t="str">
        <f>Customer_Dim_UPDATED[[#This Row],[First Name]]&amp;" "&amp;Customer_Dim_UPDATED[[#This Row],[Last Name]]</f>
        <v>Sarah Schneider</v>
      </c>
      <c r="E104">
        <v>34</v>
      </c>
      <c r="F104" t="s">
        <v>3977</v>
      </c>
      <c r="G104" t="s">
        <v>16</v>
      </c>
      <c r="H104" t="s">
        <v>364</v>
      </c>
      <c r="I104" t="s">
        <v>51</v>
      </c>
      <c r="J104" t="s">
        <v>12</v>
      </c>
      <c r="K104" t="s">
        <v>26</v>
      </c>
    </row>
    <row r="105" spans="1:11" x14ac:dyDescent="0.35">
      <c r="A105" t="s">
        <v>365</v>
      </c>
      <c r="B105" t="s">
        <v>4153</v>
      </c>
      <c r="C105" t="s">
        <v>4093</v>
      </c>
      <c r="D105" t="str">
        <f>Customer_Dim_UPDATED[[#This Row],[First Name]]&amp;" "&amp;Customer_Dim_UPDATED[[#This Row],[Last Name]]</f>
        <v>Steven Stein</v>
      </c>
      <c r="E105">
        <v>21</v>
      </c>
      <c r="F105" t="s">
        <v>3987</v>
      </c>
      <c r="G105" t="s">
        <v>9</v>
      </c>
      <c r="H105" t="s">
        <v>367</v>
      </c>
      <c r="I105" t="s">
        <v>166</v>
      </c>
      <c r="J105" t="s">
        <v>12</v>
      </c>
      <c r="K105" t="s">
        <v>26</v>
      </c>
    </row>
    <row r="106" spans="1:11" x14ac:dyDescent="0.35">
      <c r="A106" t="s">
        <v>368</v>
      </c>
      <c r="B106" t="s">
        <v>4043</v>
      </c>
      <c r="C106" t="s">
        <v>4154</v>
      </c>
      <c r="D106" t="str">
        <f>Customer_Dim_UPDATED[[#This Row],[First Name]]&amp;" "&amp;Customer_Dim_UPDATED[[#This Row],[Last Name]]</f>
        <v>Christopher Lester</v>
      </c>
      <c r="E106">
        <v>64</v>
      </c>
      <c r="F106" t="s">
        <v>3982</v>
      </c>
      <c r="G106" t="s">
        <v>9</v>
      </c>
      <c r="H106" t="s">
        <v>370</v>
      </c>
      <c r="I106" t="s">
        <v>81</v>
      </c>
      <c r="J106" t="s">
        <v>12</v>
      </c>
      <c r="K106" t="s">
        <v>31</v>
      </c>
    </row>
    <row r="107" spans="1:11" x14ac:dyDescent="0.35">
      <c r="A107" t="s">
        <v>371</v>
      </c>
      <c r="B107" t="s">
        <v>4155</v>
      </c>
      <c r="C107" t="s">
        <v>4156</v>
      </c>
      <c r="D107" t="str">
        <f>Customer_Dim_UPDATED[[#This Row],[First Name]]&amp;" "&amp;Customer_Dim_UPDATED[[#This Row],[Last Name]]</f>
        <v>Lance Baker</v>
      </c>
      <c r="E107">
        <v>50</v>
      </c>
      <c r="F107" t="s">
        <v>3974</v>
      </c>
      <c r="G107" t="s">
        <v>16</v>
      </c>
      <c r="H107" t="s">
        <v>373</v>
      </c>
      <c r="I107" t="s">
        <v>249</v>
      </c>
      <c r="J107" t="s">
        <v>12</v>
      </c>
      <c r="K107" t="s">
        <v>13</v>
      </c>
    </row>
    <row r="108" spans="1:11" x14ac:dyDescent="0.35">
      <c r="A108" t="s">
        <v>374</v>
      </c>
      <c r="B108" t="s">
        <v>3993</v>
      </c>
      <c r="C108" t="s">
        <v>4157</v>
      </c>
      <c r="D108" t="str">
        <f>Customer_Dim_UPDATED[[#This Row],[First Name]]&amp;" "&amp;Customer_Dim_UPDATED[[#This Row],[Last Name]]</f>
        <v>Howard Summers</v>
      </c>
      <c r="E108">
        <v>53</v>
      </c>
      <c r="F108" t="s">
        <v>3974</v>
      </c>
      <c r="G108" t="s">
        <v>16</v>
      </c>
      <c r="H108" t="s">
        <v>376</v>
      </c>
      <c r="I108" t="s">
        <v>216</v>
      </c>
      <c r="J108" t="s">
        <v>12</v>
      </c>
      <c r="K108" t="s">
        <v>26</v>
      </c>
    </row>
    <row r="109" spans="1:11" x14ac:dyDescent="0.35">
      <c r="A109" t="s">
        <v>377</v>
      </c>
      <c r="B109" t="s">
        <v>4158</v>
      </c>
      <c r="C109" t="s">
        <v>4159</v>
      </c>
      <c r="D109" t="str">
        <f>Customer_Dim_UPDATED[[#This Row],[First Name]]&amp;" "&amp;Customer_Dim_UPDATED[[#This Row],[Last Name]]</f>
        <v>Erica Carney</v>
      </c>
      <c r="E109">
        <v>62</v>
      </c>
      <c r="F109" t="s">
        <v>3982</v>
      </c>
      <c r="G109" t="s">
        <v>16</v>
      </c>
      <c r="H109" t="s">
        <v>379</v>
      </c>
      <c r="I109" t="s">
        <v>18</v>
      </c>
      <c r="J109" t="s">
        <v>12</v>
      </c>
      <c r="K109" t="s">
        <v>19</v>
      </c>
    </row>
    <row r="110" spans="1:11" x14ac:dyDescent="0.35">
      <c r="A110" t="s">
        <v>380</v>
      </c>
      <c r="B110" t="s">
        <v>4160</v>
      </c>
      <c r="C110" t="s">
        <v>4161</v>
      </c>
      <c r="D110" t="str">
        <f>Customer_Dim_UPDATED[[#This Row],[First Name]]&amp;" "&amp;Customer_Dim_UPDATED[[#This Row],[Last Name]]</f>
        <v>Travis Holland</v>
      </c>
      <c r="E110">
        <v>38</v>
      </c>
      <c r="F110" t="s">
        <v>3977</v>
      </c>
      <c r="G110" t="s">
        <v>9</v>
      </c>
      <c r="H110" t="s">
        <v>382</v>
      </c>
      <c r="I110" t="s">
        <v>47</v>
      </c>
      <c r="J110" t="s">
        <v>12</v>
      </c>
      <c r="K110" t="s">
        <v>26</v>
      </c>
    </row>
    <row r="111" spans="1:11" x14ac:dyDescent="0.35">
      <c r="A111" t="s">
        <v>383</v>
      </c>
      <c r="B111" t="s">
        <v>4139</v>
      </c>
      <c r="C111" t="s">
        <v>4142</v>
      </c>
      <c r="D111" t="str">
        <f>Customer_Dim_UPDATED[[#This Row],[First Name]]&amp;" "&amp;Customer_Dim_UPDATED[[#This Row],[Last Name]]</f>
        <v>Amy Walker</v>
      </c>
      <c r="E111">
        <v>27</v>
      </c>
      <c r="F111" t="s">
        <v>3977</v>
      </c>
      <c r="G111" t="s">
        <v>9</v>
      </c>
      <c r="H111" t="s">
        <v>385</v>
      </c>
      <c r="I111" t="s">
        <v>43</v>
      </c>
      <c r="J111" t="s">
        <v>12</v>
      </c>
      <c r="K111" t="s">
        <v>31</v>
      </c>
    </row>
    <row r="112" spans="1:11" x14ac:dyDescent="0.35">
      <c r="A112" t="s">
        <v>386</v>
      </c>
      <c r="B112" t="s">
        <v>4004</v>
      </c>
      <c r="C112" t="s">
        <v>4162</v>
      </c>
      <c r="D112" t="str">
        <f>Customer_Dim_UPDATED[[#This Row],[First Name]]&amp;" "&amp;Customer_Dim_UPDATED[[#This Row],[Last Name]]</f>
        <v>Ashley Griffin</v>
      </c>
      <c r="E112">
        <v>40</v>
      </c>
      <c r="F112" t="s">
        <v>3977</v>
      </c>
      <c r="G112" t="s">
        <v>16</v>
      </c>
      <c r="H112" t="s">
        <v>388</v>
      </c>
      <c r="I112" t="s">
        <v>140</v>
      </c>
      <c r="J112" t="s">
        <v>12</v>
      </c>
      <c r="K112" t="s">
        <v>13</v>
      </c>
    </row>
    <row r="113" spans="1:11" x14ac:dyDescent="0.35">
      <c r="A113" t="s">
        <v>389</v>
      </c>
      <c r="B113" t="s">
        <v>4163</v>
      </c>
      <c r="C113" t="s">
        <v>4164</v>
      </c>
      <c r="D113" t="str">
        <f>Customer_Dim_UPDATED[[#This Row],[First Name]]&amp;" "&amp;Customer_Dim_UPDATED[[#This Row],[Last Name]]</f>
        <v>Julie Farmer</v>
      </c>
      <c r="E113">
        <v>18</v>
      </c>
      <c r="F113" t="s">
        <v>4028</v>
      </c>
      <c r="G113" t="s">
        <v>16</v>
      </c>
      <c r="H113" t="s">
        <v>391</v>
      </c>
      <c r="I113" t="s">
        <v>133</v>
      </c>
      <c r="J113" t="s">
        <v>12</v>
      </c>
      <c r="K113" t="s">
        <v>19</v>
      </c>
    </row>
    <row r="114" spans="1:11" x14ac:dyDescent="0.35">
      <c r="A114" t="s">
        <v>392</v>
      </c>
      <c r="B114" t="s">
        <v>4033</v>
      </c>
      <c r="C114" t="s">
        <v>4103</v>
      </c>
      <c r="D114" t="str">
        <f>Customer_Dim_UPDATED[[#This Row],[First Name]]&amp;" "&amp;Customer_Dim_UPDATED[[#This Row],[Last Name]]</f>
        <v>David Cole</v>
      </c>
      <c r="E114">
        <v>27</v>
      </c>
      <c r="F114" t="s">
        <v>3977</v>
      </c>
      <c r="G114" t="s">
        <v>16</v>
      </c>
      <c r="H114" t="s">
        <v>394</v>
      </c>
      <c r="I114" t="s">
        <v>156</v>
      </c>
      <c r="J114" t="s">
        <v>12</v>
      </c>
      <c r="K114" t="s">
        <v>31</v>
      </c>
    </row>
    <row r="115" spans="1:11" x14ac:dyDescent="0.35">
      <c r="A115" t="s">
        <v>395</v>
      </c>
      <c r="B115" t="s">
        <v>4165</v>
      </c>
      <c r="C115" t="s">
        <v>4166</v>
      </c>
      <c r="D115" t="str">
        <f>Customer_Dim_UPDATED[[#This Row],[First Name]]&amp;" "&amp;Customer_Dim_UPDATED[[#This Row],[Last Name]]</f>
        <v>Edward Hall</v>
      </c>
      <c r="E115">
        <v>51</v>
      </c>
      <c r="F115" t="s">
        <v>3974</v>
      </c>
      <c r="G115" t="s">
        <v>9</v>
      </c>
      <c r="H115" t="s">
        <v>397</v>
      </c>
      <c r="I115" t="s">
        <v>232</v>
      </c>
      <c r="J115" t="s">
        <v>12</v>
      </c>
      <c r="K115" t="s">
        <v>13</v>
      </c>
    </row>
    <row r="116" spans="1:11" x14ac:dyDescent="0.35">
      <c r="A116" t="s">
        <v>398</v>
      </c>
      <c r="B116" t="s">
        <v>4032</v>
      </c>
      <c r="C116" t="s">
        <v>4003</v>
      </c>
      <c r="D116" t="str">
        <f>Customer_Dim_UPDATED[[#This Row],[First Name]]&amp;" "&amp;Customer_Dim_UPDATED[[#This Row],[Last Name]]</f>
        <v>Ryan Hernandez</v>
      </c>
      <c r="E116">
        <v>30</v>
      </c>
      <c r="F116" t="s">
        <v>3977</v>
      </c>
      <c r="G116" t="s">
        <v>9</v>
      </c>
      <c r="H116" t="s">
        <v>400</v>
      </c>
      <c r="I116" t="s">
        <v>183</v>
      </c>
      <c r="J116" t="s">
        <v>12</v>
      </c>
      <c r="K116" t="s">
        <v>26</v>
      </c>
    </row>
    <row r="117" spans="1:11" x14ac:dyDescent="0.35">
      <c r="A117" t="s">
        <v>401</v>
      </c>
      <c r="B117" t="s">
        <v>4167</v>
      </c>
      <c r="C117" t="s">
        <v>4168</v>
      </c>
      <c r="D117" t="str">
        <f>Customer_Dim_UPDATED[[#This Row],[First Name]]&amp;" "&amp;Customer_Dim_UPDATED[[#This Row],[Last Name]]</f>
        <v>Tyler Conrad</v>
      </c>
      <c r="E117">
        <v>53</v>
      </c>
      <c r="F117" t="s">
        <v>3974</v>
      </c>
      <c r="G117" t="s">
        <v>16</v>
      </c>
      <c r="H117" t="s">
        <v>403</v>
      </c>
      <c r="I117" t="s">
        <v>18</v>
      </c>
      <c r="J117" t="s">
        <v>12</v>
      </c>
      <c r="K117" t="s">
        <v>19</v>
      </c>
    </row>
    <row r="118" spans="1:11" x14ac:dyDescent="0.35">
      <c r="A118" t="s">
        <v>404</v>
      </c>
      <c r="B118" t="s">
        <v>4169</v>
      </c>
      <c r="C118" t="s">
        <v>4048</v>
      </c>
      <c r="D118" t="str">
        <f>Customer_Dim_UPDATED[[#This Row],[First Name]]&amp;" "&amp;Customer_Dim_UPDATED[[#This Row],[Last Name]]</f>
        <v>Anthony Phillips</v>
      </c>
      <c r="E118">
        <v>18</v>
      </c>
      <c r="F118" t="s">
        <v>4028</v>
      </c>
      <c r="G118" t="s">
        <v>16</v>
      </c>
      <c r="H118" t="s">
        <v>406</v>
      </c>
      <c r="I118" t="s">
        <v>216</v>
      </c>
      <c r="J118" t="s">
        <v>12</v>
      </c>
      <c r="K118" t="s">
        <v>19</v>
      </c>
    </row>
    <row r="119" spans="1:11" x14ac:dyDescent="0.35">
      <c r="A119" t="s">
        <v>407</v>
      </c>
      <c r="B119" t="s">
        <v>4150</v>
      </c>
      <c r="C119" t="s">
        <v>4170</v>
      </c>
      <c r="D119" t="str">
        <f>Customer_Dim_UPDATED[[#This Row],[First Name]]&amp;" "&amp;Customer_Dim_UPDATED[[#This Row],[Last Name]]</f>
        <v>Colleen Mccarthy</v>
      </c>
      <c r="E119">
        <v>21</v>
      </c>
      <c r="F119" t="s">
        <v>3987</v>
      </c>
      <c r="G119" t="s">
        <v>16</v>
      </c>
      <c r="H119" t="s">
        <v>409</v>
      </c>
      <c r="I119" t="s">
        <v>74</v>
      </c>
      <c r="J119" t="s">
        <v>12</v>
      </c>
      <c r="K119" t="s">
        <v>19</v>
      </c>
    </row>
    <row r="120" spans="1:11" x14ac:dyDescent="0.35">
      <c r="A120" t="s">
        <v>410</v>
      </c>
      <c r="B120" t="s">
        <v>4171</v>
      </c>
      <c r="C120" t="s">
        <v>4017</v>
      </c>
      <c r="D120" t="str">
        <f>Customer_Dim_UPDATED[[#This Row],[First Name]]&amp;" "&amp;Customer_Dim_UPDATED[[#This Row],[Last Name]]</f>
        <v>Earl Allen</v>
      </c>
      <c r="E120">
        <v>36</v>
      </c>
      <c r="F120" t="s">
        <v>3977</v>
      </c>
      <c r="G120" t="s">
        <v>9</v>
      </c>
      <c r="H120" t="s">
        <v>412</v>
      </c>
      <c r="I120" t="s">
        <v>70</v>
      </c>
      <c r="J120" t="s">
        <v>12</v>
      </c>
      <c r="K120" t="s">
        <v>19</v>
      </c>
    </row>
    <row r="121" spans="1:11" x14ac:dyDescent="0.35">
      <c r="A121" t="s">
        <v>413</v>
      </c>
      <c r="B121" t="s">
        <v>4014</v>
      </c>
      <c r="C121" t="s">
        <v>4172</v>
      </c>
      <c r="D121" t="str">
        <f>Customer_Dim_UPDATED[[#This Row],[First Name]]&amp;" "&amp;Customer_Dim_UPDATED[[#This Row],[Last Name]]</f>
        <v>Michael Jones</v>
      </c>
      <c r="E121">
        <v>40</v>
      </c>
      <c r="F121" t="s">
        <v>3977</v>
      </c>
      <c r="G121" t="s">
        <v>9</v>
      </c>
      <c r="H121" t="s">
        <v>415</v>
      </c>
      <c r="I121" t="s">
        <v>236</v>
      </c>
      <c r="J121" t="s">
        <v>12</v>
      </c>
      <c r="K121" t="s">
        <v>26</v>
      </c>
    </row>
    <row r="122" spans="1:11" x14ac:dyDescent="0.35">
      <c r="A122" t="s">
        <v>416</v>
      </c>
      <c r="B122" t="s">
        <v>4173</v>
      </c>
      <c r="C122" t="s">
        <v>4174</v>
      </c>
      <c r="D122" t="str">
        <f>Customer_Dim_UPDATED[[#This Row],[First Name]]&amp;" "&amp;Customer_Dim_UPDATED[[#This Row],[Last Name]]</f>
        <v>Jacob Hopkins</v>
      </c>
      <c r="E122">
        <v>44</v>
      </c>
      <c r="F122" t="s">
        <v>3974</v>
      </c>
      <c r="G122" t="s">
        <v>16</v>
      </c>
      <c r="H122" t="s">
        <v>3965</v>
      </c>
      <c r="I122" t="s">
        <v>51</v>
      </c>
      <c r="J122" t="s">
        <v>12</v>
      </c>
      <c r="K122" t="s">
        <v>19</v>
      </c>
    </row>
    <row r="123" spans="1:11" x14ac:dyDescent="0.35">
      <c r="A123" t="s">
        <v>418</v>
      </c>
      <c r="B123" t="s">
        <v>4175</v>
      </c>
      <c r="C123" t="s">
        <v>4121</v>
      </c>
      <c r="D123" t="str">
        <f>Customer_Dim_UPDATED[[#This Row],[First Name]]&amp;" "&amp;Customer_Dim_UPDATED[[#This Row],[Last Name]]</f>
        <v>Joel Robinson</v>
      </c>
      <c r="E123">
        <v>62</v>
      </c>
      <c r="F123" t="s">
        <v>3982</v>
      </c>
      <c r="G123" t="s">
        <v>9</v>
      </c>
      <c r="H123" t="s">
        <v>420</v>
      </c>
      <c r="I123" t="s">
        <v>99</v>
      </c>
      <c r="J123" t="s">
        <v>12</v>
      </c>
      <c r="K123" t="s">
        <v>19</v>
      </c>
    </row>
    <row r="124" spans="1:11" x14ac:dyDescent="0.35">
      <c r="A124" t="s">
        <v>421</v>
      </c>
      <c r="B124" t="s">
        <v>4014</v>
      </c>
      <c r="C124" t="s">
        <v>4176</v>
      </c>
      <c r="D124" t="str">
        <f>Customer_Dim_UPDATED[[#This Row],[First Name]]&amp;" "&amp;Customer_Dim_UPDATED[[#This Row],[Last Name]]</f>
        <v>Michael Chang</v>
      </c>
      <c r="E124">
        <v>50</v>
      </c>
      <c r="F124" t="s">
        <v>3974</v>
      </c>
      <c r="G124" t="s">
        <v>9</v>
      </c>
      <c r="H124" t="s">
        <v>423</v>
      </c>
      <c r="I124" t="s">
        <v>11</v>
      </c>
      <c r="J124" t="s">
        <v>12</v>
      </c>
      <c r="K124" t="s">
        <v>19</v>
      </c>
    </row>
    <row r="125" spans="1:11" x14ac:dyDescent="0.35">
      <c r="A125" t="s">
        <v>424</v>
      </c>
      <c r="B125" t="s">
        <v>4177</v>
      </c>
      <c r="C125" t="s">
        <v>4174</v>
      </c>
      <c r="D125" t="str">
        <f>Customer_Dim_UPDATED[[#This Row],[First Name]]&amp;" "&amp;Customer_Dim_UPDATED[[#This Row],[Last Name]]</f>
        <v>Erin Hopkins</v>
      </c>
      <c r="E125">
        <v>40</v>
      </c>
      <c r="F125" t="s">
        <v>3977</v>
      </c>
      <c r="G125" t="s">
        <v>9</v>
      </c>
      <c r="H125" t="s">
        <v>426</v>
      </c>
      <c r="I125" t="s">
        <v>266</v>
      </c>
      <c r="J125" t="s">
        <v>12</v>
      </c>
      <c r="K125" t="s">
        <v>31</v>
      </c>
    </row>
    <row r="126" spans="1:11" x14ac:dyDescent="0.35">
      <c r="A126" t="s">
        <v>427</v>
      </c>
      <c r="B126" t="s">
        <v>4178</v>
      </c>
      <c r="C126" t="s">
        <v>4179</v>
      </c>
      <c r="D126" t="str">
        <f>Customer_Dim_UPDATED[[#This Row],[First Name]]&amp;" "&amp;Customer_Dim_UPDATED[[#This Row],[Last Name]]</f>
        <v>Donald Lee</v>
      </c>
      <c r="E126">
        <v>26</v>
      </c>
      <c r="F126" t="s">
        <v>3977</v>
      </c>
      <c r="G126" t="s">
        <v>9</v>
      </c>
      <c r="H126" t="s">
        <v>429</v>
      </c>
      <c r="I126" t="s">
        <v>193</v>
      </c>
      <c r="J126" t="s">
        <v>12</v>
      </c>
      <c r="K126" t="s">
        <v>26</v>
      </c>
    </row>
    <row r="127" spans="1:11" x14ac:dyDescent="0.35">
      <c r="A127" t="s">
        <v>430</v>
      </c>
      <c r="B127" t="s">
        <v>4180</v>
      </c>
      <c r="C127" t="s">
        <v>4181</v>
      </c>
      <c r="D127" t="str">
        <f>Customer_Dim_UPDATED[[#This Row],[First Name]]&amp;" "&amp;Customer_Dim_UPDATED[[#This Row],[Last Name]]</f>
        <v>Keith Miller</v>
      </c>
      <c r="E127">
        <v>64</v>
      </c>
      <c r="F127" t="s">
        <v>3982</v>
      </c>
      <c r="G127" t="s">
        <v>16</v>
      </c>
      <c r="H127" t="s">
        <v>432</v>
      </c>
      <c r="I127" t="s">
        <v>433</v>
      </c>
      <c r="J127" t="s">
        <v>12</v>
      </c>
      <c r="K127" t="s">
        <v>19</v>
      </c>
    </row>
    <row r="128" spans="1:11" x14ac:dyDescent="0.35">
      <c r="A128" t="s">
        <v>434</v>
      </c>
      <c r="B128" t="s">
        <v>4056</v>
      </c>
      <c r="C128" t="s">
        <v>4182</v>
      </c>
      <c r="D128" t="str">
        <f>Customer_Dim_UPDATED[[#This Row],[First Name]]&amp;" "&amp;Customer_Dim_UPDATED[[#This Row],[Last Name]]</f>
        <v>James Wolfe</v>
      </c>
      <c r="E128">
        <v>62</v>
      </c>
      <c r="F128" t="s">
        <v>3982</v>
      </c>
      <c r="G128" t="s">
        <v>16</v>
      </c>
      <c r="H128" t="s">
        <v>436</v>
      </c>
      <c r="I128" t="s">
        <v>133</v>
      </c>
      <c r="J128" t="s">
        <v>12</v>
      </c>
      <c r="K128" t="s">
        <v>13</v>
      </c>
    </row>
    <row r="129" spans="1:11" x14ac:dyDescent="0.35">
      <c r="A129" t="s">
        <v>437</v>
      </c>
      <c r="B129" t="s">
        <v>4008</v>
      </c>
      <c r="C129" t="s">
        <v>4183</v>
      </c>
      <c r="D129" t="str">
        <f>Customer_Dim_UPDATED[[#This Row],[First Name]]&amp;" "&amp;Customer_Dim_UPDATED[[#This Row],[Last Name]]</f>
        <v>John Mcknight</v>
      </c>
      <c r="E129">
        <v>39</v>
      </c>
      <c r="F129" t="s">
        <v>3977</v>
      </c>
      <c r="G129" t="s">
        <v>9</v>
      </c>
      <c r="H129" t="s">
        <v>439</v>
      </c>
      <c r="I129" t="s">
        <v>170</v>
      </c>
      <c r="J129" t="s">
        <v>12</v>
      </c>
      <c r="K129" t="s">
        <v>19</v>
      </c>
    </row>
    <row r="130" spans="1:11" x14ac:dyDescent="0.35">
      <c r="A130" t="s">
        <v>440</v>
      </c>
      <c r="B130" t="s">
        <v>4184</v>
      </c>
      <c r="C130" t="s">
        <v>4185</v>
      </c>
      <c r="D130" t="str">
        <f>Customer_Dim_UPDATED[[#This Row],[First Name]]&amp;" "&amp;Customer_Dim_UPDATED[[#This Row],[Last Name]]</f>
        <v>Susan Mcdonald</v>
      </c>
      <c r="E130">
        <v>45</v>
      </c>
      <c r="F130" t="s">
        <v>3974</v>
      </c>
      <c r="G130" t="s">
        <v>9</v>
      </c>
      <c r="H130" t="s">
        <v>442</v>
      </c>
      <c r="I130" t="s">
        <v>290</v>
      </c>
      <c r="J130" t="s">
        <v>12</v>
      </c>
      <c r="K130" t="s">
        <v>31</v>
      </c>
    </row>
    <row r="131" spans="1:11" x14ac:dyDescent="0.35">
      <c r="A131" t="s">
        <v>443</v>
      </c>
      <c r="B131" t="s">
        <v>4035</v>
      </c>
      <c r="C131" t="s">
        <v>4186</v>
      </c>
      <c r="D131" t="str">
        <f>Customer_Dim_UPDATED[[#This Row],[First Name]]&amp;" "&amp;Customer_Dim_UPDATED[[#This Row],[Last Name]]</f>
        <v>Jessica Mitchell</v>
      </c>
      <c r="E131">
        <v>43</v>
      </c>
      <c r="F131" t="s">
        <v>3974</v>
      </c>
      <c r="G131" t="s">
        <v>16</v>
      </c>
      <c r="H131" t="s">
        <v>445</v>
      </c>
      <c r="I131" t="s">
        <v>39</v>
      </c>
      <c r="J131" t="s">
        <v>12</v>
      </c>
      <c r="K131" t="s">
        <v>31</v>
      </c>
    </row>
    <row r="132" spans="1:11" x14ac:dyDescent="0.35">
      <c r="A132" t="s">
        <v>446</v>
      </c>
      <c r="B132" t="s">
        <v>4130</v>
      </c>
      <c r="C132" t="s">
        <v>4187</v>
      </c>
      <c r="D132" t="str">
        <f>Customer_Dim_UPDATED[[#This Row],[First Name]]&amp;" "&amp;Customer_Dim_UPDATED[[#This Row],[Last Name]]</f>
        <v>Jamie Reyes</v>
      </c>
      <c r="E132">
        <v>29</v>
      </c>
      <c r="F132" t="s">
        <v>3977</v>
      </c>
      <c r="G132" t="s">
        <v>9</v>
      </c>
      <c r="H132" t="s">
        <v>3966</v>
      </c>
      <c r="I132" t="s">
        <v>166</v>
      </c>
      <c r="J132" t="s">
        <v>12</v>
      </c>
      <c r="K132" t="s">
        <v>19</v>
      </c>
    </row>
    <row r="133" spans="1:11" x14ac:dyDescent="0.35">
      <c r="A133" t="s">
        <v>448</v>
      </c>
      <c r="B133" t="s">
        <v>4060</v>
      </c>
      <c r="C133" t="s">
        <v>4188</v>
      </c>
      <c r="D133" t="str">
        <f>Customer_Dim_UPDATED[[#This Row],[First Name]]&amp;" "&amp;Customer_Dim_UPDATED[[#This Row],[Last Name]]</f>
        <v>Joseph Richards</v>
      </c>
      <c r="E133">
        <v>34</v>
      </c>
      <c r="F133" t="s">
        <v>3977</v>
      </c>
      <c r="G133" t="s">
        <v>16</v>
      </c>
      <c r="H133" t="s">
        <v>450</v>
      </c>
      <c r="I133" t="s">
        <v>22</v>
      </c>
      <c r="J133" t="s">
        <v>12</v>
      </c>
      <c r="K133" t="s">
        <v>26</v>
      </c>
    </row>
    <row r="134" spans="1:11" x14ac:dyDescent="0.35">
      <c r="A134" t="s">
        <v>451</v>
      </c>
      <c r="B134" t="s">
        <v>4189</v>
      </c>
      <c r="C134" t="s">
        <v>4053</v>
      </c>
      <c r="D134" t="str">
        <f>Customer_Dim_UPDATED[[#This Row],[First Name]]&amp;" "&amp;Customer_Dim_UPDATED[[#This Row],[Last Name]]</f>
        <v>Miguel Reynolds</v>
      </c>
      <c r="E134">
        <v>57</v>
      </c>
      <c r="F134" t="s">
        <v>3982</v>
      </c>
      <c r="G134" t="s">
        <v>16</v>
      </c>
      <c r="H134" t="s">
        <v>453</v>
      </c>
      <c r="I134" t="s">
        <v>25</v>
      </c>
      <c r="J134" t="s">
        <v>12</v>
      </c>
      <c r="K134" t="s">
        <v>13</v>
      </c>
    </row>
    <row r="135" spans="1:11" x14ac:dyDescent="0.35">
      <c r="A135" t="s">
        <v>454</v>
      </c>
      <c r="B135" t="s">
        <v>4190</v>
      </c>
      <c r="C135" t="s">
        <v>4191</v>
      </c>
      <c r="D135" t="str">
        <f>Customer_Dim_UPDATED[[#This Row],[First Name]]&amp;" "&amp;Customer_Dim_UPDATED[[#This Row],[Last Name]]</f>
        <v>Hayley Pope</v>
      </c>
      <c r="E135">
        <v>62</v>
      </c>
      <c r="F135" t="s">
        <v>3982</v>
      </c>
      <c r="G135" t="s">
        <v>16</v>
      </c>
      <c r="H135" t="s">
        <v>456</v>
      </c>
      <c r="I135" t="s">
        <v>249</v>
      </c>
      <c r="J135" t="s">
        <v>12</v>
      </c>
      <c r="K135" t="s">
        <v>26</v>
      </c>
    </row>
    <row r="136" spans="1:11" x14ac:dyDescent="0.35">
      <c r="A136" t="s">
        <v>457</v>
      </c>
      <c r="B136" t="s">
        <v>4145</v>
      </c>
      <c r="C136" t="s">
        <v>4192</v>
      </c>
      <c r="D136" t="str">
        <f>Customer_Dim_UPDATED[[#This Row],[First Name]]&amp;" "&amp;Customer_Dim_UPDATED[[#This Row],[Last Name]]</f>
        <v>Morgan Bowen</v>
      </c>
      <c r="E136">
        <v>54</v>
      </c>
      <c r="F136" t="s">
        <v>3974</v>
      </c>
      <c r="G136" t="s">
        <v>9</v>
      </c>
      <c r="H136" t="s">
        <v>459</v>
      </c>
      <c r="I136" t="s">
        <v>74</v>
      </c>
      <c r="J136" t="s">
        <v>12</v>
      </c>
      <c r="K136" t="s">
        <v>13</v>
      </c>
    </row>
    <row r="137" spans="1:11" x14ac:dyDescent="0.35">
      <c r="A137" t="s">
        <v>460</v>
      </c>
      <c r="B137" t="s">
        <v>4193</v>
      </c>
      <c r="C137" t="s">
        <v>4194</v>
      </c>
      <c r="D137" t="str">
        <f>Customer_Dim_UPDATED[[#This Row],[First Name]]&amp;" "&amp;Customer_Dim_UPDATED[[#This Row],[Last Name]]</f>
        <v>Matthew Hanna</v>
      </c>
      <c r="E137">
        <v>33</v>
      </c>
      <c r="F137" t="s">
        <v>3977</v>
      </c>
      <c r="G137" t="s">
        <v>16</v>
      </c>
      <c r="H137" t="s">
        <v>462</v>
      </c>
      <c r="I137" t="s">
        <v>156</v>
      </c>
      <c r="J137" t="s">
        <v>12</v>
      </c>
      <c r="K137" t="s">
        <v>19</v>
      </c>
    </row>
    <row r="138" spans="1:11" x14ac:dyDescent="0.35">
      <c r="A138" t="s">
        <v>463</v>
      </c>
      <c r="B138" t="s">
        <v>4195</v>
      </c>
      <c r="C138" t="s">
        <v>4196</v>
      </c>
      <c r="D138" t="str">
        <f>Customer_Dim_UPDATED[[#This Row],[First Name]]&amp;" "&amp;Customer_Dim_UPDATED[[#This Row],[Last Name]]</f>
        <v>Patrick Coleman</v>
      </c>
      <c r="E138">
        <v>29</v>
      </c>
      <c r="F138" t="s">
        <v>3977</v>
      </c>
      <c r="G138" t="s">
        <v>9</v>
      </c>
      <c r="H138" t="s">
        <v>465</v>
      </c>
      <c r="I138" t="s">
        <v>70</v>
      </c>
      <c r="J138" t="s">
        <v>12</v>
      </c>
      <c r="K138" t="s">
        <v>31</v>
      </c>
    </row>
    <row r="139" spans="1:11" x14ac:dyDescent="0.35">
      <c r="A139" t="s">
        <v>466</v>
      </c>
      <c r="B139" t="s">
        <v>4197</v>
      </c>
      <c r="C139" t="s">
        <v>4198</v>
      </c>
      <c r="D139" t="str">
        <f>Customer_Dim_UPDATED[[#This Row],[First Name]]&amp;" "&amp;Customer_Dim_UPDATED[[#This Row],[Last Name]]</f>
        <v>Rick Dominguez</v>
      </c>
      <c r="E139">
        <v>55</v>
      </c>
      <c r="F139" t="s">
        <v>3974</v>
      </c>
      <c r="G139" t="s">
        <v>16</v>
      </c>
      <c r="H139" t="s">
        <v>468</v>
      </c>
      <c r="I139" t="s">
        <v>25</v>
      </c>
      <c r="J139" t="s">
        <v>12</v>
      </c>
      <c r="K139" t="s">
        <v>19</v>
      </c>
    </row>
    <row r="140" spans="1:11" x14ac:dyDescent="0.35">
      <c r="A140" t="s">
        <v>469</v>
      </c>
      <c r="B140" t="s">
        <v>4199</v>
      </c>
      <c r="C140" t="s">
        <v>4200</v>
      </c>
      <c r="D140" t="str">
        <f>Customer_Dim_UPDATED[[#This Row],[First Name]]&amp;" "&amp;Customer_Dim_UPDATED[[#This Row],[Last Name]]</f>
        <v>Sean Roth</v>
      </c>
      <c r="E140">
        <v>43</v>
      </c>
      <c r="F140" t="s">
        <v>3974</v>
      </c>
      <c r="G140" t="s">
        <v>9</v>
      </c>
      <c r="H140" t="s">
        <v>394</v>
      </c>
      <c r="I140" t="s">
        <v>286</v>
      </c>
      <c r="J140" t="s">
        <v>12</v>
      </c>
      <c r="K140" t="s">
        <v>13</v>
      </c>
    </row>
    <row r="141" spans="1:11" x14ac:dyDescent="0.35">
      <c r="A141" t="s">
        <v>471</v>
      </c>
      <c r="B141" t="s">
        <v>3998</v>
      </c>
      <c r="C141" t="s">
        <v>4201</v>
      </c>
      <c r="D141" t="str">
        <f>Customer_Dim_UPDATED[[#This Row],[First Name]]&amp;" "&amp;Customer_Dim_UPDATED[[#This Row],[Last Name]]</f>
        <v>Brian Holder</v>
      </c>
      <c r="E141">
        <v>32</v>
      </c>
      <c r="F141" t="s">
        <v>3977</v>
      </c>
      <c r="G141" t="s">
        <v>9</v>
      </c>
      <c r="H141" t="s">
        <v>473</v>
      </c>
      <c r="I141" t="s">
        <v>117</v>
      </c>
      <c r="J141" t="s">
        <v>12</v>
      </c>
      <c r="K141" t="s">
        <v>26</v>
      </c>
    </row>
    <row r="142" spans="1:11" x14ac:dyDescent="0.35">
      <c r="A142" t="s">
        <v>474</v>
      </c>
      <c r="B142" t="s">
        <v>4202</v>
      </c>
      <c r="C142" t="s">
        <v>4203</v>
      </c>
      <c r="D142" t="str">
        <f>Customer_Dim_UPDATED[[#This Row],[First Name]]&amp;" "&amp;Customer_Dim_UPDATED[[#This Row],[Last Name]]</f>
        <v>Patty Francis</v>
      </c>
      <c r="E142">
        <v>63</v>
      </c>
      <c r="F142" t="s">
        <v>3982</v>
      </c>
      <c r="G142" t="s">
        <v>16</v>
      </c>
      <c r="H142" t="s">
        <v>476</v>
      </c>
      <c r="I142" t="s">
        <v>51</v>
      </c>
      <c r="J142" t="s">
        <v>12</v>
      </c>
      <c r="K142" t="s">
        <v>13</v>
      </c>
    </row>
    <row r="143" spans="1:11" x14ac:dyDescent="0.35">
      <c r="A143" t="s">
        <v>477</v>
      </c>
      <c r="B143" t="s">
        <v>4204</v>
      </c>
      <c r="C143" t="s">
        <v>4129</v>
      </c>
      <c r="D143" t="str">
        <f>Customer_Dim_UPDATED[[#This Row],[First Name]]&amp;" "&amp;Customer_Dim_UPDATED[[#This Row],[Last Name]]</f>
        <v>Cristian Wright</v>
      </c>
      <c r="E143">
        <v>30</v>
      </c>
      <c r="F143" t="s">
        <v>3977</v>
      </c>
      <c r="G143" t="s">
        <v>9</v>
      </c>
      <c r="H143" t="s">
        <v>479</v>
      </c>
      <c r="I143" t="s">
        <v>30</v>
      </c>
      <c r="J143" t="s">
        <v>12</v>
      </c>
      <c r="K143" t="s">
        <v>26</v>
      </c>
    </row>
    <row r="144" spans="1:11" x14ac:dyDescent="0.35">
      <c r="A144" t="s">
        <v>480</v>
      </c>
      <c r="B144" t="s">
        <v>4205</v>
      </c>
      <c r="C144" t="s">
        <v>4206</v>
      </c>
      <c r="D144" t="str">
        <f>Customer_Dim_UPDATED[[#This Row],[First Name]]&amp;" "&amp;Customer_Dim_UPDATED[[#This Row],[Last Name]]</f>
        <v>Maria Ramirez</v>
      </c>
      <c r="E144">
        <v>37</v>
      </c>
      <c r="F144" t="s">
        <v>3977</v>
      </c>
      <c r="G144" t="s">
        <v>9</v>
      </c>
      <c r="H144" t="s">
        <v>482</v>
      </c>
      <c r="I144" t="s">
        <v>66</v>
      </c>
      <c r="J144" t="s">
        <v>12</v>
      </c>
      <c r="K144" t="s">
        <v>26</v>
      </c>
    </row>
    <row r="145" spans="1:11" x14ac:dyDescent="0.35">
      <c r="A145" t="s">
        <v>483</v>
      </c>
      <c r="B145" t="s">
        <v>4207</v>
      </c>
      <c r="C145" t="s">
        <v>4208</v>
      </c>
      <c r="D145" t="str">
        <f>Customer_Dim_UPDATED[[#This Row],[First Name]]&amp;" "&amp;Customer_Dim_UPDATED[[#This Row],[Last Name]]</f>
        <v>Carlos Skinner</v>
      </c>
      <c r="E145">
        <v>46</v>
      </c>
      <c r="F145" t="s">
        <v>3974</v>
      </c>
      <c r="G145" t="s">
        <v>9</v>
      </c>
      <c r="H145" t="s">
        <v>485</v>
      </c>
      <c r="I145" t="s">
        <v>22</v>
      </c>
      <c r="J145" t="s">
        <v>12</v>
      </c>
      <c r="K145" t="s">
        <v>26</v>
      </c>
    </row>
    <row r="146" spans="1:11" x14ac:dyDescent="0.35">
      <c r="A146" t="s">
        <v>486</v>
      </c>
      <c r="B146" t="s">
        <v>4209</v>
      </c>
      <c r="C146" t="s">
        <v>4210</v>
      </c>
      <c r="D146" t="str">
        <f>Customer_Dim_UPDATED[[#This Row],[First Name]]&amp;" "&amp;Customer_Dim_UPDATED[[#This Row],[Last Name]]</f>
        <v>Justin Cross</v>
      </c>
      <c r="E146">
        <v>62</v>
      </c>
      <c r="F146" t="s">
        <v>3982</v>
      </c>
      <c r="G146" t="s">
        <v>16</v>
      </c>
      <c r="H146" t="s">
        <v>488</v>
      </c>
      <c r="I146" t="s">
        <v>183</v>
      </c>
      <c r="J146" t="s">
        <v>12</v>
      </c>
      <c r="K146" t="s">
        <v>26</v>
      </c>
    </row>
    <row r="147" spans="1:11" x14ac:dyDescent="0.35">
      <c r="A147" t="s">
        <v>489</v>
      </c>
      <c r="B147" t="s">
        <v>4211</v>
      </c>
      <c r="C147" t="s">
        <v>4051</v>
      </c>
      <c r="D147" t="str">
        <f>Customer_Dim_UPDATED[[#This Row],[First Name]]&amp;" "&amp;Customer_Dim_UPDATED[[#This Row],[Last Name]]</f>
        <v>Cameron Simpson</v>
      </c>
      <c r="E147">
        <v>46</v>
      </c>
      <c r="F147" t="s">
        <v>3974</v>
      </c>
      <c r="G147" t="s">
        <v>9</v>
      </c>
      <c r="H147" t="s">
        <v>491</v>
      </c>
      <c r="I147" t="s">
        <v>253</v>
      </c>
      <c r="J147" t="s">
        <v>12</v>
      </c>
      <c r="K147" t="s">
        <v>19</v>
      </c>
    </row>
    <row r="148" spans="1:11" x14ac:dyDescent="0.35">
      <c r="A148" t="s">
        <v>492</v>
      </c>
      <c r="B148" t="s">
        <v>4165</v>
      </c>
      <c r="C148" t="s">
        <v>4212</v>
      </c>
      <c r="D148" t="str">
        <f>Customer_Dim_UPDATED[[#This Row],[First Name]]&amp;" "&amp;Customer_Dim_UPDATED[[#This Row],[Last Name]]</f>
        <v>Edward Rivera</v>
      </c>
      <c r="E148">
        <v>32</v>
      </c>
      <c r="F148" t="s">
        <v>3977</v>
      </c>
      <c r="G148" t="s">
        <v>16</v>
      </c>
      <c r="H148" t="s">
        <v>494</v>
      </c>
      <c r="I148" t="s">
        <v>316</v>
      </c>
      <c r="J148" t="s">
        <v>12</v>
      </c>
      <c r="K148" t="s">
        <v>13</v>
      </c>
    </row>
    <row r="149" spans="1:11" x14ac:dyDescent="0.35">
      <c r="A149" t="s">
        <v>495</v>
      </c>
      <c r="B149" t="s">
        <v>4012</v>
      </c>
      <c r="C149" t="s">
        <v>4111</v>
      </c>
      <c r="D149" t="str">
        <f>Customer_Dim_UPDATED[[#This Row],[First Name]]&amp;" "&amp;Customer_Dim_UPDATED[[#This Row],[Last Name]]</f>
        <v>Rhonda Young</v>
      </c>
      <c r="E149">
        <v>49</v>
      </c>
      <c r="F149" t="s">
        <v>3974</v>
      </c>
      <c r="G149" t="s">
        <v>16</v>
      </c>
      <c r="H149" t="s">
        <v>497</v>
      </c>
      <c r="I149" t="s">
        <v>162</v>
      </c>
      <c r="J149" t="s">
        <v>12</v>
      </c>
      <c r="K149" t="s">
        <v>19</v>
      </c>
    </row>
    <row r="150" spans="1:11" x14ac:dyDescent="0.35">
      <c r="A150" t="s">
        <v>498</v>
      </c>
      <c r="B150" t="s">
        <v>4213</v>
      </c>
      <c r="C150" t="s">
        <v>4110</v>
      </c>
      <c r="D150" t="str">
        <f>Customer_Dim_UPDATED[[#This Row],[First Name]]&amp;" "&amp;Customer_Dim_UPDATED[[#This Row],[Last Name]]</f>
        <v>Theresa Campbell</v>
      </c>
      <c r="E150">
        <v>42</v>
      </c>
      <c r="F150" t="s">
        <v>3974</v>
      </c>
      <c r="G150" t="s">
        <v>16</v>
      </c>
      <c r="H150" t="s">
        <v>500</v>
      </c>
      <c r="I150" t="s">
        <v>323</v>
      </c>
      <c r="J150" t="s">
        <v>12</v>
      </c>
      <c r="K150" t="s">
        <v>26</v>
      </c>
    </row>
    <row r="151" spans="1:11" x14ac:dyDescent="0.35">
      <c r="A151" t="s">
        <v>501</v>
      </c>
      <c r="B151" t="s">
        <v>4062</v>
      </c>
      <c r="C151" t="s">
        <v>4162</v>
      </c>
      <c r="D151" t="str">
        <f>Customer_Dim_UPDATED[[#This Row],[First Name]]&amp;" "&amp;Customer_Dim_UPDATED[[#This Row],[Last Name]]</f>
        <v>Denise Griffin</v>
      </c>
      <c r="E151">
        <v>33</v>
      </c>
      <c r="F151" t="s">
        <v>3977</v>
      </c>
      <c r="G151" t="s">
        <v>9</v>
      </c>
      <c r="H151" t="s">
        <v>503</v>
      </c>
      <c r="I151" t="s">
        <v>249</v>
      </c>
      <c r="J151" t="s">
        <v>12</v>
      </c>
      <c r="K151" t="s">
        <v>19</v>
      </c>
    </row>
    <row r="152" spans="1:11" x14ac:dyDescent="0.35">
      <c r="A152" t="s">
        <v>504</v>
      </c>
      <c r="B152" t="s">
        <v>4214</v>
      </c>
      <c r="C152" t="s">
        <v>4215</v>
      </c>
      <c r="D152" t="str">
        <f>Customer_Dim_UPDATED[[#This Row],[First Name]]&amp;" "&amp;Customer_Dim_UPDATED[[#This Row],[Last Name]]</f>
        <v>Stephanie Conway</v>
      </c>
      <c r="E152">
        <v>24</v>
      </c>
      <c r="F152" t="s">
        <v>3987</v>
      </c>
      <c r="G152" t="s">
        <v>9</v>
      </c>
      <c r="H152" t="s">
        <v>506</v>
      </c>
      <c r="I152" t="s">
        <v>312</v>
      </c>
      <c r="J152" t="s">
        <v>12</v>
      </c>
      <c r="K152" t="s">
        <v>13</v>
      </c>
    </row>
    <row r="153" spans="1:11" x14ac:dyDescent="0.35">
      <c r="A153" t="s">
        <v>507</v>
      </c>
      <c r="B153" t="s">
        <v>4014</v>
      </c>
      <c r="C153" t="s">
        <v>4216</v>
      </c>
      <c r="D153" t="str">
        <f>Customer_Dim_UPDATED[[#This Row],[First Name]]&amp;" "&amp;Customer_Dim_UPDATED[[#This Row],[Last Name]]</f>
        <v>Michael Davies</v>
      </c>
      <c r="E153">
        <v>25</v>
      </c>
      <c r="F153" t="s">
        <v>3987</v>
      </c>
      <c r="G153" t="s">
        <v>16</v>
      </c>
      <c r="H153" t="s">
        <v>509</v>
      </c>
      <c r="I153" t="s">
        <v>35</v>
      </c>
      <c r="J153" t="s">
        <v>12</v>
      </c>
      <c r="K153" t="s">
        <v>13</v>
      </c>
    </row>
    <row r="154" spans="1:11" x14ac:dyDescent="0.35">
      <c r="A154" t="s">
        <v>510</v>
      </c>
      <c r="B154" t="s">
        <v>4195</v>
      </c>
      <c r="C154" t="s">
        <v>4217</v>
      </c>
      <c r="D154" t="str">
        <f>Customer_Dim_UPDATED[[#This Row],[First Name]]&amp;" "&amp;Customer_Dim_UPDATED[[#This Row],[Last Name]]</f>
        <v>Patrick Roberts</v>
      </c>
      <c r="E154">
        <v>41</v>
      </c>
      <c r="F154" t="s">
        <v>3974</v>
      </c>
      <c r="G154" t="s">
        <v>16</v>
      </c>
      <c r="H154" t="s">
        <v>512</v>
      </c>
      <c r="I154" t="s">
        <v>113</v>
      </c>
      <c r="J154" t="s">
        <v>12</v>
      </c>
      <c r="K154" t="s">
        <v>19</v>
      </c>
    </row>
    <row r="155" spans="1:11" x14ac:dyDescent="0.35">
      <c r="A155" t="s">
        <v>513</v>
      </c>
      <c r="B155" t="s">
        <v>4060</v>
      </c>
      <c r="C155" t="s">
        <v>4218</v>
      </c>
      <c r="D155" t="str">
        <f>Customer_Dim_UPDATED[[#This Row],[First Name]]&amp;" "&amp;Customer_Dim_UPDATED[[#This Row],[Last Name]]</f>
        <v>Joseph Faulkner</v>
      </c>
      <c r="E155">
        <v>31</v>
      </c>
      <c r="F155" t="s">
        <v>3977</v>
      </c>
      <c r="G155" t="s">
        <v>9</v>
      </c>
      <c r="H155" t="s">
        <v>515</v>
      </c>
      <c r="I155" t="s">
        <v>18</v>
      </c>
      <c r="J155" t="s">
        <v>12</v>
      </c>
      <c r="K155" t="s">
        <v>26</v>
      </c>
    </row>
    <row r="156" spans="1:11" x14ac:dyDescent="0.35">
      <c r="A156" t="s">
        <v>516</v>
      </c>
      <c r="B156" t="s">
        <v>4163</v>
      </c>
      <c r="C156" t="s">
        <v>4219</v>
      </c>
      <c r="D156" t="str">
        <f>Customer_Dim_UPDATED[[#This Row],[First Name]]&amp;" "&amp;Customer_Dim_UPDATED[[#This Row],[Last Name]]</f>
        <v>Julie Hale</v>
      </c>
      <c r="E156">
        <v>35</v>
      </c>
      <c r="F156" t="s">
        <v>3977</v>
      </c>
      <c r="G156" t="s">
        <v>16</v>
      </c>
      <c r="H156" t="s">
        <v>518</v>
      </c>
      <c r="I156" t="s">
        <v>170</v>
      </c>
      <c r="J156" t="s">
        <v>12</v>
      </c>
      <c r="K156" t="s">
        <v>13</v>
      </c>
    </row>
    <row r="157" spans="1:11" x14ac:dyDescent="0.35">
      <c r="A157" t="s">
        <v>519</v>
      </c>
      <c r="B157" t="s">
        <v>4220</v>
      </c>
      <c r="C157" t="s">
        <v>4221</v>
      </c>
      <c r="D157" t="str">
        <f>Customer_Dim_UPDATED[[#This Row],[First Name]]&amp;" "&amp;Customer_Dim_UPDATED[[#This Row],[Last Name]]</f>
        <v>Curtis Haynes</v>
      </c>
      <c r="E157">
        <v>60</v>
      </c>
      <c r="F157" t="s">
        <v>3982</v>
      </c>
      <c r="G157" t="s">
        <v>16</v>
      </c>
      <c r="H157" t="s">
        <v>521</v>
      </c>
      <c r="I157" t="s">
        <v>266</v>
      </c>
      <c r="J157" t="s">
        <v>12</v>
      </c>
      <c r="K157" t="s">
        <v>13</v>
      </c>
    </row>
    <row r="158" spans="1:11" x14ac:dyDescent="0.35">
      <c r="A158" t="s">
        <v>522</v>
      </c>
      <c r="B158" t="s">
        <v>4205</v>
      </c>
      <c r="C158" t="s">
        <v>4222</v>
      </c>
      <c r="D158" t="str">
        <f>Customer_Dim_UPDATED[[#This Row],[First Name]]&amp;" "&amp;Customer_Dim_UPDATED[[#This Row],[Last Name]]</f>
        <v>Maria Sanchez</v>
      </c>
      <c r="E158">
        <v>46</v>
      </c>
      <c r="F158" t="s">
        <v>3974</v>
      </c>
      <c r="G158" t="s">
        <v>9</v>
      </c>
      <c r="H158" t="s">
        <v>524</v>
      </c>
      <c r="I158" t="s">
        <v>18</v>
      </c>
      <c r="J158" t="s">
        <v>12</v>
      </c>
      <c r="K158" t="s">
        <v>26</v>
      </c>
    </row>
    <row r="159" spans="1:11" x14ac:dyDescent="0.35">
      <c r="A159" t="s">
        <v>525</v>
      </c>
      <c r="B159" t="s">
        <v>4020</v>
      </c>
      <c r="C159" t="s">
        <v>4223</v>
      </c>
      <c r="D159" t="str">
        <f>Customer_Dim_UPDATED[[#This Row],[First Name]]&amp;" "&amp;Customer_Dim_UPDATED[[#This Row],[Last Name]]</f>
        <v>Paul Zamora</v>
      </c>
      <c r="E159">
        <v>59</v>
      </c>
      <c r="F159" t="s">
        <v>3982</v>
      </c>
      <c r="G159" t="s">
        <v>9</v>
      </c>
      <c r="H159" t="s">
        <v>527</v>
      </c>
      <c r="I159" t="s">
        <v>18</v>
      </c>
      <c r="J159" t="s">
        <v>12</v>
      </c>
      <c r="K159" t="s">
        <v>19</v>
      </c>
    </row>
    <row r="160" spans="1:11" x14ac:dyDescent="0.35">
      <c r="A160" t="s">
        <v>528</v>
      </c>
      <c r="B160" t="s">
        <v>4199</v>
      </c>
      <c r="C160" t="s">
        <v>4224</v>
      </c>
      <c r="D160" t="str">
        <f>Customer_Dim_UPDATED[[#This Row],[First Name]]&amp;" "&amp;Customer_Dim_UPDATED[[#This Row],[Last Name]]</f>
        <v>Sean Powell</v>
      </c>
      <c r="E160">
        <v>43</v>
      </c>
      <c r="F160" t="s">
        <v>3974</v>
      </c>
      <c r="G160" t="s">
        <v>9</v>
      </c>
      <c r="H160" t="s">
        <v>530</v>
      </c>
      <c r="I160" t="s">
        <v>170</v>
      </c>
      <c r="J160" t="s">
        <v>12</v>
      </c>
      <c r="K160" t="s">
        <v>26</v>
      </c>
    </row>
    <row r="161" spans="1:11" x14ac:dyDescent="0.35">
      <c r="A161" t="s">
        <v>531</v>
      </c>
      <c r="B161" t="s">
        <v>3998</v>
      </c>
      <c r="C161" t="s">
        <v>4225</v>
      </c>
      <c r="D161" t="str">
        <f>Customer_Dim_UPDATED[[#This Row],[First Name]]&amp;" "&amp;Customer_Dim_UPDATED[[#This Row],[Last Name]]</f>
        <v>Brian Choi</v>
      </c>
      <c r="E161">
        <v>46</v>
      </c>
      <c r="F161" t="s">
        <v>3974</v>
      </c>
      <c r="G161" t="s">
        <v>16</v>
      </c>
      <c r="H161" t="s">
        <v>533</v>
      </c>
      <c r="I161" t="s">
        <v>88</v>
      </c>
      <c r="J161" t="s">
        <v>12</v>
      </c>
      <c r="K161" t="s">
        <v>13</v>
      </c>
    </row>
    <row r="162" spans="1:11" x14ac:dyDescent="0.35">
      <c r="A162" t="s">
        <v>534</v>
      </c>
      <c r="B162" t="s">
        <v>4008</v>
      </c>
      <c r="C162" t="s">
        <v>4226</v>
      </c>
      <c r="D162" t="str">
        <f>Customer_Dim_UPDATED[[#This Row],[First Name]]&amp;" "&amp;Customer_Dim_UPDATED[[#This Row],[Last Name]]</f>
        <v>John Lawson</v>
      </c>
      <c r="E162">
        <v>41</v>
      </c>
      <c r="F162" t="s">
        <v>3974</v>
      </c>
      <c r="G162" t="s">
        <v>16</v>
      </c>
      <c r="H162" t="s">
        <v>536</v>
      </c>
      <c r="I162" t="s">
        <v>11</v>
      </c>
      <c r="J162" t="s">
        <v>12</v>
      </c>
      <c r="K162" t="s">
        <v>19</v>
      </c>
    </row>
    <row r="163" spans="1:11" x14ac:dyDescent="0.35">
      <c r="A163" t="s">
        <v>537</v>
      </c>
      <c r="B163" t="s">
        <v>4227</v>
      </c>
      <c r="C163" t="s">
        <v>4228</v>
      </c>
      <c r="D163" t="str">
        <f>Customer_Dim_UPDATED[[#This Row],[First Name]]&amp;" "&amp;Customer_Dim_UPDATED[[#This Row],[Last Name]]</f>
        <v>Cynthia Morris</v>
      </c>
      <c r="E163">
        <v>18</v>
      </c>
      <c r="F163" t="s">
        <v>4028</v>
      </c>
      <c r="G163" t="s">
        <v>16</v>
      </c>
      <c r="H163" t="s">
        <v>539</v>
      </c>
      <c r="I163" t="s">
        <v>133</v>
      </c>
      <c r="J163" t="s">
        <v>12</v>
      </c>
      <c r="K163" t="s">
        <v>31</v>
      </c>
    </row>
    <row r="164" spans="1:11" x14ac:dyDescent="0.35">
      <c r="A164" t="s">
        <v>540</v>
      </c>
      <c r="B164" t="s">
        <v>4229</v>
      </c>
      <c r="C164" t="s">
        <v>4078</v>
      </c>
      <c r="D164" t="str">
        <f>Customer_Dim_UPDATED[[#This Row],[First Name]]&amp;" "&amp;Customer_Dim_UPDATED[[#This Row],[Last Name]]</f>
        <v>Mariah Brown</v>
      </c>
      <c r="E164">
        <v>37</v>
      </c>
      <c r="F164" t="s">
        <v>3977</v>
      </c>
      <c r="G164" t="s">
        <v>9</v>
      </c>
      <c r="H164" t="s">
        <v>542</v>
      </c>
      <c r="I164" t="s">
        <v>236</v>
      </c>
      <c r="J164" t="s">
        <v>12</v>
      </c>
      <c r="K164" t="s">
        <v>31</v>
      </c>
    </row>
    <row r="165" spans="1:11" x14ac:dyDescent="0.35">
      <c r="A165" t="s">
        <v>543</v>
      </c>
      <c r="B165" t="s">
        <v>4060</v>
      </c>
      <c r="C165" t="s">
        <v>4172</v>
      </c>
      <c r="D165" t="str">
        <f>Customer_Dim_UPDATED[[#This Row],[First Name]]&amp;" "&amp;Customer_Dim_UPDATED[[#This Row],[Last Name]]</f>
        <v>Joseph Jones</v>
      </c>
      <c r="E165">
        <v>21</v>
      </c>
      <c r="F165" t="s">
        <v>3987</v>
      </c>
      <c r="G165" t="s">
        <v>9</v>
      </c>
      <c r="H165" t="s">
        <v>545</v>
      </c>
      <c r="I165" t="s">
        <v>193</v>
      </c>
      <c r="J165" t="s">
        <v>12</v>
      </c>
      <c r="K165" t="s">
        <v>26</v>
      </c>
    </row>
    <row r="166" spans="1:11" x14ac:dyDescent="0.35">
      <c r="A166" t="s">
        <v>546</v>
      </c>
      <c r="B166" t="s">
        <v>3990</v>
      </c>
      <c r="C166" t="s">
        <v>4230</v>
      </c>
      <c r="D166" t="str">
        <f>Customer_Dim_UPDATED[[#This Row],[First Name]]&amp;" "&amp;Customer_Dim_UPDATED[[#This Row],[Last Name]]</f>
        <v>Daniel Rivas</v>
      </c>
      <c r="E166">
        <v>39</v>
      </c>
      <c r="F166" t="s">
        <v>3977</v>
      </c>
      <c r="G166" t="s">
        <v>16</v>
      </c>
      <c r="H166" t="s">
        <v>548</v>
      </c>
      <c r="I166" t="s">
        <v>81</v>
      </c>
      <c r="J166" t="s">
        <v>12</v>
      </c>
      <c r="K166" t="s">
        <v>31</v>
      </c>
    </row>
    <row r="167" spans="1:11" x14ac:dyDescent="0.35">
      <c r="A167" t="s">
        <v>549</v>
      </c>
      <c r="B167" t="s">
        <v>4231</v>
      </c>
      <c r="C167" t="s">
        <v>4232</v>
      </c>
      <c r="D167" t="str">
        <f>Customer_Dim_UPDATED[[#This Row],[First Name]]&amp;" "&amp;Customer_Dim_UPDATED[[#This Row],[Last Name]]</f>
        <v>Jason Wheeler</v>
      </c>
      <c r="E167">
        <v>47</v>
      </c>
      <c r="F167" t="s">
        <v>3974</v>
      </c>
      <c r="G167" t="s">
        <v>16</v>
      </c>
      <c r="H167" t="s">
        <v>551</v>
      </c>
      <c r="I167" t="s">
        <v>193</v>
      </c>
      <c r="J167" t="s">
        <v>12</v>
      </c>
      <c r="K167" t="s">
        <v>19</v>
      </c>
    </row>
    <row r="168" spans="1:11" x14ac:dyDescent="0.35">
      <c r="A168" t="s">
        <v>552</v>
      </c>
      <c r="B168" t="s">
        <v>4233</v>
      </c>
      <c r="C168" t="s">
        <v>4114</v>
      </c>
      <c r="D168" t="str">
        <f>Customer_Dim_UPDATED[[#This Row],[First Name]]&amp;" "&amp;Customer_Dim_UPDATED[[#This Row],[Last Name]]</f>
        <v>Patricia Gardner</v>
      </c>
      <c r="E168">
        <v>25</v>
      </c>
      <c r="F168" t="s">
        <v>3987</v>
      </c>
      <c r="G168" t="s">
        <v>16</v>
      </c>
      <c r="H168" t="s">
        <v>554</v>
      </c>
      <c r="I168" t="s">
        <v>156</v>
      </c>
      <c r="J168" t="s">
        <v>12</v>
      </c>
      <c r="K168" t="s">
        <v>31</v>
      </c>
    </row>
    <row r="169" spans="1:11" x14ac:dyDescent="0.35">
      <c r="A169" t="s">
        <v>555</v>
      </c>
      <c r="B169" t="s">
        <v>4234</v>
      </c>
      <c r="C169" t="s">
        <v>4235</v>
      </c>
      <c r="D169" t="str">
        <f>Customer_Dim_UPDATED[[#This Row],[First Name]]&amp;" "&amp;Customer_Dim_UPDATED[[#This Row],[Last Name]]</f>
        <v>Antonio Wade</v>
      </c>
      <c r="E169">
        <v>36</v>
      </c>
      <c r="F169" t="s">
        <v>3977</v>
      </c>
      <c r="G169" t="s">
        <v>16</v>
      </c>
      <c r="H169" t="s">
        <v>557</v>
      </c>
      <c r="I169" t="s">
        <v>236</v>
      </c>
      <c r="J169" t="s">
        <v>12</v>
      </c>
      <c r="K169" t="s">
        <v>13</v>
      </c>
    </row>
    <row r="170" spans="1:11" x14ac:dyDescent="0.35">
      <c r="A170" t="s">
        <v>558</v>
      </c>
      <c r="B170" t="s">
        <v>3990</v>
      </c>
      <c r="C170" t="s">
        <v>4236</v>
      </c>
      <c r="D170" t="str">
        <f>Customer_Dim_UPDATED[[#This Row],[First Name]]&amp;" "&amp;Customer_Dim_UPDATED[[#This Row],[Last Name]]</f>
        <v>Daniel Contreras</v>
      </c>
      <c r="E170">
        <v>36</v>
      </c>
      <c r="F170" t="s">
        <v>3977</v>
      </c>
      <c r="G170" t="s">
        <v>16</v>
      </c>
      <c r="H170" t="s">
        <v>560</v>
      </c>
      <c r="I170" t="s">
        <v>249</v>
      </c>
      <c r="J170" t="s">
        <v>12</v>
      </c>
      <c r="K170" t="s">
        <v>19</v>
      </c>
    </row>
    <row r="171" spans="1:11" x14ac:dyDescent="0.35">
      <c r="A171" t="s">
        <v>561</v>
      </c>
      <c r="B171" t="s">
        <v>4237</v>
      </c>
      <c r="C171" t="s">
        <v>4238</v>
      </c>
      <c r="D171" t="str">
        <f>Customer_Dim_UPDATED[[#This Row],[First Name]]&amp;" "&amp;Customer_Dim_UPDATED[[#This Row],[Last Name]]</f>
        <v>Steve Mclaughlin</v>
      </c>
      <c r="E171">
        <v>64</v>
      </c>
      <c r="F171" t="s">
        <v>3982</v>
      </c>
      <c r="G171" t="s">
        <v>9</v>
      </c>
      <c r="H171" t="s">
        <v>563</v>
      </c>
      <c r="I171" t="s">
        <v>47</v>
      </c>
      <c r="J171" t="s">
        <v>12</v>
      </c>
      <c r="K171" t="s">
        <v>26</v>
      </c>
    </row>
    <row r="172" spans="1:11" x14ac:dyDescent="0.35">
      <c r="A172" t="s">
        <v>564</v>
      </c>
      <c r="B172" t="s">
        <v>4239</v>
      </c>
      <c r="C172" t="s">
        <v>4042</v>
      </c>
      <c r="D172" t="str">
        <f>Customer_Dim_UPDATED[[#This Row],[First Name]]&amp;" "&amp;Customer_Dim_UPDATED[[#This Row],[Last Name]]</f>
        <v>Christopher Garcia Dds</v>
      </c>
      <c r="E172">
        <v>18</v>
      </c>
      <c r="F172" t="s">
        <v>4028</v>
      </c>
      <c r="G172" t="s">
        <v>9</v>
      </c>
      <c r="H172" t="s">
        <v>566</v>
      </c>
      <c r="I172" t="s">
        <v>113</v>
      </c>
      <c r="J172" t="s">
        <v>12</v>
      </c>
      <c r="K172" t="s">
        <v>13</v>
      </c>
    </row>
    <row r="173" spans="1:11" x14ac:dyDescent="0.35">
      <c r="A173" t="s">
        <v>567</v>
      </c>
      <c r="B173" t="s">
        <v>4139</v>
      </c>
      <c r="C173" t="s">
        <v>4147</v>
      </c>
      <c r="D173" t="str">
        <f>Customer_Dim_UPDATED[[#This Row],[First Name]]&amp;" "&amp;Customer_Dim_UPDATED[[#This Row],[Last Name]]</f>
        <v>Amy Wilson</v>
      </c>
      <c r="E173">
        <v>44</v>
      </c>
      <c r="F173" t="s">
        <v>3974</v>
      </c>
      <c r="G173" t="s">
        <v>16</v>
      </c>
      <c r="H173" t="s">
        <v>569</v>
      </c>
      <c r="I173" t="s">
        <v>253</v>
      </c>
      <c r="J173" t="s">
        <v>12</v>
      </c>
      <c r="K173" t="s">
        <v>19</v>
      </c>
    </row>
    <row r="174" spans="1:11" x14ac:dyDescent="0.35">
      <c r="A174" t="s">
        <v>570</v>
      </c>
      <c r="B174" t="s">
        <v>4047</v>
      </c>
      <c r="C174" t="s">
        <v>4240</v>
      </c>
      <c r="D174" t="str">
        <f>Customer_Dim_UPDATED[[#This Row],[First Name]]&amp;" "&amp;Customer_Dim_UPDATED[[#This Row],[Last Name]]</f>
        <v>Thomas Rhodes</v>
      </c>
      <c r="E174">
        <v>41</v>
      </c>
      <c r="F174" t="s">
        <v>3974</v>
      </c>
      <c r="G174" t="s">
        <v>16</v>
      </c>
      <c r="H174" t="s">
        <v>572</v>
      </c>
      <c r="I174" t="s">
        <v>43</v>
      </c>
      <c r="J174" t="s">
        <v>12</v>
      </c>
      <c r="K174" t="s">
        <v>26</v>
      </c>
    </row>
    <row r="175" spans="1:11" x14ac:dyDescent="0.35">
      <c r="A175" t="s">
        <v>573</v>
      </c>
      <c r="B175" t="s">
        <v>4241</v>
      </c>
      <c r="C175" t="s">
        <v>4242</v>
      </c>
      <c r="D175" t="str">
        <f>Customer_Dim_UPDATED[[#This Row],[First Name]]&amp;" "&amp;Customer_Dim_UPDATED[[#This Row],[Last Name]]</f>
        <v>Teresa Stokes</v>
      </c>
      <c r="E175">
        <v>41</v>
      </c>
      <c r="F175" t="s">
        <v>3974</v>
      </c>
      <c r="G175" t="s">
        <v>16</v>
      </c>
      <c r="H175" t="s">
        <v>397</v>
      </c>
      <c r="I175" t="s">
        <v>266</v>
      </c>
      <c r="J175" t="s">
        <v>12</v>
      </c>
      <c r="K175" t="s">
        <v>19</v>
      </c>
    </row>
    <row r="176" spans="1:11" x14ac:dyDescent="0.35">
      <c r="A176" t="s">
        <v>575</v>
      </c>
      <c r="B176" t="s">
        <v>4205</v>
      </c>
      <c r="C176" t="s">
        <v>4243</v>
      </c>
      <c r="D176" t="str">
        <f>Customer_Dim_UPDATED[[#This Row],[First Name]]&amp;" "&amp;Customer_Dim_UPDATED[[#This Row],[Last Name]]</f>
        <v>Maria Davis</v>
      </c>
      <c r="E176">
        <v>26</v>
      </c>
      <c r="F176" t="s">
        <v>3977</v>
      </c>
      <c r="G176" t="s">
        <v>16</v>
      </c>
      <c r="H176" t="s">
        <v>577</v>
      </c>
      <c r="I176" t="s">
        <v>170</v>
      </c>
      <c r="J176" t="s">
        <v>12</v>
      </c>
      <c r="K176" t="s">
        <v>13</v>
      </c>
    </row>
    <row r="177" spans="1:11" x14ac:dyDescent="0.35">
      <c r="A177" t="s">
        <v>578</v>
      </c>
      <c r="B177" t="s">
        <v>4244</v>
      </c>
      <c r="C177" t="s">
        <v>4245</v>
      </c>
      <c r="D177" t="str">
        <f>Customer_Dim_UPDATED[[#This Row],[First Name]]&amp;" "&amp;Customer_Dim_UPDATED[[#This Row],[Last Name]]</f>
        <v>Michelle Rogers</v>
      </c>
      <c r="E177">
        <v>56</v>
      </c>
      <c r="F177" t="s">
        <v>3982</v>
      </c>
      <c r="G177" t="s">
        <v>9</v>
      </c>
      <c r="H177" t="s">
        <v>580</v>
      </c>
      <c r="I177" t="s">
        <v>99</v>
      </c>
      <c r="J177" t="s">
        <v>12</v>
      </c>
      <c r="K177" t="s">
        <v>19</v>
      </c>
    </row>
    <row r="178" spans="1:11" x14ac:dyDescent="0.35">
      <c r="A178" t="s">
        <v>581</v>
      </c>
      <c r="B178" t="s">
        <v>4008</v>
      </c>
      <c r="C178" t="s">
        <v>4246</v>
      </c>
      <c r="D178" t="str">
        <f>Customer_Dim_UPDATED[[#This Row],[First Name]]&amp;" "&amp;Customer_Dim_UPDATED[[#This Row],[Last Name]]</f>
        <v>John Bradford</v>
      </c>
      <c r="E178">
        <v>48</v>
      </c>
      <c r="F178" t="s">
        <v>3974</v>
      </c>
      <c r="G178" t="s">
        <v>9</v>
      </c>
      <c r="H178" t="s">
        <v>583</v>
      </c>
      <c r="I178" t="s">
        <v>170</v>
      </c>
      <c r="J178" t="s">
        <v>12</v>
      </c>
      <c r="K178" t="s">
        <v>31</v>
      </c>
    </row>
    <row r="179" spans="1:11" x14ac:dyDescent="0.35">
      <c r="A179" t="s">
        <v>584</v>
      </c>
      <c r="B179" t="s">
        <v>4220</v>
      </c>
      <c r="C179" t="s">
        <v>4247</v>
      </c>
      <c r="D179" t="str">
        <f>Customer_Dim_UPDATED[[#This Row],[First Name]]&amp;" "&amp;Customer_Dim_UPDATED[[#This Row],[Last Name]]</f>
        <v>Curtis Lam</v>
      </c>
      <c r="E179">
        <v>55</v>
      </c>
      <c r="F179" t="s">
        <v>3974</v>
      </c>
      <c r="G179" t="s">
        <v>9</v>
      </c>
      <c r="H179" t="s">
        <v>586</v>
      </c>
      <c r="I179" t="s">
        <v>587</v>
      </c>
      <c r="J179" t="s">
        <v>12</v>
      </c>
      <c r="K179" t="s">
        <v>19</v>
      </c>
    </row>
    <row r="180" spans="1:11" x14ac:dyDescent="0.35">
      <c r="A180" t="s">
        <v>588</v>
      </c>
      <c r="B180" t="s">
        <v>4244</v>
      </c>
      <c r="C180" t="s">
        <v>4046</v>
      </c>
      <c r="D180" t="str">
        <f>Customer_Dim_UPDATED[[#This Row],[First Name]]&amp;" "&amp;Customer_Dim_UPDATED[[#This Row],[Last Name]]</f>
        <v>Michelle Myers</v>
      </c>
      <c r="E180">
        <v>33</v>
      </c>
      <c r="F180" t="s">
        <v>3977</v>
      </c>
      <c r="G180" t="s">
        <v>16</v>
      </c>
      <c r="H180" t="s">
        <v>590</v>
      </c>
      <c r="I180" t="s">
        <v>316</v>
      </c>
      <c r="J180" t="s">
        <v>12</v>
      </c>
      <c r="K180" t="s">
        <v>26</v>
      </c>
    </row>
    <row r="181" spans="1:11" x14ac:dyDescent="0.35">
      <c r="A181" t="s">
        <v>591</v>
      </c>
      <c r="B181" t="s">
        <v>4248</v>
      </c>
      <c r="C181" t="s">
        <v>4249</v>
      </c>
      <c r="D181" t="str">
        <f>Customer_Dim_UPDATED[[#This Row],[First Name]]&amp;" "&amp;Customer_Dim_UPDATED[[#This Row],[Last Name]]</f>
        <v>Nicholas Bradshaw</v>
      </c>
      <c r="E181">
        <v>43</v>
      </c>
      <c r="F181" t="s">
        <v>3974</v>
      </c>
      <c r="G181" t="s">
        <v>16</v>
      </c>
      <c r="H181" t="s">
        <v>593</v>
      </c>
      <c r="I181" t="s">
        <v>117</v>
      </c>
      <c r="J181" t="s">
        <v>12</v>
      </c>
      <c r="K181" t="s">
        <v>31</v>
      </c>
    </row>
    <row r="182" spans="1:11" x14ac:dyDescent="0.35">
      <c r="A182" t="s">
        <v>594</v>
      </c>
      <c r="B182" t="s">
        <v>4250</v>
      </c>
      <c r="C182" t="s">
        <v>4251</v>
      </c>
      <c r="D182" t="str">
        <f>Customer_Dim_UPDATED[[#This Row],[First Name]]&amp;" "&amp;Customer_Dim_UPDATED[[#This Row],[Last Name]]</f>
        <v>Wesley Thompson</v>
      </c>
      <c r="E182">
        <v>38</v>
      </c>
      <c r="F182" t="s">
        <v>3977</v>
      </c>
      <c r="G182" t="s">
        <v>9</v>
      </c>
      <c r="H182" t="s">
        <v>596</v>
      </c>
      <c r="I182" t="s">
        <v>433</v>
      </c>
      <c r="J182" t="s">
        <v>12</v>
      </c>
      <c r="K182" t="s">
        <v>26</v>
      </c>
    </row>
    <row r="183" spans="1:11" x14ac:dyDescent="0.35">
      <c r="A183" t="s">
        <v>597</v>
      </c>
      <c r="B183" t="s">
        <v>4177</v>
      </c>
      <c r="C183" t="s">
        <v>4252</v>
      </c>
      <c r="D183" t="str">
        <f>Customer_Dim_UPDATED[[#This Row],[First Name]]&amp;" "&amp;Customer_Dim_UPDATED[[#This Row],[Last Name]]</f>
        <v>Erin Ward</v>
      </c>
      <c r="E183">
        <v>60</v>
      </c>
      <c r="F183" t="s">
        <v>3982</v>
      </c>
      <c r="G183" t="s">
        <v>9</v>
      </c>
      <c r="H183" t="s">
        <v>599</v>
      </c>
      <c r="I183" t="s">
        <v>58</v>
      </c>
      <c r="J183" t="s">
        <v>12</v>
      </c>
      <c r="K183" t="s">
        <v>26</v>
      </c>
    </row>
    <row r="184" spans="1:11" x14ac:dyDescent="0.35">
      <c r="A184" t="s">
        <v>600</v>
      </c>
      <c r="B184" t="s">
        <v>3992</v>
      </c>
      <c r="C184" t="s">
        <v>4253</v>
      </c>
      <c r="D184" t="str">
        <f>Customer_Dim_UPDATED[[#This Row],[First Name]]&amp;" "&amp;Customer_Dim_UPDATED[[#This Row],[Last Name]]</f>
        <v>Melissa Hamilton</v>
      </c>
      <c r="E184">
        <v>23</v>
      </c>
      <c r="F184" t="s">
        <v>3987</v>
      </c>
      <c r="G184" t="s">
        <v>16</v>
      </c>
      <c r="H184" t="s">
        <v>602</v>
      </c>
      <c r="I184" t="s">
        <v>96</v>
      </c>
      <c r="J184" t="s">
        <v>12</v>
      </c>
      <c r="K184" t="s">
        <v>31</v>
      </c>
    </row>
    <row r="185" spans="1:11" x14ac:dyDescent="0.35">
      <c r="A185" t="s">
        <v>603</v>
      </c>
      <c r="B185" t="s">
        <v>4254</v>
      </c>
      <c r="C185" t="s">
        <v>4255</v>
      </c>
      <c r="D185" t="str">
        <f>Customer_Dim_UPDATED[[#This Row],[First Name]]&amp;" "&amp;Customer_Dim_UPDATED[[#This Row],[Last Name]]</f>
        <v>Mario Jacobs</v>
      </c>
      <c r="E185">
        <v>18</v>
      </c>
      <c r="F185" t="s">
        <v>4028</v>
      </c>
      <c r="G185" t="s">
        <v>9</v>
      </c>
      <c r="H185" t="s">
        <v>605</v>
      </c>
      <c r="I185" t="s">
        <v>58</v>
      </c>
      <c r="J185" t="s">
        <v>12</v>
      </c>
      <c r="K185" t="s">
        <v>19</v>
      </c>
    </row>
    <row r="186" spans="1:11" x14ac:dyDescent="0.35">
      <c r="A186" t="s">
        <v>606</v>
      </c>
      <c r="B186" t="s">
        <v>4256</v>
      </c>
      <c r="C186" t="s">
        <v>4257</v>
      </c>
      <c r="D186" t="str">
        <f>Customer_Dim_UPDATED[[#This Row],[First Name]]&amp;" "&amp;Customer_Dim_UPDATED[[#This Row],[Last Name]]</f>
        <v>Leonard Cochran</v>
      </c>
      <c r="E186">
        <v>46</v>
      </c>
      <c r="F186" t="s">
        <v>3974</v>
      </c>
      <c r="G186" t="s">
        <v>16</v>
      </c>
      <c r="H186" t="s">
        <v>608</v>
      </c>
      <c r="I186" t="s">
        <v>18</v>
      </c>
      <c r="J186" t="s">
        <v>12</v>
      </c>
      <c r="K186" t="s">
        <v>31</v>
      </c>
    </row>
    <row r="187" spans="1:11" x14ac:dyDescent="0.35">
      <c r="A187" t="s">
        <v>609</v>
      </c>
      <c r="B187" t="s">
        <v>4258</v>
      </c>
      <c r="C187" t="s">
        <v>4230</v>
      </c>
      <c r="D187" t="str">
        <f>Customer_Dim_UPDATED[[#This Row],[First Name]]&amp;" "&amp;Customer_Dim_UPDATED[[#This Row],[Last Name]]</f>
        <v>Brent Rivas</v>
      </c>
      <c r="E187">
        <v>54</v>
      </c>
      <c r="F187" t="s">
        <v>3974</v>
      </c>
      <c r="G187" t="s">
        <v>16</v>
      </c>
      <c r="H187" t="s">
        <v>611</v>
      </c>
      <c r="I187" t="s">
        <v>88</v>
      </c>
      <c r="J187" t="s">
        <v>12</v>
      </c>
      <c r="K187" t="s">
        <v>19</v>
      </c>
    </row>
    <row r="188" spans="1:11" x14ac:dyDescent="0.35">
      <c r="A188" t="s">
        <v>612</v>
      </c>
      <c r="B188" t="s">
        <v>4115</v>
      </c>
      <c r="C188" t="s">
        <v>4259</v>
      </c>
      <c r="D188" t="str">
        <f>Customer_Dim_UPDATED[[#This Row],[First Name]]&amp;" "&amp;Customer_Dim_UPDATED[[#This Row],[Last Name]]</f>
        <v>Jennifer Pruitt</v>
      </c>
      <c r="E188">
        <v>53</v>
      </c>
      <c r="F188" t="s">
        <v>3974</v>
      </c>
      <c r="G188" t="s">
        <v>9</v>
      </c>
      <c r="H188" t="s">
        <v>614</v>
      </c>
      <c r="I188" t="s">
        <v>113</v>
      </c>
      <c r="J188" t="s">
        <v>12</v>
      </c>
      <c r="K188" t="s">
        <v>31</v>
      </c>
    </row>
    <row r="189" spans="1:11" x14ac:dyDescent="0.35">
      <c r="A189" t="s">
        <v>615</v>
      </c>
      <c r="B189" t="s">
        <v>4260</v>
      </c>
      <c r="C189" t="s">
        <v>4261</v>
      </c>
      <c r="D189" t="str">
        <f>Customer_Dim_UPDATED[[#This Row],[First Name]]&amp;" "&amp;Customer_Dim_UPDATED[[#This Row],[Last Name]]</f>
        <v>Dr. Suzanne Bullock</v>
      </c>
      <c r="E189">
        <v>60</v>
      </c>
      <c r="F189" t="s">
        <v>3982</v>
      </c>
      <c r="G189" t="s">
        <v>16</v>
      </c>
      <c r="H189" t="s">
        <v>617</v>
      </c>
      <c r="I189" t="s">
        <v>22</v>
      </c>
      <c r="J189" t="s">
        <v>12</v>
      </c>
      <c r="K189" t="s">
        <v>19</v>
      </c>
    </row>
    <row r="190" spans="1:11" x14ac:dyDescent="0.35">
      <c r="A190" t="s">
        <v>618</v>
      </c>
      <c r="B190" t="s">
        <v>4262</v>
      </c>
      <c r="C190" t="s">
        <v>4263</v>
      </c>
      <c r="D190" t="str">
        <f>Customer_Dim_UPDATED[[#This Row],[First Name]]&amp;" "&amp;Customer_Dim_UPDATED[[#This Row],[Last Name]]</f>
        <v>Kimberly Brooks</v>
      </c>
      <c r="E190">
        <v>42</v>
      </c>
      <c r="F190" t="s">
        <v>3974</v>
      </c>
      <c r="G190" t="s">
        <v>9</v>
      </c>
      <c r="H190" t="s">
        <v>620</v>
      </c>
      <c r="I190" t="s">
        <v>232</v>
      </c>
      <c r="J190" t="s">
        <v>12</v>
      </c>
      <c r="K190" t="s">
        <v>31</v>
      </c>
    </row>
    <row r="191" spans="1:11" x14ac:dyDescent="0.35">
      <c r="A191" t="s">
        <v>621</v>
      </c>
      <c r="B191" t="s">
        <v>3990</v>
      </c>
      <c r="C191" t="s">
        <v>4264</v>
      </c>
      <c r="D191" t="str">
        <f>Customer_Dim_UPDATED[[#This Row],[First Name]]&amp;" "&amp;Customer_Dim_UPDATED[[#This Row],[Last Name]]</f>
        <v>Daniel Austin</v>
      </c>
      <c r="E191">
        <v>29</v>
      </c>
      <c r="F191" t="s">
        <v>3977</v>
      </c>
      <c r="G191" t="s">
        <v>9</v>
      </c>
      <c r="H191" t="s">
        <v>623</v>
      </c>
      <c r="I191" t="s">
        <v>587</v>
      </c>
      <c r="J191" t="s">
        <v>12</v>
      </c>
      <c r="K191" t="s">
        <v>13</v>
      </c>
    </row>
    <row r="192" spans="1:11" x14ac:dyDescent="0.35">
      <c r="A192" t="s">
        <v>624</v>
      </c>
      <c r="B192" t="s">
        <v>4043</v>
      </c>
      <c r="C192" t="s">
        <v>4265</v>
      </c>
      <c r="D192" t="str">
        <f>Customer_Dim_UPDATED[[#This Row],[First Name]]&amp;" "&amp;Customer_Dim_UPDATED[[#This Row],[Last Name]]</f>
        <v>Christopher Stewart</v>
      </c>
      <c r="E192">
        <v>21</v>
      </c>
      <c r="F192" t="s">
        <v>3987</v>
      </c>
      <c r="G192" t="s">
        <v>9</v>
      </c>
      <c r="H192" t="s">
        <v>626</v>
      </c>
      <c r="I192" t="s">
        <v>58</v>
      </c>
      <c r="J192" t="s">
        <v>12</v>
      </c>
      <c r="K192" t="s">
        <v>26</v>
      </c>
    </row>
    <row r="193" spans="1:11" x14ac:dyDescent="0.35">
      <c r="A193" t="s">
        <v>627</v>
      </c>
      <c r="B193" t="s">
        <v>4266</v>
      </c>
      <c r="C193" t="s">
        <v>4267</v>
      </c>
      <c r="D193" t="str">
        <f>Customer_Dim_UPDATED[[#This Row],[First Name]]&amp;" "&amp;Customer_Dim_UPDATED[[#This Row],[Last Name]]</f>
        <v>Todd Poole</v>
      </c>
      <c r="E193">
        <v>29</v>
      </c>
      <c r="F193" t="s">
        <v>3977</v>
      </c>
      <c r="G193" t="s">
        <v>16</v>
      </c>
      <c r="H193" t="s">
        <v>629</v>
      </c>
      <c r="I193" t="s">
        <v>25</v>
      </c>
      <c r="J193" t="s">
        <v>12</v>
      </c>
      <c r="K193" t="s">
        <v>26</v>
      </c>
    </row>
    <row r="194" spans="1:11" x14ac:dyDescent="0.35">
      <c r="A194" t="s">
        <v>630</v>
      </c>
      <c r="B194" t="s">
        <v>4173</v>
      </c>
      <c r="C194" t="s">
        <v>4268</v>
      </c>
      <c r="D194" t="str">
        <f>Customer_Dim_UPDATED[[#This Row],[First Name]]&amp;" "&amp;Customer_Dim_UPDATED[[#This Row],[Last Name]]</f>
        <v>Jacob Wood</v>
      </c>
      <c r="E194">
        <v>26</v>
      </c>
      <c r="F194" t="s">
        <v>3977</v>
      </c>
      <c r="G194" t="s">
        <v>9</v>
      </c>
      <c r="H194" t="s">
        <v>632</v>
      </c>
      <c r="I194" t="s">
        <v>106</v>
      </c>
      <c r="J194" t="s">
        <v>12</v>
      </c>
      <c r="K194" t="s">
        <v>13</v>
      </c>
    </row>
    <row r="195" spans="1:11" x14ac:dyDescent="0.35">
      <c r="A195" t="s">
        <v>633</v>
      </c>
      <c r="B195" t="s">
        <v>4033</v>
      </c>
      <c r="C195" t="s">
        <v>4217</v>
      </c>
      <c r="D195" t="str">
        <f>Customer_Dim_UPDATED[[#This Row],[First Name]]&amp;" "&amp;Customer_Dim_UPDATED[[#This Row],[Last Name]]</f>
        <v>David Roberts</v>
      </c>
      <c r="E195">
        <v>38</v>
      </c>
      <c r="F195" t="s">
        <v>3977</v>
      </c>
      <c r="G195" t="s">
        <v>9</v>
      </c>
      <c r="H195" t="s">
        <v>635</v>
      </c>
      <c r="I195" t="s">
        <v>81</v>
      </c>
      <c r="J195" t="s">
        <v>12</v>
      </c>
      <c r="K195" t="s">
        <v>13</v>
      </c>
    </row>
    <row r="196" spans="1:11" x14ac:dyDescent="0.35">
      <c r="A196" t="s">
        <v>636</v>
      </c>
      <c r="B196" t="s">
        <v>4004</v>
      </c>
      <c r="C196" t="s">
        <v>4269</v>
      </c>
      <c r="D196" t="str">
        <f>Customer_Dim_UPDATED[[#This Row],[First Name]]&amp;" "&amp;Customer_Dim_UPDATED[[#This Row],[Last Name]]</f>
        <v>Ashley Ferguson</v>
      </c>
      <c r="E196">
        <v>46</v>
      </c>
      <c r="F196" t="s">
        <v>3974</v>
      </c>
      <c r="G196" t="s">
        <v>9</v>
      </c>
      <c r="H196" t="s">
        <v>638</v>
      </c>
      <c r="I196" t="s">
        <v>51</v>
      </c>
      <c r="J196" t="s">
        <v>12</v>
      </c>
      <c r="K196" t="s">
        <v>13</v>
      </c>
    </row>
    <row r="197" spans="1:11" x14ac:dyDescent="0.35">
      <c r="A197" t="s">
        <v>639</v>
      </c>
      <c r="B197" t="s">
        <v>4169</v>
      </c>
      <c r="C197" t="s">
        <v>4116</v>
      </c>
      <c r="D197" t="str">
        <f>Customer_Dim_UPDATED[[#This Row],[First Name]]&amp;" "&amp;Customer_Dim_UPDATED[[#This Row],[Last Name]]</f>
        <v>Anthony Garcia</v>
      </c>
      <c r="E197">
        <v>60</v>
      </c>
      <c r="F197" t="s">
        <v>3982</v>
      </c>
      <c r="G197" t="s">
        <v>9</v>
      </c>
      <c r="H197" t="s">
        <v>641</v>
      </c>
      <c r="I197" t="s">
        <v>133</v>
      </c>
      <c r="J197" t="s">
        <v>12</v>
      </c>
      <c r="K197" t="s">
        <v>31</v>
      </c>
    </row>
    <row r="198" spans="1:11" x14ac:dyDescent="0.35">
      <c r="A198" t="s">
        <v>642</v>
      </c>
      <c r="B198" t="s">
        <v>4270</v>
      </c>
      <c r="C198" t="s">
        <v>4271</v>
      </c>
      <c r="D198" t="str">
        <f>Customer_Dim_UPDATED[[#This Row],[First Name]]&amp;" "&amp;Customer_Dim_UPDATED[[#This Row],[Last Name]]</f>
        <v>Megan Greer</v>
      </c>
      <c r="E198">
        <v>18</v>
      </c>
      <c r="F198" t="s">
        <v>4028</v>
      </c>
      <c r="G198" t="s">
        <v>16</v>
      </c>
      <c r="H198" t="s">
        <v>644</v>
      </c>
      <c r="I198" t="s">
        <v>162</v>
      </c>
      <c r="J198" t="s">
        <v>12</v>
      </c>
      <c r="K198" t="s">
        <v>19</v>
      </c>
    </row>
    <row r="199" spans="1:11" x14ac:dyDescent="0.35">
      <c r="A199" t="s">
        <v>645</v>
      </c>
      <c r="B199" t="s">
        <v>4105</v>
      </c>
      <c r="C199" t="s">
        <v>4255</v>
      </c>
      <c r="D199" t="str">
        <f>Customer_Dim_UPDATED[[#This Row],[First Name]]&amp;" "&amp;Customer_Dim_UPDATED[[#This Row],[Last Name]]</f>
        <v>Andrea Jacobs</v>
      </c>
      <c r="E199">
        <v>45</v>
      </c>
      <c r="F199" t="s">
        <v>3974</v>
      </c>
      <c r="G199" t="s">
        <v>16</v>
      </c>
      <c r="H199" t="s">
        <v>206</v>
      </c>
      <c r="I199" t="s">
        <v>200</v>
      </c>
      <c r="J199" t="s">
        <v>12</v>
      </c>
      <c r="K199" t="s">
        <v>19</v>
      </c>
    </row>
    <row r="200" spans="1:11" x14ac:dyDescent="0.35">
      <c r="A200" t="s">
        <v>647</v>
      </c>
      <c r="B200" t="s">
        <v>4272</v>
      </c>
      <c r="C200" t="s">
        <v>4273</v>
      </c>
      <c r="D200" t="str">
        <f>Customer_Dim_UPDATED[[#This Row],[First Name]]&amp;" "&amp;Customer_Dim_UPDATED[[#This Row],[Last Name]]</f>
        <v>Wanda Snyder</v>
      </c>
      <c r="E200">
        <v>54</v>
      </c>
      <c r="F200" t="s">
        <v>3974</v>
      </c>
      <c r="G200" t="s">
        <v>9</v>
      </c>
      <c r="H200" t="s">
        <v>649</v>
      </c>
      <c r="I200" t="s">
        <v>170</v>
      </c>
      <c r="J200" t="s">
        <v>12</v>
      </c>
      <c r="K200" t="s">
        <v>26</v>
      </c>
    </row>
    <row r="201" spans="1:11" x14ac:dyDescent="0.35">
      <c r="A201" t="s">
        <v>650</v>
      </c>
      <c r="B201" t="s">
        <v>4274</v>
      </c>
      <c r="C201" t="s">
        <v>3979</v>
      </c>
      <c r="D201" t="str">
        <f>Customer_Dim_UPDATED[[#This Row],[First Name]]&amp;" "&amp;Customer_Dim_UPDATED[[#This Row],[Last Name]]</f>
        <v>Carmen Price</v>
      </c>
      <c r="E201">
        <v>46</v>
      </c>
      <c r="F201" t="s">
        <v>3974</v>
      </c>
      <c r="G201" t="s">
        <v>9</v>
      </c>
      <c r="H201" t="s">
        <v>652</v>
      </c>
      <c r="I201" t="s">
        <v>236</v>
      </c>
      <c r="J201" t="s">
        <v>12</v>
      </c>
      <c r="K201" t="s">
        <v>26</v>
      </c>
    </row>
    <row r="202" spans="1:11" x14ac:dyDescent="0.35">
      <c r="A202" t="s">
        <v>653</v>
      </c>
      <c r="B202" t="s">
        <v>4275</v>
      </c>
      <c r="C202" t="s">
        <v>4106</v>
      </c>
      <c r="D202" t="str">
        <f>Customer_Dim_UPDATED[[#This Row],[First Name]]&amp;" "&amp;Customer_Dim_UPDATED[[#This Row],[Last Name]]</f>
        <v>Anna Perez</v>
      </c>
      <c r="E202">
        <v>30</v>
      </c>
      <c r="F202" t="s">
        <v>3977</v>
      </c>
      <c r="G202" t="s">
        <v>9</v>
      </c>
      <c r="H202" t="s">
        <v>655</v>
      </c>
      <c r="I202" t="s">
        <v>433</v>
      </c>
      <c r="J202" t="s">
        <v>12</v>
      </c>
      <c r="K202" t="s">
        <v>19</v>
      </c>
    </row>
    <row r="203" spans="1:11" x14ac:dyDescent="0.35">
      <c r="A203" t="s">
        <v>656</v>
      </c>
      <c r="B203" t="s">
        <v>4276</v>
      </c>
      <c r="C203" t="s">
        <v>3991</v>
      </c>
      <c r="D203" t="str">
        <f>Customer_Dim_UPDATED[[#This Row],[First Name]]&amp;" "&amp;Customer_Dim_UPDATED[[#This Row],[Last Name]]</f>
        <v>Mary Boyd</v>
      </c>
      <c r="E203">
        <v>25</v>
      </c>
      <c r="F203" t="s">
        <v>3987</v>
      </c>
      <c r="G203" t="s">
        <v>16</v>
      </c>
      <c r="H203" t="s">
        <v>658</v>
      </c>
      <c r="I203" t="s">
        <v>156</v>
      </c>
      <c r="J203" t="s">
        <v>12</v>
      </c>
      <c r="K203" t="s">
        <v>26</v>
      </c>
    </row>
    <row r="204" spans="1:11" x14ac:dyDescent="0.35">
      <c r="A204" t="s">
        <v>659</v>
      </c>
      <c r="B204" t="s">
        <v>4277</v>
      </c>
      <c r="C204" t="s">
        <v>4116</v>
      </c>
      <c r="D204" t="str">
        <f>Customer_Dim_UPDATED[[#This Row],[First Name]]&amp;" "&amp;Customer_Dim_UPDATED[[#This Row],[Last Name]]</f>
        <v>Christina Garcia</v>
      </c>
      <c r="E204">
        <v>37</v>
      </c>
      <c r="F204" t="s">
        <v>3977</v>
      </c>
      <c r="G204" t="s">
        <v>16</v>
      </c>
      <c r="H204" t="s">
        <v>661</v>
      </c>
      <c r="I204" t="s">
        <v>62</v>
      </c>
      <c r="J204" t="s">
        <v>12</v>
      </c>
      <c r="K204" t="s">
        <v>19</v>
      </c>
    </row>
    <row r="205" spans="1:11" x14ac:dyDescent="0.35">
      <c r="A205" t="s">
        <v>662</v>
      </c>
      <c r="B205" t="s">
        <v>4037</v>
      </c>
      <c r="C205" t="s">
        <v>4278</v>
      </c>
      <c r="D205" t="str">
        <f>Customer_Dim_UPDATED[[#This Row],[First Name]]&amp;" "&amp;Customer_Dim_UPDATED[[#This Row],[Last Name]]</f>
        <v>Sarah Brady</v>
      </c>
      <c r="E205">
        <v>47</v>
      </c>
      <c r="F205" t="s">
        <v>3974</v>
      </c>
      <c r="G205" t="s">
        <v>9</v>
      </c>
      <c r="H205" t="s">
        <v>664</v>
      </c>
      <c r="I205" t="s">
        <v>266</v>
      </c>
      <c r="J205" t="s">
        <v>12</v>
      </c>
      <c r="K205" t="s">
        <v>19</v>
      </c>
    </row>
    <row r="206" spans="1:11" x14ac:dyDescent="0.35">
      <c r="A206" t="s">
        <v>665</v>
      </c>
      <c r="B206" t="s">
        <v>4279</v>
      </c>
      <c r="C206" t="s">
        <v>4280</v>
      </c>
      <c r="D206" t="str">
        <f>Customer_Dim_UPDATED[[#This Row],[First Name]]&amp;" "&amp;Customer_Dim_UPDATED[[#This Row],[Last Name]]</f>
        <v>Tiffany Herrera</v>
      </c>
      <c r="E206">
        <v>52</v>
      </c>
      <c r="F206" t="s">
        <v>3974</v>
      </c>
      <c r="G206" t="s">
        <v>9</v>
      </c>
      <c r="H206" t="s">
        <v>667</v>
      </c>
      <c r="I206" t="s">
        <v>286</v>
      </c>
      <c r="J206" t="s">
        <v>12</v>
      </c>
      <c r="K206" t="s">
        <v>19</v>
      </c>
    </row>
    <row r="207" spans="1:11" x14ac:dyDescent="0.35">
      <c r="A207" t="s">
        <v>668</v>
      </c>
      <c r="B207" t="s">
        <v>4244</v>
      </c>
      <c r="C207" t="s">
        <v>4281</v>
      </c>
      <c r="D207" t="str">
        <f>Customer_Dim_UPDATED[[#This Row],[First Name]]&amp;" "&amp;Customer_Dim_UPDATED[[#This Row],[Last Name]]</f>
        <v>Michelle Carpenter</v>
      </c>
      <c r="E207">
        <v>44</v>
      </c>
      <c r="F207" t="s">
        <v>3974</v>
      </c>
      <c r="G207" t="s">
        <v>16</v>
      </c>
      <c r="H207" t="s">
        <v>670</v>
      </c>
      <c r="I207" t="s">
        <v>88</v>
      </c>
      <c r="J207" t="s">
        <v>12</v>
      </c>
      <c r="K207" t="s">
        <v>13</v>
      </c>
    </row>
    <row r="208" spans="1:11" x14ac:dyDescent="0.35">
      <c r="A208" t="s">
        <v>671</v>
      </c>
      <c r="B208" t="s">
        <v>4282</v>
      </c>
      <c r="C208" t="s">
        <v>4172</v>
      </c>
      <c r="D208" t="str">
        <f>Customer_Dim_UPDATED[[#This Row],[First Name]]&amp;" "&amp;Customer_Dim_UPDATED[[#This Row],[Last Name]]</f>
        <v>Ronald Jones</v>
      </c>
      <c r="E208">
        <v>26</v>
      </c>
      <c r="F208" t="s">
        <v>3977</v>
      </c>
      <c r="G208" t="s">
        <v>16</v>
      </c>
      <c r="H208" t="s">
        <v>673</v>
      </c>
      <c r="I208" t="s">
        <v>236</v>
      </c>
      <c r="J208" t="s">
        <v>12</v>
      </c>
      <c r="K208" t="s">
        <v>31</v>
      </c>
    </row>
    <row r="209" spans="1:11" x14ac:dyDescent="0.35">
      <c r="A209" t="s">
        <v>674</v>
      </c>
      <c r="B209" t="s">
        <v>4283</v>
      </c>
      <c r="C209" t="s">
        <v>4284</v>
      </c>
      <c r="D209" t="str">
        <f>Customer_Dim_UPDATED[[#This Row],[First Name]]&amp;" "&amp;Customer_Dim_UPDATED[[#This Row],[Last Name]]</f>
        <v>Jacqueline Pacheco</v>
      </c>
      <c r="E209">
        <v>28</v>
      </c>
      <c r="F209" t="s">
        <v>3977</v>
      </c>
      <c r="G209" t="s">
        <v>16</v>
      </c>
      <c r="H209" t="s">
        <v>676</v>
      </c>
      <c r="I209" t="s">
        <v>88</v>
      </c>
      <c r="J209" t="s">
        <v>12</v>
      </c>
      <c r="K209" t="s">
        <v>26</v>
      </c>
    </row>
    <row r="210" spans="1:11" x14ac:dyDescent="0.35">
      <c r="A210" t="s">
        <v>677</v>
      </c>
      <c r="B210" t="s">
        <v>4008</v>
      </c>
      <c r="C210" t="s">
        <v>4106</v>
      </c>
      <c r="D210" t="str">
        <f>Customer_Dim_UPDATED[[#This Row],[First Name]]&amp;" "&amp;Customer_Dim_UPDATED[[#This Row],[Last Name]]</f>
        <v>John Perez</v>
      </c>
      <c r="E210">
        <v>54</v>
      </c>
      <c r="F210" t="s">
        <v>3974</v>
      </c>
      <c r="G210" t="s">
        <v>9</v>
      </c>
      <c r="H210" t="s">
        <v>679</v>
      </c>
      <c r="I210" t="s">
        <v>327</v>
      </c>
      <c r="J210" t="s">
        <v>12</v>
      </c>
      <c r="K210" t="s">
        <v>19</v>
      </c>
    </row>
    <row r="211" spans="1:11" x14ac:dyDescent="0.35">
      <c r="A211" t="s">
        <v>680</v>
      </c>
      <c r="B211" t="s">
        <v>4285</v>
      </c>
      <c r="C211" t="s">
        <v>4030</v>
      </c>
      <c r="D211" t="str">
        <f>Customer_Dim_UPDATED[[#This Row],[First Name]]&amp;" "&amp;Customer_Dim_UPDATED[[#This Row],[Last Name]]</f>
        <v>Joan Johnson</v>
      </c>
      <c r="E211">
        <v>50</v>
      </c>
      <c r="F211" t="s">
        <v>3974</v>
      </c>
      <c r="G211" t="s">
        <v>16</v>
      </c>
      <c r="H211" t="s">
        <v>682</v>
      </c>
      <c r="I211" t="s">
        <v>433</v>
      </c>
      <c r="J211" t="s">
        <v>12</v>
      </c>
      <c r="K211" t="s">
        <v>19</v>
      </c>
    </row>
    <row r="212" spans="1:11" x14ac:dyDescent="0.35">
      <c r="A212" t="s">
        <v>683</v>
      </c>
      <c r="B212" t="s">
        <v>4234</v>
      </c>
      <c r="C212" t="s">
        <v>4172</v>
      </c>
      <c r="D212" t="str">
        <f>Customer_Dim_UPDATED[[#This Row],[First Name]]&amp;" "&amp;Customer_Dim_UPDATED[[#This Row],[Last Name]]</f>
        <v>Antonio Jones</v>
      </c>
      <c r="E212">
        <v>48</v>
      </c>
      <c r="F212" t="s">
        <v>3974</v>
      </c>
      <c r="G212" t="s">
        <v>9</v>
      </c>
      <c r="H212" t="s">
        <v>685</v>
      </c>
      <c r="I212" t="s">
        <v>81</v>
      </c>
      <c r="J212" t="s">
        <v>12</v>
      </c>
      <c r="K212" t="s">
        <v>31</v>
      </c>
    </row>
    <row r="213" spans="1:11" x14ac:dyDescent="0.35">
      <c r="A213" t="s">
        <v>686</v>
      </c>
      <c r="B213" t="s">
        <v>4286</v>
      </c>
      <c r="C213" t="s">
        <v>4287</v>
      </c>
      <c r="D213" t="str">
        <f>Customer_Dim_UPDATED[[#This Row],[First Name]]&amp;" "&amp;Customer_Dim_UPDATED[[#This Row],[Last Name]]</f>
        <v>Rodney Huffman</v>
      </c>
      <c r="E213">
        <v>20</v>
      </c>
      <c r="F213" t="s">
        <v>3987</v>
      </c>
      <c r="G213" t="s">
        <v>16</v>
      </c>
      <c r="H213" t="s">
        <v>688</v>
      </c>
      <c r="I213" t="s">
        <v>92</v>
      </c>
      <c r="J213" t="s">
        <v>12</v>
      </c>
      <c r="K213" t="s">
        <v>31</v>
      </c>
    </row>
    <row r="214" spans="1:11" x14ac:dyDescent="0.35">
      <c r="A214" t="s">
        <v>689</v>
      </c>
      <c r="B214" t="s">
        <v>4112</v>
      </c>
      <c r="C214" t="s">
        <v>4288</v>
      </c>
      <c r="D214" t="str">
        <f>Customer_Dim_UPDATED[[#This Row],[First Name]]&amp;" "&amp;Customer_Dim_UPDATED[[#This Row],[Last Name]]</f>
        <v>Blake Harrison</v>
      </c>
      <c r="E214">
        <v>63</v>
      </c>
      <c r="F214" t="s">
        <v>3982</v>
      </c>
      <c r="G214" t="s">
        <v>16</v>
      </c>
      <c r="H214" t="s">
        <v>691</v>
      </c>
      <c r="I214" t="s">
        <v>74</v>
      </c>
      <c r="J214" t="s">
        <v>12</v>
      </c>
      <c r="K214" t="s">
        <v>19</v>
      </c>
    </row>
    <row r="215" spans="1:11" x14ac:dyDescent="0.35">
      <c r="A215" t="s">
        <v>692</v>
      </c>
      <c r="B215" t="s">
        <v>4289</v>
      </c>
      <c r="C215" t="s">
        <v>4030</v>
      </c>
      <c r="D215" t="str">
        <f>Customer_Dim_UPDATED[[#This Row],[First Name]]&amp;" "&amp;Customer_Dim_UPDATED[[#This Row],[Last Name]]</f>
        <v>Stuart Johnson</v>
      </c>
      <c r="E215">
        <v>42</v>
      </c>
      <c r="F215" t="s">
        <v>3974</v>
      </c>
      <c r="G215" t="s">
        <v>16</v>
      </c>
      <c r="H215" t="s">
        <v>694</v>
      </c>
      <c r="I215" t="s">
        <v>18</v>
      </c>
      <c r="J215" t="s">
        <v>12</v>
      </c>
      <c r="K215" t="s">
        <v>19</v>
      </c>
    </row>
    <row r="216" spans="1:11" x14ac:dyDescent="0.35">
      <c r="A216" t="s">
        <v>695</v>
      </c>
      <c r="B216" t="s">
        <v>4054</v>
      </c>
      <c r="C216" t="s">
        <v>4266</v>
      </c>
      <c r="D216" t="str">
        <f>Customer_Dim_UPDATED[[#This Row],[First Name]]&amp;" "&amp;Customer_Dim_UPDATED[[#This Row],[Last Name]]</f>
        <v>Eric Todd</v>
      </c>
      <c r="E216">
        <v>61</v>
      </c>
      <c r="F216" t="s">
        <v>3982</v>
      </c>
      <c r="G216" t="s">
        <v>9</v>
      </c>
      <c r="H216" t="s">
        <v>697</v>
      </c>
      <c r="I216" t="s">
        <v>66</v>
      </c>
      <c r="J216" t="s">
        <v>12</v>
      </c>
      <c r="K216" t="s">
        <v>13</v>
      </c>
    </row>
    <row r="217" spans="1:11" x14ac:dyDescent="0.35">
      <c r="A217" t="s">
        <v>698</v>
      </c>
      <c r="B217" t="s">
        <v>4237</v>
      </c>
      <c r="C217" t="s">
        <v>4290</v>
      </c>
      <c r="D217" t="str">
        <f>Customer_Dim_UPDATED[[#This Row],[First Name]]&amp;" "&amp;Customer_Dim_UPDATED[[#This Row],[Last Name]]</f>
        <v>Steve Medina</v>
      </c>
      <c r="E217">
        <v>50</v>
      </c>
      <c r="F217" t="s">
        <v>3974</v>
      </c>
      <c r="G217" t="s">
        <v>16</v>
      </c>
      <c r="H217" t="s">
        <v>700</v>
      </c>
      <c r="I217" t="s">
        <v>35</v>
      </c>
      <c r="J217" t="s">
        <v>12</v>
      </c>
      <c r="K217" t="s">
        <v>13</v>
      </c>
    </row>
    <row r="218" spans="1:11" x14ac:dyDescent="0.35">
      <c r="A218" t="s">
        <v>701</v>
      </c>
      <c r="B218" t="s">
        <v>4291</v>
      </c>
      <c r="C218" t="s">
        <v>4116</v>
      </c>
      <c r="D218" t="str">
        <f>Customer_Dim_UPDATED[[#This Row],[First Name]]&amp;" "&amp;Customer_Dim_UPDATED[[#This Row],[Last Name]]</f>
        <v>Kathryn Garcia</v>
      </c>
      <c r="E218">
        <v>44</v>
      </c>
      <c r="F218" t="s">
        <v>3974</v>
      </c>
      <c r="G218" t="s">
        <v>9</v>
      </c>
      <c r="H218" t="s">
        <v>703</v>
      </c>
      <c r="I218" t="s">
        <v>30</v>
      </c>
      <c r="J218" t="s">
        <v>12</v>
      </c>
      <c r="K218" t="s">
        <v>19</v>
      </c>
    </row>
    <row r="219" spans="1:11" x14ac:dyDescent="0.35">
      <c r="A219" t="s">
        <v>704</v>
      </c>
      <c r="B219" t="s">
        <v>4292</v>
      </c>
      <c r="C219" t="s">
        <v>4087</v>
      </c>
      <c r="D219" t="str">
        <f>Customer_Dim_UPDATED[[#This Row],[First Name]]&amp;" "&amp;Customer_Dim_UPDATED[[#This Row],[Last Name]]</f>
        <v>Kathy Copeland</v>
      </c>
      <c r="E219">
        <v>42</v>
      </c>
      <c r="F219" t="s">
        <v>3974</v>
      </c>
      <c r="G219" t="s">
        <v>9</v>
      </c>
      <c r="H219" t="s">
        <v>706</v>
      </c>
      <c r="I219" t="s">
        <v>113</v>
      </c>
      <c r="J219" t="s">
        <v>12</v>
      </c>
      <c r="K219" t="s">
        <v>31</v>
      </c>
    </row>
    <row r="220" spans="1:11" x14ac:dyDescent="0.35">
      <c r="A220" t="s">
        <v>707</v>
      </c>
      <c r="B220" t="s">
        <v>4293</v>
      </c>
      <c r="C220" t="s">
        <v>3989</v>
      </c>
      <c r="D220" t="str">
        <f>Customer_Dim_UPDATED[[#This Row],[First Name]]&amp;" "&amp;Customer_Dim_UPDATED[[#This Row],[Last Name]]</f>
        <v>Julia Jackson</v>
      </c>
      <c r="E220">
        <v>46</v>
      </c>
      <c r="F220" t="s">
        <v>3974</v>
      </c>
      <c r="G220" t="s">
        <v>9</v>
      </c>
      <c r="H220" t="s">
        <v>709</v>
      </c>
      <c r="I220" t="s">
        <v>30</v>
      </c>
      <c r="J220" t="s">
        <v>12</v>
      </c>
      <c r="K220" t="s">
        <v>19</v>
      </c>
    </row>
    <row r="221" spans="1:11" x14ac:dyDescent="0.35">
      <c r="A221" t="s">
        <v>710</v>
      </c>
      <c r="B221" t="s">
        <v>4294</v>
      </c>
      <c r="C221" t="s">
        <v>4295</v>
      </c>
      <c r="D221" t="str">
        <f>Customer_Dim_UPDATED[[#This Row],[First Name]]&amp;" "&amp;Customer_Dim_UPDATED[[#This Row],[Last Name]]</f>
        <v>Jordan Wells</v>
      </c>
      <c r="E221">
        <v>47</v>
      </c>
      <c r="F221" t="s">
        <v>3974</v>
      </c>
      <c r="G221" t="s">
        <v>16</v>
      </c>
      <c r="H221" t="s">
        <v>3967</v>
      </c>
      <c r="I221" t="s">
        <v>88</v>
      </c>
      <c r="J221" t="s">
        <v>12</v>
      </c>
      <c r="K221" t="s">
        <v>13</v>
      </c>
    </row>
    <row r="222" spans="1:11" x14ac:dyDescent="0.35">
      <c r="A222" t="s">
        <v>712</v>
      </c>
      <c r="B222" t="s">
        <v>4119</v>
      </c>
      <c r="C222" t="s">
        <v>4243</v>
      </c>
      <c r="D222" t="str">
        <f>Customer_Dim_UPDATED[[#This Row],[First Name]]&amp;" "&amp;Customer_Dim_UPDATED[[#This Row],[Last Name]]</f>
        <v>George Davis</v>
      </c>
      <c r="E222">
        <v>50</v>
      </c>
      <c r="F222" t="s">
        <v>3974</v>
      </c>
      <c r="G222" t="s">
        <v>16</v>
      </c>
      <c r="H222" t="s">
        <v>3968</v>
      </c>
      <c r="I222" t="s">
        <v>714</v>
      </c>
      <c r="J222" t="s">
        <v>12</v>
      </c>
      <c r="K222" t="s">
        <v>26</v>
      </c>
    </row>
    <row r="223" spans="1:11" x14ac:dyDescent="0.35">
      <c r="A223" t="s">
        <v>715</v>
      </c>
      <c r="B223" t="s">
        <v>4296</v>
      </c>
      <c r="C223" t="s">
        <v>4111</v>
      </c>
      <c r="D223" t="str">
        <f>Customer_Dim_UPDATED[[#This Row],[First Name]]&amp;" "&amp;Customer_Dim_UPDATED[[#This Row],[Last Name]]</f>
        <v>Lisa Young</v>
      </c>
      <c r="E223">
        <v>38</v>
      </c>
      <c r="F223" t="s">
        <v>3977</v>
      </c>
      <c r="G223" t="s">
        <v>9</v>
      </c>
      <c r="H223" t="s">
        <v>717</v>
      </c>
      <c r="I223" t="s">
        <v>81</v>
      </c>
      <c r="J223" t="s">
        <v>12</v>
      </c>
      <c r="K223" t="s">
        <v>19</v>
      </c>
    </row>
    <row r="224" spans="1:11" x14ac:dyDescent="0.35">
      <c r="A224" t="s">
        <v>718</v>
      </c>
      <c r="B224" t="s">
        <v>4297</v>
      </c>
      <c r="C224" t="s">
        <v>4298</v>
      </c>
      <c r="D224" t="str">
        <f>Customer_Dim_UPDATED[[#This Row],[First Name]]&amp;" "&amp;Customer_Dim_UPDATED[[#This Row],[Last Name]]</f>
        <v>Alejandro Doyle</v>
      </c>
      <c r="E224">
        <v>35</v>
      </c>
      <c r="F224" t="s">
        <v>3977</v>
      </c>
      <c r="G224" t="s">
        <v>9</v>
      </c>
      <c r="H224" t="s">
        <v>720</v>
      </c>
      <c r="I224" t="s">
        <v>232</v>
      </c>
      <c r="J224" t="s">
        <v>12</v>
      </c>
      <c r="K224" t="s">
        <v>19</v>
      </c>
    </row>
    <row r="225" spans="1:11" x14ac:dyDescent="0.35">
      <c r="A225" t="s">
        <v>721</v>
      </c>
      <c r="B225" t="s">
        <v>4136</v>
      </c>
      <c r="C225" t="s">
        <v>3981</v>
      </c>
      <c r="D225" t="str">
        <f>Customer_Dim_UPDATED[[#This Row],[First Name]]&amp;" "&amp;Customer_Dim_UPDATED[[#This Row],[Last Name]]</f>
        <v>Robert Harris</v>
      </c>
      <c r="E225">
        <v>50</v>
      </c>
      <c r="F225" t="s">
        <v>3974</v>
      </c>
      <c r="G225" t="s">
        <v>9</v>
      </c>
      <c r="H225" t="s">
        <v>3969</v>
      </c>
      <c r="I225" t="s">
        <v>266</v>
      </c>
      <c r="J225" t="s">
        <v>12</v>
      </c>
      <c r="K225" t="s">
        <v>19</v>
      </c>
    </row>
    <row r="226" spans="1:11" x14ac:dyDescent="0.35">
      <c r="A226" t="s">
        <v>723</v>
      </c>
      <c r="B226" t="s">
        <v>4169</v>
      </c>
      <c r="C226" t="s">
        <v>4145</v>
      </c>
      <c r="D226" t="str">
        <f>Customer_Dim_UPDATED[[#This Row],[First Name]]&amp;" "&amp;Customer_Dim_UPDATED[[#This Row],[Last Name]]</f>
        <v>Anthony Morgan</v>
      </c>
      <c r="E226">
        <v>29</v>
      </c>
      <c r="F226" t="s">
        <v>3977</v>
      </c>
      <c r="G226" t="s">
        <v>9</v>
      </c>
      <c r="H226" t="s">
        <v>725</v>
      </c>
      <c r="I226" t="s">
        <v>113</v>
      </c>
      <c r="J226" t="s">
        <v>12</v>
      </c>
      <c r="K226" t="s">
        <v>31</v>
      </c>
    </row>
    <row r="227" spans="1:11" x14ac:dyDescent="0.35">
      <c r="A227" t="s">
        <v>726</v>
      </c>
      <c r="B227" t="s">
        <v>4299</v>
      </c>
      <c r="C227" t="s">
        <v>4300</v>
      </c>
      <c r="D227" t="str">
        <f>Customer_Dim_UPDATED[[#This Row],[First Name]]&amp;" "&amp;Customer_Dim_UPDATED[[#This Row],[Last Name]]</f>
        <v>Elizabeth Stanley</v>
      </c>
      <c r="E227">
        <v>46</v>
      </c>
      <c r="F227" t="s">
        <v>3974</v>
      </c>
      <c r="G227" t="s">
        <v>16</v>
      </c>
      <c r="H227" t="s">
        <v>728</v>
      </c>
      <c r="I227" t="s">
        <v>117</v>
      </c>
      <c r="J227" t="s">
        <v>12</v>
      </c>
      <c r="K227" t="s">
        <v>19</v>
      </c>
    </row>
    <row r="228" spans="1:11" x14ac:dyDescent="0.35">
      <c r="A228" t="s">
        <v>729</v>
      </c>
      <c r="B228" t="s">
        <v>4301</v>
      </c>
      <c r="C228" t="s">
        <v>4302</v>
      </c>
      <c r="D228" t="str">
        <f>Customer_Dim_UPDATED[[#This Row],[First Name]]&amp;" "&amp;Customer_Dim_UPDATED[[#This Row],[Last Name]]</f>
        <v>Alexis Castaneda</v>
      </c>
      <c r="E228">
        <v>54</v>
      </c>
      <c r="F228" t="s">
        <v>3974</v>
      </c>
      <c r="G228" t="s">
        <v>9</v>
      </c>
      <c r="H228" t="s">
        <v>215</v>
      </c>
      <c r="I228" t="s">
        <v>162</v>
      </c>
      <c r="J228" t="s">
        <v>12</v>
      </c>
      <c r="K228" t="s">
        <v>13</v>
      </c>
    </row>
    <row r="229" spans="1:11" x14ac:dyDescent="0.35">
      <c r="A229" t="s">
        <v>731</v>
      </c>
      <c r="B229" t="s">
        <v>4135</v>
      </c>
      <c r="C229" t="s">
        <v>4303</v>
      </c>
      <c r="D229" t="str">
        <f>Customer_Dim_UPDATED[[#This Row],[First Name]]&amp;" "&amp;Customer_Dim_UPDATED[[#This Row],[Last Name]]</f>
        <v>Gregory Pham</v>
      </c>
      <c r="E229">
        <v>63</v>
      </c>
      <c r="F229" t="s">
        <v>3982</v>
      </c>
      <c r="G229" t="s">
        <v>16</v>
      </c>
      <c r="H229" t="s">
        <v>733</v>
      </c>
      <c r="I229" t="s">
        <v>62</v>
      </c>
      <c r="J229" t="s">
        <v>12</v>
      </c>
      <c r="K229" t="s">
        <v>13</v>
      </c>
    </row>
    <row r="230" spans="1:11" x14ac:dyDescent="0.35">
      <c r="A230" t="s">
        <v>734</v>
      </c>
      <c r="B230" t="s">
        <v>4304</v>
      </c>
      <c r="C230" t="s">
        <v>4305</v>
      </c>
      <c r="D230" t="str">
        <f>Customer_Dim_UPDATED[[#This Row],[First Name]]&amp;" "&amp;Customer_Dim_UPDATED[[#This Row],[Last Name]]</f>
        <v>Casey Flores</v>
      </c>
      <c r="E230">
        <v>52</v>
      </c>
      <c r="F230" t="s">
        <v>3974</v>
      </c>
      <c r="G230" t="s">
        <v>16</v>
      </c>
      <c r="H230" t="s">
        <v>394</v>
      </c>
      <c r="I230" t="s">
        <v>117</v>
      </c>
      <c r="J230" t="s">
        <v>12</v>
      </c>
      <c r="K230" t="s">
        <v>13</v>
      </c>
    </row>
    <row r="231" spans="1:11" x14ac:dyDescent="0.35">
      <c r="A231" t="s">
        <v>736</v>
      </c>
      <c r="B231" t="s">
        <v>4306</v>
      </c>
      <c r="C231" t="s">
        <v>4251</v>
      </c>
      <c r="D231" t="str">
        <f>Customer_Dim_UPDATED[[#This Row],[First Name]]&amp;" "&amp;Customer_Dim_UPDATED[[#This Row],[Last Name]]</f>
        <v>Tanner Thompson</v>
      </c>
      <c r="E231">
        <v>32</v>
      </c>
      <c r="F231" t="s">
        <v>3977</v>
      </c>
      <c r="G231" t="s">
        <v>16</v>
      </c>
      <c r="H231" t="s">
        <v>738</v>
      </c>
      <c r="I231" t="s">
        <v>140</v>
      </c>
      <c r="J231" t="s">
        <v>12</v>
      </c>
      <c r="K231" t="s">
        <v>26</v>
      </c>
    </row>
    <row r="232" spans="1:11" x14ac:dyDescent="0.35">
      <c r="A232" t="s">
        <v>739</v>
      </c>
      <c r="B232" t="s">
        <v>4070</v>
      </c>
      <c r="C232" t="s">
        <v>4307</v>
      </c>
      <c r="D232" t="str">
        <f>Customer_Dim_UPDATED[[#This Row],[First Name]]&amp;" "&amp;Customer_Dim_UPDATED[[#This Row],[Last Name]]</f>
        <v>Timothy Sanders</v>
      </c>
      <c r="E232">
        <v>29</v>
      </c>
      <c r="F232" t="s">
        <v>3977</v>
      </c>
      <c r="G232" t="s">
        <v>9</v>
      </c>
      <c r="H232" t="s">
        <v>741</v>
      </c>
      <c r="I232" t="s">
        <v>249</v>
      </c>
      <c r="J232" t="s">
        <v>12</v>
      </c>
      <c r="K232" t="s">
        <v>26</v>
      </c>
    </row>
    <row r="233" spans="1:11" x14ac:dyDescent="0.35">
      <c r="A233" t="s">
        <v>742</v>
      </c>
      <c r="B233" t="s">
        <v>4070</v>
      </c>
      <c r="C233" t="s">
        <v>4308</v>
      </c>
      <c r="D233" t="str">
        <f>Customer_Dim_UPDATED[[#This Row],[First Name]]&amp;" "&amp;Customer_Dim_UPDATED[[#This Row],[Last Name]]</f>
        <v>Timothy Juarez</v>
      </c>
      <c r="E233">
        <v>22</v>
      </c>
      <c r="F233" t="s">
        <v>3987</v>
      </c>
      <c r="G233" t="s">
        <v>16</v>
      </c>
      <c r="H233" t="s">
        <v>744</v>
      </c>
      <c r="I233" t="s">
        <v>316</v>
      </c>
      <c r="J233" t="s">
        <v>12</v>
      </c>
      <c r="K233" t="s">
        <v>26</v>
      </c>
    </row>
    <row r="234" spans="1:11" x14ac:dyDescent="0.35">
      <c r="A234" t="s">
        <v>745</v>
      </c>
      <c r="B234" t="s">
        <v>4122</v>
      </c>
      <c r="C234" t="s">
        <v>4309</v>
      </c>
      <c r="D234" t="str">
        <f>Customer_Dim_UPDATED[[#This Row],[First Name]]&amp;" "&amp;Customer_Dim_UPDATED[[#This Row],[Last Name]]</f>
        <v>Christy Hill</v>
      </c>
      <c r="E234">
        <v>27</v>
      </c>
      <c r="F234" t="s">
        <v>3977</v>
      </c>
      <c r="G234" t="s">
        <v>16</v>
      </c>
      <c r="H234" t="s">
        <v>747</v>
      </c>
      <c r="I234" t="s">
        <v>88</v>
      </c>
      <c r="J234" t="s">
        <v>12</v>
      </c>
      <c r="K234" t="s">
        <v>19</v>
      </c>
    </row>
    <row r="235" spans="1:11" x14ac:dyDescent="0.35">
      <c r="A235" t="s">
        <v>748</v>
      </c>
      <c r="B235" t="s">
        <v>4244</v>
      </c>
      <c r="C235" t="s">
        <v>4310</v>
      </c>
      <c r="D235" t="str">
        <f>Customer_Dim_UPDATED[[#This Row],[First Name]]&amp;" "&amp;Customer_Dim_UPDATED[[#This Row],[Last Name]]</f>
        <v>Michelle Gonzalez</v>
      </c>
      <c r="E235">
        <v>59</v>
      </c>
      <c r="F235" t="s">
        <v>3982</v>
      </c>
      <c r="G235" t="s">
        <v>9</v>
      </c>
      <c r="H235" t="s">
        <v>750</v>
      </c>
      <c r="I235" t="s">
        <v>43</v>
      </c>
      <c r="J235" t="s">
        <v>12</v>
      </c>
      <c r="K235" t="s">
        <v>31</v>
      </c>
    </row>
    <row r="236" spans="1:11" x14ac:dyDescent="0.35">
      <c r="A236" t="s">
        <v>751</v>
      </c>
      <c r="B236" t="s">
        <v>4311</v>
      </c>
      <c r="C236" t="s">
        <v>4309</v>
      </c>
      <c r="D236" t="str">
        <f>Customer_Dim_UPDATED[[#This Row],[First Name]]&amp;" "&amp;Customer_Dim_UPDATED[[#This Row],[Last Name]]</f>
        <v>Nathaniel Hill</v>
      </c>
      <c r="E236">
        <v>43</v>
      </c>
      <c r="F236" t="s">
        <v>3974</v>
      </c>
      <c r="G236" t="s">
        <v>16</v>
      </c>
      <c r="H236" t="s">
        <v>753</v>
      </c>
      <c r="I236" t="s">
        <v>62</v>
      </c>
      <c r="J236" t="s">
        <v>12</v>
      </c>
      <c r="K236" t="s">
        <v>13</v>
      </c>
    </row>
    <row r="237" spans="1:11" x14ac:dyDescent="0.35">
      <c r="A237" t="s">
        <v>754</v>
      </c>
      <c r="B237" t="s">
        <v>4312</v>
      </c>
      <c r="C237" t="s">
        <v>4313</v>
      </c>
      <c r="D237" t="str">
        <f>Customer_Dim_UPDATED[[#This Row],[First Name]]&amp;" "&amp;Customer_Dim_UPDATED[[#This Row],[Last Name]]</f>
        <v>Jon Ortiz</v>
      </c>
      <c r="E237">
        <v>28</v>
      </c>
      <c r="F237" t="s">
        <v>3977</v>
      </c>
      <c r="G237" t="s">
        <v>16</v>
      </c>
      <c r="H237" t="s">
        <v>756</v>
      </c>
      <c r="I237" t="s">
        <v>92</v>
      </c>
      <c r="J237" t="s">
        <v>12</v>
      </c>
      <c r="K237" t="s">
        <v>26</v>
      </c>
    </row>
    <row r="238" spans="1:11" x14ac:dyDescent="0.35">
      <c r="A238" t="s">
        <v>757</v>
      </c>
      <c r="B238" t="s">
        <v>4031</v>
      </c>
      <c r="C238" t="s">
        <v>4147</v>
      </c>
      <c r="D238" t="str">
        <f>Customer_Dim_UPDATED[[#This Row],[First Name]]&amp;" "&amp;Customer_Dim_UPDATED[[#This Row],[Last Name]]</f>
        <v>Joshua Wilson</v>
      </c>
      <c r="E238">
        <v>42</v>
      </c>
      <c r="F238" t="s">
        <v>3974</v>
      </c>
      <c r="G238" t="s">
        <v>16</v>
      </c>
      <c r="H238" t="s">
        <v>759</v>
      </c>
      <c r="I238" t="s">
        <v>286</v>
      </c>
      <c r="J238" t="s">
        <v>12</v>
      </c>
      <c r="K238" t="s">
        <v>26</v>
      </c>
    </row>
    <row r="239" spans="1:11" x14ac:dyDescent="0.35">
      <c r="A239" t="s">
        <v>760</v>
      </c>
      <c r="B239" t="s">
        <v>4250</v>
      </c>
      <c r="C239" t="s">
        <v>4314</v>
      </c>
      <c r="D239" t="str">
        <f>Customer_Dim_UPDATED[[#This Row],[First Name]]&amp;" "&amp;Customer_Dim_UPDATED[[#This Row],[Last Name]]</f>
        <v>Wesley Short</v>
      </c>
      <c r="E239">
        <v>41</v>
      </c>
      <c r="F239" t="s">
        <v>3974</v>
      </c>
      <c r="G239" t="s">
        <v>16</v>
      </c>
      <c r="H239" t="s">
        <v>762</v>
      </c>
      <c r="I239" t="s">
        <v>66</v>
      </c>
      <c r="J239" t="s">
        <v>12</v>
      </c>
      <c r="K239" t="s">
        <v>13</v>
      </c>
    </row>
    <row r="240" spans="1:11" x14ac:dyDescent="0.35">
      <c r="A240" t="s">
        <v>763</v>
      </c>
      <c r="B240" t="s">
        <v>4153</v>
      </c>
      <c r="C240" t="s">
        <v>4091</v>
      </c>
      <c r="D240" t="str">
        <f>Customer_Dim_UPDATED[[#This Row],[First Name]]&amp;" "&amp;Customer_Dim_UPDATED[[#This Row],[Last Name]]</f>
        <v>Steven Smith</v>
      </c>
      <c r="E240">
        <v>40</v>
      </c>
      <c r="F240" t="s">
        <v>3977</v>
      </c>
      <c r="G240" t="s">
        <v>9</v>
      </c>
      <c r="H240" t="s">
        <v>765</v>
      </c>
      <c r="I240" t="s">
        <v>43</v>
      </c>
      <c r="J240" t="s">
        <v>12</v>
      </c>
      <c r="K240" t="s">
        <v>19</v>
      </c>
    </row>
    <row r="241" spans="1:11" x14ac:dyDescent="0.35">
      <c r="A241" t="s">
        <v>766</v>
      </c>
      <c r="B241" t="s">
        <v>4205</v>
      </c>
      <c r="C241" t="s">
        <v>4309</v>
      </c>
      <c r="D241" t="str">
        <f>Customer_Dim_UPDATED[[#This Row],[First Name]]&amp;" "&amp;Customer_Dim_UPDATED[[#This Row],[Last Name]]</f>
        <v>Maria Hill</v>
      </c>
      <c r="E241">
        <v>58</v>
      </c>
      <c r="F241" t="s">
        <v>3982</v>
      </c>
      <c r="G241" t="s">
        <v>16</v>
      </c>
      <c r="H241" t="s">
        <v>768</v>
      </c>
      <c r="I241" t="s">
        <v>183</v>
      </c>
      <c r="J241" t="s">
        <v>12</v>
      </c>
      <c r="K241" t="s">
        <v>19</v>
      </c>
    </row>
    <row r="242" spans="1:11" x14ac:dyDescent="0.35">
      <c r="A242" t="s">
        <v>769</v>
      </c>
      <c r="B242" t="s">
        <v>4058</v>
      </c>
      <c r="C242" t="s">
        <v>4315</v>
      </c>
      <c r="D242" t="str">
        <f>Customer_Dim_UPDATED[[#This Row],[First Name]]&amp;" "&amp;Customer_Dim_UPDATED[[#This Row],[Last Name]]</f>
        <v>William Hull</v>
      </c>
      <c r="E242">
        <v>59</v>
      </c>
      <c r="F242" t="s">
        <v>3982</v>
      </c>
      <c r="G242" t="s">
        <v>16</v>
      </c>
      <c r="H242" t="s">
        <v>771</v>
      </c>
      <c r="I242" t="s">
        <v>156</v>
      </c>
      <c r="J242" t="s">
        <v>12</v>
      </c>
      <c r="K242" t="s">
        <v>19</v>
      </c>
    </row>
    <row r="243" spans="1:11" x14ac:dyDescent="0.35">
      <c r="A243" t="s">
        <v>772</v>
      </c>
      <c r="B243" t="s">
        <v>4316</v>
      </c>
      <c r="C243" t="s">
        <v>4317</v>
      </c>
      <c r="D243" t="str">
        <f>Customer_Dim_UPDATED[[#This Row],[First Name]]&amp;" "&amp;Customer_Dim_UPDATED[[#This Row],[Last Name]]</f>
        <v>Mr. William Horton</v>
      </c>
      <c r="E243">
        <v>31</v>
      </c>
      <c r="F243" t="s">
        <v>3977</v>
      </c>
      <c r="G243" t="s">
        <v>9</v>
      </c>
      <c r="H243" t="s">
        <v>774</v>
      </c>
      <c r="I243" t="s">
        <v>286</v>
      </c>
      <c r="J243" t="s">
        <v>12</v>
      </c>
      <c r="K243" t="s">
        <v>19</v>
      </c>
    </row>
    <row r="244" spans="1:11" x14ac:dyDescent="0.35">
      <c r="A244" t="s">
        <v>775</v>
      </c>
      <c r="B244" t="s">
        <v>4058</v>
      </c>
      <c r="C244" t="s">
        <v>3989</v>
      </c>
      <c r="D244" t="str">
        <f>Customer_Dim_UPDATED[[#This Row],[First Name]]&amp;" "&amp;Customer_Dim_UPDATED[[#This Row],[Last Name]]</f>
        <v>William Jackson</v>
      </c>
      <c r="E244">
        <v>58</v>
      </c>
      <c r="F244" t="s">
        <v>3982</v>
      </c>
      <c r="G244" t="s">
        <v>16</v>
      </c>
      <c r="H244" t="s">
        <v>777</v>
      </c>
      <c r="I244" t="s">
        <v>166</v>
      </c>
      <c r="J244" t="s">
        <v>12</v>
      </c>
      <c r="K244" t="s">
        <v>31</v>
      </c>
    </row>
    <row r="245" spans="1:11" x14ac:dyDescent="0.35">
      <c r="A245" t="s">
        <v>778</v>
      </c>
      <c r="B245" t="s">
        <v>3998</v>
      </c>
      <c r="C245" t="s">
        <v>4318</v>
      </c>
      <c r="D245" t="str">
        <f>Customer_Dim_UPDATED[[#This Row],[First Name]]&amp;" "&amp;Customer_Dim_UPDATED[[#This Row],[Last Name]]</f>
        <v>Brian Hammond</v>
      </c>
      <c r="E245">
        <v>56</v>
      </c>
      <c r="F245" t="s">
        <v>3982</v>
      </c>
      <c r="G245" t="s">
        <v>16</v>
      </c>
      <c r="H245" t="s">
        <v>780</v>
      </c>
      <c r="I245" t="s">
        <v>358</v>
      </c>
      <c r="J245" t="s">
        <v>12</v>
      </c>
      <c r="K245" t="s">
        <v>13</v>
      </c>
    </row>
    <row r="246" spans="1:11" x14ac:dyDescent="0.35">
      <c r="A246" t="s">
        <v>781</v>
      </c>
      <c r="B246" t="s">
        <v>4319</v>
      </c>
      <c r="C246" t="s">
        <v>3997</v>
      </c>
      <c r="D246" t="str">
        <f>Customer_Dim_UPDATED[[#This Row],[First Name]]&amp;" "&amp;Customer_Dim_UPDATED[[#This Row],[Last Name]]</f>
        <v>Nancy Page</v>
      </c>
      <c r="E246">
        <v>19</v>
      </c>
      <c r="F246" t="s">
        <v>4028</v>
      </c>
      <c r="G246" t="s">
        <v>9</v>
      </c>
      <c r="H246" t="s">
        <v>783</v>
      </c>
      <c r="I246" t="s">
        <v>117</v>
      </c>
      <c r="J246" t="s">
        <v>12</v>
      </c>
      <c r="K246" t="s">
        <v>26</v>
      </c>
    </row>
    <row r="247" spans="1:11" x14ac:dyDescent="0.35">
      <c r="A247" t="s">
        <v>784</v>
      </c>
      <c r="B247" t="s">
        <v>4006</v>
      </c>
      <c r="C247" t="s">
        <v>4320</v>
      </c>
      <c r="D247" t="str">
        <f>Customer_Dim_UPDATED[[#This Row],[First Name]]&amp;" "&amp;Customer_Dim_UPDATED[[#This Row],[Last Name]]</f>
        <v>Laura Soto</v>
      </c>
      <c r="E247">
        <v>57</v>
      </c>
      <c r="F247" t="s">
        <v>3982</v>
      </c>
      <c r="G247" t="s">
        <v>16</v>
      </c>
      <c r="H247" t="s">
        <v>786</v>
      </c>
      <c r="I247" t="s">
        <v>156</v>
      </c>
      <c r="J247" t="s">
        <v>12</v>
      </c>
      <c r="K247" t="s">
        <v>19</v>
      </c>
    </row>
    <row r="248" spans="1:11" x14ac:dyDescent="0.35">
      <c r="A248" t="s">
        <v>787</v>
      </c>
      <c r="B248" t="s">
        <v>4276</v>
      </c>
      <c r="C248" t="s">
        <v>4321</v>
      </c>
      <c r="D248" t="str">
        <f>Customer_Dim_UPDATED[[#This Row],[First Name]]&amp;" "&amp;Customer_Dim_UPDATED[[#This Row],[Last Name]]</f>
        <v>Mary Russell</v>
      </c>
      <c r="E248">
        <v>58</v>
      </c>
      <c r="F248" t="s">
        <v>3982</v>
      </c>
      <c r="G248" t="s">
        <v>9</v>
      </c>
      <c r="H248" t="s">
        <v>789</v>
      </c>
      <c r="I248" t="s">
        <v>290</v>
      </c>
      <c r="J248" t="s">
        <v>12</v>
      </c>
      <c r="K248" t="s">
        <v>26</v>
      </c>
    </row>
    <row r="249" spans="1:11" x14ac:dyDescent="0.35">
      <c r="A249" t="s">
        <v>790</v>
      </c>
      <c r="B249" t="s">
        <v>4322</v>
      </c>
      <c r="C249" t="s">
        <v>4240</v>
      </c>
      <c r="D249" t="str">
        <f>Customer_Dim_UPDATED[[#This Row],[First Name]]&amp;" "&amp;Customer_Dim_UPDATED[[#This Row],[Last Name]]</f>
        <v>Douglas Rhodes</v>
      </c>
      <c r="E249">
        <v>32</v>
      </c>
      <c r="F249" t="s">
        <v>3977</v>
      </c>
      <c r="G249" t="s">
        <v>9</v>
      </c>
      <c r="H249" t="s">
        <v>792</v>
      </c>
      <c r="I249" t="s">
        <v>47</v>
      </c>
      <c r="J249" t="s">
        <v>12</v>
      </c>
      <c r="K249" t="s">
        <v>19</v>
      </c>
    </row>
    <row r="250" spans="1:11" x14ac:dyDescent="0.35">
      <c r="A250" t="s">
        <v>793</v>
      </c>
      <c r="B250" t="s">
        <v>4248</v>
      </c>
      <c r="C250" t="s">
        <v>4323</v>
      </c>
      <c r="D250" t="str">
        <f>Customer_Dim_UPDATED[[#This Row],[First Name]]&amp;" "&amp;Customer_Dim_UPDATED[[#This Row],[Last Name]]</f>
        <v>Nicholas Webb</v>
      </c>
      <c r="E250">
        <v>19</v>
      </c>
      <c r="F250" t="s">
        <v>4028</v>
      </c>
      <c r="G250" t="s">
        <v>9</v>
      </c>
      <c r="H250" t="s">
        <v>795</v>
      </c>
      <c r="I250" t="s">
        <v>183</v>
      </c>
      <c r="J250" t="s">
        <v>12</v>
      </c>
      <c r="K250" t="s">
        <v>13</v>
      </c>
    </row>
    <row r="251" spans="1:11" x14ac:dyDescent="0.35">
      <c r="A251" t="s">
        <v>796</v>
      </c>
      <c r="B251" t="s">
        <v>4324</v>
      </c>
      <c r="C251" t="s">
        <v>4119</v>
      </c>
      <c r="D251" t="str">
        <f>Customer_Dim_UPDATED[[#This Row],[First Name]]&amp;" "&amp;Customer_Dim_UPDATED[[#This Row],[Last Name]]</f>
        <v>Lauren George</v>
      </c>
      <c r="E251">
        <v>41</v>
      </c>
      <c r="F251" t="s">
        <v>3974</v>
      </c>
      <c r="G251" t="s">
        <v>16</v>
      </c>
      <c r="H251" t="s">
        <v>798</v>
      </c>
      <c r="I251" t="s">
        <v>58</v>
      </c>
      <c r="J251" t="s">
        <v>12</v>
      </c>
      <c r="K251" t="s">
        <v>13</v>
      </c>
    </row>
    <row r="252" spans="1:11" x14ac:dyDescent="0.35">
      <c r="A252" t="s">
        <v>799</v>
      </c>
      <c r="B252" t="s">
        <v>4325</v>
      </c>
      <c r="C252" t="s">
        <v>4326</v>
      </c>
      <c r="D252" t="str">
        <f>Customer_Dim_UPDATED[[#This Row],[First Name]]&amp;" "&amp;Customer_Dim_UPDATED[[#This Row],[Last Name]]</f>
        <v>Veronica Newman</v>
      </c>
      <c r="E252">
        <v>48</v>
      </c>
      <c r="F252" t="s">
        <v>3974</v>
      </c>
      <c r="G252" t="s">
        <v>9</v>
      </c>
      <c r="H252" t="s">
        <v>801</v>
      </c>
      <c r="I252" t="s">
        <v>92</v>
      </c>
      <c r="J252" t="s">
        <v>12</v>
      </c>
      <c r="K252" t="s">
        <v>19</v>
      </c>
    </row>
    <row r="253" spans="1:11" x14ac:dyDescent="0.35">
      <c r="A253" t="s">
        <v>802</v>
      </c>
      <c r="B253" t="s">
        <v>4167</v>
      </c>
      <c r="C253" t="s">
        <v>4327</v>
      </c>
      <c r="D253" t="str">
        <f>Customer_Dim_UPDATED[[#This Row],[First Name]]&amp;" "&amp;Customer_Dim_UPDATED[[#This Row],[Last Name]]</f>
        <v>Tyler Garner</v>
      </c>
      <c r="E253">
        <v>64</v>
      </c>
      <c r="F253" t="s">
        <v>3982</v>
      </c>
      <c r="G253" t="s">
        <v>9</v>
      </c>
      <c r="H253" t="s">
        <v>804</v>
      </c>
      <c r="I253" t="s">
        <v>22</v>
      </c>
      <c r="J253" t="s">
        <v>12</v>
      </c>
      <c r="K253" t="s">
        <v>31</v>
      </c>
    </row>
    <row r="254" spans="1:11" x14ac:dyDescent="0.35">
      <c r="A254" t="s">
        <v>805</v>
      </c>
      <c r="B254" t="s">
        <v>4008</v>
      </c>
      <c r="C254" t="s">
        <v>4328</v>
      </c>
      <c r="D254" t="str">
        <f>Customer_Dim_UPDATED[[#This Row],[First Name]]&amp;" "&amp;Customer_Dim_UPDATED[[#This Row],[Last Name]]</f>
        <v>John Mccoy</v>
      </c>
      <c r="E254">
        <v>26</v>
      </c>
      <c r="F254" t="s">
        <v>3977</v>
      </c>
      <c r="G254" t="s">
        <v>9</v>
      </c>
      <c r="H254" t="s">
        <v>807</v>
      </c>
      <c r="I254" t="s">
        <v>39</v>
      </c>
      <c r="J254" t="s">
        <v>12</v>
      </c>
      <c r="K254" t="s">
        <v>31</v>
      </c>
    </row>
    <row r="255" spans="1:11" x14ac:dyDescent="0.35">
      <c r="A255" t="s">
        <v>808</v>
      </c>
      <c r="B255" t="s">
        <v>4329</v>
      </c>
      <c r="C255" t="s">
        <v>4127</v>
      </c>
      <c r="D255" t="str">
        <f>Customer_Dim_UPDATED[[#This Row],[First Name]]&amp;" "&amp;Customer_Dim_UPDATED[[#This Row],[Last Name]]</f>
        <v>Dr. Ashley Yates Md</v>
      </c>
      <c r="E255">
        <v>32</v>
      </c>
      <c r="F255" t="s">
        <v>3977</v>
      </c>
      <c r="G255" t="s">
        <v>9</v>
      </c>
      <c r="H255" t="s">
        <v>810</v>
      </c>
      <c r="I255" t="s">
        <v>323</v>
      </c>
      <c r="J255" t="s">
        <v>12</v>
      </c>
      <c r="K255" t="s">
        <v>26</v>
      </c>
    </row>
    <row r="256" spans="1:11" x14ac:dyDescent="0.35">
      <c r="A256" t="s">
        <v>811</v>
      </c>
      <c r="B256" t="s">
        <v>4330</v>
      </c>
      <c r="C256" t="s">
        <v>4331</v>
      </c>
      <c r="D256" t="str">
        <f>Customer_Dim_UPDATED[[#This Row],[First Name]]&amp;" "&amp;Customer_Dim_UPDATED[[#This Row],[Last Name]]</f>
        <v>Linda Kline</v>
      </c>
      <c r="E256">
        <v>34</v>
      </c>
      <c r="F256" t="s">
        <v>3977</v>
      </c>
      <c r="G256" t="s">
        <v>9</v>
      </c>
      <c r="H256" t="s">
        <v>813</v>
      </c>
      <c r="I256" t="s">
        <v>162</v>
      </c>
      <c r="J256" t="s">
        <v>12</v>
      </c>
      <c r="K256" t="s">
        <v>31</v>
      </c>
    </row>
    <row r="257" spans="1:11" x14ac:dyDescent="0.35">
      <c r="A257" t="s">
        <v>814</v>
      </c>
      <c r="B257" t="s">
        <v>4332</v>
      </c>
      <c r="C257" t="s">
        <v>4106</v>
      </c>
      <c r="D257" t="str">
        <f>Customer_Dim_UPDATED[[#This Row],[First Name]]&amp;" "&amp;Customer_Dim_UPDATED[[#This Row],[Last Name]]</f>
        <v>Damon Perez</v>
      </c>
      <c r="E257">
        <v>21</v>
      </c>
      <c r="F257" t="s">
        <v>3987</v>
      </c>
      <c r="G257" t="s">
        <v>9</v>
      </c>
      <c r="H257" t="s">
        <v>816</v>
      </c>
      <c r="I257" t="s">
        <v>25</v>
      </c>
      <c r="J257" t="s">
        <v>12</v>
      </c>
      <c r="K257" t="s">
        <v>13</v>
      </c>
    </row>
    <row r="258" spans="1:11" x14ac:dyDescent="0.35">
      <c r="A258" t="s">
        <v>817</v>
      </c>
      <c r="B258" t="s">
        <v>4333</v>
      </c>
      <c r="C258" t="s">
        <v>4334</v>
      </c>
      <c r="D258" t="str">
        <f>Customer_Dim_UPDATED[[#This Row],[First Name]]&amp;" "&amp;Customer_Dim_UPDATED[[#This Row],[Last Name]]</f>
        <v>Kristen Fischer</v>
      </c>
      <c r="E258">
        <v>57</v>
      </c>
      <c r="F258" t="s">
        <v>3982</v>
      </c>
      <c r="G258" t="s">
        <v>9</v>
      </c>
      <c r="H258" t="s">
        <v>819</v>
      </c>
      <c r="I258" t="s">
        <v>290</v>
      </c>
      <c r="J258" t="s">
        <v>12</v>
      </c>
      <c r="K258" t="s">
        <v>19</v>
      </c>
    </row>
    <row r="259" spans="1:11" x14ac:dyDescent="0.35">
      <c r="A259" t="s">
        <v>820</v>
      </c>
      <c r="B259" t="s">
        <v>4043</v>
      </c>
      <c r="C259" t="s">
        <v>4033</v>
      </c>
      <c r="D259" t="str">
        <f>Customer_Dim_UPDATED[[#This Row],[First Name]]&amp;" "&amp;Customer_Dim_UPDATED[[#This Row],[Last Name]]</f>
        <v>Christopher David</v>
      </c>
      <c r="E259">
        <v>42</v>
      </c>
      <c r="F259" t="s">
        <v>3974</v>
      </c>
      <c r="G259" t="s">
        <v>9</v>
      </c>
      <c r="H259" t="s">
        <v>822</v>
      </c>
      <c r="I259" t="s">
        <v>714</v>
      </c>
      <c r="J259" t="s">
        <v>12</v>
      </c>
      <c r="K259" t="s">
        <v>31</v>
      </c>
    </row>
    <row r="260" spans="1:11" x14ac:dyDescent="0.35">
      <c r="A260" t="s">
        <v>823</v>
      </c>
      <c r="B260" t="s">
        <v>4037</v>
      </c>
      <c r="C260" t="s">
        <v>4265</v>
      </c>
      <c r="D260" t="str">
        <f>Customer_Dim_UPDATED[[#This Row],[First Name]]&amp;" "&amp;Customer_Dim_UPDATED[[#This Row],[Last Name]]</f>
        <v>Sarah Stewart</v>
      </c>
      <c r="E260">
        <v>24</v>
      </c>
      <c r="F260" t="s">
        <v>3987</v>
      </c>
      <c r="G260" t="s">
        <v>16</v>
      </c>
      <c r="H260" t="s">
        <v>825</v>
      </c>
      <c r="I260" t="s">
        <v>358</v>
      </c>
      <c r="J260" t="s">
        <v>12</v>
      </c>
      <c r="K260" t="s">
        <v>19</v>
      </c>
    </row>
    <row r="261" spans="1:11" x14ac:dyDescent="0.35">
      <c r="A261" t="s">
        <v>826</v>
      </c>
      <c r="B261" t="s">
        <v>4335</v>
      </c>
      <c r="C261" t="s">
        <v>4017</v>
      </c>
      <c r="D261" t="str">
        <f>Customer_Dim_UPDATED[[#This Row],[First Name]]&amp;" "&amp;Customer_Dim_UPDATED[[#This Row],[Last Name]]</f>
        <v>Beth Allen</v>
      </c>
      <c r="E261">
        <v>32</v>
      </c>
      <c r="F261" t="s">
        <v>3977</v>
      </c>
      <c r="G261" t="s">
        <v>16</v>
      </c>
      <c r="H261" t="s">
        <v>828</v>
      </c>
      <c r="I261" t="s">
        <v>96</v>
      </c>
      <c r="J261" t="s">
        <v>12</v>
      </c>
      <c r="K261" t="s">
        <v>31</v>
      </c>
    </row>
    <row r="262" spans="1:11" x14ac:dyDescent="0.35">
      <c r="A262" t="s">
        <v>829</v>
      </c>
      <c r="B262" t="s">
        <v>4321</v>
      </c>
      <c r="C262" t="s">
        <v>4336</v>
      </c>
      <c r="D262" t="str">
        <f>Customer_Dim_UPDATED[[#This Row],[First Name]]&amp;" "&amp;Customer_Dim_UPDATED[[#This Row],[Last Name]]</f>
        <v>Russell Lamb</v>
      </c>
      <c r="E262">
        <v>63</v>
      </c>
      <c r="F262" t="s">
        <v>3982</v>
      </c>
      <c r="G262" t="s">
        <v>16</v>
      </c>
      <c r="H262" t="s">
        <v>831</v>
      </c>
      <c r="I262" t="s">
        <v>133</v>
      </c>
      <c r="J262" t="s">
        <v>12</v>
      </c>
      <c r="K262" t="s">
        <v>19</v>
      </c>
    </row>
    <row r="263" spans="1:11" x14ac:dyDescent="0.35">
      <c r="A263" t="s">
        <v>832</v>
      </c>
      <c r="B263" t="s">
        <v>4337</v>
      </c>
      <c r="C263" t="s">
        <v>4338</v>
      </c>
      <c r="D263" t="str">
        <f>Customer_Dim_UPDATED[[#This Row],[First Name]]&amp;" "&amp;Customer_Dim_UPDATED[[#This Row],[Last Name]]</f>
        <v>Carol Bishop</v>
      </c>
      <c r="E263">
        <v>27</v>
      </c>
      <c r="F263" t="s">
        <v>3977</v>
      </c>
      <c r="G263" t="s">
        <v>16</v>
      </c>
      <c r="H263" t="s">
        <v>834</v>
      </c>
      <c r="I263" t="s">
        <v>35</v>
      </c>
      <c r="J263" t="s">
        <v>12</v>
      </c>
      <c r="K263" t="s">
        <v>31</v>
      </c>
    </row>
    <row r="264" spans="1:11" x14ac:dyDescent="0.35">
      <c r="A264" t="s">
        <v>835</v>
      </c>
      <c r="B264" t="s">
        <v>4079</v>
      </c>
      <c r="C264" t="s">
        <v>4339</v>
      </c>
      <c r="D264" t="str">
        <f>Customer_Dim_UPDATED[[#This Row],[First Name]]&amp;" "&amp;Customer_Dim_UPDATED[[#This Row],[Last Name]]</f>
        <v>Katherine Cowan</v>
      </c>
      <c r="E264">
        <v>60</v>
      </c>
      <c r="F264" t="s">
        <v>3982</v>
      </c>
      <c r="G264" t="s">
        <v>16</v>
      </c>
      <c r="H264" t="s">
        <v>837</v>
      </c>
      <c r="I264" t="s">
        <v>66</v>
      </c>
      <c r="J264" t="s">
        <v>12</v>
      </c>
      <c r="K264" t="s">
        <v>31</v>
      </c>
    </row>
    <row r="265" spans="1:11" x14ac:dyDescent="0.35">
      <c r="A265" t="s">
        <v>838</v>
      </c>
      <c r="B265" t="s">
        <v>4340</v>
      </c>
      <c r="C265" t="s">
        <v>4243</v>
      </c>
      <c r="D265" t="str">
        <f>Customer_Dim_UPDATED[[#This Row],[First Name]]&amp;" "&amp;Customer_Dim_UPDATED[[#This Row],[Last Name]]</f>
        <v>Crystal Davis</v>
      </c>
      <c r="E265">
        <v>50</v>
      </c>
      <c r="F265" t="s">
        <v>3974</v>
      </c>
      <c r="G265" t="s">
        <v>9</v>
      </c>
      <c r="H265" t="s">
        <v>840</v>
      </c>
      <c r="I265" t="s">
        <v>327</v>
      </c>
      <c r="J265" t="s">
        <v>12</v>
      </c>
      <c r="K265" t="s">
        <v>26</v>
      </c>
    </row>
    <row r="266" spans="1:11" x14ac:dyDescent="0.35">
      <c r="A266" t="s">
        <v>841</v>
      </c>
      <c r="B266" t="s">
        <v>4193</v>
      </c>
      <c r="C266" t="s">
        <v>4341</v>
      </c>
      <c r="D266" t="str">
        <f>Customer_Dim_UPDATED[[#This Row],[First Name]]&amp;" "&amp;Customer_Dim_UPDATED[[#This Row],[Last Name]]</f>
        <v>Matthew Payne</v>
      </c>
      <c r="E266">
        <v>25</v>
      </c>
      <c r="F266" t="s">
        <v>3987</v>
      </c>
      <c r="G266" t="s">
        <v>9</v>
      </c>
      <c r="H266" t="s">
        <v>843</v>
      </c>
      <c r="I266" t="s">
        <v>844</v>
      </c>
      <c r="J266" t="s">
        <v>12</v>
      </c>
      <c r="K266" t="s">
        <v>13</v>
      </c>
    </row>
    <row r="267" spans="1:11" x14ac:dyDescent="0.35">
      <c r="A267" t="s">
        <v>845</v>
      </c>
      <c r="B267" t="s">
        <v>4342</v>
      </c>
      <c r="C267" t="s">
        <v>4343</v>
      </c>
      <c r="D267" t="str">
        <f>Customer_Dim_UPDATED[[#This Row],[First Name]]&amp;" "&amp;Customer_Dim_UPDATED[[#This Row],[Last Name]]</f>
        <v>Tracy Kelly</v>
      </c>
      <c r="E267">
        <v>38</v>
      </c>
      <c r="F267" t="s">
        <v>3977</v>
      </c>
      <c r="G267" t="s">
        <v>9</v>
      </c>
      <c r="H267" t="s">
        <v>847</v>
      </c>
      <c r="I267" t="s">
        <v>236</v>
      </c>
      <c r="J267" t="s">
        <v>12</v>
      </c>
      <c r="K267" t="s">
        <v>31</v>
      </c>
    </row>
    <row r="268" spans="1:11" x14ac:dyDescent="0.35">
      <c r="A268" t="s">
        <v>848</v>
      </c>
      <c r="B268" t="s">
        <v>4227</v>
      </c>
      <c r="C268" t="s">
        <v>4341</v>
      </c>
      <c r="D268" t="str">
        <f>Customer_Dim_UPDATED[[#This Row],[First Name]]&amp;" "&amp;Customer_Dim_UPDATED[[#This Row],[Last Name]]</f>
        <v>Cynthia Payne</v>
      </c>
      <c r="E268">
        <v>32</v>
      </c>
      <c r="F268" t="s">
        <v>3977</v>
      </c>
      <c r="G268" t="s">
        <v>16</v>
      </c>
      <c r="H268" t="s">
        <v>850</v>
      </c>
      <c r="I268" t="s">
        <v>587</v>
      </c>
      <c r="J268" t="s">
        <v>12</v>
      </c>
      <c r="K268" t="s">
        <v>26</v>
      </c>
    </row>
    <row r="269" spans="1:11" x14ac:dyDescent="0.35">
      <c r="A269" t="s">
        <v>851</v>
      </c>
      <c r="B269" t="s">
        <v>4344</v>
      </c>
      <c r="C269" t="s">
        <v>4345</v>
      </c>
      <c r="D269" t="str">
        <f>Customer_Dim_UPDATED[[#This Row],[First Name]]&amp;" "&amp;Customer_Dim_UPDATED[[#This Row],[Last Name]]</f>
        <v>Zachary Shelton</v>
      </c>
      <c r="E269">
        <v>18</v>
      </c>
      <c r="F269" t="s">
        <v>4028</v>
      </c>
      <c r="G269" t="s">
        <v>9</v>
      </c>
      <c r="H269" t="s">
        <v>780</v>
      </c>
      <c r="I269" t="s">
        <v>66</v>
      </c>
      <c r="J269" t="s">
        <v>12</v>
      </c>
      <c r="K269" t="s">
        <v>26</v>
      </c>
    </row>
    <row r="270" spans="1:11" x14ac:dyDescent="0.35">
      <c r="A270" t="s">
        <v>853</v>
      </c>
      <c r="B270" t="s">
        <v>4346</v>
      </c>
      <c r="C270" t="s">
        <v>4347</v>
      </c>
      <c r="D270" t="str">
        <f>Customer_Dim_UPDATED[[#This Row],[First Name]]&amp;" "&amp;Customer_Dim_UPDATED[[#This Row],[Last Name]]</f>
        <v>Kevin Orr</v>
      </c>
      <c r="E270">
        <v>53</v>
      </c>
      <c r="F270" t="s">
        <v>3974</v>
      </c>
      <c r="G270" t="s">
        <v>16</v>
      </c>
      <c r="H270" t="s">
        <v>855</v>
      </c>
      <c r="I270" t="s">
        <v>200</v>
      </c>
      <c r="J270" t="s">
        <v>12</v>
      </c>
      <c r="K270" t="s">
        <v>26</v>
      </c>
    </row>
    <row r="271" spans="1:11" x14ac:dyDescent="0.35">
      <c r="A271" t="s">
        <v>856</v>
      </c>
      <c r="B271" t="s">
        <v>4348</v>
      </c>
      <c r="C271" t="s">
        <v>4044</v>
      </c>
      <c r="D271" t="str">
        <f>Customer_Dim_UPDATED[[#This Row],[First Name]]&amp;" "&amp;Customer_Dim_UPDATED[[#This Row],[Last Name]]</f>
        <v>Tyrone Olson</v>
      </c>
      <c r="E271">
        <v>45</v>
      </c>
      <c r="F271" t="s">
        <v>3974</v>
      </c>
      <c r="G271" t="s">
        <v>16</v>
      </c>
      <c r="H271" t="s">
        <v>858</v>
      </c>
      <c r="I271" t="s">
        <v>30</v>
      </c>
      <c r="J271" t="s">
        <v>12</v>
      </c>
      <c r="K271" t="s">
        <v>31</v>
      </c>
    </row>
    <row r="272" spans="1:11" x14ac:dyDescent="0.35">
      <c r="A272" t="s">
        <v>859</v>
      </c>
      <c r="B272" t="s">
        <v>3998</v>
      </c>
      <c r="C272" t="s">
        <v>4116</v>
      </c>
      <c r="D272" t="str">
        <f>Customer_Dim_UPDATED[[#This Row],[First Name]]&amp;" "&amp;Customer_Dim_UPDATED[[#This Row],[Last Name]]</f>
        <v>Brian Garcia</v>
      </c>
      <c r="E272">
        <v>31</v>
      </c>
      <c r="F272" t="s">
        <v>3977</v>
      </c>
      <c r="G272" t="s">
        <v>16</v>
      </c>
      <c r="H272" t="s">
        <v>861</v>
      </c>
      <c r="I272" t="s">
        <v>327</v>
      </c>
      <c r="J272" t="s">
        <v>12</v>
      </c>
      <c r="K272" t="s">
        <v>13</v>
      </c>
    </row>
    <row r="273" spans="1:11" x14ac:dyDescent="0.35">
      <c r="A273" t="s">
        <v>862</v>
      </c>
      <c r="B273" t="s">
        <v>4349</v>
      </c>
      <c r="C273" t="s">
        <v>4042</v>
      </c>
      <c r="D273" t="str">
        <f>Customer_Dim_UPDATED[[#This Row],[First Name]]&amp;" "&amp;Customer_Dim_UPDATED[[#This Row],[Last Name]]</f>
        <v>Daisy Johnson Dds</v>
      </c>
      <c r="E273">
        <v>64</v>
      </c>
      <c r="F273" t="s">
        <v>3982</v>
      </c>
      <c r="G273" t="s">
        <v>9</v>
      </c>
      <c r="H273" t="s">
        <v>864</v>
      </c>
      <c r="I273" t="s">
        <v>70</v>
      </c>
      <c r="J273" t="s">
        <v>12</v>
      </c>
      <c r="K273" t="s">
        <v>19</v>
      </c>
    </row>
    <row r="274" spans="1:11" x14ac:dyDescent="0.35">
      <c r="A274" t="s">
        <v>865</v>
      </c>
      <c r="B274" t="s">
        <v>4010</v>
      </c>
      <c r="C274" t="s">
        <v>4350</v>
      </c>
      <c r="D274" t="str">
        <f>Customer_Dim_UPDATED[[#This Row],[First Name]]&amp;" "&amp;Customer_Dim_UPDATED[[#This Row],[Last Name]]</f>
        <v>Adam Rowland</v>
      </c>
      <c r="E274">
        <v>48</v>
      </c>
      <c r="F274" t="s">
        <v>3974</v>
      </c>
      <c r="G274" t="s">
        <v>16</v>
      </c>
      <c r="H274" t="s">
        <v>867</v>
      </c>
      <c r="I274" t="s">
        <v>30</v>
      </c>
      <c r="J274" t="s">
        <v>12</v>
      </c>
      <c r="K274" t="s">
        <v>13</v>
      </c>
    </row>
    <row r="275" spans="1:11" x14ac:dyDescent="0.35">
      <c r="A275" t="s">
        <v>868</v>
      </c>
      <c r="B275" t="s">
        <v>4141</v>
      </c>
      <c r="C275" t="s">
        <v>4121</v>
      </c>
      <c r="D275" t="str">
        <f>Customer_Dim_UPDATED[[#This Row],[First Name]]&amp;" "&amp;Customer_Dim_UPDATED[[#This Row],[Last Name]]</f>
        <v>Samantha Robinson</v>
      </c>
      <c r="E275">
        <v>23</v>
      </c>
      <c r="F275" t="s">
        <v>3987</v>
      </c>
      <c r="G275" t="s">
        <v>9</v>
      </c>
      <c r="H275" t="s">
        <v>870</v>
      </c>
      <c r="I275" t="s">
        <v>312</v>
      </c>
      <c r="J275" t="s">
        <v>12</v>
      </c>
      <c r="K275" t="s">
        <v>26</v>
      </c>
    </row>
    <row r="276" spans="1:11" x14ac:dyDescent="0.35">
      <c r="A276" t="s">
        <v>871</v>
      </c>
      <c r="B276" t="s">
        <v>4037</v>
      </c>
      <c r="C276" t="s">
        <v>4351</v>
      </c>
      <c r="D276" t="str">
        <f>Customer_Dim_UPDATED[[#This Row],[First Name]]&amp;" "&amp;Customer_Dim_UPDATED[[#This Row],[Last Name]]</f>
        <v>Sarah Lane</v>
      </c>
      <c r="E276">
        <v>38</v>
      </c>
      <c r="F276" t="s">
        <v>3977</v>
      </c>
      <c r="G276" t="s">
        <v>9</v>
      </c>
      <c r="H276" t="s">
        <v>873</v>
      </c>
      <c r="I276" t="s">
        <v>170</v>
      </c>
      <c r="J276" t="s">
        <v>12</v>
      </c>
      <c r="K276" t="s">
        <v>31</v>
      </c>
    </row>
    <row r="277" spans="1:11" x14ac:dyDescent="0.35">
      <c r="A277" t="s">
        <v>874</v>
      </c>
      <c r="B277" t="s">
        <v>4352</v>
      </c>
      <c r="C277" t="s">
        <v>4181</v>
      </c>
      <c r="D277" t="str">
        <f>Customer_Dim_UPDATED[[#This Row],[First Name]]&amp;" "&amp;Customer_Dim_UPDATED[[#This Row],[Last Name]]</f>
        <v>Shannon Miller</v>
      </c>
      <c r="E277">
        <v>22</v>
      </c>
      <c r="F277" t="s">
        <v>3987</v>
      </c>
      <c r="G277" t="s">
        <v>9</v>
      </c>
      <c r="H277" t="s">
        <v>876</v>
      </c>
      <c r="I277" t="s">
        <v>587</v>
      </c>
      <c r="J277" t="s">
        <v>12</v>
      </c>
      <c r="K277" t="s">
        <v>13</v>
      </c>
    </row>
    <row r="278" spans="1:11" x14ac:dyDescent="0.35">
      <c r="A278" t="s">
        <v>877</v>
      </c>
      <c r="B278" t="s">
        <v>4353</v>
      </c>
      <c r="C278" t="s">
        <v>4354</v>
      </c>
      <c r="D278" t="str">
        <f>Customer_Dim_UPDATED[[#This Row],[First Name]]&amp;" "&amp;Customer_Dim_UPDATED[[#This Row],[Last Name]]</f>
        <v>Arthur Warren</v>
      </c>
      <c r="E278">
        <v>38</v>
      </c>
      <c r="F278" t="s">
        <v>3977</v>
      </c>
      <c r="G278" t="s">
        <v>9</v>
      </c>
      <c r="H278" t="s">
        <v>879</v>
      </c>
      <c r="I278" t="s">
        <v>183</v>
      </c>
      <c r="J278" t="s">
        <v>12</v>
      </c>
      <c r="K278" t="s">
        <v>13</v>
      </c>
    </row>
    <row r="279" spans="1:11" x14ac:dyDescent="0.35">
      <c r="A279" t="s">
        <v>880</v>
      </c>
      <c r="B279" t="s">
        <v>4355</v>
      </c>
      <c r="C279" t="s">
        <v>4356</v>
      </c>
      <c r="D279" t="str">
        <f>Customer_Dim_UPDATED[[#This Row],[First Name]]&amp;" "&amp;Customer_Dim_UPDATED[[#This Row],[Last Name]]</f>
        <v>Jeffrey Gomez</v>
      </c>
      <c r="E279">
        <v>22</v>
      </c>
      <c r="F279" t="s">
        <v>3987</v>
      </c>
      <c r="G279" t="s">
        <v>16</v>
      </c>
      <c r="H279" t="s">
        <v>882</v>
      </c>
      <c r="I279" t="s">
        <v>273</v>
      </c>
      <c r="J279" t="s">
        <v>12</v>
      </c>
      <c r="K279" t="s">
        <v>19</v>
      </c>
    </row>
    <row r="280" spans="1:11" x14ac:dyDescent="0.35">
      <c r="A280" t="s">
        <v>883</v>
      </c>
      <c r="B280" t="s">
        <v>4357</v>
      </c>
      <c r="C280" t="s">
        <v>4140</v>
      </c>
      <c r="D280" t="str">
        <f>Customer_Dim_UPDATED[[#This Row],[First Name]]&amp;" "&amp;Customer_Dim_UPDATED[[#This Row],[Last Name]]</f>
        <v>Stephen Fowler</v>
      </c>
      <c r="E280">
        <v>42</v>
      </c>
      <c r="F280" t="s">
        <v>3974</v>
      </c>
      <c r="G280" t="s">
        <v>16</v>
      </c>
      <c r="H280" t="s">
        <v>885</v>
      </c>
      <c r="I280" t="s">
        <v>216</v>
      </c>
      <c r="J280" t="s">
        <v>12</v>
      </c>
      <c r="K280" t="s">
        <v>19</v>
      </c>
    </row>
    <row r="281" spans="1:11" x14ac:dyDescent="0.35">
      <c r="A281" t="s">
        <v>886</v>
      </c>
      <c r="B281" t="s">
        <v>4358</v>
      </c>
      <c r="C281" t="s">
        <v>4359</v>
      </c>
      <c r="D281" t="str">
        <f>Customer_Dim_UPDATED[[#This Row],[First Name]]&amp;" "&amp;Customer_Dim_UPDATED[[#This Row],[Last Name]]</f>
        <v>Aaron Luna</v>
      </c>
      <c r="E281">
        <v>21</v>
      </c>
      <c r="F281" t="s">
        <v>3987</v>
      </c>
      <c r="G281" t="s">
        <v>16</v>
      </c>
      <c r="H281" t="s">
        <v>888</v>
      </c>
      <c r="I281" t="s">
        <v>25</v>
      </c>
      <c r="J281" t="s">
        <v>12</v>
      </c>
      <c r="K281" t="s">
        <v>26</v>
      </c>
    </row>
    <row r="282" spans="1:11" x14ac:dyDescent="0.35">
      <c r="A282" t="s">
        <v>889</v>
      </c>
      <c r="B282" t="s">
        <v>4234</v>
      </c>
      <c r="C282" t="s">
        <v>4360</v>
      </c>
      <c r="D282" t="str">
        <f>Customer_Dim_UPDATED[[#This Row],[First Name]]&amp;" "&amp;Customer_Dim_UPDATED[[#This Row],[Last Name]]</f>
        <v>Antonio Leon</v>
      </c>
      <c r="E282">
        <v>48</v>
      </c>
      <c r="F282" t="s">
        <v>3974</v>
      </c>
      <c r="G282" t="s">
        <v>9</v>
      </c>
      <c r="H282" t="s">
        <v>891</v>
      </c>
      <c r="I282" t="s">
        <v>99</v>
      </c>
      <c r="J282" t="s">
        <v>12</v>
      </c>
      <c r="K282" t="s">
        <v>26</v>
      </c>
    </row>
    <row r="283" spans="1:11" x14ac:dyDescent="0.35">
      <c r="A283" t="s">
        <v>892</v>
      </c>
      <c r="B283" t="s">
        <v>4361</v>
      </c>
      <c r="C283" t="s">
        <v>4149</v>
      </c>
      <c r="D283" t="str">
        <f>Customer_Dim_UPDATED[[#This Row],[First Name]]&amp;" "&amp;Customer_Dim_UPDATED[[#This Row],[Last Name]]</f>
        <v>Brittany Watson</v>
      </c>
      <c r="E283">
        <v>59</v>
      </c>
      <c r="F283" t="s">
        <v>3982</v>
      </c>
      <c r="G283" t="s">
        <v>9</v>
      </c>
      <c r="H283" t="s">
        <v>894</v>
      </c>
      <c r="I283" t="s">
        <v>166</v>
      </c>
      <c r="J283" t="s">
        <v>12</v>
      </c>
      <c r="K283" t="s">
        <v>19</v>
      </c>
    </row>
    <row r="284" spans="1:11" x14ac:dyDescent="0.35">
      <c r="A284" t="s">
        <v>895</v>
      </c>
      <c r="B284" t="s">
        <v>4362</v>
      </c>
      <c r="C284" t="s">
        <v>3999</v>
      </c>
      <c r="D284" t="str">
        <f>Customer_Dim_UPDATED[[#This Row],[First Name]]&amp;" "&amp;Customer_Dim_UPDATED[[#This Row],[Last Name]]</f>
        <v>Kristi Lopez</v>
      </c>
      <c r="E284">
        <v>46</v>
      </c>
      <c r="F284" t="s">
        <v>3974</v>
      </c>
      <c r="G284" t="s">
        <v>16</v>
      </c>
      <c r="H284" t="s">
        <v>897</v>
      </c>
      <c r="I284" t="s">
        <v>88</v>
      </c>
      <c r="J284" t="s">
        <v>12</v>
      </c>
      <c r="K284" t="s">
        <v>13</v>
      </c>
    </row>
    <row r="285" spans="1:11" x14ac:dyDescent="0.35">
      <c r="A285" t="s">
        <v>898</v>
      </c>
      <c r="B285" t="s">
        <v>4363</v>
      </c>
      <c r="C285" t="s">
        <v>4116</v>
      </c>
      <c r="D285" t="str">
        <f>Customer_Dim_UPDATED[[#This Row],[First Name]]&amp;" "&amp;Customer_Dim_UPDATED[[#This Row],[Last Name]]</f>
        <v>Bryan Garcia</v>
      </c>
      <c r="E285">
        <v>54</v>
      </c>
      <c r="F285" t="s">
        <v>3974</v>
      </c>
      <c r="G285" t="s">
        <v>16</v>
      </c>
      <c r="H285" t="s">
        <v>900</v>
      </c>
      <c r="I285" t="s">
        <v>844</v>
      </c>
      <c r="J285" t="s">
        <v>12</v>
      </c>
      <c r="K285" t="s">
        <v>31</v>
      </c>
    </row>
    <row r="286" spans="1:11" x14ac:dyDescent="0.35">
      <c r="A286" t="s">
        <v>901</v>
      </c>
      <c r="B286" t="s">
        <v>4364</v>
      </c>
      <c r="C286" t="s">
        <v>4083</v>
      </c>
      <c r="D286" t="str">
        <f>Customer_Dim_UPDATED[[#This Row],[First Name]]&amp;" "&amp;Customer_Dim_UPDATED[[#This Row],[Last Name]]</f>
        <v>Hunter Sutton</v>
      </c>
      <c r="E286">
        <v>54</v>
      </c>
      <c r="F286" t="s">
        <v>3974</v>
      </c>
      <c r="G286" t="s">
        <v>9</v>
      </c>
      <c r="H286" t="s">
        <v>903</v>
      </c>
      <c r="I286" t="s">
        <v>166</v>
      </c>
      <c r="J286" t="s">
        <v>12</v>
      </c>
      <c r="K286" t="s">
        <v>13</v>
      </c>
    </row>
    <row r="287" spans="1:11" x14ac:dyDescent="0.35">
      <c r="A287" t="s">
        <v>904</v>
      </c>
      <c r="B287" t="s">
        <v>4134</v>
      </c>
      <c r="C287" t="s">
        <v>4365</v>
      </c>
      <c r="D287" t="str">
        <f>Customer_Dim_UPDATED[[#This Row],[First Name]]&amp;" "&amp;Customer_Dim_UPDATED[[#This Row],[Last Name]]</f>
        <v>Donna Guerra</v>
      </c>
      <c r="E287">
        <v>46</v>
      </c>
      <c r="F287" t="s">
        <v>3974</v>
      </c>
      <c r="G287" t="s">
        <v>16</v>
      </c>
      <c r="H287" t="s">
        <v>906</v>
      </c>
      <c r="I287" t="s">
        <v>714</v>
      </c>
      <c r="J287" t="s">
        <v>12</v>
      </c>
      <c r="K287" t="s">
        <v>31</v>
      </c>
    </row>
    <row r="288" spans="1:11" x14ac:dyDescent="0.35">
      <c r="A288" t="s">
        <v>907</v>
      </c>
      <c r="B288" t="s">
        <v>4366</v>
      </c>
      <c r="C288" t="s">
        <v>4217</v>
      </c>
      <c r="D288" t="str">
        <f>Customer_Dim_UPDATED[[#This Row],[First Name]]&amp;" "&amp;Customer_Dim_UPDATED[[#This Row],[Last Name]]</f>
        <v>Tommy Roberts</v>
      </c>
      <c r="E288">
        <v>22</v>
      </c>
      <c r="F288" t="s">
        <v>3987</v>
      </c>
      <c r="G288" t="s">
        <v>9</v>
      </c>
      <c r="H288" t="s">
        <v>909</v>
      </c>
      <c r="I288" t="s">
        <v>39</v>
      </c>
      <c r="J288" t="s">
        <v>12</v>
      </c>
      <c r="K288" t="s">
        <v>31</v>
      </c>
    </row>
    <row r="289" spans="1:11" x14ac:dyDescent="0.35">
      <c r="A289" t="s">
        <v>910</v>
      </c>
      <c r="B289" t="s">
        <v>4227</v>
      </c>
      <c r="C289" t="s">
        <v>4217</v>
      </c>
      <c r="D289" t="str">
        <f>Customer_Dim_UPDATED[[#This Row],[First Name]]&amp;" "&amp;Customer_Dim_UPDATED[[#This Row],[Last Name]]</f>
        <v>Cynthia Roberts</v>
      </c>
      <c r="E289">
        <v>22</v>
      </c>
      <c r="F289" t="s">
        <v>3987</v>
      </c>
      <c r="G289" t="s">
        <v>16</v>
      </c>
      <c r="H289" t="s">
        <v>912</v>
      </c>
      <c r="I289" t="s">
        <v>170</v>
      </c>
      <c r="J289" t="s">
        <v>12</v>
      </c>
      <c r="K289" t="s">
        <v>13</v>
      </c>
    </row>
    <row r="290" spans="1:11" x14ac:dyDescent="0.35">
      <c r="A290" t="s">
        <v>913</v>
      </c>
      <c r="B290" t="s">
        <v>4367</v>
      </c>
      <c r="C290" t="s">
        <v>4269</v>
      </c>
      <c r="D290" t="str">
        <f>Customer_Dim_UPDATED[[#This Row],[First Name]]&amp;" "&amp;Customer_Dim_UPDATED[[#This Row],[Last Name]]</f>
        <v>Misty Ferguson</v>
      </c>
      <c r="E290">
        <v>58</v>
      </c>
      <c r="F290" t="s">
        <v>3982</v>
      </c>
      <c r="G290" t="s">
        <v>9</v>
      </c>
      <c r="H290" t="s">
        <v>915</v>
      </c>
      <c r="I290" t="s">
        <v>166</v>
      </c>
      <c r="J290" t="s">
        <v>12</v>
      </c>
      <c r="K290" t="s">
        <v>13</v>
      </c>
    </row>
    <row r="291" spans="1:11" x14ac:dyDescent="0.35">
      <c r="A291" t="s">
        <v>916</v>
      </c>
      <c r="B291" t="s">
        <v>4115</v>
      </c>
      <c r="C291" t="s">
        <v>4368</v>
      </c>
      <c r="D291" t="str">
        <f>Customer_Dim_UPDATED[[#This Row],[First Name]]&amp;" "&amp;Customer_Dim_UPDATED[[#This Row],[Last Name]]</f>
        <v>Jennifer Figueroa</v>
      </c>
      <c r="E291">
        <v>45</v>
      </c>
      <c r="F291" t="s">
        <v>3974</v>
      </c>
      <c r="G291" t="s">
        <v>9</v>
      </c>
      <c r="H291" t="s">
        <v>918</v>
      </c>
      <c r="I291" t="s">
        <v>25</v>
      </c>
      <c r="J291" t="s">
        <v>12</v>
      </c>
      <c r="K291" t="s">
        <v>26</v>
      </c>
    </row>
    <row r="292" spans="1:11" x14ac:dyDescent="0.35">
      <c r="A292" t="s">
        <v>919</v>
      </c>
      <c r="B292" t="s">
        <v>4369</v>
      </c>
      <c r="C292" t="s">
        <v>4127</v>
      </c>
      <c r="D292" t="str">
        <f>Customer_Dim_UPDATED[[#This Row],[First Name]]&amp;" "&amp;Customer_Dim_UPDATED[[#This Row],[Last Name]]</f>
        <v>Chase Williams Md</v>
      </c>
      <c r="E292">
        <v>52</v>
      </c>
      <c r="F292" t="s">
        <v>3974</v>
      </c>
      <c r="G292" t="s">
        <v>16</v>
      </c>
      <c r="H292" t="s">
        <v>921</v>
      </c>
      <c r="I292" t="s">
        <v>286</v>
      </c>
      <c r="J292" t="s">
        <v>12</v>
      </c>
      <c r="K292" t="s">
        <v>31</v>
      </c>
    </row>
    <row r="293" spans="1:11" x14ac:dyDescent="0.35">
      <c r="A293" t="s">
        <v>922</v>
      </c>
      <c r="B293" t="s">
        <v>4056</v>
      </c>
      <c r="C293" t="s">
        <v>4224</v>
      </c>
      <c r="D293" t="str">
        <f>Customer_Dim_UPDATED[[#This Row],[First Name]]&amp;" "&amp;Customer_Dim_UPDATED[[#This Row],[Last Name]]</f>
        <v>James Powell</v>
      </c>
      <c r="E293">
        <v>40</v>
      </c>
      <c r="F293" t="s">
        <v>3977</v>
      </c>
      <c r="G293" t="s">
        <v>16</v>
      </c>
      <c r="H293" t="s">
        <v>924</v>
      </c>
      <c r="I293" t="s">
        <v>113</v>
      </c>
      <c r="J293" t="s">
        <v>12</v>
      </c>
      <c r="K293" t="s">
        <v>26</v>
      </c>
    </row>
    <row r="294" spans="1:11" x14ac:dyDescent="0.35">
      <c r="A294" t="s">
        <v>925</v>
      </c>
      <c r="B294" t="s">
        <v>4370</v>
      </c>
      <c r="C294" t="s">
        <v>4172</v>
      </c>
      <c r="D294" t="str">
        <f>Customer_Dim_UPDATED[[#This Row],[First Name]]&amp;" "&amp;Customer_Dim_UPDATED[[#This Row],[Last Name]]</f>
        <v>Ricardo Jones</v>
      </c>
      <c r="E294">
        <v>30</v>
      </c>
      <c r="F294" t="s">
        <v>3977</v>
      </c>
      <c r="G294" t="s">
        <v>9</v>
      </c>
      <c r="H294" t="s">
        <v>927</v>
      </c>
      <c r="I294" t="s">
        <v>200</v>
      </c>
      <c r="J294" t="s">
        <v>12</v>
      </c>
      <c r="K294" t="s">
        <v>31</v>
      </c>
    </row>
    <row r="295" spans="1:11" x14ac:dyDescent="0.35">
      <c r="A295" t="s">
        <v>928</v>
      </c>
      <c r="B295" t="s">
        <v>4371</v>
      </c>
      <c r="C295" t="s">
        <v>4026</v>
      </c>
      <c r="D295" t="str">
        <f>Customer_Dim_UPDATED[[#This Row],[First Name]]&amp;" "&amp;Customer_Dim_UPDATED[[#This Row],[Last Name]]</f>
        <v>Gloria Taylor</v>
      </c>
      <c r="E295">
        <v>56</v>
      </c>
      <c r="F295" t="s">
        <v>3982</v>
      </c>
      <c r="G295" t="s">
        <v>16</v>
      </c>
      <c r="H295" t="s">
        <v>930</v>
      </c>
      <c r="I295" t="s">
        <v>327</v>
      </c>
      <c r="J295" t="s">
        <v>12</v>
      </c>
      <c r="K295" t="s">
        <v>19</v>
      </c>
    </row>
    <row r="296" spans="1:11" x14ac:dyDescent="0.35">
      <c r="A296" t="s">
        <v>931</v>
      </c>
      <c r="B296" t="s">
        <v>4296</v>
      </c>
      <c r="C296" t="s">
        <v>4372</v>
      </c>
      <c r="D296" t="str">
        <f>Customer_Dim_UPDATED[[#This Row],[First Name]]&amp;" "&amp;Customer_Dim_UPDATED[[#This Row],[Last Name]]</f>
        <v>Lisa Chandler</v>
      </c>
      <c r="E296">
        <v>29</v>
      </c>
      <c r="F296" t="s">
        <v>3977</v>
      </c>
      <c r="G296" t="s">
        <v>9</v>
      </c>
      <c r="H296" t="s">
        <v>572</v>
      </c>
      <c r="I296" t="s">
        <v>66</v>
      </c>
      <c r="J296" t="s">
        <v>12</v>
      </c>
      <c r="K296" t="s">
        <v>19</v>
      </c>
    </row>
    <row r="297" spans="1:11" x14ac:dyDescent="0.35">
      <c r="A297" t="s">
        <v>933</v>
      </c>
      <c r="B297" t="s">
        <v>4340</v>
      </c>
      <c r="C297" t="s">
        <v>4373</v>
      </c>
      <c r="D297" t="str">
        <f>Customer_Dim_UPDATED[[#This Row],[First Name]]&amp;" "&amp;Customer_Dim_UPDATED[[#This Row],[Last Name]]</f>
        <v>Crystal Waters</v>
      </c>
      <c r="E297">
        <v>19</v>
      </c>
      <c r="F297" t="s">
        <v>4028</v>
      </c>
      <c r="G297" t="s">
        <v>16</v>
      </c>
      <c r="H297" t="s">
        <v>935</v>
      </c>
      <c r="I297" t="s">
        <v>62</v>
      </c>
      <c r="J297" t="s">
        <v>12</v>
      </c>
      <c r="K297" t="s">
        <v>26</v>
      </c>
    </row>
    <row r="298" spans="1:11" x14ac:dyDescent="0.35">
      <c r="A298" t="s">
        <v>936</v>
      </c>
      <c r="B298" t="s">
        <v>4374</v>
      </c>
      <c r="C298" t="s">
        <v>4375</v>
      </c>
      <c r="D298" t="str">
        <f>Customer_Dim_UPDATED[[#This Row],[First Name]]&amp;" "&amp;Customer_Dim_UPDATED[[#This Row],[Last Name]]</f>
        <v>Jared Moran</v>
      </c>
      <c r="E298">
        <v>28</v>
      </c>
      <c r="F298" t="s">
        <v>3977</v>
      </c>
      <c r="G298" t="s">
        <v>16</v>
      </c>
      <c r="H298" t="s">
        <v>296</v>
      </c>
      <c r="I298" t="s">
        <v>43</v>
      </c>
      <c r="J298" t="s">
        <v>12</v>
      </c>
      <c r="K298" t="s">
        <v>26</v>
      </c>
    </row>
    <row r="299" spans="1:11" x14ac:dyDescent="0.35">
      <c r="A299" t="s">
        <v>938</v>
      </c>
      <c r="B299" t="s">
        <v>4115</v>
      </c>
      <c r="C299" t="s">
        <v>4376</v>
      </c>
      <c r="D299" t="str">
        <f>Customer_Dim_UPDATED[[#This Row],[First Name]]&amp;" "&amp;Customer_Dim_UPDATED[[#This Row],[Last Name]]</f>
        <v>Jennifer Carr</v>
      </c>
      <c r="E299">
        <v>47</v>
      </c>
      <c r="F299" t="s">
        <v>3974</v>
      </c>
      <c r="G299" t="s">
        <v>16</v>
      </c>
      <c r="H299" t="s">
        <v>940</v>
      </c>
      <c r="I299" t="s">
        <v>113</v>
      </c>
      <c r="J299" t="s">
        <v>12</v>
      </c>
      <c r="K299" t="s">
        <v>31</v>
      </c>
    </row>
    <row r="300" spans="1:11" x14ac:dyDescent="0.35">
      <c r="A300" t="s">
        <v>941</v>
      </c>
      <c r="B300" t="s">
        <v>4342</v>
      </c>
      <c r="C300" t="s">
        <v>4377</v>
      </c>
      <c r="D300" t="str">
        <f>Customer_Dim_UPDATED[[#This Row],[First Name]]&amp;" "&amp;Customer_Dim_UPDATED[[#This Row],[Last Name]]</f>
        <v>Tracy Stephens</v>
      </c>
      <c r="E300">
        <v>64</v>
      </c>
      <c r="F300" t="s">
        <v>3982</v>
      </c>
      <c r="G300" t="s">
        <v>9</v>
      </c>
      <c r="H300" t="s">
        <v>943</v>
      </c>
      <c r="I300" t="s">
        <v>433</v>
      </c>
      <c r="J300" t="s">
        <v>12</v>
      </c>
      <c r="K300" t="s">
        <v>19</v>
      </c>
    </row>
    <row r="301" spans="1:11" x14ac:dyDescent="0.35">
      <c r="A301" t="s">
        <v>944</v>
      </c>
      <c r="B301" t="s">
        <v>4214</v>
      </c>
      <c r="C301" t="s">
        <v>4255</v>
      </c>
      <c r="D301" t="str">
        <f>Customer_Dim_UPDATED[[#This Row],[First Name]]&amp;" "&amp;Customer_Dim_UPDATED[[#This Row],[Last Name]]</f>
        <v>Stephanie Jacobs</v>
      </c>
      <c r="E301">
        <v>48</v>
      </c>
      <c r="F301" t="s">
        <v>3974</v>
      </c>
      <c r="G301" t="s">
        <v>16</v>
      </c>
      <c r="H301" t="s">
        <v>946</v>
      </c>
      <c r="I301" t="s">
        <v>327</v>
      </c>
      <c r="J301" t="s">
        <v>12</v>
      </c>
      <c r="K301" t="s">
        <v>19</v>
      </c>
    </row>
    <row r="302" spans="1:11" x14ac:dyDescent="0.35">
      <c r="A302" t="s">
        <v>947</v>
      </c>
      <c r="B302" t="s">
        <v>4193</v>
      </c>
      <c r="C302" t="s">
        <v>4378</v>
      </c>
      <c r="D302" t="str">
        <f>Customer_Dim_UPDATED[[#This Row],[First Name]]&amp;" "&amp;Customer_Dim_UPDATED[[#This Row],[Last Name]]</f>
        <v>Matthew Avery</v>
      </c>
      <c r="E302">
        <v>29</v>
      </c>
      <c r="F302" t="s">
        <v>3977</v>
      </c>
      <c r="G302" t="s">
        <v>9</v>
      </c>
      <c r="H302" t="s">
        <v>949</v>
      </c>
      <c r="I302" t="s">
        <v>35</v>
      </c>
      <c r="J302" t="s">
        <v>12</v>
      </c>
      <c r="K302" t="s">
        <v>31</v>
      </c>
    </row>
    <row r="303" spans="1:11" x14ac:dyDescent="0.35">
      <c r="A303" t="s">
        <v>950</v>
      </c>
      <c r="B303" t="s">
        <v>4032</v>
      </c>
      <c r="C303" t="s">
        <v>4379</v>
      </c>
      <c r="D303" t="str">
        <f>Customer_Dim_UPDATED[[#This Row],[First Name]]&amp;" "&amp;Customer_Dim_UPDATED[[#This Row],[Last Name]]</f>
        <v>Ryan Kane</v>
      </c>
      <c r="E303">
        <v>50</v>
      </c>
      <c r="F303" t="s">
        <v>3974</v>
      </c>
      <c r="G303" t="s">
        <v>9</v>
      </c>
      <c r="H303" t="s">
        <v>952</v>
      </c>
      <c r="I303" t="s">
        <v>286</v>
      </c>
      <c r="J303" t="s">
        <v>12</v>
      </c>
      <c r="K303" t="s">
        <v>13</v>
      </c>
    </row>
    <row r="304" spans="1:11" x14ac:dyDescent="0.35">
      <c r="A304" t="s">
        <v>953</v>
      </c>
      <c r="B304" t="s">
        <v>4165</v>
      </c>
      <c r="C304" t="s">
        <v>4103</v>
      </c>
      <c r="D304" t="str">
        <f>Customer_Dim_UPDATED[[#This Row],[First Name]]&amp;" "&amp;Customer_Dim_UPDATED[[#This Row],[Last Name]]</f>
        <v>Edward Cole</v>
      </c>
      <c r="E304">
        <v>36</v>
      </c>
      <c r="F304" t="s">
        <v>3977</v>
      </c>
      <c r="G304" t="s">
        <v>9</v>
      </c>
      <c r="H304" t="s">
        <v>955</v>
      </c>
      <c r="I304" t="s">
        <v>133</v>
      </c>
      <c r="J304" t="s">
        <v>12</v>
      </c>
      <c r="K304" t="s">
        <v>13</v>
      </c>
    </row>
    <row r="305" spans="1:11" x14ac:dyDescent="0.35">
      <c r="A305" t="s">
        <v>956</v>
      </c>
      <c r="B305" t="s">
        <v>4008</v>
      </c>
      <c r="C305" t="s">
        <v>4380</v>
      </c>
      <c r="D305" t="str">
        <f>Customer_Dim_UPDATED[[#This Row],[First Name]]&amp;" "&amp;Customer_Dim_UPDATED[[#This Row],[Last Name]]</f>
        <v>John Sloan</v>
      </c>
      <c r="E305">
        <v>23</v>
      </c>
      <c r="F305" t="s">
        <v>3987</v>
      </c>
      <c r="G305" t="s">
        <v>16</v>
      </c>
      <c r="H305" t="s">
        <v>958</v>
      </c>
      <c r="I305" t="s">
        <v>92</v>
      </c>
      <c r="J305" t="s">
        <v>12</v>
      </c>
      <c r="K305" t="s">
        <v>19</v>
      </c>
    </row>
    <row r="306" spans="1:11" x14ac:dyDescent="0.35">
      <c r="A306" t="s">
        <v>959</v>
      </c>
      <c r="B306" t="s">
        <v>4381</v>
      </c>
      <c r="C306" t="s">
        <v>4382</v>
      </c>
      <c r="D306" t="str">
        <f>Customer_Dim_UPDATED[[#This Row],[First Name]]&amp;" "&amp;Customer_Dim_UPDATED[[#This Row],[Last Name]]</f>
        <v>Miss Alexandria Li Dvm</v>
      </c>
      <c r="E306">
        <v>41</v>
      </c>
      <c r="F306" t="s">
        <v>3974</v>
      </c>
      <c r="G306" t="s">
        <v>9</v>
      </c>
      <c r="H306" t="s">
        <v>961</v>
      </c>
      <c r="I306" t="s">
        <v>62</v>
      </c>
      <c r="J306" t="s">
        <v>12</v>
      </c>
      <c r="K306" t="s">
        <v>31</v>
      </c>
    </row>
    <row r="307" spans="1:11" x14ac:dyDescent="0.35">
      <c r="A307" t="s">
        <v>962</v>
      </c>
      <c r="B307" t="s">
        <v>4383</v>
      </c>
      <c r="C307" t="s">
        <v>4384</v>
      </c>
      <c r="D307" t="str">
        <f>Customer_Dim_UPDATED[[#This Row],[First Name]]&amp;" "&amp;Customer_Dim_UPDATED[[#This Row],[Last Name]]</f>
        <v>Roberta Green</v>
      </c>
      <c r="E307">
        <v>64</v>
      </c>
      <c r="F307" t="s">
        <v>3982</v>
      </c>
      <c r="G307" t="s">
        <v>9</v>
      </c>
      <c r="H307" t="s">
        <v>964</v>
      </c>
      <c r="I307" t="s">
        <v>74</v>
      </c>
      <c r="J307" t="s">
        <v>12</v>
      </c>
      <c r="K307" t="s">
        <v>19</v>
      </c>
    </row>
    <row r="308" spans="1:11" x14ac:dyDescent="0.35">
      <c r="A308" t="s">
        <v>965</v>
      </c>
      <c r="B308" t="s">
        <v>4385</v>
      </c>
      <c r="C308" t="s">
        <v>4121</v>
      </c>
      <c r="D308" t="str">
        <f>Customer_Dim_UPDATED[[#This Row],[First Name]]&amp;" "&amp;Customer_Dim_UPDATED[[#This Row],[Last Name]]</f>
        <v>Angela Robinson</v>
      </c>
      <c r="E308">
        <v>44</v>
      </c>
      <c r="F308" t="s">
        <v>3974</v>
      </c>
      <c r="G308" t="s">
        <v>9</v>
      </c>
      <c r="H308" t="s">
        <v>967</v>
      </c>
      <c r="I308" t="s">
        <v>236</v>
      </c>
      <c r="J308" t="s">
        <v>12</v>
      </c>
      <c r="K308" t="s">
        <v>19</v>
      </c>
    </row>
    <row r="309" spans="1:11" x14ac:dyDescent="0.35">
      <c r="A309" t="s">
        <v>968</v>
      </c>
      <c r="B309" t="s">
        <v>4386</v>
      </c>
      <c r="C309" t="s">
        <v>4251</v>
      </c>
      <c r="D309" t="str">
        <f>Customer_Dim_UPDATED[[#This Row],[First Name]]&amp;" "&amp;Customer_Dim_UPDATED[[#This Row],[Last Name]]</f>
        <v>Brandy Thompson</v>
      </c>
      <c r="E309">
        <v>56</v>
      </c>
      <c r="F309" t="s">
        <v>3982</v>
      </c>
      <c r="G309" t="s">
        <v>16</v>
      </c>
      <c r="H309" t="s">
        <v>970</v>
      </c>
      <c r="I309" t="s">
        <v>22</v>
      </c>
      <c r="J309" t="s">
        <v>12</v>
      </c>
      <c r="K309" t="s">
        <v>26</v>
      </c>
    </row>
    <row r="310" spans="1:11" x14ac:dyDescent="0.35">
      <c r="A310" t="s">
        <v>971</v>
      </c>
      <c r="B310" t="s">
        <v>4115</v>
      </c>
      <c r="C310" t="s">
        <v>4223</v>
      </c>
      <c r="D310" t="str">
        <f>Customer_Dim_UPDATED[[#This Row],[First Name]]&amp;" "&amp;Customer_Dim_UPDATED[[#This Row],[Last Name]]</f>
        <v>Jennifer Zamora</v>
      </c>
      <c r="E310">
        <v>60</v>
      </c>
      <c r="F310" t="s">
        <v>3982</v>
      </c>
      <c r="G310" t="s">
        <v>16</v>
      </c>
      <c r="H310" t="s">
        <v>973</v>
      </c>
      <c r="I310" t="s">
        <v>266</v>
      </c>
      <c r="J310" t="s">
        <v>12</v>
      </c>
      <c r="K310" t="s">
        <v>13</v>
      </c>
    </row>
    <row r="311" spans="1:11" x14ac:dyDescent="0.35">
      <c r="A311" t="s">
        <v>974</v>
      </c>
      <c r="B311" t="s">
        <v>4387</v>
      </c>
      <c r="C311" t="s">
        <v>3984</v>
      </c>
      <c r="D311" t="str">
        <f>Customer_Dim_UPDATED[[#This Row],[First Name]]&amp;" "&amp;Customer_Dim_UPDATED[[#This Row],[Last Name]]</f>
        <v>Stacy Collins</v>
      </c>
      <c r="E311">
        <v>41</v>
      </c>
      <c r="F311" t="s">
        <v>3974</v>
      </c>
      <c r="G311" t="s">
        <v>16</v>
      </c>
      <c r="H311" t="s">
        <v>976</v>
      </c>
      <c r="I311" t="s">
        <v>30</v>
      </c>
      <c r="J311" t="s">
        <v>12</v>
      </c>
      <c r="K311" t="s">
        <v>26</v>
      </c>
    </row>
    <row r="312" spans="1:11" x14ac:dyDescent="0.35">
      <c r="A312" t="s">
        <v>977</v>
      </c>
      <c r="B312" t="s">
        <v>4388</v>
      </c>
      <c r="C312" t="s">
        <v>4389</v>
      </c>
      <c r="D312" t="str">
        <f>Customer_Dim_UPDATED[[#This Row],[First Name]]&amp;" "&amp;Customer_Dim_UPDATED[[#This Row],[Last Name]]</f>
        <v>Kara Dodson</v>
      </c>
      <c r="E312">
        <v>20</v>
      </c>
      <c r="F312" t="s">
        <v>3987</v>
      </c>
      <c r="G312" t="s">
        <v>9</v>
      </c>
      <c r="H312" t="s">
        <v>979</v>
      </c>
      <c r="I312" t="s">
        <v>170</v>
      </c>
      <c r="J312" t="s">
        <v>12</v>
      </c>
      <c r="K312" t="s">
        <v>31</v>
      </c>
    </row>
    <row r="313" spans="1:11" x14ac:dyDescent="0.35">
      <c r="A313" t="s">
        <v>980</v>
      </c>
      <c r="B313" t="s">
        <v>4346</v>
      </c>
      <c r="C313" t="s">
        <v>4390</v>
      </c>
      <c r="D313" t="str">
        <f>Customer_Dim_UPDATED[[#This Row],[First Name]]&amp;" "&amp;Customer_Dim_UPDATED[[#This Row],[Last Name]]</f>
        <v>Kevin Larson</v>
      </c>
      <c r="E313">
        <v>35</v>
      </c>
      <c r="F313" t="s">
        <v>3977</v>
      </c>
      <c r="G313" t="s">
        <v>9</v>
      </c>
      <c r="H313" t="s">
        <v>982</v>
      </c>
      <c r="I313" t="s">
        <v>35</v>
      </c>
      <c r="J313" t="s">
        <v>12</v>
      </c>
      <c r="K313" t="s">
        <v>19</v>
      </c>
    </row>
    <row r="314" spans="1:11" x14ac:dyDescent="0.35">
      <c r="A314" t="s">
        <v>983</v>
      </c>
      <c r="B314" t="s">
        <v>4231</v>
      </c>
      <c r="C314" t="s">
        <v>4069</v>
      </c>
      <c r="D314" t="str">
        <f>Customer_Dim_UPDATED[[#This Row],[First Name]]&amp;" "&amp;Customer_Dim_UPDATED[[#This Row],[Last Name]]</f>
        <v>Jason Mullins</v>
      </c>
      <c r="E314">
        <v>47</v>
      </c>
      <c r="F314" t="s">
        <v>3974</v>
      </c>
      <c r="G314" t="s">
        <v>16</v>
      </c>
      <c r="H314" t="s">
        <v>985</v>
      </c>
      <c r="I314" t="s">
        <v>92</v>
      </c>
      <c r="J314" t="s">
        <v>12</v>
      </c>
      <c r="K314" t="s">
        <v>31</v>
      </c>
    </row>
    <row r="315" spans="1:11" x14ac:dyDescent="0.35">
      <c r="A315" t="s">
        <v>986</v>
      </c>
      <c r="B315" t="s">
        <v>4299</v>
      </c>
      <c r="C315" t="s">
        <v>4172</v>
      </c>
      <c r="D315" t="str">
        <f>Customer_Dim_UPDATED[[#This Row],[First Name]]&amp;" "&amp;Customer_Dim_UPDATED[[#This Row],[Last Name]]</f>
        <v>Elizabeth Jones</v>
      </c>
      <c r="E315">
        <v>62</v>
      </c>
      <c r="F315" t="s">
        <v>3982</v>
      </c>
      <c r="G315" t="s">
        <v>9</v>
      </c>
      <c r="H315" t="s">
        <v>988</v>
      </c>
      <c r="I315" t="s">
        <v>140</v>
      </c>
      <c r="J315" t="s">
        <v>12</v>
      </c>
      <c r="K315" t="s">
        <v>19</v>
      </c>
    </row>
    <row r="316" spans="1:11" x14ac:dyDescent="0.35">
      <c r="A316" t="s">
        <v>989</v>
      </c>
      <c r="B316" t="s">
        <v>4299</v>
      </c>
      <c r="C316" t="s">
        <v>4030</v>
      </c>
      <c r="D316" t="str">
        <f>Customer_Dim_UPDATED[[#This Row],[First Name]]&amp;" "&amp;Customer_Dim_UPDATED[[#This Row],[Last Name]]</f>
        <v>Elizabeth Johnson</v>
      </c>
      <c r="E316">
        <v>53</v>
      </c>
      <c r="F316" t="s">
        <v>3974</v>
      </c>
      <c r="G316" t="s">
        <v>16</v>
      </c>
      <c r="H316" t="s">
        <v>991</v>
      </c>
      <c r="I316" t="s">
        <v>74</v>
      </c>
      <c r="J316" t="s">
        <v>12</v>
      </c>
      <c r="K316" t="s">
        <v>31</v>
      </c>
    </row>
    <row r="317" spans="1:11" x14ac:dyDescent="0.35">
      <c r="A317" t="s">
        <v>992</v>
      </c>
      <c r="B317" t="s">
        <v>4058</v>
      </c>
      <c r="C317" t="s">
        <v>4391</v>
      </c>
      <c r="D317" t="str">
        <f>Customer_Dim_UPDATED[[#This Row],[First Name]]&amp;" "&amp;Customer_Dim_UPDATED[[#This Row],[Last Name]]</f>
        <v>William Rodriguez</v>
      </c>
      <c r="E317">
        <v>49</v>
      </c>
      <c r="F317" t="s">
        <v>3974</v>
      </c>
      <c r="G317" t="s">
        <v>9</v>
      </c>
      <c r="H317" t="s">
        <v>994</v>
      </c>
      <c r="I317" t="s">
        <v>714</v>
      </c>
      <c r="J317" t="s">
        <v>12</v>
      </c>
      <c r="K317" t="s">
        <v>31</v>
      </c>
    </row>
    <row r="318" spans="1:11" x14ac:dyDescent="0.35">
      <c r="A318" t="s">
        <v>995</v>
      </c>
      <c r="B318" t="s">
        <v>4136</v>
      </c>
      <c r="C318" t="s">
        <v>4392</v>
      </c>
      <c r="D318" t="str">
        <f>Customer_Dim_UPDATED[[#This Row],[First Name]]&amp;" "&amp;Customer_Dim_UPDATED[[#This Row],[Last Name]]</f>
        <v>Robert House</v>
      </c>
      <c r="E318">
        <v>34</v>
      </c>
      <c r="F318" t="s">
        <v>3977</v>
      </c>
      <c r="G318" t="s">
        <v>9</v>
      </c>
      <c r="H318" t="s">
        <v>997</v>
      </c>
      <c r="I318" t="s">
        <v>140</v>
      </c>
      <c r="J318" t="s">
        <v>12</v>
      </c>
      <c r="K318" t="s">
        <v>13</v>
      </c>
    </row>
    <row r="319" spans="1:11" x14ac:dyDescent="0.35">
      <c r="A319" t="s">
        <v>998</v>
      </c>
      <c r="B319" t="s">
        <v>4279</v>
      </c>
      <c r="C319" t="s">
        <v>4063</v>
      </c>
      <c r="D319" t="str">
        <f>Customer_Dim_UPDATED[[#This Row],[First Name]]&amp;" "&amp;Customer_Dim_UPDATED[[#This Row],[Last Name]]</f>
        <v>Tiffany Williams</v>
      </c>
      <c r="E319">
        <v>64</v>
      </c>
      <c r="F319" t="s">
        <v>3982</v>
      </c>
      <c r="G319" t="s">
        <v>16</v>
      </c>
      <c r="H319" t="s">
        <v>1000</v>
      </c>
      <c r="I319" t="s">
        <v>47</v>
      </c>
      <c r="J319" t="s">
        <v>12</v>
      </c>
      <c r="K319" t="s">
        <v>13</v>
      </c>
    </row>
    <row r="320" spans="1:11" x14ac:dyDescent="0.35">
      <c r="A320" t="s">
        <v>1001</v>
      </c>
      <c r="B320" t="s">
        <v>4393</v>
      </c>
      <c r="C320" t="s">
        <v>4129</v>
      </c>
      <c r="D320" t="str">
        <f>Customer_Dim_UPDATED[[#This Row],[First Name]]&amp;" "&amp;Customer_Dim_UPDATED[[#This Row],[Last Name]]</f>
        <v>Madison Wright</v>
      </c>
      <c r="E320">
        <v>25</v>
      </c>
      <c r="F320" t="s">
        <v>3987</v>
      </c>
      <c r="G320" t="s">
        <v>9</v>
      </c>
      <c r="H320" t="s">
        <v>1003</v>
      </c>
      <c r="I320" t="s">
        <v>62</v>
      </c>
      <c r="J320" t="s">
        <v>12</v>
      </c>
      <c r="K320" t="s">
        <v>19</v>
      </c>
    </row>
    <row r="321" spans="1:11" x14ac:dyDescent="0.35">
      <c r="A321" t="s">
        <v>1004</v>
      </c>
      <c r="B321" t="s">
        <v>4304</v>
      </c>
      <c r="C321" t="s">
        <v>4051</v>
      </c>
      <c r="D321" t="str">
        <f>Customer_Dim_UPDATED[[#This Row],[First Name]]&amp;" "&amp;Customer_Dim_UPDATED[[#This Row],[Last Name]]</f>
        <v>Casey Simpson</v>
      </c>
      <c r="E321">
        <v>54</v>
      </c>
      <c r="F321" t="s">
        <v>3974</v>
      </c>
      <c r="G321" t="s">
        <v>9</v>
      </c>
      <c r="H321" t="s">
        <v>1006</v>
      </c>
      <c r="I321" t="s">
        <v>312</v>
      </c>
      <c r="J321" t="s">
        <v>12</v>
      </c>
      <c r="K321" t="s">
        <v>19</v>
      </c>
    </row>
    <row r="322" spans="1:11" x14ac:dyDescent="0.35">
      <c r="A322" t="s">
        <v>1007</v>
      </c>
      <c r="B322" t="s">
        <v>4035</v>
      </c>
      <c r="C322" t="s">
        <v>4310</v>
      </c>
      <c r="D322" t="str">
        <f>Customer_Dim_UPDATED[[#This Row],[First Name]]&amp;" "&amp;Customer_Dim_UPDATED[[#This Row],[Last Name]]</f>
        <v>Jessica Gonzalez</v>
      </c>
      <c r="E322">
        <v>34</v>
      </c>
      <c r="F322" t="s">
        <v>3977</v>
      </c>
      <c r="G322" t="s">
        <v>16</v>
      </c>
      <c r="H322" t="s">
        <v>1009</v>
      </c>
      <c r="I322" t="s">
        <v>266</v>
      </c>
      <c r="J322" t="s">
        <v>12</v>
      </c>
      <c r="K322" t="s">
        <v>26</v>
      </c>
    </row>
    <row r="323" spans="1:11" x14ac:dyDescent="0.35">
      <c r="A323" t="s">
        <v>1010</v>
      </c>
      <c r="B323" t="s">
        <v>4394</v>
      </c>
      <c r="C323" t="s">
        <v>4395</v>
      </c>
      <c r="D323" t="str">
        <f>Customer_Dim_UPDATED[[#This Row],[First Name]]&amp;" "&amp;Customer_Dim_UPDATED[[#This Row],[Last Name]]</f>
        <v>Darren Burton</v>
      </c>
      <c r="E323">
        <v>21</v>
      </c>
      <c r="F323" t="s">
        <v>3987</v>
      </c>
      <c r="G323" t="s">
        <v>16</v>
      </c>
      <c r="H323" t="s">
        <v>1012</v>
      </c>
      <c r="I323" t="s">
        <v>236</v>
      </c>
      <c r="J323" t="s">
        <v>12</v>
      </c>
      <c r="K323" t="s">
        <v>26</v>
      </c>
    </row>
    <row r="324" spans="1:11" x14ac:dyDescent="0.35">
      <c r="A324" t="s">
        <v>1013</v>
      </c>
      <c r="B324" t="s">
        <v>4396</v>
      </c>
      <c r="C324" t="s">
        <v>4397</v>
      </c>
      <c r="D324" t="str">
        <f>Customer_Dim_UPDATED[[#This Row],[First Name]]&amp;" "&amp;Customer_Dim_UPDATED[[#This Row],[Last Name]]</f>
        <v>Samuel Arias</v>
      </c>
      <c r="E324">
        <v>54</v>
      </c>
      <c r="F324" t="s">
        <v>3974</v>
      </c>
      <c r="G324" t="s">
        <v>9</v>
      </c>
      <c r="H324" t="s">
        <v>1015</v>
      </c>
      <c r="I324" t="s">
        <v>844</v>
      </c>
      <c r="J324" t="s">
        <v>12</v>
      </c>
      <c r="K324" t="s">
        <v>26</v>
      </c>
    </row>
    <row r="325" spans="1:11" x14ac:dyDescent="0.35">
      <c r="A325" t="s">
        <v>1016</v>
      </c>
      <c r="B325" t="s">
        <v>4398</v>
      </c>
      <c r="C325" t="s">
        <v>4399</v>
      </c>
      <c r="D325" t="str">
        <f>Customer_Dim_UPDATED[[#This Row],[First Name]]&amp;" "&amp;Customer_Dim_UPDATED[[#This Row],[Last Name]]</f>
        <v>Kristy Dunlap</v>
      </c>
      <c r="E325">
        <v>64</v>
      </c>
      <c r="F325" t="s">
        <v>3982</v>
      </c>
      <c r="G325" t="s">
        <v>16</v>
      </c>
      <c r="H325" t="s">
        <v>1018</v>
      </c>
      <c r="I325" t="s">
        <v>11</v>
      </c>
      <c r="J325" t="s">
        <v>12</v>
      </c>
      <c r="K325" t="s">
        <v>19</v>
      </c>
    </row>
    <row r="326" spans="1:11" x14ac:dyDescent="0.35">
      <c r="A326" t="s">
        <v>1019</v>
      </c>
      <c r="B326" t="s">
        <v>4400</v>
      </c>
      <c r="C326" t="s">
        <v>4401</v>
      </c>
      <c r="D326" t="str">
        <f>Customer_Dim_UPDATED[[#This Row],[First Name]]&amp;" "&amp;Customer_Dim_UPDATED[[#This Row],[Last Name]]</f>
        <v>Alex Mann Ii</v>
      </c>
      <c r="E326">
        <v>58</v>
      </c>
      <c r="F326" t="s">
        <v>3982</v>
      </c>
      <c r="G326" t="s">
        <v>9</v>
      </c>
      <c r="H326" t="s">
        <v>1021</v>
      </c>
      <c r="I326" t="s">
        <v>96</v>
      </c>
      <c r="J326" t="s">
        <v>12</v>
      </c>
      <c r="K326" t="s">
        <v>26</v>
      </c>
    </row>
    <row r="327" spans="1:11" x14ac:dyDescent="0.35">
      <c r="A327" t="s">
        <v>1022</v>
      </c>
      <c r="B327" t="s">
        <v>4402</v>
      </c>
      <c r="C327" t="s">
        <v>4091</v>
      </c>
      <c r="D327" t="str">
        <f>Customer_Dim_UPDATED[[#This Row],[First Name]]&amp;" "&amp;Customer_Dim_UPDATED[[#This Row],[Last Name]]</f>
        <v>Andrew Smith</v>
      </c>
      <c r="E327">
        <v>60</v>
      </c>
      <c r="F327" t="s">
        <v>3982</v>
      </c>
      <c r="G327" t="s">
        <v>9</v>
      </c>
      <c r="H327" t="s">
        <v>1024</v>
      </c>
      <c r="I327" t="s">
        <v>323</v>
      </c>
      <c r="J327" t="s">
        <v>12</v>
      </c>
      <c r="K327" t="s">
        <v>26</v>
      </c>
    </row>
    <row r="328" spans="1:11" x14ac:dyDescent="0.35">
      <c r="A328" t="s">
        <v>1025</v>
      </c>
      <c r="B328" t="s">
        <v>4136</v>
      </c>
      <c r="C328" t="s">
        <v>4403</v>
      </c>
      <c r="D328" t="str">
        <f>Customer_Dim_UPDATED[[#This Row],[First Name]]&amp;" "&amp;Customer_Dim_UPDATED[[#This Row],[Last Name]]</f>
        <v>Robert King</v>
      </c>
      <c r="E328">
        <v>58</v>
      </c>
      <c r="F328" t="s">
        <v>3982</v>
      </c>
      <c r="G328" t="s">
        <v>16</v>
      </c>
      <c r="H328" t="s">
        <v>1027</v>
      </c>
      <c r="I328" t="s">
        <v>216</v>
      </c>
      <c r="J328" t="s">
        <v>12</v>
      </c>
      <c r="K328" t="s">
        <v>13</v>
      </c>
    </row>
    <row r="329" spans="1:11" x14ac:dyDescent="0.35">
      <c r="A329" t="s">
        <v>1028</v>
      </c>
      <c r="B329" t="s">
        <v>4404</v>
      </c>
      <c r="C329" t="s">
        <v>4405</v>
      </c>
      <c r="D329" t="str">
        <f>Customer_Dim_UPDATED[[#This Row],[First Name]]&amp;" "&amp;Customer_Dim_UPDATED[[#This Row],[Last Name]]</f>
        <v>Reginald Willis</v>
      </c>
      <c r="E329">
        <v>62</v>
      </c>
      <c r="F329" t="s">
        <v>3982</v>
      </c>
      <c r="G329" t="s">
        <v>16</v>
      </c>
      <c r="H329" t="s">
        <v>1030</v>
      </c>
      <c r="I329" t="s">
        <v>58</v>
      </c>
      <c r="J329" t="s">
        <v>12</v>
      </c>
      <c r="K329" t="s">
        <v>26</v>
      </c>
    </row>
    <row r="330" spans="1:11" x14ac:dyDescent="0.35">
      <c r="A330" t="s">
        <v>1031</v>
      </c>
      <c r="B330" t="s">
        <v>4406</v>
      </c>
      <c r="C330" t="s">
        <v>4073</v>
      </c>
      <c r="D330" t="str">
        <f>Customer_Dim_UPDATED[[#This Row],[First Name]]&amp;" "&amp;Customer_Dim_UPDATED[[#This Row],[Last Name]]</f>
        <v>Mario Harvey Jr.</v>
      </c>
      <c r="E330">
        <v>46</v>
      </c>
      <c r="F330" t="s">
        <v>3974</v>
      </c>
      <c r="G330" t="s">
        <v>9</v>
      </c>
      <c r="H330" t="s">
        <v>1033</v>
      </c>
      <c r="I330" t="s">
        <v>200</v>
      </c>
      <c r="J330" t="s">
        <v>12</v>
      </c>
      <c r="K330" t="s">
        <v>19</v>
      </c>
    </row>
    <row r="331" spans="1:11" x14ac:dyDescent="0.35">
      <c r="A331" t="s">
        <v>1034</v>
      </c>
      <c r="B331" t="s">
        <v>4407</v>
      </c>
      <c r="C331" t="s">
        <v>4408</v>
      </c>
      <c r="D331" t="str">
        <f>Customer_Dim_UPDATED[[#This Row],[First Name]]&amp;" "&amp;Customer_Dim_UPDATED[[#This Row],[Last Name]]</f>
        <v>Victor Mcintosh</v>
      </c>
      <c r="E331">
        <v>62</v>
      </c>
      <c r="F331" t="s">
        <v>3982</v>
      </c>
      <c r="G331" t="s">
        <v>16</v>
      </c>
      <c r="H331" t="s">
        <v>1036</v>
      </c>
      <c r="I331" t="s">
        <v>200</v>
      </c>
      <c r="J331" t="s">
        <v>12</v>
      </c>
      <c r="K331" t="s">
        <v>26</v>
      </c>
    </row>
    <row r="332" spans="1:11" x14ac:dyDescent="0.35">
      <c r="A332" t="s">
        <v>1037</v>
      </c>
      <c r="B332" t="s">
        <v>4409</v>
      </c>
      <c r="C332" t="s">
        <v>4410</v>
      </c>
      <c r="D332" t="str">
        <f>Customer_Dim_UPDATED[[#This Row],[First Name]]&amp;" "&amp;Customer_Dim_UPDATED[[#This Row],[Last Name]]</f>
        <v>Pamela Mcguire</v>
      </c>
      <c r="E332">
        <v>54</v>
      </c>
      <c r="F332" t="s">
        <v>3974</v>
      </c>
      <c r="G332" t="s">
        <v>9</v>
      </c>
      <c r="H332" t="s">
        <v>1039</v>
      </c>
      <c r="I332" t="s">
        <v>193</v>
      </c>
      <c r="J332" t="s">
        <v>12</v>
      </c>
      <c r="K332" t="s">
        <v>19</v>
      </c>
    </row>
    <row r="333" spans="1:11" x14ac:dyDescent="0.35">
      <c r="A333" t="s">
        <v>1040</v>
      </c>
      <c r="B333" t="s">
        <v>4205</v>
      </c>
      <c r="C333" t="s">
        <v>4048</v>
      </c>
      <c r="D333" t="str">
        <f>Customer_Dim_UPDATED[[#This Row],[First Name]]&amp;" "&amp;Customer_Dim_UPDATED[[#This Row],[Last Name]]</f>
        <v>Maria Phillips</v>
      </c>
      <c r="E333">
        <v>38</v>
      </c>
      <c r="F333" t="s">
        <v>3977</v>
      </c>
      <c r="G333" t="s">
        <v>16</v>
      </c>
      <c r="H333" t="s">
        <v>1042</v>
      </c>
      <c r="I333" t="s">
        <v>66</v>
      </c>
      <c r="J333" t="s">
        <v>12</v>
      </c>
      <c r="K333" t="s">
        <v>26</v>
      </c>
    </row>
    <row r="334" spans="1:11" x14ac:dyDescent="0.35">
      <c r="A334" t="s">
        <v>1043</v>
      </c>
      <c r="B334" t="s">
        <v>4411</v>
      </c>
      <c r="C334" t="s">
        <v>4194</v>
      </c>
      <c r="D334" t="str">
        <f>Customer_Dim_UPDATED[[#This Row],[First Name]]&amp;" "&amp;Customer_Dim_UPDATED[[#This Row],[Last Name]]</f>
        <v>Dr. Lindsay Hanna</v>
      </c>
      <c r="E334">
        <v>34</v>
      </c>
      <c r="F334" t="s">
        <v>3977</v>
      </c>
      <c r="G334" t="s">
        <v>16</v>
      </c>
      <c r="H334" t="s">
        <v>1045</v>
      </c>
      <c r="I334" t="s">
        <v>99</v>
      </c>
      <c r="J334" t="s">
        <v>12</v>
      </c>
      <c r="K334" t="s">
        <v>26</v>
      </c>
    </row>
    <row r="335" spans="1:11" x14ac:dyDescent="0.35">
      <c r="A335" t="s">
        <v>1046</v>
      </c>
      <c r="B335" t="s">
        <v>4241</v>
      </c>
      <c r="C335" t="s">
        <v>4030</v>
      </c>
      <c r="D335" t="str">
        <f>Customer_Dim_UPDATED[[#This Row],[First Name]]&amp;" "&amp;Customer_Dim_UPDATED[[#This Row],[Last Name]]</f>
        <v>Teresa Johnson</v>
      </c>
      <c r="E335">
        <v>64</v>
      </c>
      <c r="F335" t="s">
        <v>3982</v>
      </c>
      <c r="G335" t="s">
        <v>16</v>
      </c>
      <c r="H335" t="s">
        <v>1048</v>
      </c>
      <c r="I335" t="s">
        <v>81</v>
      </c>
      <c r="J335" t="s">
        <v>12</v>
      </c>
      <c r="K335" t="s">
        <v>13</v>
      </c>
    </row>
    <row r="336" spans="1:11" x14ac:dyDescent="0.35">
      <c r="A336" t="s">
        <v>1049</v>
      </c>
      <c r="B336" t="s">
        <v>4412</v>
      </c>
      <c r="C336" t="s">
        <v>4413</v>
      </c>
      <c r="D336" t="str">
        <f>Customer_Dim_UPDATED[[#This Row],[First Name]]&amp;" "&amp;Customer_Dim_UPDATED[[#This Row],[Last Name]]</f>
        <v>Mr. Christopher Sims</v>
      </c>
      <c r="E336">
        <v>50</v>
      </c>
      <c r="F336" t="s">
        <v>3974</v>
      </c>
      <c r="G336" t="s">
        <v>16</v>
      </c>
      <c r="H336" t="s">
        <v>1051</v>
      </c>
      <c r="I336" t="s">
        <v>166</v>
      </c>
      <c r="J336" t="s">
        <v>12</v>
      </c>
      <c r="K336" t="s">
        <v>31</v>
      </c>
    </row>
    <row r="337" spans="1:11" x14ac:dyDescent="0.35">
      <c r="A337" t="s">
        <v>1052</v>
      </c>
      <c r="B337" t="s">
        <v>4115</v>
      </c>
      <c r="C337" t="s">
        <v>4414</v>
      </c>
      <c r="D337" t="str">
        <f>Customer_Dim_UPDATED[[#This Row],[First Name]]&amp;" "&amp;Customer_Dim_UPDATED[[#This Row],[Last Name]]</f>
        <v>Jennifer Woods</v>
      </c>
      <c r="E337">
        <v>37</v>
      </c>
      <c r="F337" t="s">
        <v>3977</v>
      </c>
      <c r="G337" t="s">
        <v>9</v>
      </c>
      <c r="H337" t="s">
        <v>1054</v>
      </c>
      <c r="I337" t="s">
        <v>11</v>
      </c>
      <c r="J337" t="s">
        <v>12</v>
      </c>
      <c r="K337" t="s">
        <v>19</v>
      </c>
    </row>
    <row r="338" spans="1:11" x14ac:dyDescent="0.35">
      <c r="A338" t="s">
        <v>1055</v>
      </c>
      <c r="B338" t="s">
        <v>4008</v>
      </c>
      <c r="C338" t="s">
        <v>4172</v>
      </c>
      <c r="D338" t="str">
        <f>Customer_Dim_UPDATED[[#This Row],[First Name]]&amp;" "&amp;Customer_Dim_UPDATED[[#This Row],[Last Name]]</f>
        <v>John Jones</v>
      </c>
      <c r="E338">
        <v>58</v>
      </c>
      <c r="F338" t="s">
        <v>3982</v>
      </c>
      <c r="G338" t="s">
        <v>16</v>
      </c>
      <c r="H338" t="s">
        <v>1057</v>
      </c>
      <c r="I338" t="s">
        <v>35</v>
      </c>
      <c r="J338" t="s">
        <v>12</v>
      </c>
      <c r="K338" t="s">
        <v>31</v>
      </c>
    </row>
    <row r="339" spans="1:11" x14ac:dyDescent="0.35">
      <c r="A339" t="s">
        <v>1058</v>
      </c>
      <c r="B339" t="s">
        <v>4337</v>
      </c>
      <c r="C339" t="s">
        <v>4415</v>
      </c>
      <c r="D339" t="str">
        <f>Customer_Dim_UPDATED[[#This Row],[First Name]]&amp;" "&amp;Customer_Dim_UPDATED[[#This Row],[Last Name]]</f>
        <v>Carol Lewis</v>
      </c>
      <c r="E339">
        <v>40</v>
      </c>
      <c r="F339" t="s">
        <v>3977</v>
      </c>
      <c r="G339" t="s">
        <v>16</v>
      </c>
      <c r="H339" t="s">
        <v>1060</v>
      </c>
      <c r="I339" t="s">
        <v>11</v>
      </c>
      <c r="J339" t="s">
        <v>12</v>
      </c>
      <c r="K339" t="s">
        <v>26</v>
      </c>
    </row>
    <row r="340" spans="1:11" x14ac:dyDescent="0.35">
      <c r="A340" t="s">
        <v>1061</v>
      </c>
      <c r="B340" t="s">
        <v>4416</v>
      </c>
      <c r="C340" t="s">
        <v>4273</v>
      </c>
      <c r="D340" t="str">
        <f>Customer_Dim_UPDATED[[#This Row],[First Name]]&amp;" "&amp;Customer_Dim_UPDATED[[#This Row],[Last Name]]</f>
        <v>Jasmine Snyder</v>
      </c>
      <c r="E340">
        <v>46</v>
      </c>
      <c r="F340" t="s">
        <v>3974</v>
      </c>
      <c r="G340" t="s">
        <v>16</v>
      </c>
      <c r="H340" t="s">
        <v>1063</v>
      </c>
      <c r="I340" t="s">
        <v>166</v>
      </c>
      <c r="J340" t="s">
        <v>12</v>
      </c>
      <c r="K340" t="s">
        <v>31</v>
      </c>
    </row>
    <row r="341" spans="1:11" x14ac:dyDescent="0.35">
      <c r="A341" t="s">
        <v>1064</v>
      </c>
      <c r="B341" t="s">
        <v>4417</v>
      </c>
      <c r="C341" t="s">
        <v>4418</v>
      </c>
      <c r="D341" t="str">
        <f>Customer_Dim_UPDATED[[#This Row],[First Name]]&amp;" "&amp;Customer_Dim_UPDATED[[#This Row],[Last Name]]</f>
        <v>Mrs. Susan Buckley</v>
      </c>
      <c r="E341">
        <v>52</v>
      </c>
      <c r="F341" t="s">
        <v>3974</v>
      </c>
      <c r="G341" t="s">
        <v>16</v>
      </c>
      <c r="H341" t="s">
        <v>1066</v>
      </c>
      <c r="I341" t="s">
        <v>133</v>
      </c>
      <c r="J341" t="s">
        <v>12</v>
      </c>
      <c r="K341" t="s">
        <v>19</v>
      </c>
    </row>
    <row r="342" spans="1:11" x14ac:dyDescent="0.35">
      <c r="A342" t="s">
        <v>1067</v>
      </c>
      <c r="B342" t="s">
        <v>4054</v>
      </c>
      <c r="C342" t="s">
        <v>4243</v>
      </c>
      <c r="D342" t="str">
        <f>Customer_Dim_UPDATED[[#This Row],[First Name]]&amp;" "&amp;Customer_Dim_UPDATED[[#This Row],[Last Name]]</f>
        <v>Eric Davis</v>
      </c>
      <c r="E342">
        <v>27</v>
      </c>
      <c r="F342" t="s">
        <v>3977</v>
      </c>
      <c r="G342" t="s">
        <v>9</v>
      </c>
      <c r="H342" t="s">
        <v>1069</v>
      </c>
      <c r="I342" t="s">
        <v>273</v>
      </c>
      <c r="J342" t="s">
        <v>12</v>
      </c>
      <c r="K342" t="s">
        <v>26</v>
      </c>
    </row>
    <row r="343" spans="1:11" x14ac:dyDescent="0.35">
      <c r="A343" t="s">
        <v>1070</v>
      </c>
      <c r="B343" t="s">
        <v>4385</v>
      </c>
      <c r="C343" t="s">
        <v>4063</v>
      </c>
      <c r="D343" t="str">
        <f>Customer_Dim_UPDATED[[#This Row],[First Name]]&amp;" "&amp;Customer_Dim_UPDATED[[#This Row],[Last Name]]</f>
        <v>Angela Williams</v>
      </c>
      <c r="E343">
        <v>56</v>
      </c>
      <c r="F343" t="s">
        <v>3982</v>
      </c>
      <c r="G343" t="s">
        <v>16</v>
      </c>
      <c r="H343" t="s">
        <v>1072</v>
      </c>
      <c r="I343" t="s">
        <v>193</v>
      </c>
      <c r="J343" t="s">
        <v>12</v>
      </c>
      <c r="K343" t="s">
        <v>26</v>
      </c>
    </row>
    <row r="344" spans="1:11" x14ac:dyDescent="0.35">
      <c r="A344" t="s">
        <v>1073</v>
      </c>
      <c r="B344" t="s">
        <v>4244</v>
      </c>
      <c r="C344" t="s">
        <v>4419</v>
      </c>
      <c r="D344" t="str">
        <f>Customer_Dim_UPDATED[[#This Row],[First Name]]&amp;" "&amp;Customer_Dim_UPDATED[[#This Row],[Last Name]]</f>
        <v>Michelle Cunningham</v>
      </c>
      <c r="E344">
        <v>30</v>
      </c>
      <c r="F344" t="s">
        <v>3977</v>
      </c>
      <c r="G344" t="s">
        <v>16</v>
      </c>
      <c r="H344" t="s">
        <v>1075</v>
      </c>
      <c r="I344" t="s">
        <v>166</v>
      </c>
      <c r="J344" t="s">
        <v>12</v>
      </c>
      <c r="K344" t="s">
        <v>26</v>
      </c>
    </row>
    <row r="345" spans="1:11" x14ac:dyDescent="0.35">
      <c r="A345" t="s">
        <v>1076</v>
      </c>
      <c r="B345" t="s">
        <v>4032</v>
      </c>
      <c r="C345" t="s">
        <v>4420</v>
      </c>
      <c r="D345" t="str">
        <f>Customer_Dim_UPDATED[[#This Row],[First Name]]&amp;" "&amp;Customer_Dim_UPDATED[[#This Row],[Last Name]]</f>
        <v>Ryan Moore</v>
      </c>
      <c r="E345">
        <v>38</v>
      </c>
      <c r="F345" t="s">
        <v>3977</v>
      </c>
      <c r="G345" t="s">
        <v>9</v>
      </c>
      <c r="H345" t="s">
        <v>1078</v>
      </c>
      <c r="I345" t="s">
        <v>286</v>
      </c>
      <c r="J345" t="s">
        <v>12</v>
      </c>
      <c r="K345" t="s">
        <v>26</v>
      </c>
    </row>
    <row r="346" spans="1:11" x14ac:dyDescent="0.35">
      <c r="A346" t="s">
        <v>1079</v>
      </c>
      <c r="B346" t="s">
        <v>4421</v>
      </c>
      <c r="C346" t="s">
        <v>4078</v>
      </c>
      <c r="D346" t="str">
        <f>Customer_Dim_UPDATED[[#This Row],[First Name]]&amp;" "&amp;Customer_Dim_UPDATED[[#This Row],[Last Name]]</f>
        <v>Evelyn Brown</v>
      </c>
      <c r="E346">
        <v>39</v>
      </c>
      <c r="F346" t="s">
        <v>3977</v>
      </c>
      <c r="G346" t="s">
        <v>9</v>
      </c>
      <c r="H346" t="s">
        <v>1081</v>
      </c>
      <c r="I346" t="s">
        <v>232</v>
      </c>
      <c r="J346" t="s">
        <v>12</v>
      </c>
      <c r="K346" t="s">
        <v>13</v>
      </c>
    </row>
    <row r="347" spans="1:11" x14ac:dyDescent="0.35">
      <c r="A347" t="s">
        <v>1082</v>
      </c>
      <c r="B347" t="s">
        <v>3990</v>
      </c>
      <c r="C347" t="s">
        <v>3976</v>
      </c>
      <c r="D347" t="str">
        <f>Customer_Dim_UPDATED[[#This Row],[First Name]]&amp;" "&amp;Customer_Dim_UPDATED[[#This Row],[Last Name]]</f>
        <v>Daniel Nelson</v>
      </c>
      <c r="E347">
        <v>33</v>
      </c>
      <c r="F347" t="s">
        <v>3977</v>
      </c>
      <c r="G347" t="s">
        <v>9</v>
      </c>
      <c r="H347" t="s">
        <v>1084</v>
      </c>
      <c r="I347" t="s">
        <v>96</v>
      </c>
      <c r="J347" t="s">
        <v>12</v>
      </c>
      <c r="K347" t="s">
        <v>26</v>
      </c>
    </row>
    <row r="348" spans="1:11" x14ac:dyDescent="0.35">
      <c r="A348" t="s">
        <v>1085</v>
      </c>
      <c r="B348" t="s">
        <v>4008</v>
      </c>
      <c r="C348" t="s">
        <v>4294</v>
      </c>
      <c r="D348" t="str">
        <f>Customer_Dim_UPDATED[[#This Row],[First Name]]&amp;" "&amp;Customer_Dim_UPDATED[[#This Row],[Last Name]]</f>
        <v>John Jordan</v>
      </c>
      <c r="E348">
        <v>58</v>
      </c>
      <c r="F348" t="s">
        <v>3982</v>
      </c>
      <c r="G348" t="s">
        <v>16</v>
      </c>
      <c r="H348" t="s">
        <v>1087</v>
      </c>
      <c r="I348" t="s">
        <v>236</v>
      </c>
      <c r="J348" t="s">
        <v>12</v>
      </c>
      <c r="K348" t="s">
        <v>19</v>
      </c>
    </row>
    <row r="349" spans="1:11" x14ac:dyDescent="0.35">
      <c r="A349" t="s">
        <v>1088</v>
      </c>
      <c r="B349" t="s">
        <v>4422</v>
      </c>
      <c r="C349" t="s">
        <v>4042</v>
      </c>
      <c r="D349" t="str">
        <f>Customer_Dim_UPDATED[[#This Row],[First Name]]&amp;" "&amp;Customer_Dim_UPDATED[[#This Row],[Last Name]]</f>
        <v>Justin Mason Dds</v>
      </c>
      <c r="E349">
        <v>39</v>
      </c>
      <c r="F349" t="s">
        <v>3977</v>
      </c>
      <c r="G349" t="s">
        <v>16</v>
      </c>
      <c r="H349" t="s">
        <v>1090</v>
      </c>
      <c r="I349" t="s">
        <v>166</v>
      </c>
      <c r="J349" t="s">
        <v>12</v>
      </c>
      <c r="K349" t="s">
        <v>13</v>
      </c>
    </row>
    <row r="350" spans="1:11" x14ac:dyDescent="0.35">
      <c r="A350" t="s">
        <v>1091</v>
      </c>
      <c r="B350" t="s">
        <v>4423</v>
      </c>
      <c r="C350" t="s">
        <v>4424</v>
      </c>
      <c r="D350" t="str">
        <f>Customer_Dim_UPDATED[[#This Row],[First Name]]&amp;" "&amp;Customer_Dim_UPDATED[[#This Row],[Last Name]]</f>
        <v>Sherry Cabrera</v>
      </c>
      <c r="E350">
        <v>55</v>
      </c>
      <c r="F350" t="s">
        <v>3974</v>
      </c>
      <c r="G350" t="s">
        <v>9</v>
      </c>
      <c r="H350" t="s">
        <v>1093</v>
      </c>
      <c r="I350" t="s">
        <v>51</v>
      </c>
      <c r="J350" t="s">
        <v>12</v>
      </c>
      <c r="K350" t="s">
        <v>31</v>
      </c>
    </row>
    <row r="351" spans="1:11" x14ac:dyDescent="0.35">
      <c r="A351" t="s">
        <v>1094</v>
      </c>
      <c r="B351" t="s">
        <v>4024</v>
      </c>
      <c r="C351" t="s">
        <v>4425</v>
      </c>
      <c r="D351" t="str">
        <f>Customer_Dim_UPDATED[[#This Row],[First Name]]&amp;" "&amp;Customer_Dim_UPDATED[[#This Row],[Last Name]]</f>
        <v>Heather Valenzuela</v>
      </c>
      <c r="E351">
        <v>31</v>
      </c>
      <c r="F351" t="s">
        <v>3977</v>
      </c>
      <c r="G351" t="s">
        <v>9</v>
      </c>
      <c r="H351" t="s">
        <v>1096</v>
      </c>
      <c r="I351" t="s">
        <v>162</v>
      </c>
      <c r="J351" t="s">
        <v>12</v>
      </c>
      <c r="K351" t="s">
        <v>26</v>
      </c>
    </row>
    <row r="352" spans="1:11" x14ac:dyDescent="0.35">
      <c r="A352" t="s">
        <v>1097</v>
      </c>
      <c r="B352" t="s">
        <v>4426</v>
      </c>
      <c r="C352" t="s">
        <v>4181</v>
      </c>
      <c r="D352" t="str">
        <f>Customer_Dim_UPDATED[[#This Row],[First Name]]&amp;" "&amp;Customer_Dim_UPDATED[[#This Row],[Last Name]]</f>
        <v>Charles Miller</v>
      </c>
      <c r="E352">
        <v>26</v>
      </c>
      <c r="F352" t="s">
        <v>3977</v>
      </c>
      <c r="G352" t="s">
        <v>9</v>
      </c>
      <c r="H352" t="s">
        <v>1099</v>
      </c>
      <c r="I352" t="s">
        <v>266</v>
      </c>
      <c r="J352" t="s">
        <v>12</v>
      </c>
      <c r="K352" t="s">
        <v>31</v>
      </c>
    </row>
    <row r="353" spans="1:11" x14ac:dyDescent="0.35">
      <c r="A353" t="s">
        <v>1100</v>
      </c>
      <c r="B353" t="s">
        <v>4355</v>
      </c>
      <c r="C353" t="s">
        <v>4170</v>
      </c>
      <c r="D353" t="str">
        <f>Customer_Dim_UPDATED[[#This Row],[First Name]]&amp;" "&amp;Customer_Dim_UPDATED[[#This Row],[Last Name]]</f>
        <v>Jeffrey Mccarthy</v>
      </c>
      <c r="E353">
        <v>25</v>
      </c>
      <c r="F353" t="s">
        <v>3987</v>
      </c>
      <c r="G353" t="s">
        <v>16</v>
      </c>
      <c r="H353" t="s">
        <v>1102</v>
      </c>
      <c r="I353" t="s">
        <v>70</v>
      </c>
      <c r="J353" t="s">
        <v>12</v>
      </c>
      <c r="K353" t="s">
        <v>26</v>
      </c>
    </row>
    <row r="354" spans="1:11" x14ac:dyDescent="0.35">
      <c r="A354" t="s">
        <v>1103</v>
      </c>
      <c r="B354" t="s">
        <v>4014</v>
      </c>
      <c r="C354" t="s">
        <v>4427</v>
      </c>
      <c r="D354" t="str">
        <f>Customer_Dim_UPDATED[[#This Row],[First Name]]&amp;" "&amp;Customer_Dim_UPDATED[[#This Row],[Last Name]]</f>
        <v>Michael Greene</v>
      </c>
      <c r="E354">
        <v>52</v>
      </c>
      <c r="F354" t="s">
        <v>3974</v>
      </c>
      <c r="G354" t="s">
        <v>16</v>
      </c>
      <c r="H354" t="s">
        <v>1105</v>
      </c>
      <c r="I354" t="s">
        <v>323</v>
      </c>
      <c r="J354" t="s">
        <v>12</v>
      </c>
      <c r="K354" t="s">
        <v>31</v>
      </c>
    </row>
    <row r="355" spans="1:11" x14ac:dyDescent="0.35">
      <c r="A355" t="s">
        <v>1106</v>
      </c>
      <c r="B355" t="s">
        <v>4006</v>
      </c>
      <c r="C355" t="s">
        <v>4384</v>
      </c>
      <c r="D355" t="str">
        <f>Customer_Dim_UPDATED[[#This Row],[First Name]]&amp;" "&amp;Customer_Dim_UPDATED[[#This Row],[Last Name]]</f>
        <v>Laura Green</v>
      </c>
      <c r="E355">
        <v>56</v>
      </c>
      <c r="F355" t="s">
        <v>3982</v>
      </c>
      <c r="G355" t="s">
        <v>16</v>
      </c>
      <c r="H355" t="s">
        <v>1107</v>
      </c>
      <c r="I355" t="s">
        <v>35</v>
      </c>
      <c r="J355" t="s">
        <v>12</v>
      </c>
      <c r="K355" t="s">
        <v>19</v>
      </c>
    </row>
    <row r="356" spans="1:11" x14ac:dyDescent="0.35">
      <c r="A356" t="s">
        <v>1108</v>
      </c>
      <c r="B356" t="s">
        <v>4032</v>
      </c>
      <c r="C356" t="s">
        <v>4015</v>
      </c>
      <c r="D356" t="str">
        <f>Customer_Dim_UPDATED[[#This Row],[First Name]]&amp;" "&amp;Customer_Dim_UPDATED[[#This Row],[Last Name]]</f>
        <v>Ryan Torres</v>
      </c>
      <c r="E356">
        <v>38</v>
      </c>
      <c r="F356" t="s">
        <v>3977</v>
      </c>
      <c r="G356" t="s">
        <v>9</v>
      </c>
      <c r="H356" t="s">
        <v>1110</v>
      </c>
      <c r="I356" t="s">
        <v>166</v>
      </c>
      <c r="J356" t="s">
        <v>12</v>
      </c>
      <c r="K356" t="s">
        <v>31</v>
      </c>
    </row>
    <row r="357" spans="1:11" x14ac:dyDescent="0.35">
      <c r="A357" t="s">
        <v>1111</v>
      </c>
      <c r="B357" t="s">
        <v>4207</v>
      </c>
      <c r="C357" t="s">
        <v>4305</v>
      </c>
      <c r="D357" t="str">
        <f>Customer_Dim_UPDATED[[#This Row],[First Name]]&amp;" "&amp;Customer_Dim_UPDATED[[#This Row],[Last Name]]</f>
        <v>Carlos Flores</v>
      </c>
      <c r="E357">
        <v>20</v>
      </c>
      <c r="F357" t="s">
        <v>3987</v>
      </c>
      <c r="G357" t="s">
        <v>9</v>
      </c>
      <c r="H357" t="s">
        <v>1113</v>
      </c>
      <c r="I357" t="s">
        <v>74</v>
      </c>
      <c r="J357" t="s">
        <v>12</v>
      </c>
      <c r="K357" t="s">
        <v>13</v>
      </c>
    </row>
    <row r="358" spans="1:11" x14ac:dyDescent="0.35">
      <c r="A358" t="s">
        <v>1114</v>
      </c>
      <c r="B358" t="s">
        <v>4237</v>
      </c>
      <c r="C358" t="s">
        <v>4428</v>
      </c>
      <c r="D358" t="str">
        <f>Customer_Dim_UPDATED[[#This Row],[First Name]]&amp;" "&amp;Customer_Dim_UPDATED[[#This Row],[Last Name]]</f>
        <v>Steve Hunt</v>
      </c>
      <c r="E358">
        <v>54</v>
      </c>
      <c r="F358" t="s">
        <v>3974</v>
      </c>
      <c r="G358" t="s">
        <v>9</v>
      </c>
      <c r="H358" t="s">
        <v>1116</v>
      </c>
      <c r="I358" t="s">
        <v>286</v>
      </c>
      <c r="J358" t="s">
        <v>12</v>
      </c>
      <c r="K358" t="s">
        <v>26</v>
      </c>
    </row>
    <row r="359" spans="1:11" x14ac:dyDescent="0.35">
      <c r="A359" t="s">
        <v>1117</v>
      </c>
      <c r="B359" t="s">
        <v>4429</v>
      </c>
      <c r="C359" t="s">
        <v>4430</v>
      </c>
      <c r="D359" t="str">
        <f>Customer_Dim_UPDATED[[#This Row],[First Name]]&amp;" "&amp;Customer_Dim_UPDATED[[#This Row],[Last Name]]</f>
        <v>Manuel Castillo</v>
      </c>
      <c r="E359">
        <v>41</v>
      </c>
      <c r="F359" t="s">
        <v>3974</v>
      </c>
      <c r="G359" t="s">
        <v>9</v>
      </c>
      <c r="H359" t="s">
        <v>1119</v>
      </c>
      <c r="I359" t="s">
        <v>236</v>
      </c>
      <c r="J359" t="s">
        <v>12</v>
      </c>
      <c r="K359" t="s">
        <v>13</v>
      </c>
    </row>
    <row r="360" spans="1:11" x14ac:dyDescent="0.35">
      <c r="A360" t="s">
        <v>1120</v>
      </c>
      <c r="B360" t="s">
        <v>4004</v>
      </c>
      <c r="C360" t="s">
        <v>4431</v>
      </c>
      <c r="D360" t="str">
        <f>Customer_Dim_UPDATED[[#This Row],[First Name]]&amp;" "&amp;Customer_Dim_UPDATED[[#This Row],[Last Name]]</f>
        <v>Ashley Anderson</v>
      </c>
      <c r="E360">
        <v>60</v>
      </c>
      <c r="F360" t="s">
        <v>3982</v>
      </c>
      <c r="G360" t="s">
        <v>16</v>
      </c>
      <c r="H360" t="s">
        <v>1122</v>
      </c>
      <c r="I360" t="s">
        <v>312</v>
      </c>
      <c r="J360" t="s">
        <v>12</v>
      </c>
      <c r="K360" t="s">
        <v>13</v>
      </c>
    </row>
    <row r="361" spans="1:11" x14ac:dyDescent="0.35">
      <c r="A361" t="s">
        <v>1123</v>
      </c>
      <c r="B361" t="s">
        <v>4432</v>
      </c>
      <c r="C361" t="s">
        <v>4247</v>
      </c>
      <c r="D361" t="str">
        <f>Customer_Dim_UPDATED[[#This Row],[First Name]]&amp;" "&amp;Customer_Dim_UPDATED[[#This Row],[Last Name]]</f>
        <v>Melanie Lam</v>
      </c>
      <c r="E361">
        <v>32</v>
      </c>
      <c r="F361" t="s">
        <v>3977</v>
      </c>
      <c r="G361" t="s">
        <v>9</v>
      </c>
      <c r="H361" t="s">
        <v>1125</v>
      </c>
      <c r="I361" t="s">
        <v>62</v>
      </c>
      <c r="J361" t="s">
        <v>12</v>
      </c>
      <c r="K361" t="s">
        <v>31</v>
      </c>
    </row>
    <row r="362" spans="1:11" x14ac:dyDescent="0.35">
      <c r="A362" t="s">
        <v>1126</v>
      </c>
      <c r="B362" t="s">
        <v>4062</v>
      </c>
      <c r="C362" t="s">
        <v>4433</v>
      </c>
      <c r="D362" t="str">
        <f>Customer_Dim_UPDATED[[#This Row],[First Name]]&amp;" "&amp;Customer_Dim_UPDATED[[#This Row],[Last Name]]</f>
        <v>Denise Tate</v>
      </c>
      <c r="E362">
        <v>34</v>
      </c>
      <c r="F362" t="s">
        <v>3977</v>
      </c>
      <c r="G362" t="s">
        <v>9</v>
      </c>
      <c r="H362" t="s">
        <v>1128</v>
      </c>
      <c r="I362" t="s">
        <v>290</v>
      </c>
      <c r="J362" t="s">
        <v>12</v>
      </c>
      <c r="K362" t="s">
        <v>19</v>
      </c>
    </row>
    <row r="363" spans="1:11" x14ac:dyDescent="0.35">
      <c r="A363" t="s">
        <v>1129</v>
      </c>
      <c r="B363" t="s">
        <v>4434</v>
      </c>
      <c r="C363" t="s">
        <v>4030</v>
      </c>
      <c r="D363" t="str">
        <f>Customer_Dim_UPDATED[[#This Row],[First Name]]&amp;" "&amp;Customer_Dim_UPDATED[[#This Row],[Last Name]]</f>
        <v>Natalie Johnson</v>
      </c>
      <c r="E363">
        <v>64</v>
      </c>
      <c r="F363" t="s">
        <v>3982</v>
      </c>
      <c r="G363" t="s">
        <v>9</v>
      </c>
      <c r="H363" t="s">
        <v>1131</v>
      </c>
      <c r="I363" t="s">
        <v>253</v>
      </c>
      <c r="J363" t="s">
        <v>12</v>
      </c>
      <c r="K363" t="s">
        <v>19</v>
      </c>
    </row>
    <row r="364" spans="1:11" x14ac:dyDescent="0.35">
      <c r="A364" t="s">
        <v>1132</v>
      </c>
      <c r="B364" t="s">
        <v>4435</v>
      </c>
      <c r="C364" t="s">
        <v>4382</v>
      </c>
      <c r="D364" t="str">
        <f>Customer_Dim_UPDATED[[#This Row],[First Name]]&amp;" "&amp;Customer_Dim_UPDATED[[#This Row],[Last Name]]</f>
        <v>Joshua Smith Dvm</v>
      </c>
      <c r="E364">
        <v>60</v>
      </c>
      <c r="F364" t="s">
        <v>3982</v>
      </c>
      <c r="G364" t="s">
        <v>9</v>
      </c>
      <c r="H364" t="s">
        <v>1134</v>
      </c>
      <c r="I364" t="s">
        <v>162</v>
      </c>
      <c r="J364" t="s">
        <v>12</v>
      </c>
      <c r="K364" t="s">
        <v>13</v>
      </c>
    </row>
    <row r="365" spans="1:11" x14ac:dyDescent="0.35">
      <c r="A365" t="s">
        <v>1135</v>
      </c>
      <c r="B365" t="s">
        <v>4299</v>
      </c>
      <c r="C365" t="s">
        <v>4091</v>
      </c>
      <c r="D365" t="str">
        <f>Customer_Dim_UPDATED[[#This Row],[First Name]]&amp;" "&amp;Customer_Dim_UPDATED[[#This Row],[Last Name]]</f>
        <v>Elizabeth Smith</v>
      </c>
      <c r="E365">
        <v>23</v>
      </c>
      <c r="F365" t="s">
        <v>3987</v>
      </c>
      <c r="G365" t="s">
        <v>9</v>
      </c>
      <c r="H365" t="s">
        <v>1137</v>
      </c>
      <c r="I365" t="s">
        <v>25</v>
      </c>
      <c r="J365" t="s">
        <v>12</v>
      </c>
      <c r="K365" t="s">
        <v>26</v>
      </c>
    </row>
    <row r="366" spans="1:11" x14ac:dyDescent="0.35">
      <c r="A366" t="s">
        <v>1138</v>
      </c>
      <c r="B366" t="s">
        <v>4436</v>
      </c>
      <c r="C366" t="s">
        <v>4437</v>
      </c>
      <c r="D366" t="str">
        <f>Customer_Dim_UPDATED[[#This Row],[First Name]]&amp;" "&amp;Customer_Dim_UPDATED[[#This Row],[Last Name]]</f>
        <v>Chloe Aguilar</v>
      </c>
      <c r="E366">
        <v>58</v>
      </c>
      <c r="F366" t="s">
        <v>3982</v>
      </c>
      <c r="G366" t="s">
        <v>9</v>
      </c>
      <c r="H366" t="s">
        <v>1140</v>
      </c>
      <c r="I366" t="s">
        <v>133</v>
      </c>
      <c r="J366" t="s">
        <v>12</v>
      </c>
      <c r="K366" t="s">
        <v>26</v>
      </c>
    </row>
    <row r="367" spans="1:11" x14ac:dyDescent="0.35">
      <c r="A367" t="s">
        <v>1141</v>
      </c>
      <c r="B367" t="s">
        <v>4438</v>
      </c>
      <c r="C367" t="s">
        <v>4439</v>
      </c>
      <c r="D367" t="str">
        <f>Customer_Dim_UPDATED[[#This Row],[First Name]]&amp;" "&amp;Customer_Dim_UPDATED[[#This Row],[Last Name]]</f>
        <v>Brandon Mcbride</v>
      </c>
      <c r="E367">
        <v>63</v>
      </c>
      <c r="F367" t="s">
        <v>3982</v>
      </c>
      <c r="G367" t="s">
        <v>16</v>
      </c>
      <c r="H367" t="s">
        <v>1143</v>
      </c>
      <c r="I367" t="s">
        <v>162</v>
      </c>
      <c r="J367" t="s">
        <v>12</v>
      </c>
      <c r="K367" t="s">
        <v>19</v>
      </c>
    </row>
    <row r="368" spans="1:11" x14ac:dyDescent="0.35">
      <c r="A368" t="s">
        <v>1144</v>
      </c>
      <c r="B368" t="s">
        <v>4440</v>
      </c>
      <c r="C368" t="s">
        <v>4017</v>
      </c>
      <c r="D368" t="str">
        <f>Customer_Dim_UPDATED[[#This Row],[First Name]]&amp;" "&amp;Customer_Dim_UPDATED[[#This Row],[Last Name]]</f>
        <v>Mallory Allen</v>
      </c>
      <c r="E368">
        <v>40</v>
      </c>
      <c r="F368" t="s">
        <v>3977</v>
      </c>
      <c r="G368" t="s">
        <v>16</v>
      </c>
      <c r="H368" t="s">
        <v>1146</v>
      </c>
      <c r="I368" t="s">
        <v>22</v>
      </c>
      <c r="J368" t="s">
        <v>12</v>
      </c>
      <c r="K368" t="s">
        <v>19</v>
      </c>
    </row>
    <row r="369" spans="1:11" x14ac:dyDescent="0.35">
      <c r="A369" t="s">
        <v>1147</v>
      </c>
      <c r="B369" t="s">
        <v>4441</v>
      </c>
      <c r="C369" t="s">
        <v>4030</v>
      </c>
      <c r="D369" t="str">
        <f>Customer_Dim_UPDATED[[#This Row],[First Name]]&amp;" "&amp;Customer_Dim_UPDATED[[#This Row],[Last Name]]</f>
        <v>Melinda Johnson</v>
      </c>
      <c r="E369">
        <v>51</v>
      </c>
      <c r="F369" t="s">
        <v>3974</v>
      </c>
      <c r="G369" t="s">
        <v>9</v>
      </c>
      <c r="H369" t="s">
        <v>1149</v>
      </c>
      <c r="I369" t="s">
        <v>25</v>
      </c>
      <c r="J369" t="s">
        <v>12</v>
      </c>
      <c r="K369" t="s">
        <v>26</v>
      </c>
    </row>
    <row r="370" spans="1:11" x14ac:dyDescent="0.35">
      <c r="A370" t="s">
        <v>1150</v>
      </c>
      <c r="B370" t="s">
        <v>4442</v>
      </c>
      <c r="C370" t="s">
        <v>4403</v>
      </c>
      <c r="D370" t="str">
        <f>Customer_Dim_UPDATED[[#This Row],[First Name]]&amp;" "&amp;Customer_Dim_UPDATED[[#This Row],[Last Name]]</f>
        <v>Miranda King</v>
      </c>
      <c r="E370">
        <v>34</v>
      </c>
      <c r="F370" t="s">
        <v>3977</v>
      </c>
      <c r="G370" t="s">
        <v>16</v>
      </c>
      <c r="H370" t="s">
        <v>1152</v>
      </c>
      <c r="I370" t="s">
        <v>58</v>
      </c>
      <c r="J370" t="s">
        <v>12</v>
      </c>
      <c r="K370" t="s">
        <v>19</v>
      </c>
    </row>
    <row r="371" spans="1:11" x14ac:dyDescent="0.35">
      <c r="A371" t="s">
        <v>1153</v>
      </c>
      <c r="B371" t="s">
        <v>4135</v>
      </c>
      <c r="C371" t="s">
        <v>4017</v>
      </c>
      <c r="D371" t="str">
        <f>Customer_Dim_UPDATED[[#This Row],[First Name]]&amp;" "&amp;Customer_Dim_UPDATED[[#This Row],[Last Name]]</f>
        <v>Gregory Allen</v>
      </c>
      <c r="E371">
        <v>20</v>
      </c>
      <c r="F371" t="s">
        <v>3987</v>
      </c>
      <c r="G371" t="s">
        <v>16</v>
      </c>
      <c r="H371" t="s">
        <v>1155</v>
      </c>
      <c r="I371" t="s">
        <v>170</v>
      </c>
      <c r="J371" t="s">
        <v>12</v>
      </c>
      <c r="K371" t="s">
        <v>19</v>
      </c>
    </row>
    <row r="372" spans="1:11" x14ac:dyDescent="0.35">
      <c r="A372" t="s">
        <v>1156</v>
      </c>
      <c r="B372" t="s">
        <v>4443</v>
      </c>
      <c r="C372" t="s">
        <v>4073</v>
      </c>
      <c r="D372" t="str">
        <f>Customer_Dim_UPDATED[[#This Row],[First Name]]&amp;" "&amp;Customer_Dim_UPDATED[[#This Row],[Last Name]]</f>
        <v>James Holloway Jr.</v>
      </c>
      <c r="E372">
        <v>45</v>
      </c>
      <c r="F372" t="s">
        <v>3974</v>
      </c>
      <c r="G372" t="s">
        <v>9</v>
      </c>
      <c r="H372" t="s">
        <v>1158</v>
      </c>
      <c r="I372" t="s">
        <v>253</v>
      </c>
      <c r="J372" t="s">
        <v>12</v>
      </c>
      <c r="K372" t="s">
        <v>31</v>
      </c>
    </row>
    <row r="373" spans="1:11" x14ac:dyDescent="0.35">
      <c r="A373" t="s">
        <v>1159</v>
      </c>
      <c r="B373" t="s">
        <v>4014</v>
      </c>
      <c r="C373" t="s">
        <v>4327</v>
      </c>
      <c r="D373" t="str">
        <f>Customer_Dim_UPDATED[[#This Row],[First Name]]&amp;" "&amp;Customer_Dim_UPDATED[[#This Row],[Last Name]]</f>
        <v>Michael Garner</v>
      </c>
      <c r="E373">
        <v>21</v>
      </c>
      <c r="F373" t="s">
        <v>3987</v>
      </c>
      <c r="G373" t="s">
        <v>16</v>
      </c>
      <c r="H373" t="s">
        <v>1161</v>
      </c>
      <c r="I373" t="s">
        <v>47</v>
      </c>
      <c r="J373" t="s">
        <v>12</v>
      </c>
      <c r="K373" t="s">
        <v>19</v>
      </c>
    </row>
    <row r="374" spans="1:11" x14ac:dyDescent="0.35">
      <c r="A374" t="s">
        <v>1162</v>
      </c>
      <c r="B374" t="s">
        <v>4283</v>
      </c>
      <c r="C374" t="s">
        <v>4169</v>
      </c>
      <c r="D374" t="str">
        <f>Customer_Dim_UPDATED[[#This Row],[First Name]]&amp;" "&amp;Customer_Dim_UPDATED[[#This Row],[Last Name]]</f>
        <v>Jacqueline Anthony</v>
      </c>
      <c r="E374">
        <v>28</v>
      </c>
      <c r="F374" t="s">
        <v>3977</v>
      </c>
      <c r="G374" t="s">
        <v>9</v>
      </c>
      <c r="H374" t="s">
        <v>1164</v>
      </c>
      <c r="I374" t="s">
        <v>25</v>
      </c>
      <c r="J374" t="s">
        <v>12</v>
      </c>
      <c r="K374" t="s">
        <v>26</v>
      </c>
    </row>
    <row r="375" spans="1:11" x14ac:dyDescent="0.35">
      <c r="A375" t="s">
        <v>1165</v>
      </c>
      <c r="B375" t="s">
        <v>4056</v>
      </c>
      <c r="C375" t="s">
        <v>4444</v>
      </c>
      <c r="D375" t="str">
        <f>Customer_Dim_UPDATED[[#This Row],[First Name]]&amp;" "&amp;Customer_Dim_UPDATED[[#This Row],[Last Name]]</f>
        <v>James Orozco</v>
      </c>
      <c r="E375">
        <v>37</v>
      </c>
      <c r="F375" t="s">
        <v>3977</v>
      </c>
      <c r="G375" t="s">
        <v>16</v>
      </c>
      <c r="H375" t="s">
        <v>1167</v>
      </c>
      <c r="I375" t="s">
        <v>433</v>
      </c>
      <c r="J375" t="s">
        <v>12</v>
      </c>
      <c r="K375" t="s">
        <v>13</v>
      </c>
    </row>
    <row r="376" spans="1:11" x14ac:dyDescent="0.35">
      <c r="A376" t="s">
        <v>1168</v>
      </c>
      <c r="B376" t="s">
        <v>4445</v>
      </c>
      <c r="C376" t="s">
        <v>4147</v>
      </c>
      <c r="D376" t="str">
        <f>Customer_Dim_UPDATED[[#This Row],[First Name]]&amp;" "&amp;Customer_Dim_UPDATED[[#This Row],[Last Name]]</f>
        <v>Emma Wilson</v>
      </c>
      <c r="E376">
        <v>60</v>
      </c>
      <c r="F376" t="s">
        <v>3982</v>
      </c>
      <c r="G376" t="s">
        <v>9</v>
      </c>
      <c r="H376" t="s">
        <v>1170</v>
      </c>
      <c r="I376" t="s">
        <v>99</v>
      </c>
      <c r="J376" t="s">
        <v>12</v>
      </c>
      <c r="K376" t="s">
        <v>19</v>
      </c>
    </row>
    <row r="377" spans="1:11" x14ac:dyDescent="0.35">
      <c r="A377" t="s">
        <v>1171</v>
      </c>
      <c r="B377" t="s">
        <v>4031</v>
      </c>
      <c r="C377" t="s">
        <v>4446</v>
      </c>
      <c r="D377" t="str">
        <f>Customer_Dim_UPDATED[[#This Row],[First Name]]&amp;" "&amp;Customer_Dim_UPDATED[[#This Row],[Last Name]]</f>
        <v>Joshua Bell</v>
      </c>
      <c r="E377">
        <v>26</v>
      </c>
      <c r="F377" t="s">
        <v>3977</v>
      </c>
      <c r="G377" t="s">
        <v>9</v>
      </c>
      <c r="H377" t="s">
        <v>1173</v>
      </c>
      <c r="I377" t="s">
        <v>200</v>
      </c>
      <c r="J377" t="s">
        <v>12</v>
      </c>
      <c r="K377" t="s">
        <v>19</v>
      </c>
    </row>
    <row r="378" spans="1:11" x14ac:dyDescent="0.35">
      <c r="A378" t="s">
        <v>1174</v>
      </c>
      <c r="B378" t="s">
        <v>4447</v>
      </c>
      <c r="C378" t="s">
        <v>4448</v>
      </c>
      <c r="D378" t="str">
        <f>Customer_Dim_UPDATED[[#This Row],[First Name]]&amp;" "&amp;Customer_Dim_UPDATED[[#This Row],[Last Name]]</f>
        <v>Michele Burke</v>
      </c>
      <c r="E378">
        <v>30</v>
      </c>
      <c r="F378" t="s">
        <v>3977</v>
      </c>
      <c r="G378" t="s">
        <v>9</v>
      </c>
      <c r="H378" t="s">
        <v>1176</v>
      </c>
      <c r="I378" t="s">
        <v>166</v>
      </c>
      <c r="J378" t="s">
        <v>12</v>
      </c>
      <c r="K378" t="s">
        <v>26</v>
      </c>
    </row>
    <row r="379" spans="1:11" x14ac:dyDescent="0.35">
      <c r="A379" t="s">
        <v>1177</v>
      </c>
      <c r="B379" t="s">
        <v>4426</v>
      </c>
      <c r="C379" t="s">
        <v>4449</v>
      </c>
      <c r="D379" t="str">
        <f>Customer_Dim_UPDATED[[#This Row],[First Name]]&amp;" "&amp;Customer_Dim_UPDATED[[#This Row],[Last Name]]</f>
        <v>Charles Conley</v>
      </c>
      <c r="E379">
        <v>39</v>
      </c>
      <c r="F379" t="s">
        <v>3977</v>
      </c>
      <c r="G379" t="s">
        <v>16</v>
      </c>
      <c r="H379" t="s">
        <v>1179</v>
      </c>
      <c r="I379" t="s">
        <v>433</v>
      </c>
      <c r="J379" t="s">
        <v>12</v>
      </c>
      <c r="K379" t="s">
        <v>13</v>
      </c>
    </row>
    <row r="380" spans="1:11" x14ac:dyDescent="0.35">
      <c r="A380" t="s">
        <v>1180</v>
      </c>
      <c r="B380" t="s">
        <v>4450</v>
      </c>
      <c r="C380" t="s">
        <v>4265</v>
      </c>
      <c r="D380" t="str">
        <f>Customer_Dim_UPDATED[[#This Row],[First Name]]&amp;" "&amp;Customer_Dim_UPDATED[[#This Row],[Last Name]]</f>
        <v>Frank Stewart</v>
      </c>
      <c r="E380">
        <v>44</v>
      </c>
      <c r="F380" t="s">
        <v>3974</v>
      </c>
      <c r="G380" t="s">
        <v>16</v>
      </c>
      <c r="H380" t="s">
        <v>1182</v>
      </c>
      <c r="I380" t="s">
        <v>92</v>
      </c>
      <c r="J380" t="s">
        <v>12</v>
      </c>
      <c r="K380" t="s">
        <v>26</v>
      </c>
    </row>
    <row r="381" spans="1:11" x14ac:dyDescent="0.35">
      <c r="A381" t="s">
        <v>1183</v>
      </c>
      <c r="B381" t="s">
        <v>4451</v>
      </c>
      <c r="C381" t="s">
        <v>3999</v>
      </c>
      <c r="D381" t="str">
        <f>Customer_Dim_UPDATED[[#This Row],[First Name]]&amp;" "&amp;Customer_Dim_UPDATED[[#This Row],[Last Name]]</f>
        <v>Tanya Lopez</v>
      </c>
      <c r="E381">
        <v>34</v>
      </c>
      <c r="F381" t="s">
        <v>3977</v>
      </c>
      <c r="G381" t="s">
        <v>16</v>
      </c>
      <c r="H381" t="s">
        <v>1185</v>
      </c>
      <c r="I381" t="s">
        <v>266</v>
      </c>
      <c r="J381" t="s">
        <v>12</v>
      </c>
      <c r="K381" t="s">
        <v>13</v>
      </c>
    </row>
    <row r="382" spans="1:11" x14ac:dyDescent="0.35">
      <c r="A382" t="s">
        <v>1186</v>
      </c>
      <c r="B382" t="s">
        <v>4452</v>
      </c>
      <c r="C382" t="s">
        <v>4453</v>
      </c>
      <c r="D382" t="str">
        <f>Customer_Dim_UPDATED[[#This Row],[First Name]]&amp;" "&amp;Customer_Dim_UPDATED[[#This Row],[Last Name]]</f>
        <v>Shelley Ponce</v>
      </c>
      <c r="E382">
        <v>23</v>
      </c>
      <c r="F382" t="s">
        <v>3987</v>
      </c>
      <c r="G382" t="s">
        <v>9</v>
      </c>
      <c r="H382" t="s">
        <v>1188</v>
      </c>
      <c r="I382" t="s">
        <v>216</v>
      </c>
      <c r="J382" t="s">
        <v>12</v>
      </c>
      <c r="K382" t="s">
        <v>13</v>
      </c>
    </row>
    <row r="383" spans="1:11" x14ac:dyDescent="0.35">
      <c r="A383" t="s">
        <v>1189</v>
      </c>
      <c r="B383" t="s">
        <v>4454</v>
      </c>
      <c r="C383" t="s">
        <v>4455</v>
      </c>
      <c r="D383" t="str">
        <f>Customer_Dim_UPDATED[[#This Row],[First Name]]&amp;" "&amp;Customer_Dim_UPDATED[[#This Row],[Last Name]]</f>
        <v>Erika Padilla</v>
      </c>
      <c r="E383">
        <v>50</v>
      </c>
      <c r="F383" t="s">
        <v>3974</v>
      </c>
      <c r="G383" t="s">
        <v>9</v>
      </c>
      <c r="H383" t="s">
        <v>1191</v>
      </c>
      <c r="I383" t="s">
        <v>22</v>
      </c>
      <c r="J383" t="s">
        <v>12</v>
      </c>
      <c r="K383" t="s">
        <v>31</v>
      </c>
    </row>
    <row r="384" spans="1:11" x14ac:dyDescent="0.35">
      <c r="A384" t="s">
        <v>1192</v>
      </c>
      <c r="B384" t="s">
        <v>4456</v>
      </c>
      <c r="C384" t="s">
        <v>4078</v>
      </c>
      <c r="D384" t="str">
        <f>Customer_Dim_UPDATED[[#This Row],[First Name]]&amp;" "&amp;Customer_Dim_UPDATED[[#This Row],[Last Name]]</f>
        <v>Martha Brown</v>
      </c>
      <c r="E384">
        <v>20</v>
      </c>
      <c r="F384" t="s">
        <v>3987</v>
      </c>
      <c r="G384" t="s">
        <v>16</v>
      </c>
      <c r="H384" t="s">
        <v>1194</v>
      </c>
      <c r="I384" t="s">
        <v>30</v>
      </c>
      <c r="J384" t="s">
        <v>12</v>
      </c>
      <c r="K384" t="s">
        <v>13</v>
      </c>
    </row>
    <row r="385" spans="1:11" x14ac:dyDescent="0.35">
      <c r="A385" t="s">
        <v>1195</v>
      </c>
      <c r="B385" t="s">
        <v>4457</v>
      </c>
      <c r="C385" t="s">
        <v>4458</v>
      </c>
      <c r="D385" t="str">
        <f>Customer_Dim_UPDATED[[#This Row],[First Name]]&amp;" "&amp;Customer_Dim_UPDATED[[#This Row],[Last Name]]</f>
        <v>Kristine Higgins</v>
      </c>
      <c r="E385">
        <v>27</v>
      </c>
      <c r="F385" t="s">
        <v>3977</v>
      </c>
      <c r="G385" t="s">
        <v>16</v>
      </c>
      <c r="H385" t="s">
        <v>1197</v>
      </c>
      <c r="I385" t="s">
        <v>316</v>
      </c>
      <c r="J385" t="s">
        <v>12</v>
      </c>
      <c r="K385" t="s">
        <v>31</v>
      </c>
    </row>
    <row r="386" spans="1:11" x14ac:dyDescent="0.35">
      <c r="A386" t="s">
        <v>1198</v>
      </c>
      <c r="B386" t="s">
        <v>4402</v>
      </c>
      <c r="C386" t="s">
        <v>4459</v>
      </c>
      <c r="D386" t="str">
        <f>Customer_Dim_UPDATED[[#This Row],[First Name]]&amp;" "&amp;Customer_Dim_UPDATED[[#This Row],[Last Name]]</f>
        <v>Andrew Mason</v>
      </c>
      <c r="E386">
        <v>52</v>
      </c>
      <c r="F386" t="s">
        <v>3974</v>
      </c>
      <c r="G386" t="s">
        <v>16</v>
      </c>
      <c r="H386" t="s">
        <v>1200</v>
      </c>
      <c r="I386" t="s">
        <v>266</v>
      </c>
      <c r="J386" t="s">
        <v>12</v>
      </c>
      <c r="K386" t="s">
        <v>26</v>
      </c>
    </row>
    <row r="387" spans="1:11" x14ac:dyDescent="0.35">
      <c r="A387" t="s">
        <v>1201</v>
      </c>
      <c r="B387" t="s">
        <v>4460</v>
      </c>
      <c r="C387" t="s">
        <v>4461</v>
      </c>
      <c r="D387" t="str">
        <f>Customer_Dim_UPDATED[[#This Row],[First Name]]&amp;" "&amp;Customer_Dim_UPDATED[[#This Row],[Last Name]]</f>
        <v>Tammy Brennan</v>
      </c>
      <c r="E387">
        <v>60</v>
      </c>
      <c r="F387" t="s">
        <v>3982</v>
      </c>
      <c r="G387" t="s">
        <v>9</v>
      </c>
      <c r="H387" t="s">
        <v>1203</v>
      </c>
      <c r="I387" t="s">
        <v>316</v>
      </c>
      <c r="J387" t="s">
        <v>12</v>
      </c>
      <c r="K387" t="s">
        <v>13</v>
      </c>
    </row>
    <row r="388" spans="1:11" x14ac:dyDescent="0.35">
      <c r="A388" t="s">
        <v>1204</v>
      </c>
      <c r="B388" t="s">
        <v>4432</v>
      </c>
      <c r="C388" t="s">
        <v>4186</v>
      </c>
      <c r="D388" t="str">
        <f>Customer_Dim_UPDATED[[#This Row],[First Name]]&amp;" "&amp;Customer_Dim_UPDATED[[#This Row],[Last Name]]</f>
        <v>Melanie Mitchell</v>
      </c>
      <c r="E388">
        <v>18</v>
      </c>
      <c r="F388" t="s">
        <v>4028</v>
      </c>
      <c r="G388" t="s">
        <v>16</v>
      </c>
      <c r="H388" t="s">
        <v>1206</v>
      </c>
      <c r="I388" t="s">
        <v>140</v>
      </c>
      <c r="J388" t="s">
        <v>12</v>
      </c>
      <c r="K388" t="s">
        <v>26</v>
      </c>
    </row>
    <row r="389" spans="1:11" x14ac:dyDescent="0.35">
      <c r="A389" t="s">
        <v>1207</v>
      </c>
      <c r="B389" t="s">
        <v>4070</v>
      </c>
      <c r="C389" t="s">
        <v>4114</v>
      </c>
      <c r="D389" t="str">
        <f>Customer_Dim_UPDATED[[#This Row],[First Name]]&amp;" "&amp;Customer_Dim_UPDATED[[#This Row],[Last Name]]</f>
        <v>Timothy Gardner</v>
      </c>
      <c r="E389">
        <v>28</v>
      </c>
      <c r="F389" t="s">
        <v>3977</v>
      </c>
      <c r="G389" t="s">
        <v>16</v>
      </c>
      <c r="H389" t="s">
        <v>1209</v>
      </c>
      <c r="I389" t="s">
        <v>88</v>
      </c>
      <c r="J389" t="s">
        <v>12</v>
      </c>
      <c r="K389" t="s">
        <v>31</v>
      </c>
    </row>
    <row r="390" spans="1:11" x14ac:dyDescent="0.35">
      <c r="A390" t="s">
        <v>1210</v>
      </c>
      <c r="B390" t="s">
        <v>4070</v>
      </c>
      <c r="C390" t="s">
        <v>4425</v>
      </c>
      <c r="D390" t="str">
        <f>Customer_Dim_UPDATED[[#This Row],[First Name]]&amp;" "&amp;Customer_Dim_UPDATED[[#This Row],[Last Name]]</f>
        <v>Timothy Valenzuela</v>
      </c>
      <c r="E390">
        <v>53</v>
      </c>
      <c r="F390" t="s">
        <v>3974</v>
      </c>
      <c r="G390" t="s">
        <v>9</v>
      </c>
      <c r="H390" t="s">
        <v>1212</v>
      </c>
      <c r="I390" t="s">
        <v>113</v>
      </c>
      <c r="J390" t="s">
        <v>12</v>
      </c>
      <c r="K390" t="s">
        <v>19</v>
      </c>
    </row>
    <row r="391" spans="1:11" x14ac:dyDescent="0.35">
      <c r="A391" t="s">
        <v>1213</v>
      </c>
      <c r="B391" t="s">
        <v>4227</v>
      </c>
      <c r="C391" t="s">
        <v>3999</v>
      </c>
      <c r="D391" t="str">
        <f>Customer_Dim_UPDATED[[#This Row],[First Name]]&amp;" "&amp;Customer_Dim_UPDATED[[#This Row],[Last Name]]</f>
        <v>Cynthia Lopez</v>
      </c>
      <c r="E391">
        <v>50</v>
      </c>
      <c r="F391" t="s">
        <v>3974</v>
      </c>
      <c r="G391" t="s">
        <v>9</v>
      </c>
      <c r="H391" t="s">
        <v>1215</v>
      </c>
      <c r="I391" t="s">
        <v>70</v>
      </c>
      <c r="J391" t="s">
        <v>12</v>
      </c>
      <c r="K391" t="s">
        <v>19</v>
      </c>
    </row>
    <row r="392" spans="1:11" x14ac:dyDescent="0.35">
      <c r="A392" t="s">
        <v>1216</v>
      </c>
      <c r="B392" t="s">
        <v>3990</v>
      </c>
      <c r="C392" t="s">
        <v>4446</v>
      </c>
      <c r="D392" t="str">
        <f>Customer_Dim_UPDATED[[#This Row],[First Name]]&amp;" "&amp;Customer_Dim_UPDATED[[#This Row],[Last Name]]</f>
        <v>Daniel Bell</v>
      </c>
      <c r="E392">
        <v>56</v>
      </c>
      <c r="F392" t="s">
        <v>3982</v>
      </c>
      <c r="G392" t="s">
        <v>9</v>
      </c>
      <c r="H392" t="s">
        <v>1218</v>
      </c>
      <c r="I392" t="s">
        <v>290</v>
      </c>
      <c r="J392" t="s">
        <v>12</v>
      </c>
      <c r="K392" t="s">
        <v>31</v>
      </c>
    </row>
    <row r="393" spans="1:11" x14ac:dyDescent="0.35">
      <c r="A393" t="s">
        <v>1219</v>
      </c>
      <c r="B393" t="s">
        <v>4462</v>
      </c>
      <c r="C393" t="s">
        <v>4167</v>
      </c>
      <c r="D393" t="str">
        <f>Customer_Dim_UPDATED[[#This Row],[First Name]]&amp;" "&amp;Customer_Dim_UPDATED[[#This Row],[Last Name]]</f>
        <v>Heidi Tyler</v>
      </c>
      <c r="E393">
        <v>40</v>
      </c>
      <c r="F393" t="s">
        <v>3977</v>
      </c>
      <c r="G393" t="s">
        <v>16</v>
      </c>
      <c r="H393" t="s">
        <v>1221</v>
      </c>
      <c r="I393" t="s">
        <v>35</v>
      </c>
      <c r="J393" t="s">
        <v>12</v>
      </c>
      <c r="K393" t="s">
        <v>26</v>
      </c>
    </row>
    <row r="394" spans="1:11" x14ac:dyDescent="0.35">
      <c r="A394" t="s">
        <v>1222</v>
      </c>
      <c r="B394" t="s">
        <v>4283</v>
      </c>
      <c r="C394" t="s">
        <v>4341</v>
      </c>
      <c r="D394" t="str">
        <f>Customer_Dim_UPDATED[[#This Row],[First Name]]&amp;" "&amp;Customer_Dim_UPDATED[[#This Row],[Last Name]]</f>
        <v>Jacqueline Payne</v>
      </c>
      <c r="E394">
        <v>46</v>
      </c>
      <c r="F394" t="s">
        <v>3974</v>
      </c>
      <c r="G394" t="s">
        <v>9</v>
      </c>
      <c r="H394" t="s">
        <v>1224</v>
      </c>
      <c r="I394" t="s">
        <v>113</v>
      </c>
      <c r="J394" t="s">
        <v>12</v>
      </c>
      <c r="K394" t="s">
        <v>13</v>
      </c>
    </row>
    <row r="395" spans="1:11" x14ac:dyDescent="0.35">
      <c r="A395" t="s">
        <v>1225</v>
      </c>
      <c r="B395" t="s">
        <v>4014</v>
      </c>
      <c r="C395" t="s">
        <v>4463</v>
      </c>
      <c r="D395" t="str">
        <f>Customer_Dim_UPDATED[[#This Row],[First Name]]&amp;" "&amp;Customer_Dim_UPDATED[[#This Row],[Last Name]]</f>
        <v>Michael Mcneil</v>
      </c>
      <c r="E395">
        <v>46</v>
      </c>
      <c r="F395" t="s">
        <v>3974</v>
      </c>
      <c r="G395" t="s">
        <v>9</v>
      </c>
      <c r="H395" t="s">
        <v>1227</v>
      </c>
      <c r="I395" t="s">
        <v>117</v>
      </c>
      <c r="J395" t="s">
        <v>12</v>
      </c>
      <c r="K395" t="s">
        <v>26</v>
      </c>
    </row>
    <row r="396" spans="1:11" x14ac:dyDescent="0.35">
      <c r="A396" t="s">
        <v>1228</v>
      </c>
      <c r="B396" t="s">
        <v>4297</v>
      </c>
      <c r="C396" t="s">
        <v>4464</v>
      </c>
      <c r="D396" t="str">
        <f>Customer_Dim_UPDATED[[#This Row],[First Name]]&amp;" "&amp;Customer_Dim_UPDATED[[#This Row],[Last Name]]</f>
        <v>Alejandro Evans</v>
      </c>
      <c r="E396">
        <v>43</v>
      </c>
      <c r="F396" t="s">
        <v>3974</v>
      </c>
      <c r="G396" t="s">
        <v>16</v>
      </c>
      <c r="H396" t="s">
        <v>1230</v>
      </c>
      <c r="I396" t="s">
        <v>166</v>
      </c>
      <c r="J396" t="s">
        <v>12</v>
      </c>
      <c r="K396" t="s">
        <v>26</v>
      </c>
    </row>
    <row r="397" spans="1:11" x14ac:dyDescent="0.35">
      <c r="A397" t="s">
        <v>1231</v>
      </c>
      <c r="B397" t="s">
        <v>4438</v>
      </c>
      <c r="C397" t="s">
        <v>4410</v>
      </c>
      <c r="D397" t="str">
        <f>Customer_Dim_UPDATED[[#This Row],[First Name]]&amp;" "&amp;Customer_Dim_UPDATED[[#This Row],[Last Name]]</f>
        <v>Brandon Mcguire</v>
      </c>
      <c r="E397">
        <v>50</v>
      </c>
      <c r="F397" t="s">
        <v>3974</v>
      </c>
      <c r="G397" t="s">
        <v>9</v>
      </c>
      <c r="H397" t="s">
        <v>1233</v>
      </c>
      <c r="I397" t="s">
        <v>62</v>
      </c>
      <c r="J397" t="s">
        <v>12</v>
      </c>
      <c r="K397" t="s">
        <v>13</v>
      </c>
    </row>
    <row r="398" spans="1:11" x14ac:dyDescent="0.35">
      <c r="A398" t="s">
        <v>1234</v>
      </c>
      <c r="B398" t="s">
        <v>4465</v>
      </c>
      <c r="C398" t="s">
        <v>4466</v>
      </c>
      <c r="D398" t="str">
        <f>Customer_Dim_UPDATED[[#This Row],[First Name]]&amp;" "&amp;Customer_Dim_UPDATED[[#This Row],[Last Name]]</f>
        <v>Alexander Byrd</v>
      </c>
      <c r="E398">
        <v>25</v>
      </c>
      <c r="F398" t="s">
        <v>3987</v>
      </c>
      <c r="G398" t="s">
        <v>16</v>
      </c>
      <c r="H398" t="s">
        <v>1236</v>
      </c>
      <c r="I398" t="s">
        <v>58</v>
      </c>
      <c r="J398" t="s">
        <v>12</v>
      </c>
      <c r="K398" t="s">
        <v>31</v>
      </c>
    </row>
    <row r="399" spans="1:11" x14ac:dyDescent="0.35">
      <c r="A399" t="s">
        <v>1237</v>
      </c>
      <c r="B399" t="s">
        <v>4467</v>
      </c>
      <c r="C399" t="s">
        <v>4468</v>
      </c>
      <c r="D399" t="str">
        <f>Customer_Dim_UPDATED[[#This Row],[First Name]]&amp;" "&amp;Customer_Dim_UPDATED[[#This Row],[Last Name]]</f>
        <v>Charles Norman Phd</v>
      </c>
      <c r="E399">
        <v>62</v>
      </c>
      <c r="F399" t="s">
        <v>3982</v>
      </c>
      <c r="G399" t="s">
        <v>16</v>
      </c>
      <c r="H399" t="s">
        <v>123</v>
      </c>
      <c r="I399" t="s">
        <v>62</v>
      </c>
      <c r="J399" t="s">
        <v>12</v>
      </c>
      <c r="K399" t="s">
        <v>19</v>
      </c>
    </row>
    <row r="400" spans="1:11" x14ac:dyDescent="0.35">
      <c r="A400" t="s">
        <v>1239</v>
      </c>
      <c r="B400" t="s">
        <v>4115</v>
      </c>
      <c r="C400" t="s">
        <v>4030</v>
      </c>
      <c r="D400" t="str">
        <f>Customer_Dim_UPDATED[[#This Row],[First Name]]&amp;" "&amp;Customer_Dim_UPDATED[[#This Row],[Last Name]]</f>
        <v>Jennifer Johnson</v>
      </c>
      <c r="E400">
        <v>54</v>
      </c>
      <c r="F400" t="s">
        <v>3974</v>
      </c>
      <c r="G400" t="s">
        <v>9</v>
      </c>
      <c r="H400" t="s">
        <v>1241</v>
      </c>
      <c r="I400" t="s">
        <v>47</v>
      </c>
      <c r="J400" t="s">
        <v>12</v>
      </c>
      <c r="K400" t="s">
        <v>26</v>
      </c>
    </row>
    <row r="401" spans="1:11" x14ac:dyDescent="0.35">
      <c r="A401" t="s">
        <v>1242</v>
      </c>
      <c r="B401" t="s">
        <v>4008</v>
      </c>
      <c r="C401" t="s">
        <v>4469</v>
      </c>
      <c r="D401" t="str">
        <f>Customer_Dim_UPDATED[[#This Row],[First Name]]&amp;" "&amp;Customer_Dim_UPDATED[[#This Row],[Last Name]]</f>
        <v>John Donaldson</v>
      </c>
      <c r="E401">
        <v>27</v>
      </c>
      <c r="F401" t="s">
        <v>3977</v>
      </c>
      <c r="G401" t="s">
        <v>9</v>
      </c>
      <c r="H401" t="s">
        <v>1244</v>
      </c>
      <c r="I401" t="s">
        <v>433</v>
      </c>
      <c r="J401" t="s">
        <v>12</v>
      </c>
      <c r="K401" t="s">
        <v>26</v>
      </c>
    </row>
    <row r="402" spans="1:11" x14ac:dyDescent="0.35">
      <c r="A402" t="s">
        <v>1245</v>
      </c>
      <c r="B402" t="s">
        <v>4470</v>
      </c>
      <c r="C402" t="s">
        <v>4245</v>
      </c>
      <c r="D402" t="str">
        <f>Customer_Dim_UPDATED[[#This Row],[First Name]]&amp;" "&amp;Customer_Dim_UPDATED[[#This Row],[Last Name]]</f>
        <v>Mark Rogers</v>
      </c>
      <c r="E402">
        <v>57</v>
      </c>
      <c r="F402" t="s">
        <v>3982</v>
      </c>
      <c r="G402" t="s">
        <v>16</v>
      </c>
      <c r="H402" t="s">
        <v>1247</v>
      </c>
      <c r="I402" t="s">
        <v>96</v>
      </c>
      <c r="J402" t="s">
        <v>12</v>
      </c>
      <c r="K402" t="s">
        <v>19</v>
      </c>
    </row>
    <row r="403" spans="1:11" x14ac:dyDescent="0.35">
      <c r="A403" t="s">
        <v>1248</v>
      </c>
      <c r="B403" t="s">
        <v>4471</v>
      </c>
      <c r="C403" t="s">
        <v>4472</v>
      </c>
      <c r="D403" t="str">
        <f>Customer_Dim_UPDATED[[#This Row],[First Name]]&amp;" "&amp;Customer_Dim_UPDATED[[#This Row],[Last Name]]</f>
        <v>Terry Moses</v>
      </c>
      <c r="E403">
        <v>51</v>
      </c>
      <c r="F403" t="s">
        <v>3974</v>
      </c>
      <c r="G403" t="s">
        <v>16</v>
      </c>
      <c r="H403" t="s">
        <v>1250</v>
      </c>
      <c r="I403" t="s">
        <v>183</v>
      </c>
      <c r="J403" t="s">
        <v>12</v>
      </c>
      <c r="K403" t="s">
        <v>19</v>
      </c>
    </row>
    <row r="404" spans="1:11" x14ac:dyDescent="0.35">
      <c r="A404" t="s">
        <v>1251</v>
      </c>
      <c r="B404" t="s">
        <v>4473</v>
      </c>
      <c r="C404" t="s">
        <v>4106</v>
      </c>
      <c r="D404" t="str">
        <f>Customer_Dim_UPDATED[[#This Row],[First Name]]&amp;" "&amp;Customer_Dim_UPDATED[[#This Row],[Last Name]]</f>
        <v>Cassandra Perez</v>
      </c>
      <c r="E404">
        <v>31</v>
      </c>
      <c r="F404" t="s">
        <v>3977</v>
      </c>
      <c r="G404" t="s">
        <v>9</v>
      </c>
      <c r="H404" t="s">
        <v>80</v>
      </c>
      <c r="I404" t="s">
        <v>312</v>
      </c>
      <c r="J404" t="s">
        <v>12</v>
      </c>
      <c r="K404" t="s">
        <v>26</v>
      </c>
    </row>
    <row r="405" spans="1:11" x14ac:dyDescent="0.35">
      <c r="A405" t="s">
        <v>1253</v>
      </c>
      <c r="B405" t="s">
        <v>4209</v>
      </c>
      <c r="C405" t="s">
        <v>4474</v>
      </c>
      <c r="D405" t="str">
        <f>Customer_Dim_UPDATED[[#This Row],[First Name]]&amp;" "&amp;Customer_Dim_UPDATED[[#This Row],[Last Name]]</f>
        <v>Justin Ingram</v>
      </c>
      <c r="E405">
        <v>34</v>
      </c>
      <c r="F405" t="s">
        <v>3977</v>
      </c>
      <c r="G405" t="s">
        <v>9</v>
      </c>
      <c r="H405" t="s">
        <v>1255</v>
      </c>
      <c r="I405" t="s">
        <v>327</v>
      </c>
      <c r="J405" t="s">
        <v>12</v>
      </c>
      <c r="K405" t="s">
        <v>26</v>
      </c>
    </row>
    <row r="406" spans="1:11" x14ac:dyDescent="0.35">
      <c r="A406" t="s">
        <v>1256</v>
      </c>
      <c r="B406" t="s">
        <v>4033</v>
      </c>
      <c r="C406" t="s">
        <v>4475</v>
      </c>
      <c r="D406" t="str">
        <f>Customer_Dim_UPDATED[[#This Row],[First Name]]&amp;" "&amp;Customer_Dim_UPDATED[[#This Row],[Last Name]]</f>
        <v>David Ross</v>
      </c>
      <c r="E406">
        <v>22</v>
      </c>
      <c r="F406" t="s">
        <v>3987</v>
      </c>
      <c r="G406" t="s">
        <v>16</v>
      </c>
      <c r="H406" t="s">
        <v>1258</v>
      </c>
      <c r="I406" t="s">
        <v>290</v>
      </c>
      <c r="J406" t="s">
        <v>12</v>
      </c>
      <c r="K406" t="s">
        <v>31</v>
      </c>
    </row>
    <row r="407" spans="1:11" x14ac:dyDescent="0.35">
      <c r="A407" t="s">
        <v>1259</v>
      </c>
      <c r="B407" t="s">
        <v>4054</v>
      </c>
      <c r="C407" t="s">
        <v>4182</v>
      </c>
      <c r="D407" t="str">
        <f>Customer_Dim_UPDATED[[#This Row],[First Name]]&amp;" "&amp;Customer_Dim_UPDATED[[#This Row],[Last Name]]</f>
        <v>Eric Wolfe</v>
      </c>
      <c r="E407">
        <v>18</v>
      </c>
      <c r="F407" t="s">
        <v>4028</v>
      </c>
      <c r="G407" t="s">
        <v>16</v>
      </c>
      <c r="H407" t="s">
        <v>1261</v>
      </c>
      <c r="I407" t="s">
        <v>327</v>
      </c>
      <c r="J407" t="s">
        <v>12</v>
      </c>
      <c r="K407" t="s">
        <v>13</v>
      </c>
    </row>
    <row r="408" spans="1:11" x14ac:dyDescent="0.35">
      <c r="A408" t="s">
        <v>1262</v>
      </c>
      <c r="B408" t="s">
        <v>4033</v>
      </c>
      <c r="C408" t="s">
        <v>4476</v>
      </c>
      <c r="D408" t="str">
        <f>Customer_Dim_UPDATED[[#This Row],[First Name]]&amp;" "&amp;Customer_Dim_UPDATED[[#This Row],[Last Name]]</f>
        <v>David Lozano</v>
      </c>
      <c r="E408">
        <v>23</v>
      </c>
      <c r="F408" t="s">
        <v>3987</v>
      </c>
      <c r="G408" t="s">
        <v>16</v>
      </c>
      <c r="H408" t="s">
        <v>1264</v>
      </c>
      <c r="I408" t="s">
        <v>323</v>
      </c>
      <c r="J408" t="s">
        <v>12</v>
      </c>
      <c r="K408" t="s">
        <v>13</v>
      </c>
    </row>
    <row r="409" spans="1:11" x14ac:dyDescent="0.35">
      <c r="A409" t="s">
        <v>1265</v>
      </c>
      <c r="B409" t="s">
        <v>4060</v>
      </c>
      <c r="C409" t="s">
        <v>4477</v>
      </c>
      <c r="D409" t="str">
        <f>Customer_Dim_UPDATED[[#This Row],[First Name]]&amp;" "&amp;Customer_Dim_UPDATED[[#This Row],[Last Name]]</f>
        <v>Joseph Mendoza</v>
      </c>
      <c r="E409">
        <v>33</v>
      </c>
      <c r="F409" t="s">
        <v>3977</v>
      </c>
      <c r="G409" t="s">
        <v>9</v>
      </c>
      <c r="H409" t="s">
        <v>1267</v>
      </c>
      <c r="I409" t="s">
        <v>140</v>
      </c>
      <c r="J409" t="s">
        <v>12</v>
      </c>
      <c r="K409" t="s">
        <v>13</v>
      </c>
    </row>
    <row r="410" spans="1:11" x14ac:dyDescent="0.35">
      <c r="A410" t="s">
        <v>1268</v>
      </c>
      <c r="B410" t="s">
        <v>4478</v>
      </c>
      <c r="C410" t="s">
        <v>4479</v>
      </c>
      <c r="D410" t="str">
        <f>Customer_Dim_UPDATED[[#This Row],[First Name]]&amp;" "&amp;Customer_Dim_UPDATED[[#This Row],[Last Name]]</f>
        <v>Isabel Foster</v>
      </c>
      <c r="E410">
        <v>36</v>
      </c>
      <c r="F410" t="s">
        <v>3977</v>
      </c>
      <c r="G410" t="s">
        <v>9</v>
      </c>
      <c r="H410" t="s">
        <v>1270</v>
      </c>
      <c r="I410" t="s">
        <v>88</v>
      </c>
      <c r="J410" t="s">
        <v>12</v>
      </c>
      <c r="K410" t="s">
        <v>13</v>
      </c>
    </row>
    <row r="411" spans="1:11" x14ac:dyDescent="0.35">
      <c r="A411" t="s">
        <v>1271</v>
      </c>
      <c r="B411" t="s">
        <v>4037</v>
      </c>
      <c r="C411" t="s">
        <v>4091</v>
      </c>
      <c r="D411" t="str">
        <f>Customer_Dim_UPDATED[[#This Row],[First Name]]&amp;" "&amp;Customer_Dim_UPDATED[[#This Row],[Last Name]]</f>
        <v>Sarah Smith</v>
      </c>
      <c r="E411">
        <v>55</v>
      </c>
      <c r="F411" t="s">
        <v>3974</v>
      </c>
      <c r="G411" t="s">
        <v>9</v>
      </c>
      <c r="H411" t="s">
        <v>1273</v>
      </c>
      <c r="I411" t="s">
        <v>844</v>
      </c>
      <c r="J411" t="s">
        <v>12</v>
      </c>
      <c r="K411" t="s">
        <v>13</v>
      </c>
    </row>
    <row r="412" spans="1:11" x14ac:dyDescent="0.35">
      <c r="A412" t="s">
        <v>1274</v>
      </c>
      <c r="B412" t="s">
        <v>4480</v>
      </c>
      <c r="C412" t="s">
        <v>4251</v>
      </c>
      <c r="D412" t="str">
        <f>Customer_Dim_UPDATED[[#This Row],[First Name]]&amp;" "&amp;Customer_Dim_UPDATED[[#This Row],[Last Name]]</f>
        <v>Jackie Thompson</v>
      </c>
      <c r="E412">
        <v>48</v>
      </c>
      <c r="F412" t="s">
        <v>3974</v>
      </c>
      <c r="G412" t="s">
        <v>16</v>
      </c>
      <c r="H412" t="s">
        <v>1276</v>
      </c>
      <c r="I412" t="s">
        <v>88</v>
      </c>
      <c r="J412" t="s">
        <v>12</v>
      </c>
      <c r="K412" t="s">
        <v>26</v>
      </c>
    </row>
    <row r="413" spans="1:11" x14ac:dyDescent="0.35">
      <c r="A413" t="s">
        <v>1277</v>
      </c>
      <c r="B413" t="s">
        <v>4481</v>
      </c>
      <c r="C413" t="s">
        <v>4106</v>
      </c>
      <c r="D413" t="str">
        <f>Customer_Dim_UPDATED[[#This Row],[First Name]]&amp;" "&amp;Customer_Dim_UPDATED[[#This Row],[Last Name]]</f>
        <v>Katrina Perez</v>
      </c>
      <c r="E413">
        <v>63</v>
      </c>
      <c r="F413" t="s">
        <v>3982</v>
      </c>
      <c r="G413" t="s">
        <v>9</v>
      </c>
      <c r="H413" t="s">
        <v>1279</v>
      </c>
      <c r="I413" t="s">
        <v>25</v>
      </c>
      <c r="J413" t="s">
        <v>12</v>
      </c>
      <c r="K413" t="s">
        <v>31</v>
      </c>
    </row>
    <row r="414" spans="1:11" x14ac:dyDescent="0.35">
      <c r="A414" t="s">
        <v>1280</v>
      </c>
      <c r="B414" t="s">
        <v>4482</v>
      </c>
      <c r="C414" t="s">
        <v>4078</v>
      </c>
      <c r="D414" t="str">
        <f>Customer_Dim_UPDATED[[#This Row],[First Name]]&amp;" "&amp;Customer_Dim_UPDATED[[#This Row],[Last Name]]</f>
        <v>Shane Brown</v>
      </c>
      <c r="E414">
        <v>23</v>
      </c>
      <c r="F414" t="s">
        <v>3987</v>
      </c>
      <c r="G414" t="s">
        <v>16</v>
      </c>
      <c r="H414" t="s">
        <v>203</v>
      </c>
      <c r="I414" t="s">
        <v>156</v>
      </c>
      <c r="J414" t="s">
        <v>12</v>
      </c>
      <c r="K414" t="s">
        <v>13</v>
      </c>
    </row>
    <row r="415" spans="1:11" x14ac:dyDescent="0.35">
      <c r="A415" t="s">
        <v>1282</v>
      </c>
      <c r="B415" t="s">
        <v>4270</v>
      </c>
      <c r="C415" t="s">
        <v>4032</v>
      </c>
      <c r="D415" t="str">
        <f>Customer_Dim_UPDATED[[#This Row],[First Name]]&amp;" "&amp;Customer_Dim_UPDATED[[#This Row],[Last Name]]</f>
        <v>Megan Ryan</v>
      </c>
      <c r="E415">
        <v>59</v>
      </c>
      <c r="F415" t="s">
        <v>3982</v>
      </c>
      <c r="G415" t="s">
        <v>16</v>
      </c>
      <c r="H415" t="s">
        <v>1284</v>
      </c>
      <c r="I415" t="s">
        <v>106</v>
      </c>
      <c r="J415" t="s">
        <v>12</v>
      </c>
      <c r="K415" t="s">
        <v>26</v>
      </c>
    </row>
    <row r="416" spans="1:11" x14ac:dyDescent="0.35">
      <c r="A416" t="s">
        <v>1285</v>
      </c>
      <c r="B416" t="s">
        <v>3992</v>
      </c>
      <c r="C416" t="s">
        <v>4483</v>
      </c>
      <c r="D416" t="str">
        <f>Customer_Dim_UPDATED[[#This Row],[First Name]]&amp;" "&amp;Customer_Dim_UPDATED[[#This Row],[Last Name]]</f>
        <v>Melissa Valentine</v>
      </c>
      <c r="E416">
        <v>35</v>
      </c>
      <c r="F416" t="s">
        <v>3977</v>
      </c>
      <c r="G416" t="s">
        <v>16</v>
      </c>
      <c r="H416" t="s">
        <v>1287</v>
      </c>
      <c r="I416" t="s">
        <v>113</v>
      </c>
      <c r="J416" t="s">
        <v>12</v>
      </c>
      <c r="K416" t="s">
        <v>13</v>
      </c>
    </row>
    <row r="417" spans="1:11" x14ac:dyDescent="0.35">
      <c r="A417" t="s">
        <v>1288</v>
      </c>
      <c r="B417" t="s">
        <v>4167</v>
      </c>
      <c r="C417" t="s">
        <v>4484</v>
      </c>
      <c r="D417" t="str">
        <f>Customer_Dim_UPDATED[[#This Row],[First Name]]&amp;" "&amp;Customer_Dim_UPDATED[[#This Row],[Last Name]]</f>
        <v>Tyler Cook</v>
      </c>
      <c r="E417">
        <v>26</v>
      </c>
      <c r="F417" t="s">
        <v>3977</v>
      </c>
      <c r="G417" t="s">
        <v>16</v>
      </c>
      <c r="H417" t="s">
        <v>1290</v>
      </c>
      <c r="I417" t="s">
        <v>162</v>
      </c>
      <c r="J417" t="s">
        <v>12</v>
      </c>
      <c r="K417" t="s">
        <v>31</v>
      </c>
    </row>
    <row r="418" spans="1:11" x14ac:dyDescent="0.35">
      <c r="A418" t="s">
        <v>1291</v>
      </c>
      <c r="B418" t="s">
        <v>4115</v>
      </c>
      <c r="C418" t="s">
        <v>4046</v>
      </c>
      <c r="D418" t="str">
        <f>Customer_Dim_UPDATED[[#This Row],[First Name]]&amp;" "&amp;Customer_Dim_UPDATED[[#This Row],[Last Name]]</f>
        <v>Jennifer Myers</v>
      </c>
      <c r="E418">
        <v>46</v>
      </c>
      <c r="F418" t="s">
        <v>3974</v>
      </c>
      <c r="G418" t="s">
        <v>9</v>
      </c>
      <c r="H418" t="s">
        <v>1293</v>
      </c>
      <c r="I418" t="s">
        <v>323</v>
      </c>
      <c r="J418" t="s">
        <v>12</v>
      </c>
      <c r="K418" t="s">
        <v>19</v>
      </c>
    </row>
    <row r="419" spans="1:11" x14ac:dyDescent="0.35">
      <c r="A419" t="s">
        <v>1294</v>
      </c>
      <c r="B419" t="s">
        <v>4485</v>
      </c>
      <c r="C419" t="s">
        <v>4403</v>
      </c>
      <c r="D419" t="str">
        <f>Customer_Dim_UPDATED[[#This Row],[First Name]]&amp;" "&amp;Customer_Dim_UPDATED[[#This Row],[Last Name]]</f>
        <v>Karen King</v>
      </c>
      <c r="E419">
        <v>64</v>
      </c>
      <c r="F419" t="s">
        <v>3982</v>
      </c>
      <c r="G419" t="s">
        <v>16</v>
      </c>
      <c r="H419" t="s">
        <v>1296</v>
      </c>
      <c r="I419" t="s">
        <v>11</v>
      </c>
      <c r="J419" t="s">
        <v>12</v>
      </c>
      <c r="K419" t="s">
        <v>26</v>
      </c>
    </row>
    <row r="420" spans="1:11" x14ac:dyDescent="0.35">
      <c r="A420" t="s">
        <v>1297</v>
      </c>
      <c r="B420" t="s">
        <v>4486</v>
      </c>
      <c r="C420" t="s">
        <v>4487</v>
      </c>
      <c r="D420" t="str">
        <f>Customer_Dim_UPDATED[[#This Row],[First Name]]&amp;" "&amp;Customer_Dim_UPDATED[[#This Row],[Last Name]]</f>
        <v>Luke Parks</v>
      </c>
      <c r="E420">
        <v>60</v>
      </c>
      <c r="F420" t="s">
        <v>3982</v>
      </c>
      <c r="G420" t="s">
        <v>16</v>
      </c>
      <c r="H420" t="s">
        <v>1299</v>
      </c>
      <c r="I420" t="s">
        <v>47</v>
      </c>
      <c r="J420" t="s">
        <v>12</v>
      </c>
      <c r="K420" t="s">
        <v>31</v>
      </c>
    </row>
    <row r="421" spans="1:11" x14ac:dyDescent="0.35">
      <c r="A421" t="s">
        <v>1300</v>
      </c>
      <c r="B421" t="s">
        <v>4488</v>
      </c>
      <c r="C421" t="s">
        <v>4181</v>
      </c>
      <c r="D421" t="str">
        <f>Customer_Dim_UPDATED[[#This Row],[First Name]]&amp;" "&amp;Customer_Dim_UPDATED[[#This Row],[Last Name]]</f>
        <v>Monica Miller</v>
      </c>
      <c r="E421">
        <v>33</v>
      </c>
      <c r="F421" t="s">
        <v>3977</v>
      </c>
      <c r="G421" t="s">
        <v>9</v>
      </c>
      <c r="H421" t="s">
        <v>1302</v>
      </c>
      <c r="I421" t="s">
        <v>312</v>
      </c>
      <c r="J421" t="s">
        <v>12</v>
      </c>
      <c r="K421" t="s">
        <v>13</v>
      </c>
    </row>
    <row r="422" spans="1:11" x14ac:dyDescent="0.35">
      <c r="A422" t="s">
        <v>1303</v>
      </c>
      <c r="B422" t="s">
        <v>4489</v>
      </c>
      <c r="C422" t="s">
        <v>4127</v>
      </c>
      <c r="D422" t="str">
        <f>Customer_Dim_UPDATED[[#This Row],[First Name]]&amp;" "&amp;Customer_Dim_UPDATED[[#This Row],[Last Name]]</f>
        <v>Dr. Tamara White Md</v>
      </c>
      <c r="E422">
        <v>60</v>
      </c>
      <c r="F422" t="s">
        <v>3982</v>
      </c>
      <c r="G422" t="s">
        <v>9</v>
      </c>
      <c r="H422" t="s">
        <v>1305</v>
      </c>
      <c r="I422" t="s">
        <v>11</v>
      </c>
      <c r="J422" t="s">
        <v>12</v>
      </c>
      <c r="K422" t="s">
        <v>26</v>
      </c>
    </row>
    <row r="423" spans="1:11" x14ac:dyDescent="0.35">
      <c r="A423" t="s">
        <v>1306</v>
      </c>
      <c r="B423" t="s">
        <v>4490</v>
      </c>
      <c r="C423" t="s">
        <v>4121</v>
      </c>
      <c r="D423" t="str">
        <f>Customer_Dim_UPDATED[[#This Row],[First Name]]&amp;" "&amp;Customer_Dim_UPDATED[[#This Row],[Last Name]]</f>
        <v>Holly Robinson</v>
      </c>
      <c r="E423">
        <v>45</v>
      </c>
      <c r="F423" t="s">
        <v>3974</v>
      </c>
      <c r="G423" t="s">
        <v>16</v>
      </c>
      <c r="H423" t="s">
        <v>1308</v>
      </c>
      <c r="I423" t="s">
        <v>74</v>
      </c>
      <c r="J423" t="s">
        <v>12</v>
      </c>
      <c r="K423" t="s">
        <v>19</v>
      </c>
    </row>
    <row r="424" spans="1:11" x14ac:dyDescent="0.35">
      <c r="A424" t="s">
        <v>1309</v>
      </c>
      <c r="B424" t="s">
        <v>4491</v>
      </c>
      <c r="C424" t="s">
        <v>4042</v>
      </c>
      <c r="D424" t="str">
        <f>Customer_Dim_UPDATED[[#This Row],[First Name]]&amp;" "&amp;Customer_Dim_UPDATED[[#This Row],[Last Name]]</f>
        <v>Brittany Edwards Dds</v>
      </c>
      <c r="E424">
        <v>42</v>
      </c>
      <c r="F424" t="s">
        <v>3974</v>
      </c>
      <c r="G424" t="s">
        <v>16</v>
      </c>
      <c r="H424" t="s">
        <v>1311</v>
      </c>
      <c r="I424" t="s">
        <v>62</v>
      </c>
      <c r="J424" t="s">
        <v>12</v>
      </c>
      <c r="K424" t="s">
        <v>19</v>
      </c>
    </row>
    <row r="425" spans="1:11" x14ac:dyDescent="0.35">
      <c r="A425" t="s">
        <v>1312</v>
      </c>
      <c r="B425" t="s">
        <v>4492</v>
      </c>
      <c r="C425" t="s">
        <v>4156</v>
      </c>
      <c r="D425" t="str">
        <f>Customer_Dim_UPDATED[[#This Row],[First Name]]&amp;" "&amp;Customer_Dim_UPDATED[[#This Row],[Last Name]]</f>
        <v>Rebecca Baker</v>
      </c>
      <c r="E425">
        <v>35</v>
      </c>
      <c r="F425" t="s">
        <v>3977</v>
      </c>
      <c r="G425" t="s">
        <v>9</v>
      </c>
      <c r="H425" t="s">
        <v>1314</v>
      </c>
      <c r="I425" t="s">
        <v>62</v>
      </c>
      <c r="J425" t="s">
        <v>12</v>
      </c>
      <c r="K425" t="s">
        <v>31</v>
      </c>
    </row>
    <row r="426" spans="1:11" x14ac:dyDescent="0.35">
      <c r="A426" t="s">
        <v>1315</v>
      </c>
      <c r="B426" t="s">
        <v>4493</v>
      </c>
      <c r="C426" t="s">
        <v>4494</v>
      </c>
      <c r="D426" t="str">
        <f>Customer_Dim_UPDATED[[#This Row],[First Name]]&amp;" "&amp;Customer_Dim_UPDATED[[#This Row],[Last Name]]</f>
        <v>Edwin Barnes</v>
      </c>
      <c r="E426">
        <v>53</v>
      </c>
      <c r="F426" t="s">
        <v>3974</v>
      </c>
      <c r="G426" t="s">
        <v>9</v>
      </c>
      <c r="H426" t="s">
        <v>1317</v>
      </c>
      <c r="I426" t="s">
        <v>11</v>
      </c>
      <c r="J426" t="s">
        <v>12</v>
      </c>
      <c r="K426" t="s">
        <v>26</v>
      </c>
    </row>
    <row r="427" spans="1:11" x14ac:dyDescent="0.35">
      <c r="A427" t="s">
        <v>1318</v>
      </c>
      <c r="B427" t="s">
        <v>4495</v>
      </c>
      <c r="C427" t="s">
        <v>4496</v>
      </c>
      <c r="D427" t="str">
        <f>Customer_Dim_UPDATED[[#This Row],[First Name]]&amp;" "&amp;Customer_Dim_UPDATED[[#This Row],[Last Name]]</f>
        <v>Bryce Hawkins</v>
      </c>
      <c r="E427">
        <v>40</v>
      </c>
      <c r="F427" t="s">
        <v>3977</v>
      </c>
      <c r="G427" t="s">
        <v>9</v>
      </c>
      <c r="H427" t="s">
        <v>1320</v>
      </c>
      <c r="I427" t="s">
        <v>117</v>
      </c>
      <c r="J427" t="s">
        <v>12</v>
      </c>
      <c r="K427" t="s">
        <v>26</v>
      </c>
    </row>
    <row r="428" spans="1:11" x14ac:dyDescent="0.35">
      <c r="A428" t="s">
        <v>1321</v>
      </c>
      <c r="B428" t="s">
        <v>4497</v>
      </c>
      <c r="C428" t="s">
        <v>4498</v>
      </c>
      <c r="D428" t="str">
        <f>Customer_Dim_UPDATED[[#This Row],[First Name]]&amp;" "&amp;Customer_Dim_UPDATED[[#This Row],[Last Name]]</f>
        <v>Jeanette Nichols</v>
      </c>
      <c r="E428">
        <v>28</v>
      </c>
      <c r="F428" t="s">
        <v>3977</v>
      </c>
      <c r="G428" t="s">
        <v>9</v>
      </c>
      <c r="H428" t="s">
        <v>1323</v>
      </c>
      <c r="I428" t="s">
        <v>11</v>
      </c>
      <c r="J428" t="s">
        <v>12</v>
      </c>
      <c r="K428" t="s">
        <v>19</v>
      </c>
    </row>
    <row r="429" spans="1:11" x14ac:dyDescent="0.35">
      <c r="A429" t="s">
        <v>1324</v>
      </c>
      <c r="B429" t="s">
        <v>4499</v>
      </c>
      <c r="C429" t="s">
        <v>4265</v>
      </c>
      <c r="D429" t="str">
        <f>Customer_Dim_UPDATED[[#This Row],[First Name]]&amp;" "&amp;Customer_Dim_UPDATED[[#This Row],[Last Name]]</f>
        <v>Jose Stewart</v>
      </c>
      <c r="E429">
        <v>18</v>
      </c>
      <c r="F429" t="s">
        <v>4028</v>
      </c>
      <c r="G429" t="s">
        <v>16</v>
      </c>
      <c r="H429" t="s">
        <v>1326</v>
      </c>
      <c r="I429" t="s">
        <v>433</v>
      </c>
      <c r="J429" t="s">
        <v>12</v>
      </c>
      <c r="K429" t="s">
        <v>13</v>
      </c>
    </row>
    <row r="430" spans="1:11" x14ac:dyDescent="0.35">
      <c r="A430" t="s">
        <v>1327</v>
      </c>
      <c r="B430" t="s">
        <v>4396</v>
      </c>
      <c r="C430" t="s">
        <v>4069</v>
      </c>
      <c r="D430" t="str">
        <f>Customer_Dim_UPDATED[[#This Row],[First Name]]&amp;" "&amp;Customer_Dim_UPDATED[[#This Row],[Last Name]]</f>
        <v>Samuel Mullins</v>
      </c>
      <c r="E430">
        <v>27</v>
      </c>
      <c r="F430" t="s">
        <v>3977</v>
      </c>
      <c r="G430" t="s">
        <v>16</v>
      </c>
      <c r="H430" t="s">
        <v>1329</v>
      </c>
      <c r="I430" t="s">
        <v>327</v>
      </c>
      <c r="J430" t="s">
        <v>12</v>
      </c>
      <c r="K430" t="s">
        <v>26</v>
      </c>
    </row>
    <row r="431" spans="1:11" x14ac:dyDescent="0.35">
      <c r="A431" t="s">
        <v>1330</v>
      </c>
      <c r="B431" t="s">
        <v>4199</v>
      </c>
      <c r="C431" t="s">
        <v>4500</v>
      </c>
      <c r="D431" t="str">
        <f>Customer_Dim_UPDATED[[#This Row],[First Name]]&amp;" "&amp;Customer_Dim_UPDATED[[#This Row],[Last Name]]</f>
        <v>Sean Vang</v>
      </c>
      <c r="E431">
        <v>43</v>
      </c>
      <c r="F431" t="s">
        <v>3974</v>
      </c>
      <c r="G431" t="s">
        <v>9</v>
      </c>
      <c r="H431" t="s">
        <v>1332</v>
      </c>
      <c r="I431" t="s">
        <v>106</v>
      </c>
      <c r="J431" t="s">
        <v>12</v>
      </c>
      <c r="K431" t="s">
        <v>19</v>
      </c>
    </row>
    <row r="432" spans="1:11" x14ac:dyDescent="0.35">
      <c r="A432" t="s">
        <v>1333</v>
      </c>
      <c r="B432" t="s">
        <v>4262</v>
      </c>
      <c r="C432" t="s">
        <v>4217</v>
      </c>
      <c r="D432" t="str">
        <f>Customer_Dim_UPDATED[[#This Row],[First Name]]&amp;" "&amp;Customer_Dim_UPDATED[[#This Row],[Last Name]]</f>
        <v>Kimberly Roberts</v>
      </c>
      <c r="E432">
        <v>36</v>
      </c>
      <c r="F432" t="s">
        <v>3977</v>
      </c>
      <c r="G432" t="s">
        <v>16</v>
      </c>
      <c r="H432" t="s">
        <v>1335</v>
      </c>
      <c r="I432" t="s">
        <v>88</v>
      </c>
      <c r="J432" t="s">
        <v>12</v>
      </c>
      <c r="K432" t="s">
        <v>13</v>
      </c>
    </row>
    <row r="433" spans="1:11" x14ac:dyDescent="0.35">
      <c r="A433" t="s">
        <v>1336</v>
      </c>
      <c r="B433" t="s">
        <v>4008</v>
      </c>
      <c r="C433" t="s">
        <v>4091</v>
      </c>
      <c r="D433" t="str">
        <f>Customer_Dim_UPDATED[[#This Row],[First Name]]&amp;" "&amp;Customer_Dim_UPDATED[[#This Row],[Last Name]]</f>
        <v>John Smith</v>
      </c>
      <c r="E433">
        <v>27</v>
      </c>
      <c r="F433" t="s">
        <v>3977</v>
      </c>
      <c r="G433" t="s">
        <v>9</v>
      </c>
      <c r="H433" t="s">
        <v>1338</v>
      </c>
      <c r="I433" t="s">
        <v>30</v>
      </c>
      <c r="J433" t="s">
        <v>12</v>
      </c>
      <c r="K433" t="s">
        <v>19</v>
      </c>
    </row>
    <row r="434" spans="1:11" x14ac:dyDescent="0.35">
      <c r="A434" t="s">
        <v>1339</v>
      </c>
      <c r="B434" t="s">
        <v>4501</v>
      </c>
      <c r="C434" t="s">
        <v>4502</v>
      </c>
      <c r="D434" t="str">
        <f>Customer_Dim_UPDATED[[#This Row],[First Name]]&amp;" "&amp;Customer_Dim_UPDATED[[#This Row],[Last Name]]</f>
        <v>Summer Weiss</v>
      </c>
      <c r="E434">
        <v>37</v>
      </c>
      <c r="F434" t="s">
        <v>3977</v>
      </c>
      <c r="G434" t="s">
        <v>9</v>
      </c>
      <c r="H434" t="s">
        <v>1341</v>
      </c>
      <c r="I434" t="s">
        <v>88</v>
      </c>
      <c r="J434" t="s">
        <v>12</v>
      </c>
      <c r="K434" t="s">
        <v>26</v>
      </c>
    </row>
    <row r="435" spans="1:11" x14ac:dyDescent="0.35">
      <c r="A435" t="s">
        <v>1342</v>
      </c>
      <c r="B435" t="s">
        <v>4047</v>
      </c>
      <c r="C435" t="s">
        <v>4420</v>
      </c>
      <c r="D435" t="str">
        <f>Customer_Dim_UPDATED[[#This Row],[First Name]]&amp;" "&amp;Customer_Dim_UPDATED[[#This Row],[Last Name]]</f>
        <v>Thomas Moore</v>
      </c>
      <c r="E435">
        <v>51</v>
      </c>
      <c r="F435" t="s">
        <v>3974</v>
      </c>
      <c r="G435" t="s">
        <v>16</v>
      </c>
      <c r="H435" t="s">
        <v>1344</v>
      </c>
      <c r="I435" t="s">
        <v>58</v>
      </c>
      <c r="J435" t="s">
        <v>12</v>
      </c>
      <c r="K435" t="s">
        <v>31</v>
      </c>
    </row>
    <row r="436" spans="1:11" x14ac:dyDescent="0.35">
      <c r="A436" t="s">
        <v>1345</v>
      </c>
      <c r="B436" t="s">
        <v>4503</v>
      </c>
      <c r="C436" t="s">
        <v>4504</v>
      </c>
      <c r="D436" t="str">
        <f>Customer_Dim_UPDATED[[#This Row],[First Name]]&amp;" "&amp;Customer_Dim_UPDATED[[#This Row],[Last Name]]</f>
        <v>Monique Castro</v>
      </c>
      <c r="E436">
        <v>48</v>
      </c>
      <c r="F436" t="s">
        <v>3974</v>
      </c>
      <c r="G436" t="s">
        <v>16</v>
      </c>
      <c r="H436" t="s">
        <v>1347</v>
      </c>
      <c r="I436" t="s">
        <v>253</v>
      </c>
      <c r="J436" t="s">
        <v>12</v>
      </c>
      <c r="K436" t="s">
        <v>13</v>
      </c>
    </row>
    <row r="437" spans="1:11" x14ac:dyDescent="0.35">
      <c r="A437" t="s">
        <v>1348</v>
      </c>
      <c r="B437" t="s">
        <v>4505</v>
      </c>
      <c r="C437" t="s">
        <v>4101</v>
      </c>
      <c r="D437" t="str">
        <f>Customer_Dim_UPDATED[[#This Row],[First Name]]&amp;" "&amp;Customer_Dim_UPDATED[[#This Row],[Last Name]]</f>
        <v>Lindsay Beasley</v>
      </c>
      <c r="E437">
        <v>37</v>
      </c>
      <c r="F437" t="s">
        <v>3977</v>
      </c>
      <c r="G437" t="s">
        <v>16</v>
      </c>
      <c r="H437" t="s">
        <v>1350</v>
      </c>
      <c r="I437" t="s">
        <v>106</v>
      </c>
      <c r="J437" t="s">
        <v>12</v>
      </c>
      <c r="K437" t="s">
        <v>31</v>
      </c>
    </row>
    <row r="438" spans="1:11" x14ac:dyDescent="0.35">
      <c r="A438" t="s">
        <v>1351</v>
      </c>
      <c r="B438" t="s">
        <v>4077</v>
      </c>
      <c r="C438" t="s">
        <v>4051</v>
      </c>
      <c r="D438" t="str">
        <f>Customer_Dim_UPDATED[[#This Row],[First Name]]&amp;" "&amp;Customer_Dim_UPDATED[[#This Row],[Last Name]]</f>
        <v>Sharon Simpson</v>
      </c>
      <c r="E438">
        <v>61</v>
      </c>
      <c r="F438" t="s">
        <v>3982</v>
      </c>
      <c r="G438" t="s">
        <v>9</v>
      </c>
      <c r="H438" t="s">
        <v>1353</v>
      </c>
      <c r="I438" t="s">
        <v>39</v>
      </c>
      <c r="J438" t="s">
        <v>12</v>
      </c>
      <c r="K438" t="s">
        <v>13</v>
      </c>
    </row>
    <row r="439" spans="1:11" x14ac:dyDescent="0.35">
      <c r="A439" t="s">
        <v>1354</v>
      </c>
      <c r="B439" t="s">
        <v>4441</v>
      </c>
      <c r="C439" t="s">
        <v>4212</v>
      </c>
      <c r="D439" t="str">
        <f>Customer_Dim_UPDATED[[#This Row],[First Name]]&amp;" "&amp;Customer_Dim_UPDATED[[#This Row],[Last Name]]</f>
        <v>Melinda Rivera</v>
      </c>
      <c r="E439">
        <v>47</v>
      </c>
      <c r="F439" t="s">
        <v>3974</v>
      </c>
      <c r="G439" t="s">
        <v>16</v>
      </c>
      <c r="H439" t="s">
        <v>596</v>
      </c>
      <c r="I439" t="s">
        <v>47</v>
      </c>
      <c r="J439" t="s">
        <v>12</v>
      </c>
      <c r="K439" t="s">
        <v>19</v>
      </c>
    </row>
    <row r="440" spans="1:11" x14ac:dyDescent="0.35">
      <c r="A440" t="s">
        <v>1356</v>
      </c>
      <c r="B440" t="s">
        <v>4488</v>
      </c>
      <c r="C440" t="s">
        <v>4506</v>
      </c>
      <c r="D440" t="str">
        <f>Customer_Dim_UPDATED[[#This Row],[First Name]]&amp;" "&amp;Customer_Dim_UPDATED[[#This Row],[Last Name]]</f>
        <v>Monica Flynn</v>
      </c>
      <c r="E440">
        <v>59</v>
      </c>
      <c r="F440" t="s">
        <v>3982</v>
      </c>
      <c r="G440" t="s">
        <v>16</v>
      </c>
      <c r="H440" t="s">
        <v>1358</v>
      </c>
      <c r="I440" t="s">
        <v>236</v>
      </c>
      <c r="J440" t="s">
        <v>12</v>
      </c>
      <c r="K440" t="s">
        <v>19</v>
      </c>
    </row>
    <row r="441" spans="1:11" x14ac:dyDescent="0.35">
      <c r="A441" t="s">
        <v>1359</v>
      </c>
      <c r="B441" t="s">
        <v>4008</v>
      </c>
      <c r="C441" t="s">
        <v>4507</v>
      </c>
      <c r="D441" t="str">
        <f>Customer_Dim_UPDATED[[#This Row],[First Name]]&amp;" "&amp;Customer_Dim_UPDATED[[#This Row],[Last Name]]</f>
        <v>John Compton</v>
      </c>
      <c r="E441">
        <v>53</v>
      </c>
      <c r="F441" t="s">
        <v>3974</v>
      </c>
      <c r="G441" t="s">
        <v>9</v>
      </c>
      <c r="H441" t="s">
        <v>930</v>
      </c>
      <c r="I441" t="s">
        <v>156</v>
      </c>
      <c r="J441" t="s">
        <v>12</v>
      </c>
      <c r="K441" t="s">
        <v>31</v>
      </c>
    </row>
    <row r="442" spans="1:11" x14ac:dyDescent="0.35">
      <c r="A442" t="s">
        <v>1361</v>
      </c>
      <c r="B442" t="s">
        <v>4460</v>
      </c>
      <c r="C442" t="s">
        <v>4508</v>
      </c>
      <c r="D442" t="str">
        <f>Customer_Dim_UPDATED[[#This Row],[First Name]]&amp;" "&amp;Customer_Dim_UPDATED[[#This Row],[Last Name]]</f>
        <v>Tammy Trevino</v>
      </c>
      <c r="E442">
        <v>60</v>
      </c>
      <c r="F442" t="s">
        <v>3982</v>
      </c>
      <c r="G442" t="s">
        <v>9</v>
      </c>
      <c r="H442" t="s">
        <v>1363</v>
      </c>
      <c r="I442" t="s">
        <v>18</v>
      </c>
      <c r="J442" t="s">
        <v>12</v>
      </c>
      <c r="K442" t="s">
        <v>31</v>
      </c>
    </row>
    <row r="443" spans="1:11" x14ac:dyDescent="0.35">
      <c r="A443" t="s">
        <v>1364</v>
      </c>
      <c r="B443" t="s">
        <v>4509</v>
      </c>
      <c r="C443" t="s">
        <v>4510</v>
      </c>
      <c r="D443" t="str">
        <f>Customer_Dim_UPDATED[[#This Row],[First Name]]&amp;" "&amp;Customer_Dim_UPDATED[[#This Row],[Last Name]]</f>
        <v>Dalton Walters</v>
      </c>
      <c r="E443">
        <v>31</v>
      </c>
      <c r="F443" t="s">
        <v>3977</v>
      </c>
      <c r="G443" t="s">
        <v>9</v>
      </c>
      <c r="H443" t="s">
        <v>1366</v>
      </c>
      <c r="I443" t="s">
        <v>323</v>
      </c>
      <c r="J443" t="s">
        <v>12</v>
      </c>
      <c r="K443" t="s">
        <v>31</v>
      </c>
    </row>
    <row r="444" spans="1:11" x14ac:dyDescent="0.35">
      <c r="A444" t="s">
        <v>1367</v>
      </c>
      <c r="B444" t="s">
        <v>4511</v>
      </c>
      <c r="C444" t="s">
        <v>4091</v>
      </c>
      <c r="D444" t="str">
        <f>Customer_Dim_UPDATED[[#This Row],[First Name]]&amp;" "&amp;Customer_Dim_UPDATED[[#This Row],[Last Name]]</f>
        <v>Kelli Smith</v>
      </c>
      <c r="E444">
        <v>42</v>
      </c>
      <c r="F444" t="s">
        <v>3974</v>
      </c>
      <c r="G444" t="s">
        <v>16</v>
      </c>
      <c r="H444" t="s">
        <v>1369</v>
      </c>
      <c r="I444" t="s">
        <v>35</v>
      </c>
      <c r="J444" t="s">
        <v>12</v>
      </c>
      <c r="K444" t="s">
        <v>26</v>
      </c>
    </row>
    <row r="445" spans="1:11" x14ac:dyDescent="0.35">
      <c r="A445" t="s">
        <v>1370</v>
      </c>
      <c r="B445" t="s">
        <v>4010</v>
      </c>
      <c r="C445" t="s">
        <v>4504</v>
      </c>
      <c r="D445" t="str">
        <f>Customer_Dim_UPDATED[[#This Row],[First Name]]&amp;" "&amp;Customer_Dim_UPDATED[[#This Row],[Last Name]]</f>
        <v>Adam Castro</v>
      </c>
      <c r="E445">
        <v>51</v>
      </c>
      <c r="F445" t="s">
        <v>3974</v>
      </c>
      <c r="G445" t="s">
        <v>9</v>
      </c>
      <c r="H445" t="s">
        <v>1372</v>
      </c>
      <c r="I445" t="s">
        <v>358</v>
      </c>
      <c r="J445" t="s">
        <v>12</v>
      </c>
      <c r="K445" t="s">
        <v>31</v>
      </c>
    </row>
    <row r="446" spans="1:11" x14ac:dyDescent="0.35">
      <c r="A446" t="s">
        <v>1373</v>
      </c>
      <c r="B446" t="s">
        <v>4086</v>
      </c>
      <c r="C446" t="s">
        <v>4376</v>
      </c>
      <c r="D446" t="str">
        <f>Customer_Dim_UPDATED[[#This Row],[First Name]]&amp;" "&amp;Customer_Dim_UPDATED[[#This Row],[Last Name]]</f>
        <v>Cheryl Carr</v>
      </c>
      <c r="E446">
        <v>19</v>
      </c>
      <c r="F446" t="s">
        <v>4028</v>
      </c>
      <c r="G446" t="s">
        <v>9</v>
      </c>
      <c r="H446" t="s">
        <v>1375</v>
      </c>
      <c r="I446" t="s">
        <v>844</v>
      </c>
      <c r="J446" t="s">
        <v>12</v>
      </c>
      <c r="K446" t="s">
        <v>13</v>
      </c>
    </row>
    <row r="447" spans="1:11" x14ac:dyDescent="0.35">
      <c r="A447" t="s">
        <v>1376</v>
      </c>
      <c r="B447" t="s">
        <v>4512</v>
      </c>
      <c r="C447" t="s">
        <v>4179</v>
      </c>
      <c r="D447" t="str">
        <f>Customer_Dim_UPDATED[[#This Row],[First Name]]&amp;" "&amp;Customer_Dim_UPDATED[[#This Row],[Last Name]]</f>
        <v>Gene Lee</v>
      </c>
      <c r="E447">
        <v>41</v>
      </c>
      <c r="F447" t="s">
        <v>3974</v>
      </c>
      <c r="G447" t="s">
        <v>16</v>
      </c>
      <c r="H447" t="s">
        <v>1378</v>
      </c>
      <c r="I447" t="s">
        <v>286</v>
      </c>
      <c r="J447" t="s">
        <v>12</v>
      </c>
      <c r="K447" t="s">
        <v>19</v>
      </c>
    </row>
    <row r="448" spans="1:11" x14ac:dyDescent="0.35">
      <c r="A448" t="s">
        <v>1379</v>
      </c>
      <c r="B448" t="s">
        <v>4352</v>
      </c>
      <c r="C448" t="s">
        <v>4513</v>
      </c>
      <c r="D448" t="str">
        <f>Customer_Dim_UPDATED[[#This Row],[First Name]]&amp;" "&amp;Customer_Dim_UPDATED[[#This Row],[Last Name]]</f>
        <v>Shannon Turner</v>
      </c>
      <c r="E448">
        <v>35</v>
      </c>
      <c r="F448" t="s">
        <v>3977</v>
      </c>
      <c r="G448" t="s">
        <v>9</v>
      </c>
      <c r="H448" t="s">
        <v>1381</v>
      </c>
      <c r="I448" t="s">
        <v>96</v>
      </c>
      <c r="J448" t="s">
        <v>12</v>
      </c>
      <c r="K448" t="s">
        <v>31</v>
      </c>
    </row>
    <row r="449" spans="1:11" x14ac:dyDescent="0.35">
      <c r="A449" t="s">
        <v>1382</v>
      </c>
      <c r="B449" t="s">
        <v>4488</v>
      </c>
      <c r="C449" t="s">
        <v>4129</v>
      </c>
      <c r="D449" t="str">
        <f>Customer_Dim_UPDATED[[#This Row],[First Name]]&amp;" "&amp;Customer_Dim_UPDATED[[#This Row],[Last Name]]</f>
        <v>Monica Wright</v>
      </c>
      <c r="E449">
        <v>45</v>
      </c>
      <c r="F449" t="s">
        <v>3974</v>
      </c>
      <c r="G449" t="s">
        <v>9</v>
      </c>
      <c r="H449" t="s">
        <v>1384</v>
      </c>
      <c r="I449" t="s">
        <v>11</v>
      </c>
      <c r="J449" t="s">
        <v>12</v>
      </c>
      <c r="K449" t="s">
        <v>13</v>
      </c>
    </row>
    <row r="450" spans="1:11" x14ac:dyDescent="0.35">
      <c r="A450" t="s">
        <v>1385</v>
      </c>
      <c r="B450" t="s">
        <v>4054</v>
      </c>
      <c r="C450" t="s">
        <v>4514</v>
      </c>
      <c r="D450" t="str">
        <f>Customer_Dim_UPDATED[[#This Row],[First Name]]&amp;" "&amp;Customer_Dim_UPDATED[[#This Row],[Last Name]]</f>
        <v>Eric Holmes</v>
      </c>
      <c r="E450">
        <v>64</v>
      </c>
      <c r="F450" t="s">
        <v>3982</v>
      </c>
      <c r="G450" t="s">
        <v>16</v>
      </c>
      <c r="H450" t="s">
        <v>1387</v>
      </c>
      <c r="I450" t="s">
        <v>844</v>
      </c>
      <c r="J450" t="s">
        <v>12</v>
      </c>
      <c r="K450" t="s">
        <v>26</v>
      </c>
    </row>
    <row r="451" spans="1:11" x14ac:dyDescent="0.35">
      <c r="A451" t="s">
        <v>1388</v>
      </c>
      <c r="B451" t="s">
        <v>4058</v>
      </c>
      <c r="C451" t="s">
        <v>4515</v>
      </c>
      <c r="D451" t="str">
        <f>Customer_Dim_UPDATED[[#This Row],[First Name]]&amp;" "&amp;Customer_Dim_UPDATED[[#This Row],[Last Name]]</f>
        <v>William Cortez</v>
      </c>
      <c r="E451">
        <v>29</v>
      </c>
      <c r="F451" t="s">
        <v>3977</v>
      </c>
      <c r="G451" t="s">
        <v>9</v>
      </c>
      <c r="H451" t="s">
        <v>1390</v>
      </c>
      <c r="I451" t="s">
        <v>25</v>
      </c>
      <c r="J451" t="s">
        <v>12</v>
      </c>
      <c r="K451" t="s">
        <v>26</v>
      </c>
    </row>
    <row r="452" spans="1:11" x14ac:dyDescent="0.35">
      <c r="A452" t="s">
        <v>1391</v>
      </c>
      <c r="B452" t="s">
        <v>4482</v>
      </c>
      <c r="C452" t="s">
        <v>4516</v>
      </c>
      <c r="D452" t="str">
        <f>Customer_Dim_UPDATED[[#This Row],[First Name]]&amp;" "&amp;Customer_Dim_UPDATED[[#This Row],[Last Name]]</f>
        <v>Shane Mills</v>
      </c>
      <c r="E452">
        <v>59</v>
      </c>
      <c r="F452" t="s">
        <v>3982</v>
      </c>
      <c r="G452" t="s">
        <v>9</v>
      </c>
      <c r="H452" t="s">
        <v>1393</v>
      </c>
      <c r="I452" t="s">
        <v>70</v>
      </c>
      <c r="J452" t="s">
        <v>12</v>
      </c>
      <c r="K452" t="s">
        <v>26</v>
      </c>
    </row>
    <row r="453" spans="1:11" x14ac:dyDescent="0.35">
      <c r="A453" t="s">
        <v>1394</v>
      </c>
      <c r="B453" t="s">
        <v>4004</v>
      </c>
      <c r="C453" t="s">
        <v>4217</v>
      </c>
      <c r="D453" t="str">
        <f>Customer_Dim_UPDATED[[#This Row],[First Name]]&amp;" "&amp;Customer_Dim_UPDATED[[#This Row],[Last Name]]</f>
        <v>Ashley Roberts</v>
      </c>
      <c r="E453">
        <v>46</v>
      </c>
      <c r="F453" t="s">
        <v>3974</v>
      </c>
      <c r="G453" t="s">
        <v>9</v>
      </c>
      <c r="H453" t="s">
        <v>563</v>
      </c>
      <c r="I453" t="s">
        <v>232</v>
      </c>
      <c r="J453" t="s">
        <v>12</v>
      </c>
      <c r="K453" t="s">
        <v>13</v>
      </c>
    </row>
    <row r="454" spans="1:11" x14ac:dyDescent="0.35">
      <c r="A454" t="s">
        <v>1396</v>
      </c>
      <c r="B454" t="s">
        <v>4517</v>
      </c>
      <c r="C454" t="s">
        <v>4518</v>
      </c>
      <c r="D454" t="str">
        <f>Customer_Dim_UPDATED[[#This Row],[First Name]]&amp;" "&amp;Customer_Dim_UPDATED[[#This Row],[Last Name]]</f>
        <v>Jeffery Wolf</v>
      </c>
      <c r="E454">
        <v>60</v>
      </c>
      <c r="F454" t="s">
        <v>3982</v>
      </c>
      <c r="G454" t="s">
        <v>16</v>
      </c>
      <c r="H454" t="s">
        <v>1398</v>
      </c>
      <c r="I454" t="s">
        <v>312</v>
      </c>
      <c r="J454" t="s">
        <v>12</v>
      </c>
      <c r="K454" t="s">
        <v>26</v>
      </c>
    </row>
    <row r="455" spans="1:11" x14ac:dyDescent="0.35">
      <c r="A455" t="s">
        <v>1399</v>
      </c>
      <c r="B455" t="s">
        <v>4068</v>
      </c>
      <c r="C455" t="s">
        <v>4048</v>
      </c>
      <c r="D455" t="str">
        <f>Customer_Dim_UPDATED[[#This Row],[First Name]]&amp;" "&amp;Customer_Dim_UPDATED[[#This Row],[Last Name]]</f>
        <v>April Phillips</v>
      </c>
      <c r="E455">
        <v>62</v>
      </c>
      <c r="F455" t="s">
        <v>3982</v>
      </c>
      <c r="G455" t="s">
        <v>16</v>
      </c>
      <c r="H455" t="s">
        <v>1401</v>
      </c>
      <c r="I455" t="s">
        <v>99</v>
      </c>
      <c r="J455" t="s">
        <v>12</v>
      </c>
      <c r="K455" t="s">
        <v>19</v>
      </c>
    </row>
    <row r="456" spans="1:11" x14ac:dyDescent="0.35">
      <c r="A456" t="s">
        <v>1402</v>
      </c>
      <c r="B456" t="s">
        <v>4008</v>
      </c>
      <c r="C456" t="s">
        <v>4519</v>
      </c>
      <c r="D456" t="str">
        <f>Customer_Dim_UPDATED[[#This Row],[First Name]]&amp;" "&amp;Customer_Dim_UPDATED[[#This Row],[Last Name]]</f>
        <v>John Berg</v>
      </c>
      <c r="E456">
        <v>60</v>
      </c>
      <c r="F456" t="s">
        <v>3982</v>
      </c>
      <c r="G456" t="s">
        <v>9</v>
      </c>
      <c r="H456" t="s">
        <v>129</v>
      </c>
      <c r="I456" t="s">
        <v>96</v>
      </c>
      <c r="J456" t="s">
        <v>12</v>
      </c>
      <c r="K456" t="s">
        <v>13</v>
      </c>
    </row>
    <row r="457" spans="1:11" x14ac:dyDescent="0.35">
      <c r="A457" t="s">
        <v>1404</v>
      </c>
      <c r="B457" t="s">
        <v>4167</v>
      </c>
      <c r="C457" t="s">
        <v>4520</v>
      </c>
      <c r="D457" t="str">
        <f>Customer_Dim_UPDATED[[#This Row],[First Name]]&amp;" "&amp;Customer_Dim_UPDATED[[#This Row],[Last Name]]</f>
        <v>Tyler Weber</v>
      </c>
      <c r="E457">
        <v>54</v>
      </c>
      <c r="F457" t="s">
        <v>3974</v>
      </c>
      <c r="G457" t="s">
        <v>9</v>
      </c>
      <c r="H457" t="s">
        <v>1406</v>
      </c>
      <c r="I457" t="s">
        <v>193</v>
      </c>
      <c r="J457" t="s">
        <v>12</v>
      </c>
      <c r="K457" t="s">
        <v>13</v>
      </c>
    </row>
    <row r="458" spans="1:11" x14ac:dyDescent="0.35">
      <c r="A458" t="s">
        <v>1407</v>
      </c>
      <c r="B458" t="s">
        <v>4163</v>
      </c>
      <c r="C458" t="s">
        <v>4224</v>
      </c>
      <c r="D458" t="str">
        <f>Customer_Dim_UPDATED[[#This Row],[First Name]]&amp;" "&amp;Customer_Dim_UPDATED[[#This Row],[Last Name]]</f>
        <v>Julie Powell</v>
      </c>
      <c r="E458">
        <v>59</v>
      </c>
      <c r="F458" t="s">
        <v>3982</v>
      </c>
      <c r="G458" t="s">
        <v>16</v>
      </c>
      <c r="H458" t="s">
        <v>1409</v>
      </c>
      <c r="I458" t="s">
        <v>290</v>
      </c>
      <c r="J458" t="s">
        <v>12</v>
      </c>
      <c r="K458" t="s">
        <v>13</v>
      </c>
    </row>
    <row r="459" spans="1:11" x14ac:dyDescent="0.35">
      <c r="A459" t="s">
        <v>1410</v>
      </c>
      <c r="B459" t="s">
        <v>4277</v>
      </c>
      <c r="C459" t="s">
        <v>4521</v>
      </c>
      <c r="D459" t="str">
        <f>Customer_Dim_UPDATED[[#This Row],[First Name]]&amp;" "&amp;Customer_Dim_UPDATED[[#This Row],[Last Name]]</f>
        <v>Christina Robertson</v>
      </c>
      <c r="E459">
        <v>59</v>
      </c>
      <c r="F459" t="s">
        <v>3982</v>
      </c>
      <c r="G459" t="s">
        <v>9</v>
      </c>
      <c r="H459" t="s">
        <v>1412</v>
      </c>
      <c r="I459" t="s">
        <v>587</v>
      </c>
      <c r="J459" t="s">
        <v>12</v>
      </c>
      <c r="K459" t="s">
        <v>19</v>
      </c>
    </row>
    <row r="460" spans="1:11" x14ac:dyDescent="0.35">
      <c r="A460" t="s">
        <v>1413</v>
      </c>
      <c r="B460" t="s">
        <v>4343</v>
      </c>
      <c r="C460" t="s">
        <v>4522</v>
      </c>
      <c r="D460" t="str">
        <f>Customer_Dim_UPDATED[[#This Row],[First Name]]&amp;" "&amp;Customer_Dim_UPDATED[[#This Row],[Last Name]]</f>
        <v>Kelly Garrett</v>
      </c>
      <c r="E460">
        <v>62</v>
      </c>
      <c r="F460" t="s">
        <v>3982</v>
      </c>
      <c r="G460" t="s">
        <v>16</v>
      </c>
      <c r="H460" t="s">
        <v>1415</v>
      </c>
      <c r="I460" t="s">
        <v>51</v>
      </c>
      <c r="J460" t="s">
        <v>12</v>
      </c>
      <c r="K460" t="s">
        <v>31</v>
      </c>
    </row>
    <row r="461" spans="1:11" x14ac:dyDescent="0.35">
      <c r="A461" t="s">
        <v>1416</v>
      </c>
      <c r="B461" t="s">
        <v>4008</v>
      </c>
      <c r="C461" t="s">
        <v>4106</v>
      </c>
      <c r="D461" t="str">
        <f>Customer_Dim_UPDATED[[#This Row],[First Name]]&amp;" "&amp;Customer_Dim_UPDATED[[#This Row],[Last Name]]</f>
        <v>John Perez</v>
      </c>
      <c r="E461">
        <v>29</v>
      </c>
      <c r="F461" t="s">
        <v>3977</v>
      </c>
      <c r="G461" t="s">
        <v>16</v>
      </c>
      <c r="H461" t="s">
        <v>1417</v>
      </c>
      <c r="I461" t="s">
        <v>316</v>
      </c>
      <c r="J461" t="s">
        <v>12</v>
      </c>
      <c r="K461" t="s">
        <v>13</v>
      </c>
    </row>
    <row r="462" spans="1:11" x14ac:dyDescent="0.35">
      <c r="A462" t="s">
        <v>1418</v>
      </c>
      <c r="B462" t="s">
        <v>4209</v>
      </c>
      <c r="C462" t="s">
        <v>4030</v>
      </c>
      <c r="D462" t="str">
        <f>Customer_Dim_UPDATED[[#This Row],[First Name]]&amp;" "&amp;Customer_Dim_UPDATED[[#This Row],[Last Name]]</f>
        <v>Justin Johnson</v>
      </c>
      <c r="E462">
        <v>35</v>
      </c>
      <c r="F462" t="s">
        <v>3977</v>
      </c>
      <c r="G462" t="s">
        <v>9</v>
      </c>
      <c r="H462" t="s">
        <v>1420</v>
      </c>
      <c r="I462" t="s">
        <v>266</v>
      </c>
      <c r="J462" t="s">
        <v>12</v>
      </c>
      <c r="K462" t="s">
        <v>13</v>
      </c>
    </row>
    <row r="463" spans="1:11" x14ac:dyDescent="0.35">
      <c r="A463" t="s">
        <v>1421</v>
      </c>
      <c r="B463" t="s">
        <v>4020</v>
      </c>
      <c r="C463" t="s">
        <v>4523</v>
      </c>
      <c r="D463" t="str">
        <f>Customer_Dim_UPDATED[[#This Row],[First Name]]&amp;" "&amp;Customer_Dim_UPDATED[[#This Row],[Last Name]]</f>
        <v>Paul Cox</v>
      </c>
      <c r="E463">
        <v>60</v>
      </c>
      <c r="F463" t="s">
        <v>3982</v>
      </c>
      <c r="G463" t="s">
        <v>16</v>
      </c>
      <c r="H463" t="s">
        <v>1423</v>
      </c>
      <c r="I463" t="s">
        <v>62</v>
      </c>
      <c r="J463" t="s">
        <v>12</v>
      </c>
      <c r="K463" t="s">
        <v>31</v>
      </c>
    </row>
    <row r="464" spans="1:11" x14ac:dyDescent="0.35">
      <c r="A464" t="s">
        <v>1424</v>
      </c>
      <c r="B464" t="s">
        <v>4335</v>
      </c>
      <c r="C464" t="s">
        <v>4059</v>
      </c>
      <c r="D464" t="str">
        <f>Customer_Dim_UPDATED[[#This Row],[First Name]]&amp;" "&amp;Customer_Dim_UPDATED[[#This Row],[Last Name]]</f>
        <v>Beth Martin</v>
      </c>
      <c r="E464">
        <v>34</v>
      </c>
      <c r="F464" t="s">
        <v>3977</v>
      </c>
      <c r="G464" t="s">
        <v>16</v>
      </c>
      <c r="H464" t="s">
        <v>1426</v>
      </c>
      <c r="I464" t="s">
        <v>43</v>
      </c>
      <c r="J464" t="s">
        <v>12</v>
      </c>
      <c r="K464" t="s">
        <v>31</v>
      </c>
    </row>
    <row r="465" spans="1:11" x14ac:dyDescent="0.35">
      <c r="A465" t="s">
        <v>1427</v>
      </c>
      <c r="B465" t="s">
        <v>4141</v>
      </c>
      <c r="C465" t="s">
        <v>4179</v>
      </c>
      <c r="D465" t="str">
        <f>Customer_Dim_UPDATED[[#This Row],[First Name]]&amp;" "&amp;Customer_Dim_UPDATED[[#This Row],[Last Name]]</f>
        <v>Samantha Lee</v>
      </c>
      <c r="E465">
        <v>36</v>
      </c>
      <c r="F465" t="s">
        <v>3977</v>
      </c>
      <c r="G465" t="s">
        <v>16</v>
      </c>
      <c r="H465" t="s">
        <v>1429</v>
      </c>
      <c r="I465" t="s">
        <v>166</v>
      </c>
      <c r="J465" t="s">
        <v>12</v>
      </c>
      <c r="K465" t="s">
        <v>26</v>
      </c>
    </row>
    <row r="466" spans="1:11" x14ac:dyDescent="0.35">
      <c r="A466" t="s">
        <v>1430</v>
      </c>
      <c r="B466" t="s">
        <v>4033</v>
      </c>
      <c r="C466" t="s">
        <v>4524</v>
      </c>
      <c r="D466" t="str">
        <f>Customer_Dim_UPDATED[[#This Row],[First Name]]&amp;" "&amp;Customer_Dim_UPDATED[[#This Row],[Last Name]]</f>
        <v>David Pierce</v>
      </c>
      <c r="E466">
        <v>45</v>
      </c>
      <c r="F466" t="s">
        <v>3974</v>
      </c>
      <c r="G466" t="s">
        <v>16</v>
      </c>
      <c r="H466" t="s">
        <v>1432</v>
      </c>
      <c r="I466" t="s">
        <v>74</v>
      </c>
      <c r="J466" t="s">
        <v>12</v>
      </c>
      <c r="K466" t="s">
        <v>19</v>
      </c>
    </row>
    <row r="467" spans="1:11" x14ac:dyDescent="0.35">
      <c r="A467" t="s">
        <v>1433</v>
      </c>
      <c r="B467" t="s">
        <v>4282</v>
      </c>
      <c r="C467" t="s">
        <v>4475</v>
      </c>
      <c r="D467" t="str">
        <f>Customer_Dim_UPDATED[[#This Row],[First Name]]&amp;" "&amp;Customer_Dim_UPDATED[[#This Row],[Last Name]]</f>
        <v>Ronald Ross</v>
      </c>
      <c r="E467">
        <v>28</v>
      </c>
      <c r="F467" t="s">
        <v>3977</v>
      </c>
      <c r="G467" t="s">
        <v>16</v>
      </c>
      <c r="H467" t="s">
        <v>1435</v>
      </c>
      <c r="I467" t="s">
        <v>11</v>
      </c>
      <c r="J467" t="s">
        <v>12</v>
      </c>
      <c r="K467" t="s">
        <v>31</v>
      </c>
    </row>
    <row r="468" spans="1:11" x14ac:dyDescent="0.35">
      <c r="A468" t="s">
        <v>1436</v>
      </c>
      <c r="B468" t="s">
        <v>4227</v>
      </c>
      <c r="C468" t="s">
        <v>4525</v>
      </c>
      <c r="D468" t="str">
        <f>Customer_Dim_UPDATED[[#This Row],[First Name]]&amp;" "&amp;Customer_Dim_UPDATED[[#This Row],[Last Name]]</f>
        <v>Cynthia Parrish</v>
      </c>
      <c r="E468">
        <v>18</v>
      </c>
      <c r="F468" t="s">
        <v>4028</v>
      </c>
      <c r="G468" t="s">
        <v>9</v>
      </c>
      <c r="H468" t="s">
        <v>1438</v>
      </c>
      <c r="I468" t="s">
        <v>200</v>
      </c>
      <c r="J468" t="s">
        <v>12</v>
      </c>
      <c r="K468" t="s">
        <v>31</v>
      </c>
    </row>
    <row r="469" spans="1:11" x14ac:dyDescent="0.35">
      <c r="A469" t="s">
        <v>1439</v>
      </c>
      <c r="B469" t="s">
        <v>4014</v>
      </c>
      <c r="C469" t="s">
        <v>4526</v>
      </c>
      <c r="D469" t="str">
        <f>Customer_Dim_UPDATED[[#This Row],[First Name]]&amp;" "&amp;Customer_Dim_UPDATED[[#This Row],[Last Name]]</f>
        <v>Michael Foley</v>
      </c>
      <c r="E469">
        <v>63</v>
      </c>
      <c r="F469" t="s">
        <v>3982</v>
      </c>
      <c r="G469" t="s">
        <v>16</v>
      </c>
      <c r="H469" t="s">
        <v>1441</v>
      </c>
      <c r="I469" t="s">
        <v>170</v>
      </c>
      <c r="J469" t="s">
        <v>12</v>
      </c>
      <c r="K469" t="s">
        <v>13</v>
      </c>
    </row>
    <row r="470" spans="1:11" x14ac:dyDescent="0.35">
      <c r="A470" t="s">
        <v>1442</v>
      </c>
      <c r="B470" t="s">
        <v>4135</v>
      </c>
      <c r="C470" t="s">
        <v>4220</v>
      </c>
      <c r="D470" t="str">
        <f>Customer_Dim_UPDATED[[#This Row],[First Name]]&amp;" "&amp;Customer_Dim_UPDATED[[#This Row],[Last Name]]</f>
        <v>Gregory Curtis</v>
      </c>
      <c r="E470">
        <v>45</v>
      </c>
      <c r="F470" t="s">
        <v>3974</v>
      </c>
      <c r="G470" t="s">
        <v>9</v>
      </c>
      <c r="H470" t="s">
        <v>1444</v>
      </c>
      <c r="I470" t="s">
        <v>170</v>
      </c>
      <c r="J470" t="s">
        <v>12</v>
      </c>
      <c r="K470" t="s">
        <v>26</v>
      </c>
    </row>
    <row r="471" spans="1:11" x14ac:dyDescent="0.35">
      <c r="A471" t="s">
        <v>1445</v>
      </c>
      <c r="B471" t="s">
        <v>4056</v>
      </c>
      <c r="C471" t="s">
        <v>4479</v>
      </c>
      <c r="D471" t="str">
        <f>Customer_Dim_UPDATED[[#This Row],[First Name]]&amp;" "&amp;Customer_Dim_UPDATED[[#This Row],[Last Name]]</f>
        <v>James Foster</v>
      </c>
      <c r="E471">
        <v>19</v>
      </c>
      <c r="F471" t="s">
        <v>4028</v>
      </c>
      <c r="G471" t="s">
        <v>9</v>
      </c>
      <c r="H471" t="s">
        <v>1447</v>
      </c>
      <c r="I471" t="s">
        <v>117</v>
      </c>
      <c r="J471" t="s">
        <v>12</v>
      </c>
      <c r="K471" t="s">
        <v>13</v>
      </c>
    </row>
    <row r="472" spans="1:11" x14ac:dyDescent="0.35">
      <c r="A472" t="s">
        <v>1448</v>
      </c>
      <c r="B472" t="s">
        <v>4429</v>
      </c>
      <c r="C472" t="s">
        <v>4527</v>
      </c>
      <c r="D472" t="str">
        <f>Customer_Dim_UPDATED[[#This Row],[First Name]]&amp;" "&amp;Customer_Dim_UPDATED[[#This Row],[Last Name]]</f>
        <v>Manuel Fisher</v>
      </c>
      <c r="E472">
        <v>21</v>
      </c>
      <c r="F472" t="s">
        <v>3987</v>
      </c>
      <c r="G472" t="s">
        <v>16</v>
      </c>
      <c r="H472" t="s">
        <v>1450</v>
      </c>
      <c r="I472" t="s">
        <v>47</v>
      </c>
      <c r="J472" t="s">
        <v>12</v>
      </c>
      <c r="K472" t="s">
        <v>13</v>
      </c>
    </row>
    <row r="473" spans="1:11" x14ac:dyDescent="0.35">
      <c r="A473" t="s">
        <v>1451</v>
      </c>
      <c r="B473" t="s">
        <v>4075</v>
      </c>
      <c r="C473" t="s">
        <v>4528</v>
      </c>
      <c r="D473" t="str">
        <f>Customer_Dim_UPDATED[[#This Row],[First Name]]&amp;" "&amp;Customer_Dim_UPDATED[[#This Row],[Last Name]]</f>
        <v>Debra Mccullough</v>
      </c>
      <c r="E473">
        <v>42</v>
      </c>
      <c r="F473" t="s">
        <v>3974</v>
      </c>
      <c r="G473" t="s">
        <v>9</v>
      </c>
      <c r="H473" t="s">
        <v>1453</v>
      </c>
      <c r="I473" t="s">
        <v>66</v>
      </c>
      <c r="J473" t="s">
        <v>12</v>
      </c>
      <c r="K473" t="s">
        <v>19</v>
      </c>
    </row>
    <row r="474" spans="1:11" x14ac:dyDescent="0.35">
      <c r="A474" t="s">
        <v>1454</v>
      </c>
      <c r="B474" t="s">
        <v>4529</v>
      </c>
      <c r="C474" t="s">
        <v>4477</v>
      </c>
      <c r="D474" t="str">
        <f>Customer_Dim_UPDATED[[#This Row],[First Name]]&amp;" "&amp;Customer_Dim_UPDATED[[#This Row],[Last Name]]</f>
        <v>Philip Mendoza</v>
      </c>
      <c r="E474">
        <v>42</v>
      </c>
      <c r="F474" t="s">
        <v>3974</v>
      </c>
      <c r="G474" t="s">
        <v>9</v>
      </c>
      <c r="H474" t="s">
        <v>1456</v>
      </c>
      <c r="I474" t="s">
        <v>714</v>
      </c>
      <c r="J474" t="s">
        <v>12</v>
      </c>
      <c r="K474" t="s">
        <v>31</v>
      </c>
    </row>
    <row r="475" spans="1:11" x14ac:dyDescent="0.35">
      <c r="A475" t="s">
        <v>1457</v>
      </c>
      <c r="B475" t="s">
        <v>4006</v>
      </c>
      <c r="C475" t="s">
        <v>4530</v>
      </c>
      <c r="D475" t="str">
        <f>Customer_Dim_UPDATED[[#This Row],[First Name]]&amp;" "&amp;Customer_Dim_UPDATED[[#This Row],[Last Name]]</f>
        <v>Laura Mathews</v>
      </c>
      <c r="E475">
        <v>53</v>
      </c>
      <c r="F475" t="s">
        <v>3974</v>
      </c>
      <c r="G475" t="s">
        <v>9</v>
      </c>
      <c r="H475" t="s">
        <v>1459</v>
      </c>
      <c r="I475" t="s">
        <v>323</v>
      </c>
      <c r="J475" t="s">
        <v>12</v>
      </c>
      <c r="K475" t="s">
        <v>26</v>
      </c>
    </row>
    <row r="476" spans="1:11" x14ac:dyDescent="0.35">
      <c r="A476" t="s">
        <v>1460</v>
      </c>
      <c r="B476" t="s">
        <v>4031</v>
      </c>
      <c r="C476" t="s">
        <v>3993</v>
      </c>
      <c r="D476" t="str">
        <f>Customer_Dim_UPDATED[[#This Row],[First Name]]&amp;" "&amp;Customer_Dim_UPDATED[[#This Row],[Last Name]]</f>
        <v>Joshua Howard</v>
      </c>
      <c r="E476">
        <v>32</v>
      </c>
      <c r="F476" t="s">
        <v>3977</v>
      </c>
      <c r="G476" t="s">
        <v>16</v>
      </c>
      <c r="H476" t="s">
        <v>1462</v>
      </c>
      <c r="I476" t="s">
        <v>39</v>
      </c>
      <c r="J476" t="s">
        <v>12</v>
      </c>
      <c r="K476" t="s">
        <v>19</v>
      </c>
    </row>
    <row r="477" spans="1:11" x14ac:dyDescent="0.35">
      <c r="A477" t="s">
        <v>1463</v>
      </c>
      <c r="B477" t="s">
        <v>4531</v>
      </c>
      <c r="C477" t="s">
        <v>4532</v>
      </c>
      <c r="D477" t="str">
        <f>Customer_Dim_UPDATED[[#This Row],[First Name]]&amp;" "&amp;Customer_Dim_UPDATED[[#This Row],[Last Name]]</f>
        <v>Barbara Berry</v>
      </c>
      <c r="E477">
        <v>18</v>
      </c>
      <c r="F477" t="s">
        <v>4028</v>
      </c>
      <c r="G477" t="s">
        <v>16</v>
      </c>
      <c r="H477" t="s">
        <v>394</v>
      </c>
      <c r="I477" t="s">
        <v>170</v>
      </c>
      <c r="J477" t="s">
        <v>12</v>
      </c>
      <c r="K477" t="s">
        <v>19</v>
      </c>
    </row>
    <row r="478" spans="1:11" x14ac:dyDescent="0.35">
      <c r="A478" t="s">
        <v>1465</v>
      </c>
      <c r="B478" t="s">
        <v>4299</v>
      </c>
      <c r="C478" t="s">
        <v>4479</v>
      </c>
      <c r="D478" t="str">
        <f>Customer_Dim_UPDATED[[#This Row],[First Name]]&amp;" "&amp;Customer_Dim_UPDATED[[#This Row],[Last Name]]</f>
        <v>Elizabeth Foster</v>
      </c>
      <c r="E478">
        <v>33</v>
      </c>
      <c r="F478" t="s">
        <v>3977</v>
      </c>
      <c r="G478" t="s">
        <v>16</v>
      </c>
      <c r="H478" t="s">
        <v>1467</v>
      </c>
      <c r="I478" t="s">
        <v>96</v>
      </c>
      <c r="J478" t="s">
        <v>12</v>
      </c>
      <c r="K478" t="s">
        <v>13</v>
      </c>
    </row>
    <row r="479" spans="1:11" x14ac:dyDescent="0.35">
      <c r="A479" t="s">
        <v>1468</v>
      </c>
      <c r="B479" t="s">
        <v>4105</v>
      </c>
      <c r="C479" t="s">
        <v>3981</v>
      </c>
      <c r="D479" t="str">
        <f>Customer_Dim_UPDATED[[#This Row],[First Name]]&amp;" "&amp;Customer_Dim_UPDATED[[#This Row],[Last Name]]</f>
        <v>Andrea Harris</v>
      </c>
      <c r="E479">
        <v>41</v>
      </c>
      <c r="F479" t="s">
        <v>3974</v>
      </c>
      <c r="G479" t="s">
        <v>16</v>
      </c>
      <c r="H479" t="s">
        <v>1470</v>
      </c>
      <c r="I479" t="s">
        <v>62</v>
      </c>
      <c r="J479" t="s">
        <v>12</v>
      </c>
      <c r="K479" t="s">
        <v>19</v>
      </c>
    </row>
    <row r="480" spans="1:11" x14ac:dyDescent="0.35">
      <c r="A480" t="s">
        <v>1471</v>
      </c>
      <c r="B480" t="s">
        <v>4533</v>
      </c>
      <c r="C480" t="s">
        <v>4042</v>
      </c>
      <c r="D480" t="str">
        <f>Customer_Dim_UPDATED[[#This Row],[First Name]]&amp;" "&amp;Customer_Dim_UPDATED[[#This Row],[Last Name]]</f>
        <v>Earl Smith Dds</v>
      </c>
      <c r="E480">
        <v>59</v>
      </c>
      <c r="F480" t="s">
        <v>3982</v>
      </c>
      <c r="G480" t="s">
        <v>9</v>
      </c>
      <c r="H480" t="s">
        <v>1473</v>
      </c>
      <c r="I480" t="s">
        <v>39</v>
      </c>
      <c r="J480" t="s">
        <v>12</v>
      </c>
      <c r="K480" t="s">
        <v>13</v>
      </c>
    </row>
    <row r="481" spans="1:11" x14ac:dyDescent="0.35">
      <c r="A481" t="s">
        <v>1474</v>
      </c>
      <c r="B481" t="s">
        <v>4534</v>
      </c>
      <c r="C481" t="s">
        <v>4535</v>
      </c>
      <c r="D481" t="str">
        <f>Customer_Dim_UPDATED[[#This Row],[First Name]]&amp;" "&amp;Customer_Dim_UPDATED[[#This Row],[Last Name]]</f>
        <v>Dylan Gutierrez</v>
      </c>
      <c r="E481">
        <v>40</v>
      </c>
      <c r="F481" t="s">
        <v>3977</v>
      </c>
      <c r="G481" t="s">
        <v>9</v>
      </c>
      <c r="H481" t="s">
        <v>1476</v>
      </c>
      <c r="I481" t="s">
        <v>43</v>
      </c>
      <c r="J481" t="s">
        <v>12</v>
      </c>
      <c r="K481" t="s">
        <v>26</v>
      </c>
    </row>
    <row r="482" spans="1:11" x14ac:dyDescent="0.35">
      <c r="A482" t="s">
        <v>1477</v>
      </c>
      <c r="B482" t="s">
        <v>4294</v>
      </c>
      <c r="C482" t="s">
        <v>4290</v>
      </c>
      <c r="D482" t="str">
        <f>Customer_Dim_UPDATED[[#This Row],[First Name]]&amp;" "&amp;Customer_Dim_UPDATED[[#This Row],[Last Name]]</f>
        <v>Jordan Medina</v>
      </c>
      <c r="E482">
        <v>33</v>
      </c>
      <c r="F482" t="s">
        <v>3977</v>
      </c>
      <c r="G482" t="s">
        <v>9</v>
      </c>
      <c r="H482" t="s">
        <v>1479</v>
      </c>
      <c r="I482" t="s">
        <v>249</v>
      </c>
      <c r="J482" t="s">
        <v>12</v>
      </c>
      <c r="K482" t="s">
        <v>26</v>
      </c>
    </row>
    <row r="483" spans="1:11" x14ac:dyDescent="0.35">
      <c r="A483" t="s">
        <v>1480</v>
      </c>
      <c r="B483" t="s">
        <v>4363</v>
      </c>
      <c r="C483" t="s">
        <v>4536</v>
      </c>
      <c r="D483" t="str">
        <f>Customer_Dim_UPDATED[[#This Row],[First Name]]&amp;" "&amp;Customer_Dim_UPDATED[[#This Row],[Last Name]]</f>
        <v>Bryan Tran</v>
      </c>
      <c r="E483">
        <v>21</v>
      </c>
      <c r="F483" t="s">
        <v>3987</v>
      </c>
      <c r="G483" t="s">
        <v>9</v>
      </c>
      <c r="H483" t="s">
        <v>1482</v>
      </c>
      <c r="I483" t="s">
        <v>81</v>
      </c>
      <c r="J483" t="s">
        <v>12</v>
      </c>
      <c r="K483" t="s">
        <v>13</v>
      </c>
    </row>
    <row r="484" spans="1:11" x14ac:dyDescent="0.35">
      <c r="A484" t="s">
        <v>1483</v>
      </c>
      <c r="B484" t="s">
        <v>4537</v>
      </c>
      <c r="C484" t="s">
        <v>4538</v>
      </c>
      <c r="D484" t="str">
        <f>Customer_Dim_UPDATED[[#This Row],[First Name]]&amp;" "&amp;Customer_Dim_UPDATED[[#This Row],[Last Name]]</f>
        <v>Sheri Joyce</v>
      </c>
      <c r="E484">
        <v>26</v>
      </c>
      <c r="F484" t="s">
        <v>3977</v>
      </c>
      <c r="G484" t="s">
        <v>9</v>
      </c>
      <c r="H484" t="s">
        <v>1485</v>
      </c>
      <c r="I484" t="s">
        <v>587</v>
      </c>
      <c r="J484" t="s">
        <v>12</v>
      </c>
      <c r="K484" t="s">
        <v>19</v>
      </c>
    </row>
    <row r="485" spans="1:11" x14ac:dyDescent="0.35">
      <c r="A485" t="s">
        <v>1486</v>
      </c>
      <c r="B485" t="s">
        <v>4037</v>
      </c>
      <c r="C485" t="s">
        <v>4091</v>
      </c>
      <c r="D485" t="str">
        <f>Customer_Dim_UPDATED[[#This Row],[First Name]]&amp;" "&amp;Customer_Dim_UPDATED[[#This Row],[Last Name]]</f>
        <v>Sarah Smith</v>
      </c>
      <c r="E485">
        <v>48</v>
      </c>
      <c r="F485" t="s">
        <v>3974</v>
      </c>
      <c r="G485" t="s">
        <v>9</v>
      </c>
      <c r="H485" t="s">
        <v>1487</v>
      </c>
      <c r="I485" t="s">
        <v>183</v>
      </c>
      <c r="J485" t="s">
        <v>12</v>
      </c>
      <c r="K485" t="s">
        <v>13</v>
      </c>
    </row>
    <row r="486" spans="1:11" x14ac:dyDescent="0.35">
      <c r="A486" t="s">
        <v>1488</v>
      </c>
      <c r="B486" t="s">
        <v>4035</v>
      </c>
      <c r="C486" t="s">
        <v>4504</v>
      </c>
      <c r="D486" t="str">
        <f>Customer_Dim_UPDATED[[#This Row],[First Name]]&amp;" "&amp;Customer_Dim_UPDATED[[#This Row],[Last Name]]</f>
        <v>Jessica Castro</v>
      </c>
      <c r="E486">
        <v>32</v>
      </c>
      <c r="F486" t="s">
        <v>3977</v>
      </c>
      <c r="G486" t="s">
        <v>9</v>
      </c>
      <c r="H486" t="s">
        <v>1490</v>
      </c>
      <c r="I486" t="s">
        <v>714</v>
      </c>
      <c r="J486" t="s">
        <v>12</v>
      </c>
      <c r="K486" t="s">
        <v>26</v>
      </c>
    </row>
    <row r="487" spans="1:11" x14ac:dyDescent="0.35">
      <c r="A487" t="s">
        <v>1491</v>
      </c>
      <c r="B487" t="s">
        <v>4539</v>
      </c>
      <c r="C487" t="s">
        <v>4474</v>
      </c>
      <c r="D487" t="str">
        <f>Customer_Dim_UPDATED[[#This Row],[First Name]]&amp;" "&amp;Customer_Dim_UPDATED[[#This Row],[Last Name]]</f>
        <v>Sara Ingram</v>
      </c>
      <c r="E487">
        <v>46</v>
      </c>
      <c r="F487" t="s">
        <v>3974</v>
      </c>
      <c r="G487" t="s">
        <v>16</v>
      </c>
      <c r="H487" t="s">
        <v>1493</v>
      </c>
      <c r="I487" t="s">
        <v>286</v>
      </c>
      <c r="J487" t="s">
        <v>12</v>
      </c>
      <c r="K487" t="s">
        <v>26</v>
      </c>
    </row>
    <row r="488" spans="1:11" x14ac:dyDescent="0.35">
      <c r="A488" t="s">
        <v>1494</v>
      </c>
      <c r="B488" t="s">
        <v>4054</v>
      </c>
      <c r="C488" t="s">
        <v>4179</v>
      </c>
      <c r="D488" t="str">
        <f>Customer_Dim_UPDATED[[#This Row],[First Name]]&amp;" "&amp;Customer_Dim_UPDATED[[#This Row],[Last Name]]</f>
        <v>Eric Lee</v>
      </c>
      <c r="E488">
        <v>22</v>
      </c>
      <c r="F488" t="s">
        <v>3987</v>
      </c>
      <c r="G488" t="s">
        <v>16</v>
      </c>
      <c r="H488" t="s">
        <v>1496</v>
      </c>
      <c r="I488" t="s">
        <v>170</v>
      </c>
      <c r="J488" t="s">
        <v>12</v>
      </c>
      <c r="K488" t="s">
        <v>26</v>
      </c>
    </row>
    <row r="489" spans="1:11" x14ac:dyDescent="0.35">
      <c r="A489" t="s">
        <v>1497</v>
      </c>
      <c r="B489" t="s">
        <v>4540</v>
      </c>
      <c r="C489" t="s">
        <v>4290</v>
      </c>
      <c r="D489" t="str">
        <f>Customer_Dim_UPDATED[[#This Row],[First Name]]&amp;" "&amp;Customer_Dim_UPDATED[[#This Row],[Last Name]]</f>
        <v>Amanda Medina</v>
      </c>
      <c r="E489">
        <v>36</v>
      </c>
      <c r="F489" t="s">
        <v>3977</v>
      </c>
      <c r="G489" t="s">
        <v>16</v>
      </c>
      <c r="H489" t="s">
        <v>1499</v>
      </c>
      <c r="I489" t="s">
        <v>117</v>
      </c>
      <c r="J489" t="s">
        <v>12</v>
      </c>
      <c r="K489" t="s">
        <v>19</v>
      </c>
    </row>
    <row r="490" spans="1:11" x14ac:dyDescent="0.35">
      <c r="A490" t="s">
        <v>1500</v>
      </c>
      <c r="B490" t="s">
        <v>4344</v>
      </c>
      <c r="C490" t="s">
        <v>4541</v>
      </c>
      <c r="D490" t="str">
        <f>Customer_Dim_UPDATED[[#This Row],[First Name]]&amp;" "&amp;Customer_Dim_UPDATED[[#This Row],[Last Name]]</f>
        <v>Zachary Andrade</v>
      </c>
      <c r="E490">
        <v>23</v>
      </c>
      <c r="F490" t="s">
        <v>3987</v>
      </c>
      <c r="G490" t="s">
        <v>16</v>
      </c>
      <c r="H490" t="s">
        <v>1502</v>
      </c>
      <c r="I490" t="s">
        <v>30</v>
      </c>
      <c r="J490" t="s">
        <v>12</v>
      </c>
      <c r="K490" t="s">
        <v>19</v>
      </c>
    </row>
    <row r="491" spans="1:11" x14ac:dyDescent="0.35">
      <c r="A491" t="s">
        <v>1503</v>
      </c>
      <c r="B491" t="s">
        <v>4441</v>
      </c>
      <c r="C491" t="s">
        <v>4047</v>
      </c>
      <c r="D491" t="str">
        <f>Customer_Dim_UPDATED[[#This Row],[First Name]]&amp;" "&amp;Customer_Dim_UPDATED[[#This Row],[Last Name]]</f>
        <v>Melinda Thomas</v>
      </c>
      <c r="E491">
        <v>42</v>
      </c>
      <c r="F491" t="s">
        <v>3974</v>
      </c>
      <c r="G491" t="s">
        <v>16</v>
      </c>
      <c r="H491" t="s">
        <v>1505</v>
      </c>
      <c r="I491" t="s">
        <v>253</v>
      </c>
      <c r="J491" t="s">
        <v>12</v>
      </c>
      <c r="K491" t="s">
        <v>31</v>
      </c>
    </row>
    <row r="492" spans="1:11" x14ac:dyDescent="0.35">
      <c r="A492" t="s">
        <v>1506</v>
      </c>
      <c r="B492" t="s">
        <v>4009</v>
      </c>
      <c r="C492" t="s">
        <v>3981</v>
      </c>
      <c r="E492">
        <v>23</v>
      </c>
      <c r="F492" t="s">
        <v>3987</v>
      </c>
      <c r="G492" t="s">
        <v>9</v>
      </c>
      <c r="H492" t="s">
        <v>1508</v>
      </c>
      <c r="I492" t="s">
        <v>140</v>
      </c>
      <c r="J492" t="s">
        <v>12</v>
      </c>
      <c r="K492" t="s">
        <v>19</v>
      </c>
    </row>
    <row r="493" spans="1:11" x14ac:dyDescent="0.35">
      <c r="A493" t="s">
        <v>1509</v>
      </c>
      <c r="B493" t="s">
        <v>4542</v>
      </c>
      <c r="C493" t="s">
        <v>4078</v>
      </c>
      <c r="D493" t="str">
        <f>Customer_Dim_UPDATED[[#This Row],[First Name]]&amp;" "&amp;Customer_Dim_UPDATED[[#This Row],[Last Name]]</f>
        <v>Kaitlin Brown</v>
      </c>
      <c r="E493">
        <v>52</v>
      </c>
      <c r="F493" t="s">
        <v>3974</v>
      </c>
      <c r="G493" t="s">
        <v>16</v>
      </c>
      <c r="H493" t="s">
        <v>1511</v>
      </c>
      <c r="I493" t="s">
        <v>39</v>
      </c>
      <c r="J493" t="s">
        <v>12</v>
      </c>
      <c r="K493" t="s">
        <v>13</v>
      </c>
    </row>
    <row r="494" spans="1:11" x14ac:dyDescent="0.35">
      <c r="A494" t="s">
        <v>1512</v>
      </c>
      <c r="B494" t="s">
        <v>4543</v>
      </c>
      <c r="C494" t="s">
        <v>4181</v>
      </c>
      <c r="D494" t="str">
        <f>Customer_Dim_UPDATED[[#This Row],[First Name]]&amp;" "&amp;Customer_Dim_UPDATED[[#This Row],[Last Name]]</f>
        <v>Darrell Miller</v>
      </c>
      <c r="E494">
        <v>59</v>
      </c>
      <c r="F494" t="s">
        <v>3982</v>
      </c>
      <c r="G494" t="s">
        <v>16</v>
      </c>
      <c r="H494" t="s">
        <v>1514</v>
      </c>
      <c r="I494" t="s">
        <v>249</v>
      </c>
      <c r="J494" t="s">
        <v>12</v>
      </c>
      <c r="K494" t="s">
        <v>19</v>
      </c>
    </row>
    <row r="495" spans="1:11" x14ac:dyDescent="0.35">
      <c r="A495" t="s">
        <v>1515</v>
      </c>
      <c r="B495" t="s">
        <v>4540</v>
      </c>
      <c r="C495" t="s">
        <v>4224</v>
      </c>
      <c r="D495" t="str">
        <f>Customer_Dim_UPDATED[[#This Row],[First Name]]&amp;" "&amp;Customer_Dim_UPDATED[[#This Row],[Last Name]]</f>
        <v>Amanda Powell</v>
      </c>
      <c r="E495">
        <v>28</v>
      </c>
      <c r="F495" t="s">
        <v>3977</v>
      </c>
      <c r="G495" t="s">
        <v>9</v>
      </c>
      <c r="H495" t="s">
        <v>84</v>
      </c>
      <c r="I495" t="s">
        <v>22</v>
      </c>
      <c r="J495" t="s">
        <v>12</v>
      </c>
      <c r="K495" t="s">
        <v>31</v>
      </c>
    </row>
    <row r="496" spans="1:11" x14ac:dyDescent="0.35">
      <c r="A496" t="s">
        <v>1517</v>
      </c>
      <c r="B496" t="s">
        <v>4209</v>
      </c>
      <c r="C496" t="s">
        <v>3999</v>
      </c>
      <c r="D496" t="str">
        <f>Customer_Dim_UPDATED[[#This Row],[First Name]]&amp;" "&amp;Customer_Dim_UPDATED[[#This Row],[Last Name]]</f>
        <v>Justin Lopez</v>
      </c>
      <c r="E496">
        <v>21</v>
      </c>
      <c r="F496" t="s">
        <v>3987</v>
      </c>
      <c r="G496" t="s">
        <v>9</v>
      </c>
      <c r="H496" t="s">
        <v>1519</v>
      </c>
      <c r="I496" t="s">
        <v>358</v>
      </c>
      <c r="J496" t="s">
        <v>12</v>
      </c>
      <c r="K496" t="s">
        <v>13</v>
      </c>
    </row>
    <row r="497" spans="1:11" x14ac:dyDescent="0.35">
      <c r="A497" t="s">
        <v>1520</v>
      </c>
      <c r="B497" t="s">
        <v>4056</v>
      </c>
      <c r="C497" t="s">
        <v>4544</v>
      </c>
      <c r="D497" t="str">
        <f>Customer_Dim_UPDATED[[#This Row],[First Name]]&amp;" "&amp;Customer_Dim_UPDATED[[#This Row],[Last Name]]</f>
        <v>James Berger</v>
      </c>
      <c r="E497">
        <v>23</v>
      </c>
      <c r="F497" t="s">
        <v>3987</v>
      </c>
      <c r="G497" t="s">
        <v>16</v>
      </c>
      <c r="H497" t="s">
        <v>1522</v>
      </c>
      <c r="I497" t="s">
        <v>92</v>
      </c>
      <c r="J497" t="s">
        <v>12</v>
      </c>
      <c r="K497" t="s">
        <v>26</v>
      </c>
    </row>
    <row r="498" spans="1:11" x14ac:dyDescent="0.35">
      <c r="A498" t="s">
        <v>1523</v>
      </c>
      <c r="B498" t="s">
        <v>4043</v>
      </c>
      <c r="C498" t="s">
        <v>4118</v>
      </c>
      <c r="D498" t="str">
        <f>Customer_Dim_UPDATED[[#This Row],[First Name]]&amp;" "&amp;Customer_Dim_UPDATED[[#This Row],[Last Name]]</f>
        <v>Christopher Ford</v>
      </c>
      <c r="E498">
        <v>56</v>
      </c>
      <c r="F498" t="s">
        <v>3982</v>
      </c>
      <c r="G498" t="s">
        <v>9</v>
      </c>
      <c r="H498" t="s">
        <v>1525</v>
      </c>
      <c r="I498" t="s">
        <v>25</v>
      </c>
      <c r="J498" t="s">
        <v>12</v>
      </c>
      <c r="K498" t="s">
        <v>26</v>
      </c>
    </row>
    <row r="499" spans="1:11" x14ac:dyDescent="0.35">
      <c r="A499" t="s">
        <v>1526</v>
      </c>
      <c r="B499" t="s">
        <v>4037</v>
      </c>
      <c r="C499" t="s">
        <v>4545</v>
      </c>
      <c r="D499" t="str">
        <f>Customer_Dim_UPDATED[[#This Row],[First Name]]&amp;" "&amp;Customer_Dim_UPDATED[[#This Row],[Last Name]]</f>
        <v>Sarah Marsh</v>
      </c>
      <c r="E499">
        <v>47</v>
      </c>
      <c r="F499" t="s">
        <v>3974</v>
      </c>
      <c r="G499" t="s">
        <v>16</v>
      </c>
      <c r="H499" t="s">
        <v>1528</v>
      </c>
      <c r="I499" t="s">
        <v>58</v>
      </c>
      <c r="J499" t="s">
        <v>12</v>
      </c>
      <c r="K499" t="s">
        <v>13</v>
      </c>
    </row>
    <row r="500" spans="1:11" x14ac:dyDescent="0.35">
      <c r="A500" t="s">
        <v>1529</v>
      </c>
      <c r="B500" t="s">
        <v>4546</v>
      </c>
      <c r="C500" t="s">
        <v>4310</v>
      </c>
      <c r="D500" t="str">
        <f>Customer_Dim_UPDATED[[#This Row],[First Name]]&amp;" "&amp;Customer_Dim_UPDATED[[#This Row],[Last Name]]</f>
        <v>Traci Gonzalez</v>
      </c>
      <c r="E500">
        <v>35</v>
      </c>
      <c r="F500" t="s">
        <v>3977</v>
      </c>
      <c r="G500" t="s">
        <v>9</v>
      </c>
      <c r="H500" t="s">
        <v>1531</v>
      </c>
      <c r="I500" t="s">
        <v>232</v>
      </c>
      <c r="J500" t="s">
        <v>12</v>
      </c>
      <c r="K500" t="s">
        <v>31</v>
      </c>
    </row>
    <row r="501" spans="1:11" x14ac:dyDescent="0.35">
      <c r="A501" t="s">
        <v>1532</v>
      </c>
      <c r="B501" t="s">
        <v>4529</v>
      </c>
      <c r="C501" t="s">
        <v>4547</v>
      </c>
      <c r="D501" t="str">
        <f>Customer_Dim_UPDATED[[#This Row],[First Name]]&amp;" "&amp;Customer_Dim_UPDATED[[#This Row],[Last Name]]</f>
        <v>Philip Pennington</v>
      </c>
      <c r="E501">
        <v>27</v>
      </c>
      <c r="F501" t="s">
        <v>3977</v>
      </c>
      <c r="G501" t="s">
        <v>16</v>
      </c>
      <c r="H501" t="s">
        <v>1534</v>
      </c>
      <c r="I501" t="s">
        <v>35</v>
      </c>
      <c r="J501" t="s">
        <v>12</v>
      </c>
      <c r="K501" t="s">
        <v>19</v>
      </c>
    </row>
  </sheetData>
  <phoneticPr fontId="2"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6166E-E02C-45AB-8CA1-43674DE57087}">
  <sheetPr codeName="Sheet7"/>
  <dimension ref="B2:K71"/>
  <sheetViews>
    <sheetView topLeftCell="A2" zoomScale="68" zoomScaleNormal="40" workbookViewId="0">
      <selection activeCell="K7" sqref="K7"/>
    </sheetView>
  </sheetViews>
  <sheetFormatPr defaultRowHeight="14.5" x14ac:dyDescent="0.35"/>
  <cols>
    <col min="1" max="1" width="17.6328125" customWidth="1"/>
    <col min="2" max="2" width="14.26953125" bestFit="1" customWidth="1"/>
    <col min="3" max="3" width="15.36328125" bestFit="1" customWidth="1"/>
    <col min="5" max="5" width="17.08984375" bestFit="1" customWidth="1"/>
    <col min="6" max="6" width="14.26953125" bestFit="1" customWidth="1"/>
    <col min="7" max="7" width="9.7265625" bestFit="1" customWidth="1"/>
    <col min="8" max="8" width="10.6328125" bestFit="1" customWidth="1"/>
    <col min="9" max="9" width="15.26953125" bestFit="1" customWidth="1"/>
    <col min="10" max="10" width="14.90625" bestFit="1" customWidth="1"/>
    <col min="11" max="11" width="9.81640625" customWidth="1"/>
  </cols>
  <sheetData>
    <row r="2" spans="2:8" ht="59" customHeight="1" x14ac:dyDescent="0.35">
      <c r="B2" s="44" t="s">
        <v>4609</v>
      </c>
      <c r="C2" s="45"/>
      <c r="D2" s="45"/>
      <c r="E2" s="45"/>
      <c r="F2" s="45"/>
      <c r="G2" s="45"/>
      <c r="H2" s="45"/>
    </row>
    <row r="3" spans="2:8" x14ac:dyDescent="0.35">
      <c r="B3" s="47" t="s">
        <v>4</v>
      </c>
      <c r="C3" t="s">
        <v>4554</v>
      </c>
      <c r="E3" s="3" t="s">
        <v>4556</v>
      </c>
      <c r="F3" s="3" t="s">
        <v>4555</v>
      </c>
    </row>
    <row r="4" spans="2:8" x14ac:dyDescent="0.35">
      <c r="B4" s="48" t="s">
        <v>22</v>
      </c>
      <c r="C4" s="46">
        <v>9</v>
      </c>
      <c r="E4" s="3" t="s">
        <v>4548</v>
      </c>
      <c r="F4" t="s">
        <v>16</v>
      </c>
      <c r="G4" t="s">
        <v>9</v>
      </c>
      <c r="H4" t="s">
        <v>4550</v>
      </c>
    </row>
    <row r="5" spans="2:8" x14ac:dyDescent="0.35">
      <c r="B5" s="48" t="s">
        <v>162</v>
      </c>
      <c r="C5" s="46">
        <v>11</v>
      </c>
      <c r="E5" s="4" t="s">
        <v>3987</v>
      </c>
      <c r="F5" s="46">
        <v>33</v>
      </c>
      <c r="G5" s="46">
        <v>24</v>
      </c>
      <c r="H5" s="46">
        <v>57</v>
      </c>
    </row>
    <row r="6" spans="2:8" x14ac:dyDescent="0.35">
      <c r="B6" s="48" t="s">
        <v>133</v>
      </c>
      <c r="C6" s="46">
        <v>13</v>
      </c>
      <c r="E6" s="4" t="s">
        <v>3982</v>
      </c>
      <c r="F6" s="46">
        <v>61</v>
      </c>
      <c r="G6" s="46">
        <v>40</v>
      </c>
      <c r="H6" s="46">
        <v>101</v>
      </c>
    </row>
    <row r="7" spans="2:8" x14ac:dyDescent="0.35">
      <c r="B7" s="48" t="s">
        <v>290</v>
      </c>
      <c r="C7" s="46">
        <v>9</v>
      </c>
      <c r="E7" s="4" t="s">
        <v>3974</v>
      </c>
      <c r="F7" s="46">
        <v>84</v>
      </c>
      <c r="G7" s="46">
        <v>81</v>
      </c>
      <c r="H7" s="46">
        <v>165</v>
      </c>
    </row>
    <row r="8" spans="2:8" x14ac:dyDescent="0.35">
      <c r="B8" s="48" t="s">
        <v>30</v>
      </c>
      <c r="C8" s="46">
        <v>13</v>
      </c>
      <c r="E8" s="4" t="s">
        <v>4028</v>
      </c>
      <c r="F8" s="46">
        <v>11</v>
      </c>
      <c r="G8" s="46">
        <v>9</v>
      </c>
      <c r="H8" s="46">
        <v>20</v>
      </c>
    </row>
    <row r="9" spans="2:8" x14ac:dyDescent="0.35">
      <c r="B9" s="48" t="s">
        <v>273</v>
      </c>
      <c r="C9" s="46">
        <v>3</v>
      </c>
      <c r="E9" s="4" t="s">
        <v>3977</v>
      </c>
      <c r="F9" s="46">
        <v>73</v>
      </c>
      <c r="G9" s="46">
        <v>84</v>
      </c>
      <c r="H9" s="46">
        <v>157</v>
      </c>
    </row>
    <row r="10" spans="2:8" x14ac:dyDescent="0.35">
      <c r="B10" s="48" t="s">
        <v>166</v>
      </c>
      <c r="C10" s="46">
        <v>15</v>
      </c>
      <c r="E10" s="4" t="s">
        <v>4550</v>
      </c>
      <c r="F10" s="46">
        <v>262</v>
      </c>
      <c r="G10" s="46">
        <v>238</v>
      </c>
      <c r="H10" s="46">
        <v>500</v>
      </c>
    </row>
    <row r="11" spans="2:8" x14ac:dyDescent="0.35">
      <c r="B11" s="48" t="s">
        <v>92</v>
      </c>
      <c r="C11" s="46">
        <v>8</v>
      </c>
    </row>
    <row r="12" spans="2:8" x14ac:dyDescent="0.35">
      <c r="B12" s="48" t="s">
        <v>249</v>
      </c>
      <c r="C12" s="46">
        <v>9</v>
      </c>
    </row>
    <row r="13" spans="2:8" x14ac:dyDescent="0.35">
      <c r="B13" s="48" t="s">
        <v>81</v>
      </c>
      <c r="C13" s="46">
        <v>10</v>
      </c>
    </row>
    <row r="14" spans="2:8" x14ac:dyDescent="0.35">
      <c r="B14" s="48" t="s">
        <v>99</v>
      </c>
      <c r="C14" s="46">
        <v>8</v>
      </c>
    </row>
    <row r="15" spans="2:8" x14ac:dyDescent="0.35">
      <c r="B15" s="48" t="s">
        <v>106</v>
      </c>
      <c r="C15" s="46">
        <v>5</v>
      </c>
    </row>
    <row r="16" spans="2:8" x14ac:dyDescent="0.35">
      <c r="B16" s="48" t="s">
        <v>193</v>
      </c>
      <c r="C16" s="46">
        <v>7</v>
      </c>
    </row>
    <row r="17" spans="2:11" x14ac:dyDescent="0.35">
      <c r="B17" s="48" t="s">
        <v>253</v>
      </c>
      <c r="C17" s="46">
        <v>8</v>
      </c>
    </row>
    <row r="18" spans="2:11" x14ac:dyDescent="0.35">
      <c r="B18" s="48" t="s">
        <v>266</v>
      </c>
      <c r="C18" s="46">
        <v>12</v>
      </c>
    </row>
    <row r="19" spans="2:11" x14ac:dyDescent="0.35">
      <c r="B19" s="48" t="s">
        <v>62</v>
      </c>
      <c r="C19" s="46">
        <v>16</v>
      </c>
    </row>
    <row r="20" spans="2:11" x14ac:dyDescent="0.35">
      <c r="B20" s="48" t="s">
        <v>587</v>
      </c>
      <c r="C20" s="46">
        <v>6</v>
      </c>
    </row>
    <row r="21" spans="2:11" x14ac:dyDescent="0.35">
      <c r="B21" s="48" t="s">
        <v>327</v>
      </c>
      <c r="C21" s="46">
        <v>10</v>
      </c>
    </row>
    <row r="22" spans="2:11" x14ac:dyDescent="0.35">
      <c r="B22" s="48" t="s">
        <v>433</v>
      </c>
      <c r="C22" s="46">
        <v>9</v>
      </c>
    </row>
    <row r="23" spans="2:11" x14ac:dyDescent="0.35">
      <c r="B23" s="48" t="s">
        <v>140</v>
      </c>
      <c r="C23" s="46">
        <v>9</v>
      </c>
    </row>
    <row r="24" spans="2:11" x14ac:dyDescent="0.35">
      <c r="B24" s="48" t="s">
        <v>714</v>
      </c>
      <c r="C24" s="46">
        <v>6</v>
      </c>
    </row>
    <row r="25" spans="2:11" x14ac:dyDescent="0.35">
      <c r="B25" s="48" t="s">
        <v>156</v>
      </c>
      <c r="C25" s="46">
        <v>10</v>
      </c>
    </row>
    <row r="26" spans="2:11" x14ac:dyDescent="0.35">
      <c r="B26" s="48" t="s">
        <v>200</v>
      </c>
      <c r="C26" s="46">
        <v>9</v>
      </c>
    </row>
    <row r="27" spans="2:11" x14ac:dyDescent="0.35">
      <c r="B27" s="48" t="s">
        <v>312</v>
      </c>
      <c r="C27" s="46">
        <v>8</v>
      </c>
    </row>
    <row r="28" spans="2:11" x14ac:dyDescent="0.35">
      <c r="B28" s="48" t="s">
        <v>113</v>
      </c>
      <c r="C28" s="46">
        <v>12</v>
      </c>
      <c r="J28" s="3" t="s">
        <v>4612</v>
      </c>
      <c r="K28" t="s">
        <v>4613</v>
      </c>
    </row>
    <row r="29" spans="2:11" x14ac:dyDescent="0.35">
      <c r="B29" s="48" t="s">
        <v>66</v>
      </c>
      <c r="C29" s="46">
        <v>10</v>
      </c>
      <c r="J29" s="4" t="s">
        <v>26</v>
      </c>
      <c r="K29" s="46">
        <v>125</v>
      </c>
    </row>
    <row r="30" spans="2:11" x14ac:dyDescent="0.35">
      <c r="B30" s="48" t="s">
        <v>70</v>
      </c>
      <c r="C30" s="46">
        <v>7</v>
      </c>
      <c r="F30" s="3" t="s">
        <v>5</v>
      </c>
      <c r="G30" s="7" t="s">
        <v>4553</v>
      </c>
      <c r="J30" s="4" t="s">
        <v>13</v>
      </c>
      <c r="K30" s="46">
        <v>122</v>
      </c>
    </row>
    <row r="31" spans="2:11" x14ac:dyDescent="0.35">
      <c r="B31" s="48" t="s">
        <v>183</v>
      </c>
      <c r="C31" s="46">
        <v>10</v>
      </c>
      <c r="F31" s="4" t="s">
        <v>22</v>
      </c>
      <c r="G31" s="7">
        <v>1779.6999999999998</v>
      </c>
      <c r="J31" s="4" t="s">
        <v>19</v>
      </c>
      <c r="K31" s="46">
        <v>145</v>
      </c>
    </row>
    <row r="32" spans="2:11" x14ac:dyDescent="0.35">
      <c r="B32" s="48" t="s">
        <v>47</v>
      </c>
      <c r="C32" s="46">
        <v>11</v>
      </c>
      <c r="F32" s="4" t="s">
        <v>162</v>
      </c>
      <c r="G32" s="7">
        <v>722.57</v>
      </c>
      <c r="J32" s="4" t="s">
        <v>31</v>
      </c>
      <c r="K32" s="46">
        <v>104</v>
      </c>
    </row>
    <row r="33" spans="2:11" x14ac:dyDescent="0.35">
      <c r="B33" s="48" t="s">
        <v>88</v>
      </c>
      <c r="C33" s="46">
        <v>15</v>
      </c>
      <c r="F33" s="4" t="s">
        <v>133</v>
      </c>
      <c r="G33" s="7">
        <v>7247.9600000000009</v>
      </c>
      <c r="J33" s="4" t="s">
        <v>3964</v>
      </c>
      <c r="K33" s="46">
        <v>4</v>
      </c>
    </row>
    <row r="34" spans="2:11" x14ac:dyDescent="0.35">
      <c r="B34" s="48" t="s">
        <v>232</v>
      </c>
      <c r="C34" s="46">
        <v>10</v>
      </c>
      <c r="F34" s="4" t="s">
        <v>290</v>
      </c>
      <c r="G34" s="7">
        <v>2547.79</v>
      </c>
      <c r="J34" s="4" t="s">
        <v>4550</v>
      </c>
      <c r="K34" s="46">
        <v>500</v>
      </c>
    </row>
    <row r="35" spans="2:11" x14ac:dyDescent="0.35">
      <c r="B35" s="48" t="s">
        <v>58</v>
      </c>
      <c r="C35" s="46">
        <v>11</v>
      </c>
      <c r="F35" s="4" t="s">
        <v>30</v>
      </c>
      <c r="G35" s="7">
        <v>3487.53</v>
      </c>
    </row>
    <row r="36" spans="2:11" x14ac:dyDescent="0.35">
      <c r="B36" s="48" t="s">
        <v>11</v>
      </c>
      <c r="C36" s="46">
        <v>13</v>
      </c>
      <c r="F36" s="4" t="s">
        <v>166</v>
      </c>
      <c r="G36" s="7">
        <v>3212.75</v>
      </c>
    </row>
    <row r="37" spans="2:11" x14ac:dyDescent="0.35">
      <c r="B37" s="48" t="s">
        <v>18</v>
      </c>
      <c r="C37" s="46">
        <v>11</v>
      </c>
      <c r="F37" s="4" t="s">
        <v>249</v>
      </c>
      <c r="G37" s="7">
        <v>1133.07</v>
      </c>
    </row>
    <row r="38" spans="2:11" x14ac:dyDescent="0.35">
      <c r="B38" s="48" t="s">
        <v>25</v>
      </c>
      <c r="C38" s="46">
        <v>15</v>
      </c>
      <c r="F38" s="4" t="s">
        <v>81</v>
      </c>
      <c r="G38" s="7">
        <v>2965.59</v>
      </c>
    </row>
    <row r="39" spans="2:11" x14ac:dyDescent="0.35">
      <c r="B39" s="48" t="s">
        <v>96</v>
      </c>
      <c r="C39" s="46">
        <v>12</v>
      </c>
      <c r="F39" s="4" t="s">
        <v>99</v>
      </c>
      <c r="G39" s="7">
        <v>2099.73</v>
      </c>
    </row>
    <row r="40" spans="2:11" x14ac:dyDescent="0.35">
      <c r="B40" s="48" t="s">
        <v>35</v>
      </c>
      <c r="C40" s="46">
        <v>13</v>
      </c>
      <c r="F40" s="4" t="s">
        <v>193</v>
      </c>
      <c r="G40" s="7">
        <v>1687.19</v>
      </c>
    </row>
    <row r="41" spans="2:11" x14ac:dyDescent="0.35">
      <c r="B41" s="48" t="s">
        <v>51</v>
      </c>
      <c r="C41" s="46">
        <v>12</v>
      </c>
      <c r="F41" s="4" t="s">
        <v>253</v>
      </c>
      <c r="G41" s="7">
        <v>1861.65</v>
      </c>
    </row>
    <row r="42" spans="2:11" x14ac:dyDescent="0.35">
      <c r="B42" s="48" t="s">
        <v>216</v>
      </c>
      <c r="C42" s="46">
        <v>6</v>
      </c>
      <c r="F42" s="4" t="s">
        <v>266</v>
      </c>
      <c r="G42" s="7">
        <v>4669.49</v>
      </c>
    </row>
    <row r="43" spans="2:11" x14ac:dyDescent="0.35">
      <c r="B43" s="48" t="s">
        <v>316</v>
      </c>
      <c r="C43" s="46">
        <v>8</v>
      </c>
      <c r="F43" s="4" t="s">
        <v>62</v>
      </c>
      <c r="G43" s="7">
        <v>3406.36</v>
      </c>
    </row>
    <row r="44" spans="2:11" x14ac:dyDescent="0.35">
      <c r="B44" s="48" t="s">
        <v>39</v>
      </c>
      <c r="C44" s="46">
        <v>10</v>
      </c>
      <c r="F44" s="4" t="s">
        <v>587</v>
      </c>
      <c r="G44" s="7">
        <v>638.16</v>
      </c>
    </row>
    <row r="45" spans="2:11" x14ac:dyDescent="0.35">
      <c r="B45" s="48" t="s">
        <v>236</v>
      </c>
      <c r="C45" s="46">
        <v>14</v>
      </c>
      <c r="F45" s="4" t="s">
        <v>327</v>
      </c>
      <c r="G45" s="7">
        <v>1582.06</v>
      </c>
    </row>
    <row r="46" spans="2:11" x14ac:dyDescent="0.35">
      <c r="B46" s="48" t="s">
        <v>358</v>
      </c>
      <c r="C46" s="46">
        <v>5</v>
      </c>
      <c r="F46" s="4" t="s">
        <v>714</v>
      </c>
      <c r="G46" s="7">
        <v>1019.76</v>
      </c>
    </row>
    <row r="47" spans="2:11" x14ac:dyDescent="0.35">
      <c r="B47" s="48" t="s">
        <v>117</v>
      </c>
      <c r="C47" s="46">
        <v>11</v>
      </c>
      <c r="F47" s="4" t="s">
        <v>156</v>
      </c>
      <c r="G47" s="7">
        <v>5343.25</v>
      </c>
    </row>
    <row r="48" spans="2:11" x14ac:dyDescent="0.35">
      <c r="B48" s="48" t="s">
        <v>170</v>
      </c>
      <c r="C48" s="46">
        <v>16</v>
      </c>
      <c r="F48" s="4" t="s">
        <v>200</v>
      </c>
      <c r="G48" s="7">
        <v>4811.92</v>
      </c>
    </row>
    <row r="49" spans="2:7" x14ac:dyDescent="0.35">
      <c r="B49" s="48" t="s">
        <v>286</v>
      </c>
      <c r="C49" s="46">
        <v>11</v>
      </c>
      <c r="F49" s="4" t="s">
        <v>312</v>
      </c>
      <c r="G49" s="7">
        <v>1774.0700000000002</v>
      </c>
    </row>
    <row r="50" spans="2:7" x14ac:dyDescent="0.35">
      <c r="B50" s="48" t="s">
        <v>74</v>
      </c>
      <c r="C50" s="46">
        <v>9</v>
      </c>
      <c r="F50" s="4" t="s">
        <v>113</v>
      </c>
      <c r="G50" s="7">
        <v>1749.0800000000002</v>
      </c>
    </row>
    <row r="51" spans="2:7" x14ac:dyDescent="0.35">
      <c r="B51" s="48" t="s">
        <v>43</v>
      </c>
      <c r="C51" s="46">
        <v>10</v>
      </c>
      <c r="F51" s="4" t="s">
        <v>183</v>
      </c>
      <c r="G51" s="7">
        <v>3747.25</v>
      </c>
    </row>
    <row r="52" spans="2:7" x14ac:dyDescent="0.35">
      <c r="B52" s="48" t="s">
        <v>323</v>
      </c>
      <c r="C52" s="46">
        <v>9</v>
      </c>
      <c r="F52" s="4" t="s">
        <v>47</v>
      </c>
      <c r="G52" s="7">
        <v>1523.1399999999999</v>
      </c>
    </row>
    <row r="53" spans="2:7" x14ac:dyDescent="0.35">
      <c r="B53" s="48" t="s">
        <v>844</v>
      </c>
      <c r="C53" s="46">
        <v>6</v>
      </c>
      <c r="F53" s="4" t="s">
        <v>88</v>
      </c>
      <c r="G53" s="7">
        <v>3151.11</v>
      </c>
    </row>
    <row r="54" spans="2:7" x14ac:dyDescent="0.35">
      <c r="B54" s="48" t="s">
        <v>4550</v>
      </c>
      <c r="C54" s="46">
        <v>500</v>
      </c>
      <c r="F54" s="4" t="s">
        <v>232</v>
      </c>
      <c r="G54" s="7">
        <v>4624.26</v>
      </c>
    </row>
    <row r="55" spans="2:7" x14ac:dyDescent="0.35">
      <c r="F55" s="4" t="s">
        <v>58</v>
      </c>
      <c r="G55" s="7">
        <v>1819.02</v>
      </c>
    </row>
    <row r="56" spans="2:7" x14ac:dyDescent="0.35">
      <c r="F56" s="4" t="s">
        <v>18</v>
      </c>
      <c r="G56" s="7">
        <v>785.37000000000012</v>
      </c>
    </row>
    <row r="57" spans="2:7" x14ac:dyDescent="0.35">
      <c r="F57" s="4" t="s">
        <v>25</v>
      </c>
      <c r="G57" s="7">
        <v>2294.7200000000003</v>
      </c>
    </row>
    <row r="58" spans="2:7" x14ac:dyDescent="0.35">
      <c r="F58" s="4" t="s">
        <v>96</v>
      </c>
      <c r="G58" s="7">
        <v>4312.16</v>
      </c>
    </row>
    <row r="59" spans="2:7" x14ac:dyDescent="0.35">
      <c r="F59" s="4" t="s">
        <v>35</v>
      </c>
      <c r="G59" s="7">
        <v>6445.9599999999991</v>
      </c>
    </row>
    <row r="60" spans="2:7" x14ac:dyDescent="0.35">
      <c r="F60" s="4" t="s">
        <v>51</v>
      </c>
      <c r="G60" s="7">
        <v>3676.2200000000003</v>
      </c>
    </row>
    <row r="61" spans="2:7" x14ac:dyDescent="0.35">
      <c r="F61" s="4" t="s">
        <v>216</v>
      </c>
      <c r="G61" s="7">
        <v>3178.5</v>
      </c>
    </row>
    <row r="62" spans="2:7" x14ac:dyDescent="0.35">
      <c r="F62" s="4" t="s">
        <v>316</v>
      </c>
      <c r="G62" s="7">
        <v>1230.1200000000001</v>
      </c>
    </row>
    <row r="63" spans="2:7" x14ac:dyDescent="0.35">
      <c r="F63" s="4" t="s">
        <v>39</v>
      </c>
      <c r="G63" s="7">
        <v>2281.0699999999997</v>
      </c>
    </row>
    <row r="64" spans="2:7" x14ac:dyDescent="0.35">
      <c r="F64" s="4" t="s">
        <v>236</v>
      </c>
      <c r="G64" s="7">
        <v>2602.0300000000002</v>
      </c>
    </row>
    <row r="65" spans="6:7" x14ac:dyDescent="0.35">
      <c r="F65" s="4" t="s">
        <v>117</v>
      </c>
      <c r="G65" s="7">
        <v>3015.32</v>
      </c>
    </row>
    <row r="66" spans="6:7" x14ac:dyDescent="0.35">
      <c r="F66" s="4" t="s">
        <v>170</v>
      </c>
      <c r="G66" s="7">
        <v>4299.3500000000004</v>
      </c>
    </row>
    <row r="67" spans="6:7" x14ac:dyDescent="0.35">
      <c r="F67" s="4" t="s">
        <v>286</v>
      </c>
      <c r="G67" s="7">
        <v>1186.94</v>
      </c>
    </row>
    <row r="68" spans="6:7" x14ac:dyDescent="0.35">
      <c r="F68" s="4" t="s">
        <v>74</v>
      </c>
      <c r="G68" s="7">
        <v>6763.08</v>
      </c>
    </row>
    <row r="69" spans="6:7" x14ac:dyDescent="0.35">
      <c r="F69" s="4" t="s">
        <v>43</v>
      </c>
      <c r="G69" s="7">
        <v>1988.64</v>
      </c>
    </row>
    <row r="70" spans="6:7" x14ac:dyDescent="0.35">
      <c r="F70" s="4" t="s">
        <v>323</v>
      </c>
      <c r="G70" s="7">
        <v>3504.38</v>
      </c>
    </row>
    <row r="71" spans="6:7" x14ac:dyDescent="0.35">
      <c r="F71" s="4" t="s">
        <v>4550</v>
      </c>
      <c r="G71" s="7">
        <v>116168.32000000001</v>
      </c>
    </row>
  </sheetData>
  <mergeCells count="1">
    <mergeCell ref="B2:H2"/>
  </mergeCells>
  <conditionalFormatting sqref="B3:C3 B4:B53">
    <cfRule type="colorScale" priority="2">
      <colorScale>
        <cfvo type="min"/>
        <cfvo type="percentile" val="50"/>
        <cfvo type="max"/>
        <color rgb="FFF8696B"/>
        <color rgb="FFFFEB84"/>
        <color rgb="FF63BE7B"/>
      </colorScale>
    </cfRule>
  </conditionalFormatting>
  <conditionalFormatting pivot="1" sqref="C4:C53">
    <cfRule type="colorScale" priority="1">
      <colorScale>
        <cfvo type="min"/>
        <cfvo type="max"/>
        <color rgb="FF63BE7B"/>
        <color rgb="FFFFEF9C"/>
      </colorScale>
    </cfRule>
  </conditionalFormatting>
  <pageMargins left="0.7" right="0.7" top="0.75" bottom="0.75" header="0.3" footer="0.3"/>
  <drawing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FE2A0-0091-4C9A-B91E-475E1058E899}">
  <sheetPr codeName="Sheet8"/>
  <dimension ref="C2:J37"/>
  <sheetViews>
    <sheetView topLeftCell="A21" zoomScale="98" workbookViewId="0">
      <selection activeCell="F26" sqref="F26:G37"/>
    </sheetView>
  </sheetViews>
  <sheetFormatPr defaultRowHeight="14.5" x14ac:dyDescent="0.35"/>
  <cols>
    <col min="2" max="2" width="4.7265625" customWidth="1"/>
    <col min="3" max="3" width="8.7265625" hidden="1" customWidth="1"/>
    <col min="4" max="4" width="4.453125" customWidth="1"/>
    <col min="5" max="5" width="13.1796875" customWidth="1"/>
    <col min="6" max="6" width="21.08984375" customWidth="1"/>
    <col min="7" max="7" width="21.453125" customWidth="1"/>
    <col min="8" max="8" width="16.7265625" customWidth="1"/>
    <col min="9" max="16" width="9.26953125" bestFit="1" customWidth="1"/>
    <col min="17" max="17" width="10.7265625" bestFit="1" customWidth="1"/>
    <col min="18" max="18" width="11.7265625" bestFit="1" customWidth="1"/>
    <col min="19" max="19" width="26.36328125" bestFit="1" customWidth="1"/>
    <col min="20" max="20" width="15.1796875" bestFit="1" customWidth="1"/>
    <col min="21" max="21" width="12.08984375" bestFit="1" customWidth="1"/>
    <col min="22" max="22" width="22.453125" bestFit="1" customWidth="1"/>
    <col min="23" max="23" width="13.08984375" bestFit="1" customWidth="1"/>
    <col min="24" max="24" width="10.6328125" bestFit="1" customWidth="1"/>
    <col min="25" max="25" width="23.90625" bestFit="1" customWidth="1"/>
    <col min="26" max="26" width="10.7265625" bestFit="1" customWidth="1"/>
    <col min="27" max="512" width="20.26953125" bestFit="1" customWidth="1"/>
    <col min="513" max="513" width="10.7265625" bestFit="1" customWidth="1"/>
  </cols>
  <sheetData>
    <row r="2" spans="5:10" ht="21" x14ac:dyDescent="0.35">
      <c r="F2" s="42" t="s">
        <v>4619</v>
      </c>
      <c r="G2" s="42"/>
      <c r="H2" s="42"/>
      <c r="I2" s="42"/>
      <c r="J2" s="42"/>
    </row>
    <row r="3" spans="5:10" x14ac:dyDescent="0.35">
      <c r="F3" s="42"/>
      <c r="G3" s="42"/>
      <c r="H3" s="42"/>
      <c r="I3" s="42"/>
      <c r="J3" s="42"/>
    </row>
    <row r="9" spans="5:10" x14ac:dyDescent="0.35">
      <c r="F9" s="54" t="s">
        <v>4610</v>
      </c>
      <c r="G9" s="55" t="s">
        <v>4553</v>
      </c>
      <c r="H9" s="55" t="s">
        <v>5</v>
      </c>
    </row>
    <row r="10" spans="5:10" x14ac:dyDescent="0.35">
      <c r="E10" s="12"/>
      <c r="F10" s="56" t="s">
        <v>247</v>
      </c>
      <c r="G10" s="57">
        <v>15914.740000000002</v>
      </c>
      <c r="H10" s="58" t="str">
        <f>_xlfn.XLOOKUP(F10,Customer_Dim_UPDATED[Full Name],Customer_Dim_UPDATED[State])</f>
        <v>Florida</v>
      </c>
    </row>
    <row r="11" spans="5:10" x14ac:dyDescent="0.35">
      <c r="F11" s="56" t="s">
        <v>1005</v>
      </c>
      <c r="G11" s="57">
        <v>15065.349999999999</v>
      </c>
      <c r="H11" s="58" t="str">
        <f>_xlfn.XLOOKUP(F11,Customer_Dim_UPDATED[Full Name],Customer_Dim_UPDATED[State])</f>
        <v>Mississippi</v>
      </c>
    </row>
    <row r="12" spans="5:10" x14ac:dyDescent="0.35">
      <c r="F12" s="56" t="s">
        <v>304</v>
      </c>
      <c r="G12" s="57">
        <v>17751.919999999998</v>
      </c>
      <c r="H12" s="58" t="str">
        <f>_xlfn.XLOOKUP(F12,Customer_Dim_UPDATED[Full Name],Customer_Dim_UPDATED[State])</f>
        <v>Indiana</v>
      </c>
    </row>
    <row r="13" spans="5:10" x14ac:dyDescent="0.35">
      <c r="F13" s="56" t="s">
        <v>559</v>
      </c>
      <c r="G13" s="57">
        <v>15243.679999999998</v>
      </c>
      <c r="H13" s="58" t="str">
        <f>_xlfn.XLOOKUP(F13,Customer_Dim_UPDATED[Full Name],Customer_Dim_UPDATED[State])</f>
        <v>Florida</v>
      </c>
    </row>
    <row r="14" spans="5:10" x14ac:dyDescent="0.35">
      <c r="F14" s="56" t="s">
        <v>214</v>
      </c>
      <c r="G14" s="57">
        <v>17630.02</v>
      </c>
      <c r="H14" s="58" t="str">
        <f>_xlfn.XLOOKUP(F14,Customer_Dim_UPDATED[Full Name],Customer_Dim_UPDATED[State])</f>
        <v>Rhode Island</v>
      </c>
    </row>
    <row r="15" spans="5:10" x14ac:dyDescent="0.35">
      <c r="F15" s="56" t="s">
        <v>711</v>
      </c>
      <c r="G15" s="57">
        <v>19766.359999999997</v>
      </c>
      <c r="H15" s="58" t="str">
        <f>_xlfn.XLOOKUP(F15,Customer_Dim_UPDATED[Full Name],Customer_Dim_UPDATED[State])</f>
        <v>New Jersey</v>
      </c>
    </row>
    <row r="16" spans="5:10" x14ac:dyDescent="0.35">
      <c r="F16" s="56" t="s">
        <v>1449</v>
      </c>
      <c r="G16" s="57">
        <v>14182.56</v>
      </c>
      <c r="H16" s="58" t="str">
        <f>_xlfn.XLOOKUP(F16,Customer_Dim_UPDATED[Full Name],Customer_Dim_UPDATED[State])</f>
        <v>New Hampshire</v>
      </c>
    </row>
    <row r="17" spans="6:8" x14ac:dyDescent="0.35">
      <c r="F17" s="56" t="s">
        <v>64</v>
      </c>
      <c r="G17" s="57">
        <v>15287.48</v>
      </c>
      <c r="H17" s="58" t="str">
        <f>_xlfn.XLOOKUP(F17,Customer_Dim_UPDATED[Full Name],Customer_Dim_UPDATED[State])</f>
        <v>Montana</v>
      </c>
    </row>
    <row r="18" spans="6:8" x14ac:dyDescent="0.35">
      <c r="F18" s="56" t="s">
        <v>1492</v>
      </c>
      <c r="G18" s="57">
        <v>15219.859999999999</v>
      </c>
      <c r="H18" s="58" t="str">
        <f>_xlfn.XLOOKUP(F18,Customer_Dim_UPDATED[Full Name],Customer_Dim_UPDATED[State])</f>
        <v>Virginia</v>
      </c>
    </row>
    <row r="19" spans="6:8" x14ac:dyDescent="0.35">
      <c r="F19" s="56" t="s">
        <v>195</v>
      </c>
      <c r="G19" s="57">
        <v>13678.999999999998</v>
      </c>
      <c r="H19" s="58" t="str">
        <f>_xlfn.XLOOKUP(F19,Customer_Dim_UPDATED[Full Name],Customer_Dim_UPDATED[State])</f>
        <v>West Virginia</v>
      </c>
    </row>
    <row r="20" spans="6:8" x14ac:dyDescent="0.35">
      <c r="F20" s="59" t="s">
        <v>4550</v>
      </c>
      <c r="G20" s="60">
        <v>159740.97</v>
      </c>
      <c r="H20" s="61"/>
    </row>
    <row r="26" spans="6:8" x14ac:dyDescent="0.35">
      <c r="F26" s="3" t="s">
        <v>4618</v>
      </c>
      <c r="G26" t="s">
        <v>4553</v>
      </c>
    </row>
    <row r="27" spans="6:8" x14ac:dyDescent="0.35">
      <c r="F27" s="4" t="s">
        <v>248</v>
      </c>
      <c r="G27" s="46">
        <v>15914.740000000002</v>
      </c>
    </row>
    <row r="28" spans="6:8" x14ac:dyDescent="0.35">
      <c r="F28" s="4" t="s">
        <v>206</v>
      </c>
      <c r="G28" s="46">
        <v>17142.3</v>
      </c>
    </row>
    <row r="29" spans="6:8" x14ac:dyDescent="0.35">
      <c r="F29" s="4" t="s">
        <v>1493</v>
      </c>
      <c r="G29" s="46">
        <v>15219.859999999999</v>
      </c>
    </row>
    <row r="30" spans="6:8" x14ac:dyDescent="0.35">
      <c r="F30" s="4" t="s">
        <v>305</v>
      </c>
      <c r="G30" s="46">
        <v>17751.919999999998</v>
      </c>
    </row>
    <row r="31" spans="6:8" x14ac:dyDescent="0.35">
      <c r="F31" s="4" t="s">
        <v>394</v>
      </c>
      <c r="G31" s="46">
        <v>15076.070000000002</v>
      </c>
    </row>
    <row r="32" spans="6:8" x14ac:dyDescent="0.35">
      <c r="F32" s="4" t="s">
        <v>215</v>
      </c>
      <c r="G32" s="46">
        <v>22989.270000000004</v>
      </c>
    </row>
    <row r="33" spans="6:7" x14ac:dyDescent="0.35">
      <c r="F33" s="4" t="s">
        <v>65</v>
      </c>
      <c r="G33" s="46">
        <v>15287.48</v>
      </c>
    </row>
    <row r="34" spans="6:7" x14ac:dyDescent="0.35">
      <c r="F34" s="4" t="s">
        <v>3967</v>
      </c>
      <c r="G34" s="46">
        <v>19766.359999999997</v>
      </c>
    </row>
    <row r="35" spans="6:7" x14ac:dyDescent="0.35">
      <c r="F35" s="4" t="s">
        <v>560</v>
      </c>
      <c r="G35" s="46">
        <v>15243.679999999998</v>
      </c>
    </row>
    <row r="36" spans="6:7" x14ac:dyDescent="0.35">
      <c r="F36" s="4" t="s">
        <v>1006</v>
      </c>
      <c r="G36" s="46">
        <v>15065.349999999999</v>
      </c>
    </row>
    <row r="37" spans="6:7" x14ac:dyDescent="0.35">
      <c r="F37" s="4" t="s">
        <v>4550</v>
      </c>
      <c r="G37" s="46">
        <v>169457.02999999994</v>
      </c>
    </row>
  </sheetData>
  <mergeCells count="1">
    <mergeCell ref="F2:J3"/>
  </mergeCells>
  <pageMargins left="0.7" right="0.7" top="0.75" bottom="0.75" header="0.3" footer="0.3"/>
  <drawing r:id="rId3"/>
  <tableParts count="1">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9"/>
  <dimension ref="A1:E21"/>
  <sheetViews>
    <sheetView workbookViewId="0">
      <selection sqref="A1:E21"/>
    </sheetView>
  </sheetViews>
  <sheetFormatPr defaultRowHeight="14.5" x14ac:dyDescent="0.35"/>
  <cols>
    <col min="2" max="2" width="34.90625" customWidth="1"/>
    <col min="3" max="3" width="17.54296875" customWidth="1"/>
    <col min="4" max="4" width="22.1796875" customWidth="1"/>
    <col min="5" max="5" width="12.453125" customWidth="1"/>
  </cols>
  <sheetData>
    <row r="1" spans="1:5" x14ac:dyDescent="0.35">
      <c r="A1" s="1" t="s">
        <v>1747</v>
      </c>
      <c r="B1" s="1" t="s">
        <v>1748</v>
      </c>
      <c r="C1" s="1" t="s">
        <v>1749</v>
      </c>
      <c r="D1" s="1" t="s">
        <v>4</v>
      </c>
      <c r="E1" s="1" t="s">
        <v>1750</v>
      </c>
    </row>
    <row r="2" spans="1:5" x14ac:dyDescent="0.35">
      <c r="A2" t="s">
        <v>1751</v>
      </c>
      <c r="B2" t="s">
        <v>1752</v>
      </c>
      <c r="C2" t="s">
        <v>1753</v>
      </c>
      <c r="D2" t="s">
        <v>1754</v>
      </c>
      <c r="E2" t="s">
        <v>1755</v>
      </c>
    </row>
    <row r="3" spans="1:5" x14ac:dyDescent="0.35">
      <c r="A3" t="s">
        <v>1756</v>
      </c>
      <c r="B3" t="s">
        <v>1757</v>
      </c>
      <c r="C3" t="s">
        <v>1758</v>
      </c>
      <c r="D3" t="s">
        <v>1759</v>
      </c>
      <c r="E3" t="s">
        <v>1755</v>
      </c>
    </row>
    <row r="4" spans="1:5" x14ac:dyDescent="0.35">
      <c r="A4" t="s">
        <v>1760</v>
      </c>
      <c r="B4" t="s">
        <v>1761</v>
      </c>
      <c r="C4" t="s">
        <v>1762</v>
      </c>
      <c r="D4" t="s">
        <v>1763</v>
      </c>
      <c r="E4" t="s">
        <v>1764</v>
      </c>
    </row>
    <row r="5" spans="1:5" x14ac:dyDescent="0.35">
      <c r="A5" t="s">
        <v>1765</v>
      </c>
      <c r="B5" t="s">
        <v>1766</v>
      </c>
      <c r="C5" t="s">
        <v>1758</v>
      </c>
      <c r="D5" t="s">
        <v>1767</v>
      </c>
      <c r="E5" t="s">
        <v>1764</v>
      </c>
    </row>
    <row r="6" spans="1:5" x14ac:dyDescent="0.35">
      <c r="A6" t="s">
        <v>1768</v>
      </c>
      <c r="B6" t="s">
        <v>1769</v>
      </c>
      <c r="C6" t="s">
        <v>1762</v>
      </c>
      <c r="D6" t="s">
        <v>1770</v>
      </c>
      <c r="E6" t="s">
        <v>1771</v>
      </c>
    </row>
    <row r="7" spans="1:5" x14ac:dyDescent="0.35">
      <c r="A7" t="s">
        <v>1772</v>
      </c>
      <c r="B7" t="s">
        <v>1773</v>
      </c>
      <c r="C7" t="s">
        <v>1758</v>
      </c>
      <c r="D7" t="s">
        <v>1774</v>
      </c>
      <c r="E7" t="s">
        <v>1764</v>
      </c>
    </row>
    <row r="8" spans="1:5" x14ac:dyDescent="0.35">
      <c r="A8" t="s">
        <v>1775</v>
      </c>
      <c r="B8" t="s">
        <v>1776</v>
      </c>
      <c r="C8" t="s">
        <v>1753</v>
      </c>
      <c r="D8" t="s">
        <v>1777</v>
      </c>
      <c r="E8" t="s">
        <v>1771</v>
      </c>
    </row>
    <row r="9" spans="1:5" x14ac:dyDescent="0.35">
      <c r="A9" t="s">
        <v>1778</v>
      </c>
      <c r="B9" t="s">
        <v>1779</v>
      </c>
      <c r="C9" t="s">
        <v>1762</v>
      </c>
      <c r="D9" t="s">
        <v>1780</v>
      </c>
      <c r="E9" t="s">
        <v>1771</v>
      </c>
    </row>
    <row r="10" spans="1:5" x14ac:dyDescent="0.35">
      <c r="A10" t="s">
        <v>1781</v>
      </c>
      <c r="B10" t="s">
        <v>1782</v>
      </c>
      <c r="C10" t="s">
        <v>1783</v>
      </c>
      <c r="D10" t="s">
        <v>1784</v>
      </c>
      <c r="E10" t="s">
        <v>1771</v>
      </c>
    </row>
    <row r="11" spans="1:5" x14ac:dyDescent="0.35">
      <c r="A11" t="s">
        <v>1785</v>
      </c>
      <c r="B11" t="s">
        <v>1786</v>
      </c>
      <c r="C11" t="s">
        <v>1762</v>
      </c>
      <c r="D11" t="s">
        <v>1787</v>
      </c>
      <c r="E11" t="s">
        <v>1755</v>
      </c>
    </row>
    <row r="12" spans="1:5" x14ac:dyDescent="0.35">
      <c r="A12" t="s">
        <v>1788</v>
      </c>
      <c r="B12" t="s">
        <v>1789</v>
      </c>
      <c r="C12" t="s">
        <v>1753</v>
      </c>
      <c r="D12" t="s">
        <v>1790</v>
      </c>
      <c r="E12" t="s">
        <v>1771</v>
      </c>
    </row>
    <row r="13" spans="1:5" x14ac:dyDescent="0.35">
      <c r="A13" t="s">
        <v>1791</v>
      </c>
      <c r="B13" t="s">
        <v>1792</v>
      </c>
      <c r="C13" t="s">
        <v>1762</v>
      </c>
      <c r="D13" t="s">
        <v>394</v>
      </c>
      <c r="E13" t="s">
        <v>1771</v>
      </c>
    </row>
    <row r="14" spans="1:5" x14ac:dyDescent="0.35">
      <c r="A14" t="s">
        <v>1793</v>
      </c>
      <c r="B14" t="s">
        <v>1794</v>
      </c>
      <c r="C14" t="s">
        <v>1758</v>
      </c>
      <c r="D14" t="s">
        <v>1795</v>
      </c>
      <c r="E14" t="s">
        <v>1771</v>
      </c>
    </row>
    <row r="15" spans="1:5" x14ac:dyDescent="0.35">
      <c r="A15" t="s">
        <v>1796</v>
      </c>
      <c r="B15" t="s">
        <v>1797</v>
      </c>
      <c r="C15" t="s">
        <v>1753</v>
      </c>
      <c r="D15" t="s">
        <v>129</v>
      </c>
      <c r="E15" t="s">
        <v>1755</v>
      </c>
    </row>
    <row r="16" spans="1:5" x14ac:dyDescent="0.35">
      <c r="A16" t="s">
        <v>1798</v>
      </c>
      <c r="B16" t="s">
        <v>1799</v>
      </c>
      <c r="C16" t="s">
        <v>1762</v>
      </c>
      <c r="D16" t="s">
        <v>206</v>
      </c>
      <c r="E16" t="s">
        <v>1764</v>
      </c>
    </row>
    <row r="17" spans="1:5" x14ac:dyDescent="0.35">
      <c r="A17" t="s">
        <v>1800</v>
      </c>
      <c r="B17" t="s">
        <v>1801</v>
      </c>
      <c r="C17" t="s">
        <v>1758</v>
      </c>
      <c r="D17" t="s">
        <v>1802</v>
      </c>
      <c r="E17" t="s">
        <v>1755</v>
      </c>
    </row>
    <row r="18" spans="1:5" x14ac:dyDescent="0.35">
      <c r="A18" t="s">
        <v>1803</v>
      </c>
      <c r="B18" t="s">
        <v>1804</v>
      </c>
      <c r="C18" t="s">
        <v>1783</v>
      </c>
      <c r="D18" t="s">
        <v>1805</v>
      </c>
      <c r="E18" t="s">
        <v>1755</v>
      </c>
    </row>
    <row r="19" spans="1:5" x14ac:dyDescent="0.35">
      <c r="A19" t="s">
        <v>1806</v>
      </c>
      <c r="B19" t="s">
        <v>1807</v>
      </c>
      <c r="C19" t="s">
        <v>1758</v>
      </c>
      <c r="D19" t="s">
        <v>1808</v>
      </c>
      <c r="E19" t="s">
        <v>1755</v>
      </c>
    </row>
    <row r="20" spans="1:5" x14ac:dyDescent="0.35">
      <c r="A20" t="s">
        <v>1809</v>
      </c>
      <c r="B20" t="s">
        <v>1810</v>
      </c>
      <c r="C20" t="s">
        <v>1753</v>
      </c>
      <c r="D20" t="s">
        <v>1811</v>
      </c>
      <c r="E20" t="s">
        <v>1755</v>
      </c>
    </row>
    <row r="21" spans="1:5" x14ac:dyDescent="0.35">
      <c r="A21" t="s">
        <v>1812</v>
      </c>
      <c r="B21" t="s">
        <v>1813</v>
      </c>
      <c r="C21" t="s">
        <v>1753</v>
      </c>
      <c r="D21" t="s">
        <v>1814</v>
      </c>
      <c r="E21" t="s">
        <v>1771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8C421-CAE2-4E07-8EDC-1339AA9D068B}">
  <sheetPr codeName="Sheet10"/>
  <dimension ref="A1:E21"/>
  <sheetViews>
    <sheetView workbookViewId="0">
      <selection activeCell="B1" sqref="B1"/>
    </sheetView>
  </sheetViews>
  <sheetFormatPr defaultRowHeight="14.5" x14ac:dyDescent="0.35"/>
  <cols>
    <col min="1" max="1" width="10.54296875" bestFit="1" customWidth="1"/>
    <col min="2" max="2" width="30.1796875" bestFit="1" customWidth="1"/>
    <col min="3" max="3" width="10.54296875" bestFit="1" customWidth="1"/>
    <col min="4" max="4" width="20.7265625" customWidth="1"/>
    <col min="5" max="5" width="10.54296875" bestFit="1" customWidth="1"/>
  </cols>
  <sheetData>
    <row r="1" spans="1:5" x14ac:dyDescent="0.35">
      <c r="A1" t="s">
        <v>1747</v>
      </c>
      <c r="B1" t="s">
        <v>1748</v>
      </c>
      <c r="C1" t="s">
        <v>1749</v>
      </c>
      <c r="D1" t="s">
        <v>4</v>
      </c>
      <c r="E1" t="s">
        <v>1750</v>
      </c>
    </row>
    <row r="2" spans="1:5" x14ac:dyDescent="0.35">
      <c r="A2" t="s">
        <v>1751</v>
      </c>
      <c r="B2" t="s">
        <v>1752</v>
      </c>
      <c r="C2" t="s">
        <v>1753</v>
      </c>
      <c r="D2" t="s">
        <v>1754</v>
      </c>
      <c r="E2" t="s">
        <v>1755</v>
      </c>
    </row>
    <row r="3" spans="1:5" x14ac:dyDescent="0.35">
      <c r="A3" t="s">
        <v>1756</v>
      </c>
      <c r="B3" t="s">
        <v>1757</v>
      </c>
      <c r="C3" t="s">
        <v>1758</v>
      </c>
      <c r="D3" t="s">
        <v>1759</v>
      </c>
      <c r="E3" t="s">
        <v>1755</v>
      </c>
    </row>
    <row r="4" spans="1:5" x14ac:dyDescent="0.35">
      <c r="A4" t="s">
        <v>1760</v>
      </c>
      <c r="B4" t="s">
        <v>1761</v>
      </c>
      <c r="C4" t="s">
        <v>1762</v>
      </c>
      <c r="D4" t="s">
        <v>1763</v>
      </c>
      <c r="E4" t="s">
        <v>1764</v>
      </c>
    </row>
    <row r="5" spans="1:5" x14ac:dyDescent="0.35">
      <c r="A5" t="s">
        <v>1765</v>
      </c>
      <c r="B5" t="s">
        <v>1766</v>
      </c>
      <c r="C5" t="s">
        <v>1758</v>
      </c>
      <c r="D5" t="s">
        <v>1767</v>
      </c>
      <c r="E5" t="s">
        <v>1764</v>
      </c>
    </row>
    <row r="6" spans="1:5" x14ac:dyDescent="0.35">
      <c r="A6" t="s">
        <v>1768</v>
      </c>
      <c r="B6" t="s">
        <v>1769</v>
      </c>
      <c r="C6" t="s">
        <v>1762</v>
      </c>
      <c r="D6" t="s">
        <v>1770</v>
      </c>
      <c r="E6" t="s">
        <v>1771</v>
      </c>
    </row>
    <row r="7" spans="1:5" x14ac:dyDescent="0.35">
      <c r="A7" t="s">
        <v>1772</v>
      </c>
      <c r="B7" t="s">
        <v>1773</v>
      </c>
      <c r="C7" t="s">
        <v>1758</v>
      </c>
      <c r="D7" t="s">
        <v>1774</v>
      </c>
      <c r="E7" t="s">
        <v>1764</v>
      </c>
    </row>
    <row r="8" spans="1:5" x14ac:dyDescent="0.35">
      <c r="A8" t="s">
        <v>1775</v>
      </c>
      <c r="B8" t="s">
        <v>1776</v>
      </c>
      <c r="C8" t="s">
        <v>1753</v>
      </c>
      <c r="D8" t="s">
        <v>1777</v>
      </c>
      <c r="E8" t="s">
        <v>1771</v>
      </c>
    </row>
    <row r="9" spans="1:5" x14ac:dyDescent="0.35">
      <c r="A9" t="s">
        <v>1778</v>
      </c>
      <c r="B9" t="s">
        <v>1779</v>
      </c>
      <c r="C9" t="s">
        <v>1762</v>
      </c>
      <c r="D9" t="s">
        <v>1780</v>
      </c>
      <c r="E9" t="s">
        <v>1771</v>
      </c>
    </row>
    <row r="10" spans="1:5" x14ac:dyDescent="0.35">
      <c r="A10" t="s">
        <v>1781</v>
      </c>
      <c r="B10" t="s">
        <v>1782</v>
      </c>
      <c r="C10" t="s">
        <v>1783</v>
      </c>
      <c r="D10" t="s">
        <v>1784</v>
      </c>
      <c r="E10" t="s">
        <v>1771</v>
      </c>
    </row>
    <row r="11" spans="1:5" x14ac:dyDescent="0.35">
      <c r="A11" t="s">
        <v>1785</v>
      </c>
      <c r="B11" t="s">
        <v>1786</v>
      </c>
      <c r="C11" t="s">
        <v>1762</v>
      </c>
      <c r="D11" t="s">
        <v>1787</v>
      </c>
      <c r="E11" t="s">
        <v>1755</v>
      </c>
    </row>
    <row r="12" spans="1:5" x14ac:dyDescent="0.35">
      <c r="A12" t="s">
        <v>1788</v>
      </c>
      <c r="B12" t="s">
        <v>1789</v>
      </c>
      <c r="C12" t="s">
        <v>1753</v>
      </c>
      <c r="D12" t="s">
        <v>1790</v>
      </c>
      <c r="E12" t="s">
        <v>1771</v>
      </c>
    </row>
    <row r="13" spans="1:5" x14ac:dyDescent="0.35">
      <c r="A13" t="s">
        <v>1791</v>
      </c>
      <c r="B13" t="s">
        <v>1792</v>
      </c>
      <c r="C13" t="s">
        <v>1762</v>
      </c>
      <c r="D13" t="s">
        <v>394</v>
      </c>
      <c r="E13" t="s">
        <v>1771</v>
      </c>
    </row>
    <row r="14" spans="1:5" x14ac:dyDescent="0.35">
      <c r="A14" t="s">
        <v>1793</v>
      </c>
      <c r="B14" t="s">
        <v>1794</v>
      </c>
      <c r="C14" t="s">
        <v>1758</v>
      </c>
      <c r="D14" t="s">
        <v>1795</v>
      </c>
      <c r="E14" t="s">
        <v>1771</v>
      </c>
    </row>
    <row r="15" spans="1:5" x14ac:dyDescent="0.35">
      <c r="A15" t="s">
        <v>1796</v>
      </c>
      <c r="B15" t="s">
        <v>1797</v>
      </c>
      <c r="C15" t="s">
        <v>1753</v>
      </c>
      <c r="D15" t="s">
        <v>129</v>
      </c>
      <c r="E15" t="s">
        <v>1755</v>
      </c>
    </row>
    <row r="16" spans="1:5" x14ac:dyDescent="0.35">
      <c r="A16" t="s">
        <v>1798</v>
      </c>
      <c r="B16" t="s">
        <v>1799</v>
      </c>
      <c r="C16" t="s">
        <v>1762</v>
      </c>
      <c r="D16" t="s">
        <v>206</v>
      </c>
      <c r="E16" t="s">
        <v>1764</v>
      </c>
    </row>
    <row r="17" spans="1:5" x14ac:dyDescent="0.35">
      <c r="A17" t="s">
        <v>1800</v>
      </c>
      <c r="B17" t="s">
        <v>1801</v>
      </c>
      <c r="C17" t="s">
        <v>1758</v>
      </c>
      <c r="D17" t="s">
        <v>1802</v>
      </c>
      <c r="E17" t="s">
        <v>1755</v>
      </c>
    </row>
    <row r="18" spans="1:5" x14ac:dyDescent="0.35">
      <c r="A18" t="s">
        <v>1803</v>
      </c>
      <c r="B18" t="s">
        <v>1804</v>
      </c>
      <c r="C18" t="s">
        <v>1783</v>
      </c>
      <c r="D18" t="s">
        <v>1805</v>
      </c>
      <c r="E18" t="s">
        <v>1755</v>
      </c>
    </row>
    <row r="19" spans="1:5" x14ac:dyDescent="0.35">
      <c r="A19" t="s">
        <v>1806</v>
      </c>
      <c r="B19" t="s">
        <v>1807</v>
      </c>
      <c r="C19" t="s">
        <v>1758</v>
      </c>
      <c r="D19" t="s">
        <v>1808</v>
      </c>
      <c r="E19" t="s">
        <v>1755</v>
      </c>
    </row>
    <row r="20" spans="1:5" x14ac:dyDescent="0.35">
      <c r="A20" t="s">
        <v>1809</v>
      </c>
      <c r="B20" t="s">
        <v>1810</v>
      </c>
      <c r="C20" t="s">
        <v>1753</v>
      </c>
      <c r="D20" t="s">
        <v>1811</v>
      </c>
      <c r="E20" t="s">
        <v>1755</v>
      </c>
    </row>
    <row r="21" spans="1:5" x14ac:dyDescent="0.35">
      <c r="A21" t="s">
        <v>1812</v>
      </c>
      <c r="B21" t="s">
        <v>1813</v>
      </c>
      <c r="C21" t="s">
        <v>1753</v>
      </c>
      <c r="D21" t="s">
        <v>1814</v>
      </c>
      <c r="E21" t="s">
        <v>1771</v>
      </c>
    </row>
  </sheetData>
  <dataConsolidate/>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6CCB2-B275-41C9-A161-1CDA76C828DE}">
  <dimension ref="B4:L29"/>
  <sheetViews>
    <sheetView topLeftCell="A9" zoomScale="65" workbookViewId="0">
      <selection activeCell="J10" sqref="J10"/>
    </sheetView>
  </sheetViews>
  <sheetFormatPr defaultRowHeight="14.5" x14ac:dyDescent="0.35"/>
  <cols>
    <col min="1" max="1" width="15.26953125" customWidth="1"/>
    <col min="2" max="2" width="30.1796875" bestFit="1" customWidth="1"/>
    <col min="3" max="3" width="16.08984375" style="15" bestFit="1" customWidth="1"/>
    <col min="4" max="4" width="15.26953125" bestFit="1" customWidth="1"/>
    <col min="5" max="5" width="10.7265625" bestFit="1" customWidth="1"/>
    <col min="6" max="6" width="9.81640625" bestFit="1" customWidth="1"/>
    <col min="7" max="7" width="15.7265625" bestFit="1" customWidth="1"/>
    <col min="8" max="8" width="11.36328125" bestFit="1" customWidth="1"/>
    <col min="9" max="9" width="13.7265625" bestFit="1" customWidth="1"/>
    <col min="10" max="10" width="17.90625" bestFit="1" customWidth="1"/>
    <col min="11" max="22" width="15.26953125" bestFit="1" customWidth="1"/>
    <col min="23" max="23" width="10.7265625" bestFit="1" customWidth="1"/>
  </cols>
  <sheetData>
    <row r="4" spans="2:12" ht="49.5" customHeight="1" x14ac:dyDescent="0.35">
      <c r="B4" s="50" t="s">
        <v>4615</v>
      </c>
      <c r="C4" s="50"/>
      <c r="D4" s="50"/>
      <c r="E4" s="50"/>
      <c r="F4" s="50"/>
      <c r="G4" s="50"/>
      <c r="H4" s="50"/>
      <c r="I4" s="50"/>
      <c r="J4" s="50"/>
      <c r="K4" s="50"/>
      <c r="L4" s="50"/>
    </row>
    <row r="8" spans="2:12" x14ac:dyDescent="0.35">
      <c r="B8" s="3" t="s">
        <v>4600</v>
      </c>
      <c r="C8" s="15" t="s">
        <v>4602</v>
      </c>
    </row>
    <row r="9" spans="2:12" x14ac:dyDescent="0.35">
      <c r="B9" s="4" t="s">
        <v>1792</v>
      </c>
      <c r="C9" s="15">
        <v>109140.95999999996</v>
      </c>
    </row>
    <row r="10" spans="2:12" x14ac:dyDescent="0.35">
      <c r="B10" s="4" t="s">
        <v>1769</v>
      </c>
      <c r="C10" s="15">
        <v>144026.74000000002</v>
      </c>
    </row>
    <row r="11" spans="2:12" x14ac:dyDescent="0.35">
      <c r="B11" s="4" t="s">
        <v>1782</v>
      </c>
      <c r="C11" s="15">
        <v>185369.04000000007</v>
      </c>
    </row>
    <row r="12" spans="2:12" x14ac:dyDescent="0.35">
      <c r="B12" s="4" t="s">
        <v>1776</v>
      </c>
      <c r="C12" s="15">
        <v>135011.60999999999</v>
      </c>
      <c r="E12" s="3" t="s">
        <v>1749</v>
      </c>
      <c r="F12" t="s">
        <v>4553</v>
      </c>
      <c r="H12" s="3" t="s">
        <v>1749</v>
      </c>
      <c r="I12" t="s">
        <v>4614</v>
      </c>
    </row>
    <row r="13" spans="2:12" x14ac:dyDescent="0.35">
      <c r="B13" s="4" t="s">
        <v>1761</v>
      </c>
      <c r="C13" s="15">
        <v>116168.32000000001</v>
      </c>
      <c r="E13" s="4" t="s">
        <v>1753</v>
      </c>
      <c r="F13" s="46">
        <v>732886.78999999957</v>
      </c>
      <c r="H13" s="4" t="s">
        <v>1753</v>
      </c>
      <c r="I13" s="46"/>
    </row>
    <row r="14" spans="2:12" x14ac:dyDescent="0.35">
      <c r="B14" s="4" t="s">
        <v>1804</v>
      </c>
      <c r="C14" s="15">
        <v>131232.29</v>
      </c>
      <c r="E14" s="4" t="s">
        <v>1758</v>
      </c>
      <c r="F14" s="46">
        <v>760196.67000000074</v>
      </c>
      <c r="H14" s="39" t="s">
        <v>1755</v>
      </c>
      <c r="I14" s="46">
        <v>293</v>
      </c>
    </row>
    <row r="15" spans="2:12" x14ac:dyDescent="0.35">
      <c r="B15" s="4" t="s">
        <v>1797</v>
      </c>
      <c r="C15" s="15">
        <v>137610.43</v>
      </c>
      <c r="E15" s="4" t="s">
        <v>1762</v>
      </c>
      <c r="F15" s="46">
        <v>745185.30999999959</v>
      </c>
      <c r="H15" s="39" t="s">
        <v>1771</v>
      </c>
      <c r="I15" s="46">
        <v>297</v>
      </c>
    </row>
    <row r="16" spans="2:12" x14ac:dyDescent="0.35">
      <c r="B16" s="4" t="s">
        <v>1773</v>
      </c>
      <c r="C16" s="15">
        <v>95827.139999999985</v>
      </c>
      <c r="E16" s="4" t="s">
        <v>1783</v>
      </c>
      <c r="F16" s="46">
        <v>316601.3299999999</v>
      </c>
      <c r="H16" s="4" t="s">
        <v>1758</v>
      </c>
      <c r="I16" s="46"/>
    </row>
    <row r="17" spans="2:9" x14ac:dyDescent="0.35">
      <c r="B17" s="4" t="s">
        <v>1810</v>
      </c>
      <c r="C17" s="15">
        <v>123274.39000000001</v>
      </c>
      <c r="E17" s="4" t="s">
        <v>4550</v>
      </c>
      <c r="F17" s="46">
        <v>2554870.1000000015</v>
      </c>
      <c r="H17" s="39" t="s">
        <v>1755</v>
      </c>
      <c r="I17" s="46">
        <v>299</v>
      </c>
    </row>
    <row r="18" spans="2:9" x14ac:dyDescent="0.35">
      <c r="B18" s="4" t="s">
        <v>1789</v>
      </c>
      <c r="C18" s="15">
        <v>129855.26000000002</v>
      </c>
      <c r="H18" s="39" t="s">
        <v>1771</v>
      </c>
      <c r="I18" s="46">
        <v>100</v>
      </c>
    </row>
    <row r="19" spans="2:9" x14ac:dyDescent="0.35">
      <c r="B19" s="4" t="s">
        <v>1807</v>
      </c>
      <c r="C19" s="15">
        <v>144714.86999999997</v>
      </c>
      <c r="H19" s="39" t="s">
        <v>1764</v>
      </c>
      <c r="I19" s="46">
        <v>197</v>
      </c>
    </row>
    <row r="20" spans="2:9" x14ac:dyDescent="0.35">
      <c r="B20" s="4" t="s">
        <v>1766</v>
      </c>
      <c r="C20" s="15">
        <v>147980.53999999998</v>
      </c>
      <c r="H20" s="4" t="s">
        <v>1762</v>
      </c>
      <c r="I20" s="46"/>
    </row>
    <row r="21" spans="2:9" x14ac:dyDescent="0.35">
      <c r="B21" s="4" t="s">
        <v>1813</v>
      </c>
      <c r="C21" s="15">
        <v>109976.60999999997</v>
      </c>
      <c r="H21" s="39" t="s">
        <v>1755</v>
      </c>
      <c r="I21" s="46">
        <v>96</v>
      </c>
    </row>
    <row r="22" spans="2:9" x14ac:dyDescent="0.35">
      <c r="B22" s="4" t="s">
        <v>1757</v>
      </c>
      <c r="C22" s="15">
        <v>115478.95999999996</v>
      </c>
      <c r="H22" s="39" t="s">
        <v>1771</v>
      </c>
      <c r="I22" s="46">
        <v>298</v>
      </c>
    </row>
    <row r="23" spans="2:9" x14ac:dyDescent="0.35">
      <c r="B23" s="4" t="s">
        <v>1779</v>
      </c>
      <c r="C23" s="15">
        <v>125515.75999999997</v>
      </c>
      <c r="H23" s="39" t="s">
        <v>1764</v>
      </c>
      <c r="I23" s="46">
        <v>187</v>
      </c>
    </row>
    <row r="24" spans="2:9" x14ac:dyDescent="0.35">
      <c r="B24" s="4" t="s">
        <v>1799</v>
      </c>
      <c r="C24" s="15">
        <v>122898.73000000003</v>
      </c>
      <c r="H24" s="4" t="s">
        <v>1783</v>
      </c>
      <c r="I24" s="46"/>
    </row>
    <row r="25" spans="2:9" x14ac:dyDescent="0.35">
      <c r="B25" s="4" t="s">
        <v>1786</v>
      </c>
      <c r="C25" s="15">
        <v>127434.80000000002</v>
      </c>
      <c r="H25" s="39" t="s">
        <v>1755</v>
      </c>
      <c r="I25" s="46">
        <v>106</v>
      </c>
    </row>
    <row r="26" spans="2:9" x14ac:dyDescent="0.35">
      <c r="B26" s="4" t="s">
        <v>1752</v>
      </c>
      <c r="C26" s="15">
        <v>97158.49000000002</v>
      </c>
      <c r="H26" s="39" t="s">
        <v>1771</v>
      </c>
      <c r="I26" s="46">
        <v>127</v>
      </c>
    </row>
    <row r="27" spans="2:9" x14ac:dyDescent="0.35">
      <c r="B27" s="4" t="s">
        <v>1801</v>
      </c>
      <c r="C27" s="15">
        <v>117469.12000000002</v>
      </c>
      <c r="H27" s="4" t="s">
        <v>4550</v>
      </c>
      <c r="I27" s="46">
        <v>2000</v>
      </c>
    </row>
    <row r="28" spans="2:9" x14ac:dyDescent="0.35">
      <c r="B28" s="4" t="s">
        <v>1794</v>
      </c>
      <c r="C28" s="15">
        <v>138726.03999999995</v>
      </c>
    </row>
    <row r="29" spans="2:9" x14ac:dyDescent="0.35">
      <c r="B29" s="4" t="s">
        <v>4550</v>
      </c>
      <c r="C29" s="15">
        <v>2554870.1000000015</v>
      </c>
    </row>
  </sheetData>
  <mergeCells count="1">
    <mergeCell ref="B4:L4"/>
  </mergeCells>
  <pageMargins left="0.7" right="0.7" top="0.75" bottom="0.75" header="0.3" footer="0.3"/>
  <drawing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A924C-54C0-44AE-80E3-3C7AC3950D4E}">
  <sheetPr codeName="Sheet12"/>
  <dimension ref="A1:J100"/>
  <sheetViews>
    <sheetView topLeftCell="E2" workbookViewId="0"/>
  </sheetViews>
  <sheetFormatPr defaultRowHeight="14.5" x14ac:dyDescent="0.35"/>
  <cols>
    <col min="1" max="1" width="23.1796875" bestFit="1" customWidth="1"/>
    <col min="2" max="2" width="26.1796875" bestFit="1" customWidth="1"/>
    <col min="3" max="3" width="27.26953125" bestFit="1" customWidth="1"/>
    <col min="4" max="4" width="25.7265625" bestFit="1" customWidth="1"/>
    <col min="5" max="5" width="23.54296875" bestFit="1" customWidth="1"/>
    <col min="6" max="6" width="23.6328125" bestFit="1" customWidth="1"/>
    <col min="7" max="7" width="24.90625" bestFit="1" customWidth="1"/>
    <col min="8" max="8" width="23.6328125" bestFit="1" customWidth="1"/>
    <col min="9" max="9" width="28.81640625" bestFit="1" customWidth="1"/>
    <col min="10" max="10" width="28.453125" bestFit="1" customWidth="1"/>
  </cols>
  <sheetData>
    <row r="1" spans="1:10" x14ac:dyDescent="0.35">
      <c r="A1" s="10" t="s">
        <v>4581</v>
      </c>
    </row>
    <row r="3" spans="1:10" x14ac:dyDescent="0.35">
      <c r="A3" t="s">
        <v>4571</v>
      </c>
      <c r="B3" t="s">
        <v>4572</v>
      </c>
      <c r="C3" t="s">
        <v>4573</v>
      </c>
      <c r="D3" t="s">
        <v>4574</v>
      </c>
      <c r="E3" t="s">
        <v>4575</v>
      </c>
      <c r="F3" t="s">
        <v>4576</v>
      </c>
      <c r="G3" t="s">
        <v>4577</v>
      </c>
      <c r="H3" t="s">
        <v>4578</v>
      </c>
      <c r="I3" t="s">
        <v>4579</v>
      </c>
      <c r="J3" t="s">
        <v>4580</v>
      </c>
    </row>
    <row r="4" spans="1:10" x14ac:dyDescent="0.35">
      <c r="A4" t="s">
        <v>1847</v>
      </c>
      <c r="B4" s="8">
        <v>45394</v>
      </c>
      <c r="C4" t="s">
        <v>1465</v>
      </c>
      <c r="D4" t="s">
        <v>1685</v>
      </c>
      <c r="E4" t="s">
        <v>1788</v>
      </c>
      <c r="F4">
        <v>3</v>
      </c>
      <c r="G4">
        <v>979.42</v>
      </c>
      <c r="H4">
        <v>0.03</v>
      </c>
      <c r="I4" t="s">
        <v>1825</v>
      </c>
      <c r="J4">
        <v>2850.1122</v>
      </c>
    </row>
    <row r="5" spans="1:10" x14ac:dyDescent="0.35">
      <c r="A5" t="s">
        <v>1879</v>
      </c>
      <c r="B5" s="8">
        <v>45706</v>
      </c>
      <c r="C5" t="s">
        <v>340</v>
      </c>
      <c r="D5" t="s">
        <v>1627</v>
      </c>
      <c r="E5" t="s">
        <v>1788</v>
      </c>
      <c r="F5">
        <v>4</v>
      </c>
      <c r="G5">
        <v>428.09</v>
      </c>
      <c r="H5">
        <v>7.0000000000000007E-2</v>
      </c>
      <c r="I5" t="s">
        <v>1823</v>
      </c>
      <c r="J5">
        <v>1592.4947999999999</v>
      </c>
    </row>
    <row r="6" spans="1:10" x14ac:dyDescent="0.35">
      <c r="A6" t="s">
        <v>1885</v>
      </c>
      <c r="B6" s="8">
        <v>45854</v>
      </c>
      <c r="C6" t="s">
        <v>1268</v>
      </c>
      <c r="D6" t="s">
        <v>1609</v>
      </c>
      <c r="E6" t="s">
        <v>1788</v>
      </c>
      <c r="F6">
        <v>1</v>
      </c>
      <c r="G6">
        <v>198.83</v>
      </c>
      <c r="H6">
        <v>0.09</v>
      </c>
      <c r="I6" t="s">
        <v>1828</v>
      </c>
      <c r="J6">
        <v>180.93530000000001</v>
      </c>
    </row>
    <row r="7" spans="1:10" x14ac:dyDescent="0.35">
      <c r="A7" t="s">
        <v>1889</v>
      </c>
      <c r="B7" s="8">
        <v>45914</v>
      </c>
      <c r="C7" t="s">
        <v>814</v>
      </c>
      <c r="D7" t="s">
        <v>1653</v>
      </c>
      <c r="E7" t="s">
        <v>1788</v>
      </c>
      <c r="F7">
        <v>3</v>
      </c>
      <c r="G7">
        <v>480.06</v>
      </c>
      <c r="H7">
        <v>0.01</v>
      </c>
      <c r="I7" t="s">
        <v>1823</v>
      </c>
    </row>
    <row r="8" spans="1:10" x14ac:dyDescent="0.35">
      <c r="A8" t="s">
        <v>1893</v>
      </c>
      <c r="B8" s="8">
        <v>45270</v>
      </c>
      <c r="C8" t="s">
        <v>1162</v>
      </c>
      <c r="D8" t="s">
        <v>1691</v>
      </c>
      <c r="E8" t="s">
        <v>1788</v>
      </c>
      <c r="F8">
        <v>4</v>
      </c>
      <c r="G8">
        <v>62.48</v>
      </c>
      <c r="H8">
        <v>0.18</v>
      </c>
      <c r="I8" t="s">
        <v>1823</v>
      </c>
      <c r="J8">
        <v>204.93440000000001</v>
      </c>
    </row>
    <row r="9" spans="1:10" x14ac:dyDescent="0.35">
      <c r="A9" t="s">
        <v>1901</v>
      </c>
      <c r="B9" s="8">
        <v>45285</v>
      </c>
      <c r="C9" t="s">
        <v>85</v>
      </c>
      <c r="D9" t="s">
        <v>1699</v>
      </c>
      <c r="E9" t="s">
        <v>1788</v>
      </c>
      <c r="F9">
        <v>2</v>
      </c>
      <c r="G9">
        <v>686.31</v>
      </c>
      <c r="H9">
        <v>0.25</v>
      </c>
      <c r="I9" t="s">
        <v>1823</v>
      </c>
      <c r="J9">
        <v>1029.4649999999999</v>
      </c>
    </row>
    <row r="10" spans="1:10" x14ac:dyDescent="0.35">
      <c r="A10" t="s">
        <v>1912</v>
      </c>
      <c r="B10" s="8">
        <v>45755</v>
      </c>
      <c r="C10" t="s">
        <v>1028</v>
      </c>
      <c r="D10" t="s">
        <v>1545</v>
      </c>
      <c r="E10" t="s">
        <v>1788</v>
      </c>
      <c r="F10">
        <v>3</v>
      </c>
      <c r="G10">
        <v>964.39</v>
      </c>
      <c r="H10">
        <v>0.04</v>
      </c>
      <c r="I10" t="s">
        <v>1823</v>
      </c>
      <c r="J10">
        <v>2777.4432000000002</v>
      </c>
    </row>
    <row r="11" spans="1:10" x14ac:dyDescent="0.35">
      <c r="A11" t="s">
        <v>1921</v>
      </c>
      <c r="B11" s="8">
        <v>45523</v>
      </c>
      <c r="C11" t="s">
        <v>781</v>
      </c>
      <c r="D11" t="s">
        <v>1647</v>
      </c>
      <c r="E11" t="s">
        <v>1788</v>
      </c>
      <c r="F11">
        <v>1</v>
      </c>
      <c r="G11">
        <v>842.9</v>
      </c>
      <c r="H11">
        <v>0.06</v>
      </c>
      <c r="I11" t="s">
        <v>1828</v>
      </c>
      <c r="J11">
        <v>792.32599999999979</v>
      </c>
    </row>
    <row r="12" spans="1:10" x14ac:dyDescent="0.35">
      <c r="A12" t="s">
        <v>1938</v>
      </c>
      <c r="B12" s="8">
        <v>45413</v>
      </c>
      <c r="C12" t="s">
        <v>1439</v>
      </c>
      <c r="D12" t="s">
        <v>1601</v>
      </c>
      <c r="E12" t="s">
        <v>1788</v>
      </c>
      <c r="F12">
        <v>1</v>
      </c>
      <c r="G12">
        <v>281.97000000000003</v>
      </c>
      <c r="H12">
        <v>0.2</v>
      </c>
      <c r="I12" t="s">
        <v>1825</v>
      </c>
      <c r="J12">
        <v>225.57599999999999</v>
      </c>
    </row>
    <row r="13" spans="1:10" x14ac:dyDescent="0.35">
      <c r="A13" t="s">
        <v>1946</v>
      </c>
      <c r="B13" s="8">
        <v>45558</v>
      </c>
      <c r="C13" t="s">
        <v>841</v>
      </c>
      <c r="D13" t="s">
        <v>1591</v>
      </c>
      <c r="E13" t="s">
        <v>1788</v>
      </c>
      <c r="F13">
        <v>3</v>
      </c>
      <c r="G13">
        <v>432.4</v>
      </c>
      <c r="H13">
        <v>0.04</v>
      </c>
      <c r="I13" t="s">
        <v>1823</v>
      </c>
      <c r="J13">
        <v>1245.3119999999999</v>
      </c>
    </row>
    <row r="14" spans="1:10" x14ac:dyDescent="0.35">
      <c r="A14" t="s">
        <v>1963</v>
      </c>
      <c r="B14" s="8">
        <v>45589</v>
      </c>
      <c r="C14" t="s">
        <v>588</v>
      </c>
      <c r="D14" t="s">
        <v>1741</v>
      </c>
      <c r="E14" t="s">
        <v>1788</v>
      </c>
      <c r="F14">
        <v>3</v>
      </c>
      <c r="G14">
        <v>237.68</v>
      </c>
      <c r="H14">
        <v>0.1</v>
      </c>
      <c r="I14" t="s">
        <v>1828</v>
      </c>
      <c r="J14">
        <v>641.73599999999999</v>
      </c>
    </row>
    <row r="15" spans="1:10" x14ac:dyDescent="0.35">
      <c r="A15" t="s">
        <v>1997</v>
      </c>
      <c r="B15" s="8">
        <v>45267</v>
      </c>
      <c r="C15" t="s">
        <v>1079</v>
      </c>
      <c r="D15" t="s">
        <v>1725</v>
      </c>
      <c r="E15" t="s">
        <v>1788</v>
      </c>
      <c r="F15">
        <v>2</v>
      </c>
      <c r="G15">
        <v>827.92</v>
      </c>
      <c r="H15">
        <v>0.25</v>
      </c>
      <c r="I15" t="s">
        <v>1828</v>
      </c>
      <c r="J15">
        <v>1241.8800000000001</v>
      </c>
    </row>
    <row r="16" spans="1:10" x14ac:dyDescent="0.35">
      <c r="A16" t="s">
        <v>2019</v>
      </c>
      <c r="B16" s="8">
        <v>45618</v>
      </c>
      <c r="C16" t="s">
        <v>1016</v>
      </c>
      <c r="D16" t="s">
        <v>1645</v>
      </c>
      <c r="E16" t="s">
        <v>1788</v>
      </c>
      <c r="F16">
        <v>3</v>
      </c>
      <c r="G16">
        <v>958.15</v>
      </c>
      <c r="H16">
        <v>0.24</v>
      </c>
      <c r="I16" t="s">
        <v>1828</v>
      </c>
      <c r="J16">
        <v>2184.5819999999999</v>
      </c>
    </row>
    <row r="17" spans="1:10" x14ac:dyDescent="0.35">
      <c r="A17" t="s">
        <v>2057</v>
      </c>
      <c r="B17" s="8">
        <v>45409</v>
      </c>
      <c r="C17" t="s">
        <v>498</v>
      </c>
      <c r="D17" t="s">
        <v>1663</v>
      </c>
      <c r="E17" t="s">
        <v>1788</v>
      </c>
      <c r="F17">
        <v>4</v>
      </c>
      <c r="G17">
        <v>794.97</v>
      </c>
      <c r="H17">
        <v>0.24</v>
      </c>
      <c r="I17" t="s">
        <v>1825</v>
      </c>
      <c r="J17">
        <v>2416.7087999999999</v>
      </c>
    </row>
    <row r="18" spans="1:10" x14ac:dyDescent="0.35">
      <c r="A18" t="s">
        <v>2081</v>
      </c>
      <c r="B18" s="8">
        <v>45706</v>
      </c>
      <c r="C18" t="s">
        <v>1451</v>
      </c>
      <c r="D18" t="s">
        <v>1581</v>
      </c>
      <c r="E18" t="s">
        <v>1788</v>
      </c>
      <c r="F18">
        <v>2</v>
      </c>
      <c r="G18">
        <v>71.77</v>
      </c>
      <c r="H18">
        <v>0.22</v>
      </c>
      <c r="I18" t="s">
        <v>1823</v>
      </c>
      <c r="J18">
        <v>111.96120000000001</v>
      </c>
    </row>
    <row r="19" spans="1:10" x14ac:dyDescent="0.35">
      <c r="A19" t="s">
        <v>2141</v>
      </c>
      <c r="B19" s="8">
        <v>45435</v>
      </c>
      <c r="C19" t="s">
        <v>835</v>
      </c>
      <c r="D19" t="s">
        <v>1655</v>
      </c>
      <c r="E19" t="s">
        <v>1788</v>
      </c>
      <c r="F19">
        <v>3</v>
      </c>
      <c r="G19">
        <v>977.55</v>
      </c>
      <c r="H19">
        <v>0.02</v>
      </c>
      <c r="I19" t="s">
        <v>1825</v>
      </c>
      <c r="J19">
        <v>2873.9969999999989</v>
      </c>
    </row>
    <row r="20" spans="1:10" x14ac:dyDescent="0.35">
      <c r="A20" t="s">
        <v>2167</v>
      </c>
      <c r="B20" s="8">
        <v>45557</v>
      </c>
      <c r="C20" t="s">
        <v>715</v>
      </c>
      <c r="D20" t="s">
        <v>1683</v>
      </c>
      <c r="E20" t="s">
        <v>1788</v>
      </c>
      <c r="F20">
        <v>2</v>
      </c>
      <c r="G20">
        <v>692.72</v>
      </c>
      <c r="H20">
        <v>0.13</v>
      </c>
      <c r="I20" t="s">
        <v>1825</v>
      </c>
      <c r="J20">
        <v>1205.3327999999999</v>
      </c>
    </row>
    <row r="21" spans="1:10" x14ac:dyDescent="0.35">
      <c r="A21" t="s">
        <v>2202</v>
      </c>
      <c r="B21" s="8">
        <v>45744</v>
      </c>
      <c r="C21" t="s">
        <v>1404</v>
      </c>
      <c r="D21" t="s">
        <v>1713</v>
      </c>
      <c r="E21" t="s">
        <v>1788</v>
      </c>
      <c r="F21">
        <v>1</v>
      </c>
      <c r="G21">
        <v>995.52</v>
      </c>
      <c r="H21">
        <v>0.22</v>
      </c>
      <c r="I21" t="s">
        <v>1825</v>
      </c>
      <c r="J21">
        <v>776.50559999999996</v>
      </c>
    </row>
    <row r="22" spans="1:10" x14ac:dyDescent="0.35">
      <c r="A22" t="s">
        <v>2206</v>
      </c>
      <c r="B22" s="8">
        <v>45427</v>
      </c>
      <c r="C22" t="s">
        <v>274</v>
      </c>
      <c r="D22" t="s">
        <v>1725</v>
      </c>
      <c r="E22" t="s">
        <v>1788</v>
      </c>
      <c r="F22">
        <v>3</v>
      </c>
      <c r="G22">
        <v>437.96</v>
      </c>
      <c r="H22">
        <v>0.27</v>
      </c>
      <c r="I22" t="s">
        <v>1828</v>
      </c>
      <c r="J22">
        <v>959.13239999999985</v>
      </c>
    </row>
    <row r="23" spans="1:10" x14ac:dyDescent="0.35">
      <c r="A23" t="s">
        <v>2212</v>
      </c>
      <c r="B23" s="8">
        <v>45892</v>
      </c>
      <c r="C23" t="s">
        <v>243</v>
      </c>
      <c r="D23" t="s">
        <v>1707</v>
      </c>
      <c r="E23" t="s">
        <v>1788</v>
      </c>
      <c r="F23">
        <v>4</v>
      </c>
      <c r="G23">
        <v>773.81</v>
      </c>
      <c r="H23">
        <v>0.08</v>
      </c>
      <c r="I23" t="s">
        <v>1828</v>
      </c>
      <c r="J23">
        <v>2847.6208000000001</v>
      </c>
    </row>
    <row r="24" spans="1:10" x14ac:dyDescent="0.35">
      <c r="A24" t="s">
        <v>2227</v>
      </c>
      <c r="B24" s="8">
        <v>45817</v>
      </c>
      <c r="C24" t="s">
        <v>936</v>
      </c>
      <c r="D24" t="s">
        <v>1575</v>
      </c>
      <c r="E24" t="s">
        <v>1788</v>
      </c>
      <c r="F24">
        <v>1</v>
      </c>
      <c r="G24">
        <v>753.39</v>
      </c>
      <c r="H24">
        <v>0.04</v>
      </c>
      <c r="I24" t="s">
        <v>1828</v>
      </c>
      <c r="J24">
        <v>723.25440000000003</v>
      </c>
    </row>
    <row r="25" spans="1:10" x14ac:dyDescent="0.35">
      <c r="A25" t="s">
        <v>2242</v>
      </c>
      <c r="B25" s="8">
        <v>45331</v>
      </c>
      <c r="C25" t="s">
        <v>1195</v>
      </c>
      <c r="D25" t="s">
        <v>1663</v>
      </c>
      <c r="E25" t="s">
        <v>1788</v>
      </c>
      <c r="F25">
        <v>2</v>
      </c>
      <c r="G25">
        <v>466.27</v>
      </c>
      <c r="H25">
        <v>0.11</v>
      </c>
      <c r="I25" t="s">
        <v>1825</v>
      </c>
      <c r="J25">
        <v>829.9606</v>
      </c>
    </row>
    <row r="26" spans="1:10" x14ac:dyDescent="0.35">
      <c r="A26" t="s">
        <v>2280</v>
      </c>
      <c r="B26" s="8">
        <v>45380</v>
      </c>
      <c r="C26" t="s">
        <v>868</v>
      </c>
      <c r="D26" t="s">
        <v>1609</v>
      </c>
      <c r="E26" t="s">
        <v>1788</v>
      </c>
      <c r="F26">
        <v>2</v>
      </c>
      <c r="G26">
        <v>780.05</v>
      </c>
      <c r="H26">
        <v>0.12</v>
      </c>
      <c r="I26" t="s">
        <v>1828</v>
      </c>
      <c r="J26">
        <v>1372.8879999999999</v>
      </c>
    </row>
    <row r="27" spans="1:10" x14ac:dyDescent="0.35">
      <c r="A27" t="s">
        <v>2298</v>
      </c>
      <c r="B27" s="8">
        <v>45864</v>
      </c>
      <c r="C27" t="s">
        <v>1198</v>
      </c>
      <c r="D27" t="s">
        <v>1695</v>
      </c>
      <c r="E27" t="s">
        <v>1788</v>
      </c>
      <c r="F27">
        <v>1</v>
      </c>
      <c r="G27">
        <v>30.94</v>
      </c>
      <c r="H27">
        <v>0.21</v>
      </c>
      <c r="I27" t="s">
        <v>1828</v>
      </c>
      <c r="J27">
        <v>24.442599999999999</v>
      </c>
    </row>
    <row r="28" spans="1:10" x14ac:dyDescent="0.35">
      <c r="A28" t="s">
        <v>2300</v>
      </c>
      <c r="B28" s="8">
        <v>45797</v>
      </c>
      <c r="C28" t="s">
        <v>552</v>
      </c>
      <c r="D28" t="s">
        <v>1709</v>
      </c>
      <c r="E28" t="s">
        <v>1788</v>
      </c>
      <c r="F28">
        <v>2</v>
      </c>
      <c r="G28">
        <v>145.26</v>
      </c>
      <c r="H28">
        <v>0.19</v>
      </c>
      <c r="I28" t="s">
        <v>1825</v>
      </c>
      <c r="J28">
        <v>235.3212</v>
      </c>
    </row>
    <row r="29" spans="1:10" x14ac:dyDescent="0.35">
      <c r="A29" t="s">
        <v>2308</v>
      </c>
      <c r="B29" s="8">
        <v>45308</v>
      </c>
      <c r="C29" t="s">
        <v>171</v>
      </c>
      <c r="D29" t="s">
        <v>1589</v>
      </c>
      <c r="E29" t="s">
        <v>1788</v>
      </c>
      <c r="F29">
        <v>1</v>
      </c>
      <c r="G29">
        <v>771.73</v>
      </c>
      <c r="H29">
        <v>0.2</v>
      </c>
      <c r="I29" t="s">
        <v>1823</v>
      </c>
      <c r="J29">
        <v>617.38400000000001</v>
      </c>
    </row>
    <row r="30" spans="1:10" x14ac:dyDescent="0.35">
      <c r="A30" t="s">
        <v>2335</v>
      </c>
      <c r="B30" s="8">
        <v>45580</v>
      </c>
      <c r="C30" t="s">
        <v>558</v>
      </c>
      <c r="D30" t="s">
        <v>1603</v>
      </c>
      <c r="E30" t="s">
        <v>1788</v>
      </c>
      <c r="F30">
        <v>3</v>
      </c>
      <c r="G30">
        <v>125.68</v>
      </c>
      <c r="H30">
        <v>0.26</v>
      </c>
      <c r="I30" t="s">
        <v>1828</v>
      </c>
      <c r="J30">
        <v>279.00959999999998</v>
      </c>
    </row>
    <row r="31" spans="1:10" x14ac:dyDescent="0.35">
      <c r="A31" t="s">
        <v>2350</v>
      </c>
      <c r="B31" s="8">
        <v>45569</v>
      </c>
      <c r="C31" t="s">
        <v>546</v>
      </c>
      <c r="D31" t="s">
        <v>1695</v>
      </c>
      <c r="E31" t="s">
        <v>1788</v>
      </c>
      <c r="F31">
        <v>2</v>
      </c>
      <c r="G31">
        <v>407.46</v>
      </c>
      <c r="H31">
        <v>0.21</v>
      </c>
      <c r="I31" t="s">
        <v>1823</v>
      </c>
      <c r="J31">
        <v>643.78679999999997</v>
      </c>
    </row>
    <row r="32" spans="1:10" x14ac:dyDescent="0.35">
      <c r="A32" t="s">
        <v>2408</v>
      </c>
      <c r="B32" s="8">
        <v>45810</v>
      </c>
      <c r="C32" t="s">
        <v>480</v>
      </c>
      <c r="D32" t="s">
        <v>1745</v>
      </c>
      <c r="E32" t="s">
        <v>1788</v>
      </c>
      <c r="F32">
        <v>3</v>
      </c>
      <c r="G32">
        <v>53.83</v>
      </c>
      <c r="H32">
        <v>0.24</v>
      </c>
      <c r="I32" t="s">
        <v>1823</v>
      </c>
      <c r="J32">
        <v>122.7324</v>
      </c>
    </row>
    <row r="33" spans="1:10" x14ac:dyDescent="0.35">
      <c r="A33" t="s">
        <v>2427</v>
      </c>
      <c r="B33" s="8">
        <v>45718</v>
      </c>
      <c r="C33" t="s">
        <v>1180</v>
      </c>
      <c r="D33" t="s">
        <v>1556</v>
      </c>
      <c r="E33" t="s">
        <v>1788</v>
      </c>
      <c r="F33">
        <v>3</v>
      </c>
      <c r="G33">
        <v>483.06</v>
      </c>
      <c r="H33">
        <v>0.05</v>
      </c>
      <c r="I33" t="s">
        <v>1823</v>
      </c>
      <c r="J33">
        <v>1376.721</v>
      </c>
    </row>
    <row r="34" spans="1:10" x14ac:dyDescent="0.35">
      <c r="A34" t="s">
        <v>2438</v>
      </c>
      <c r="B34" s="8">
        <v>45772</v>
      </c>
      <c r="C34" t="s">
        <v>1318</v>
      </c>
      <c r="D34" t="s">
        <v>1697</v>
      </c>
      <c r="E34" t="s">
        <v>1788</v>
      </c>
      <c r="F34">
        <v>4</v>
      </c>
      <c r="G34">
        <v>659.03</v>
      </c>
      <c r="H34">
        <v>0.15</v>
      </c>
      <c r="I34" t="s">
        <v>1823</v>
      </c>
      <c r="J34">
        <v>2240.7020000000002</v>
      </c>
    </row>
    <row r="35" spans="1:10" x14ac:dyDescent="0.35">
      <c r="A35" t="s">
        <v>2441</v>
      </c>
      <c r="B35" s="8">
        <v>45497</v>
      </c>
      <c r="C35" t="s">
        <v>486</v>
      </c>
      <c r="D35" t="s">
        <v>1564</v>
      </c>
      <c r="E35" t="s">
        <v>1788</v>
      </c>
      <c r="F35">
        <v>4</v>
      </c>
      <c r="G35">
        <v>386.41</v>
      </c>
      <c r="H35">
        <v>0.13</v>
      </c>
      <c r="I35" t="s">
        <v>1828</v>
      </c>
      <c r="J35">
        <v>1344.7067999999999</v>
      </c>
    </row>
    <row r="36" spans="1:10" x14ac:dyDescent="0.35">
      <c r="A36" t="s">
        <v>2458</v>
      </c>
      <c r="B36" s="8">
        <v>45338</v>
      </c>
      <c r="C36" t="s">
        <v>1388</v>
      </c>
      <c r="D36" t="s">
        <v>1713</v>
      </c>
      <c r="E36" t="s">
        <v>1788</v>
      </c>
      <c r="F36">
        <v>1</v>
      </c>
      <c r="G36">
        <v>343.05</v>
      </c>
      <c r="H36">
        <v>0.28000000000000003</v>
      </c>
      <c r="I36" t="s">
        <v>1825</v>
      </c>
      <c r="J36">
        <v>246.99600000000001</v>
      </c>
    </row>
    <row r="37" spans="1:10" x14ac:dyDescent="0.35">
      <c r="A37" t="s">
        <v>2520</v>
      </c>
      <c r="B37" s="8">
        <v>45615</v>
      </c>
      <c r="C37" t="s">
        <v>1100</v>
      </c>
      <c r="D37" t="s">
        <v>1599</v>
      </c>
      <c r="E37" t="s">
        <v>1788</v>
      </c>
      <c r="F37">
        <v>4</v>
      </c>
      <c r="G37">
        <v>413.48</v>
      </c>
      <c r="H37">
        <v>0.02</v>
      </c>
      <c r="I37" t="s">
        <v>1825</v>
      </c>
      <c r="J37">
        <v>1620.8416</v>
      </c>
    </row>
    <row r="38" spans="1:10" x14ac:dyDescent="0.35">
      <c r="A38" t="s">
        <v>2573</v>
      </c>
      <c r="B38" s="8">
        <v>45917</v>
      </c>
      <c r="C38" t="s">
        <v>647</v>
      </c>
      <c r="D38" t="s">
        <v>1681</v>
      </c>
      <c r="E38" t="s">
        <v>1788</v>
      </c>
      <c r="F38">
        <v>4</v>
      </c>
      <c r="G38">
        <v>602.39</v>
      </c>
      <c r="H38">
        <v>0.19</v>
      </c>
      <c r="I38" t="s">
        <v>1828</v>
      </c>
      <c r="J38">
        <v>1951.7436</v>
      </c>
    </row>
    <row r="39" spans="1:10" x14ac:dyDescent="0.35">
      <c r="A39" t="s">
        <v>2615</v>
      </c>
      <c r="B39" s="8">
        <v>45875</v>
      </c>
      <c r="C39" t="s">
        <v>1424</v>
      </c>
      <c r="D39" t="s">
        <v>1711</v>
      </c>
      <c r="E39" t="s">
        <v>1788</v>
      </c>
      <c r="F39">
        <v>2</v>
      </c>
      <c r="G39">
        <v>807.1</v>
      </c>
      <c r="H39">
        <v>0.28999999999999998</v>
      </c>
      <c r="I39" t="s">
        <v>1823</v>
      </c>
      <c r="J39">
        <v>1146.0820000000001</v>
      </c>
    </row>
    <row r="40" spans="1:10" x14ac:dyDescent="0.35">
      <c r="A40" t="s">
        <v>2629</v>
      </c>
      <c r="B40" s="8">
        <v>45778</v>
      </c>
      <c r="C40" t="s">
        <v>965</v>
      </c>
      <c r="D40" t="s">
        <v>1554</v>
      </c>
      <c r="E40" t="s">
        <v>1788</v>
      </c>
      <c r="F40">
        <v>2</v>
      </c>
      <c r="G40">
        <v>516.02</v>
      </c>
      <c r="H40">
        <v>0.19</v>
      </c>
      <c r="I40" t="s">
        <v>1828</v>
      </c>
      <c r="J40">
        <v>835.95240000000001</v>
      </c>
    </row>
    <row r="41" spans="1:10" x14ac:dyDescent="0.35">
      <c r="A41" t="s">
        <v>2635</v>
      </c>
      <c r="B41" s="8">
        <v>45447</v>
      </c>
      <c r="C41" t="s">
        <v>63</v>
      </c>
      <c r="D41" t="s">
        <v>1548</v>
      </c>
      <c r="E41" t="s">
        <v>1788</v>
      </c>
      <c r="F41">
        <v>4</v>
      </c>
      <c r="G41">
        <v>863.87</v>
      </c>
      <c r="H41">
        <v>0.21</v>
      </c>
      <c r="I41" t="s">
        <v>1828</v>
      </c>
      <c r="J41">
        <v>2729.8292000000001</v>
      </c>
    </row>
    <row r="42" spans="1:10" x14ac:dyDescent="0.35">
      <c r="A42" t="s">
        <v>2638</v>
      </c>
      <c r="B42" s="8">
        <v>45890</v>
      </c>
      <c r="C42" t="s">
        <v>1049</v>
      </c>
      <c r="D42" t="s">
        <v>1655</v>
      </c>
      <c r="E42" t="s">
        <v>1788</v>
      </c>
      <c r="F42">
        <v>4</v>
      </c>
      <c r="G42">
        <v>250.64</v>
      </c>
      <c r="H42">
        <v>0.1</v>
      </c>
      <c r="I42" t="s">
        <v>1825</v>
      </c>
      <c r="J42">
        <v>902.30399999999997</v>
      </c>
    </row>
    <row r="43" spans="1:10" x14ac:dyDescent="0.35">
      <c r="A43" t="s">
        <v>2665</v>
      </c>
      <c r="B43" s="8">
        <v>45695</v>
      </c>
      <c r="C43" t="s">
        <v>380</v>
      </c>
      <c r="D43" t="s">
        <v>1643</v>
      </c>
      <c r="E43" t="s">
        <v>1788</v>
      </c>
      <c r="F43">
        <v>4</v>
      </c>
      <c r="G43">
        <v>751.63</v>
      </c>
      <c r="H43">
        <v>0.28000000000000003</v>
      </c>
      <c r="I43" t="s">
        <v>1828</v>
      </c>
      <c r="J43">
        <v>2164.6943999999999</v>
      </c>
    </row>
    <row r="44" spans="1:10" x14ac:dyDescent="0.35">
      <c r="A44" t="s">
        <v>2676</v>
      </c>
      <c r="B44" s="8">
        <v>45484</v>
      </c>
      <c r="C44" t="s">
        <v>1007</v>
      </c>
      <c r="D44" t="s">
        <v>1667</v>
      </c>
      <c r="E44" t="s">
        <v>1788</v>
      </c>
      <c r="F44">
        <v>4</v>
      </c>
      <c r="G44">
        <v>597.79999999999995</v>
      </c>
      <c r="H44">
        <v>0.2</v>
      </c>
      <c r="I44" t="s">
        <v>1823</v>
      </c>
      <c r="J44">
        <v>1912.96</v>
      </c>
    </row>
    <row r="45" spans="1:10" x14ac:dyDescent="0.35">
      <c r="A45" t="s">
        <v>2682</v>
      </c>
      <c r="B45" s="8">
        <v>45769</v>
      </c>
      <c r="C45" t="s">
        <v>989</v>
      </c>
      <c r="D45" t="s">
        <v>1733</v>
      </c>
      <c r="E45" t="s">
        <v>1788</v>
      </c>
      <c r="F45">
        <v>4</v>
      </c>
      <c r="G45">
        <v>370.5</v>
      </c>
      <c r="H45">
        <v>0.13</v>
      </c>
      <c r="I45" t="s">
        <v>1825</v>
      </c>
      <c r="J45">
        <v>1289.3399999999999</v>
      </c>
    </row>
    <row r="46" spans="1:10" x14ac:dyDescent="0.35">
      <c r="A46" t="s">
        <v>2689</v>
      </c>
      <c r="B46" s="8">
        <v>45428</v>
      </c>
      <c r="C46" t="s">
        <v>1091</v>
      </c>
      <c r="D46" t="s">
        <v>1613</v>
      </c>
      <c r="E46" t="s">
        <v>1788</v>
      </c>
      <c r="F46">
        <v>2</v>
      </c>
      <c r="G46">
        <v>379.78</v>
      </c>
      <c r="H46">
        <v>0.2</v>
      </c>
      <c r="I46" t="s">
        <v>1823</v>
      </c>
      <c r="J46">
        <v>607.64800000000002</v>
      </c>
    </row>
    <row r="47" spans="1:10" x14ac:dyDescent="0.35">
      <c r="A47" t="s">
        <v>2700</v>
      </c>
      <c r="B47" s="8">
        <v>45493</v>
      </c>
      <c r="C47" t="s">
        <v>159</v>
      </c>
      <c r="D47" t="s">
        <v>1699</v>
      </c>
      <c r="E47" t="s">
        <v>1788</v>
      </c>
      <c r="F47">
        <v>4</v>
      </c>
      <c r="G47">
        <v>762.94</v>
      </c>
      <c r="H47">
        <v>0.09</v>
      </c>
      <c r="I47" t="s">
        <v>1828</v>
      </c>
      <c r="J47">
        <v>2777.1016</v>
      </c>
    </row>
    <row r="48" spans="1:10" x14ac:dyDescent="0.35">
      <c r="A48" t="s">
        <v>2711</v>
      </c>
      <c r="B48" s="8">
        <v>45876</v>
      </c>
      <c r="C48" t="s">
        <v>656</v>
      </c>
      <c r="D48" t="s">
        <v>1609</v>
      </c>
      <c r="E48" t="s">
        <v>1788</v>
      </c>
      <c r="F48">
        <v>3</v>
      </c>
      <c r="G48">
        <v>465.4</v>
      </c>
      <c r="H48">
        <v>0.28999999999999998</v>
      </c>
      <c r="I48" t="s">
        <v>1828</v>
      </c>
      <c r="J48">
        <v>991.30199999999979</v>
      </c>
    </row>
    <row r="49" spans="1:10" x14ac:dyDescent="0.35">
      <c r="A49" t="s">
        <v>2712</v>
      </c>
      <c r="B49" s="8">
        <v>45724</v>
      </c>
      <c r="C49" t="s">
        <v>1058</v>
      </c>
      <c r="D49" t="s">
        <v>1579</v>
      </c>
      <c r="E49" t="s">
        <v>1788</v>
      </c>
      <c r="F49">
        <v>2</v>
      </c>
      <c r="G49">
        <v>693.61</v>
      </c>
      <c r="H49">
        <v>0.15</v>
      </c>
      <c r="I49" t="s">
        <v>1825</v>
      </c>
      <c r="J49">
        <v>1179.1369999999999</v>
      </c>
    </row>
    <row r="50" spans="1:10" x14ac:dyDescent="0.35">
      <c r="A50" t="s">
        <v>2730</v>
      </c>
      <c r="B50" s="8">
        <v>45799</v>
      </c>
      <c r="C50" t="s">
        <v>1222</v>
      </c>
      <c r="D50" t="s">
        <v>1651</v>
      </c>
      <c r="E50" t="s">
        <v>1788</v>
      </c>
      <c r="F50">
        <v>2</v>
      </c>
      <c r="G50">
        <v>295.12</v>
      </c>
      <c r="H50">
        <v>0.09</v>
      </c>
      <c r="I50" t="s">
        <v>1828</v>
      </c>
      <c r="J50">
        <v>537.11840000000007</v>
      </c>
    </row>
    <row r="51" spans="1:10" x14ac:dyDescent="0.35">
      <c r="A51" t="s">
        <v>2762</v>
      </c>
      <c r="B51" s="8">
        <v>45543</v>
      </c>
      <c r="C51" t="s">
        <v>246</v>
      </c>
      <c r="D51" t="s">
        <v>1699</v>
      </c>
      <c r="E51" t="s">
        <v>1788</v>
      </c>
      <c r="F51">
        <v>3</v>
      </c>
      <c r="G51">
        <v>904.48</v>
      </c>
      <c r="H51">
        <v>0.21</v>
      </c>
      <c r="I51" t="s">
        <v>1825</v>
      </c>
      <c r="J51">
        <v>2143.6176</v>
      </c>
    </row>
    <row r="52" spans="1:10" x14ac:dyDescent="0.35">
      <c r="A52" t="s">
        <v>2786</v>
      </c>
      <c r="B52" s="8">
        <v>45637</v>
      </c>
      <c r="C52" t="s">
        <v>1198</v>
      </c>
      <c r="D52" t="s">
        <v>1649</v>
      </c>
      <c r="E52" t="s">
        <v>1788</v>
      </c>
      <c r="F52">
        <v>3</v>
      </c>
      <c r="G52">
        <v>918.26</v>
      </c>
      <c r="H52">
        <v>0.17</v>
      </c>
      <c r="I52" t="s">
        <v>1828</v>
      </c>
      <c r="J52">
        <v>2286.4674</v>
      </c>
    </row>
    <row r="53" spans="1:10" x14ac:dyDescent="0.35">
      <c r="A53" t="s">
        <v>2801</v>
      </c>
      <c r="B53" s="8">
        <v>45693</v>
      </c>
      <c r="C53" t="s">
        <v>796</v>
      </c>
      <c r="D53" t="s">
        <v>1585</v>
      </c>
      <c r="E53" t="s">
        <v>1788</v>
      </c>
      <c r="F53">
        <v>2</v>
      </c>
      <c r="G53">
        <v>466.42</v>
      </c>
      <c r="H53">
        <v>0.12</v>
      </c>
      <c r="I53" t="s">
        <v>1825</v>
      </c>
      <c r="J53">
        <v>820.89919999999995</v>
      </c>
    </row>
    <row r="54" spans="1:10" x14ac:dyDescent="0.35">
      <c r="A54" t="s">
        <v>2814</v>
      </c>
      <c r="B54" s="8">
        <v>45694</v>
      </c>
      <c r="C54" t="s">
        <v>1370</v>
      </c>
      <c r="D54" t="s">
        <v>1723</v>
      </c>
      <c r="E54" t="s">
        <v>1788</v>
      </c>
      <c r="F54">
        <v>1</v>
      </c>
      <c r="G54">
        <v>66.14</v>
      </c>
      <c r="H54">
        <v>0.14000000000000001</v>
      </c>
      <c r="I54" t="s">
        <v>1828</v>
      </c>
      <c r="J54">
        <v>56.880400000000002</v>
      </c>
    </row>
    <row r="55" spans="1:10" x14ac:dyDescent="0.35">
      <c r="A55" t="s">
        <v>2827</v>
      </c>
      <c r="B55" s="8">
        <v>45566</v>
      </c>
      <c r="C55" t="s">
        <v>383</v>
      </c>
      <c r="D55" t="s">
        <v>1693</v>
      </c>
      <c r="E55" t="s">
        <v>1788</v>
      </c>
      <c r="F55">
        <v>3</v>
      </c>
      <c r="G55">
        <v>909.11</v>
      </c>
      <c r="H55">
        <v>0.23</v>
      </c>
      <c r="I55" t="s">
        <v>1828</v>
      </c>
      <c r="J55">
        <v>2100.0441000000001</v>
      </c>
    </row>
    <row r="56" spans="1:10" x14ac:dyDescent="0.35">
      <c r="A56" t="s">
        <v>2833</v>
      </c>
      <c r="B56" s="8">
        <v>45259</v>
      </c>
      <c r="C56" t="s">
        <v>1321</v>
      </c>
      <c r="D56" t="s">
        <v>1673</v>
      </c>
      <c r="E56" t="s">
        <v>1788</v>
      </c>
      <c r="F56">
        <v>1</v>
      </c>
      <c r="G56">
        <v>395.18</v>
      </c>
      <c r="H56">
        <v>0.09</v>
      </c>
      <c r="I56" t="s">
        <v>1825</v>
      </c>
      <c r="J56">
        <v>359.61380000000003</v>
      </c>
    </row>
    <row r="57" spans="1:10" x14ac:dyDescent="0.35">
      <c r="A57" t="s">
        <v>2867</v>
      </c>
      <c r="B57" s="8">
        <v>45906</v>
      </c>
      <c r="C57" t="s">
        <v>567</v>
      </c>
      <c r="D57" t="s">
        <v>1697</v>
      </c>
      <c r="E57" t="s">
        <v>1788</v>
      </c>
      <c r="F57">
        <v>4</v>
      </c>
      <c r="G57">
        <v>552.38</v>
      </c>
      <c r="H57">
        <v>0.1</v>
      </c>
      <c r="I57" t="s">
        <v>1825</v>
      </c>
      <c r="J57">
        <v>1988.568</v>
      </c>
    </row>
    <row r="58" spans="1:10" x14ac:dyDescent="0.35">
      <c r="A58" t="s">
        <v>2925</v>
      </c>
      <c r="B58" s="8">
        <v>45379</v>
      </c>
      <c r="C58" t="s">
        <v>826</v>
      </c>
      <c r="D58" t="s">
        <v>1651</v>
      </c>
      <c r="E58" t="s">
        <v>1788</v>
      </c>
      <c r="F58">
        <v>3</v>
      </c>
      <c r="G58">
        <v>70.88</v>
      </c>
      <c r="H58">
        <v>0.27</v>
      </c>
      <c r="I58" t="s">
        <v>1828</v>
      </c>
      <c r="J58">
        <v>155.22720000000001</v>
      </c>
    </row>
    <row r="59" spans="1:10" x14ac:dyDescent="0.35">
      <c r="A59" t="s">
        <v>2929</v>
      </c>
      <c r="B59" s="8">
        <v>45468</v>
      </c>
      <c r="C59" t="s">
        <v>1198</v>
      </c>
      <c r="D59" t="s">
        <v>1589</v>
      </c>
      <c r="E59" t="s">
        <v>1788</v>
      </c>
      <c r="F59">
        <v>2</v>
      </c>
      <c r="G59">
        <v>218.07</v>
      </c>
      <c r="H59">
        <v>0.19</v>
      </c>
      <c r="I59" t="s">
        <v>1825</v>
      </c>
      <c r="J59">
        <v>353.27339999999998</v>
      </c>
    </row>
    <row r="60" spans="1:10" x14ac:dyDescent="0.35">
      <c r="A60" t="s">
        <v>2933</v>
      </c>
      <c r="B60" s="8">
        <v>45448</v>
      </c>
      <c r="C60" t="s">
        <v>1153</v>
      </c>
      <c r="D60" t="s">
        <v>1669</v>
      </c>
      <c r="E60" t="s">
        <v>1788</v>
      </c>
      <c r="F60">
        <v>3</v>
      </c>
      <c r="G60">
        <v>808.87</v>
      </c>
      <c r="H60">
        <v>0.12</v>
      </c>
      <c r="I60" t="s">
        <v>1828</v>
      </c>
      <c r="J60">
        <v>2135.4168</v>
      </c>
    </row>
    <row r="61" spans="1:10" x14ac:dyDescent="0.35">
      <c r="A61" t="s">
        <v>2936</v>
      </c>
      <c r="B61" s="8">
        <v>45316</v>
      </c>
      <c r="C61" t="s">
        <v>871</v>
      </c>
      <c r="D61" t="s">
        <v>1663</v>
      </c>
      <c r="E61" t="s">
        <v>1788</v>
      </c>
      <c r="F61">
        <v>1</v>
      </c>
      <c r="G61">
        <v>937.01</v>
      </c>
      <c r="H61">
        <v>7.0000000000000007E-2</v>
      </c>
      <c r="I61" t="s">
        <v>1823</v>
      </c>
      <c r="J61">
        <v>871.41929999999979</v>
      </c>
    </row>
    <row r="62" spans="1:10" x14ac:dyDescent="0.35">
      <c r="A62" t="s">
        <v>2952</v>
      </c>
      <c r="B62" s="8">
        <v>45817</v>
      </c>
      <c r="C62" t="s">
        <v>1486</v>
      </c>
      <c r="D62" t="s">
        <v>1607</v>
      </c>
      <c r="E62" t="s">
        <v>1788</v>
      </c>
      <c r="F62">
        <v>2</v>
      </c>
      <c r="G62">
        <v>47.86</v>
      </c>
      <c r="H62">
        <v>0.03</v>
      </c>
      <c r="I62" t="s">
        <v>1825</v>
      </c>
      <c r="J62">
        <v>92.848399999999998</v>
      </c>
    </row>
    <row r="63" spans="1:10" x14ac:dyDescent="0.35">
      <c r="A63" t="s">
        <v>2987</v>
      </c>
      <c r="B63" s="8">
        <v>45438</v>
      </c>
      <c r="C63" t="s">
        <v>618</v>
      </c>
      <c r="D63" t="s">
        <v>1689</v>
      </c>
      <c r="E63" t="s">
        <v>1788</v>
      </c>
      <c r="F63">
        <v>2</v>
      </c>
      <c r="G63">
        <v>913.08</v>
      </c>
      <c r="H63">
        <v>0.26</v>
      </c>
      <c r="I63" t="s">
        <v>1823</v>
      </c>
      <c r="J63">
        <v>1351.3584000000001</v>
      </c>
    </row>
    <row r="64" spans="1:10" x14ac:dyDescent="0.35">
      <c r="A64" t="s">
        <v>3042</v>
      </c>
      <c r="B64" s="8">
        <v>45322</v>
      </c>
      <c r="C64" t="s">
        <v>537</v>
      </c>
      <c r="D64" t="s">
        <v>1621</v>
      </c>
      <c r="E64" t="s">
        <v>1788</v>
      </c>
      <c r="F64">
        <v>3</v>
      </c>
      <c r="G64">
        <v>145.25</v>
      </c>
      <c r="H64">
        <v>0.24</v>
      </c>
      <c r="I64" t="s">
        <v>1825</v>
      </c>
      <c r="J64">
        <v>331.17</v>
      </c>
    </row>
    <row r="65" spans="1:10" x14ac:dyDescent="0.35">
      <c r="A65" t="s">
        <v>3086</v>
      </c>
      <c r="B65" s="8">
        <v>45889</v>
      </c>
      <c r="C65" t="s">
        <v>519</v>
      </c>
      <c r="D65" t="s">
        <v>1667</v>
      </c>
      <c r="E65" t="s">
        <v>1788</v>
      </c>
      <c r="F65">
        <v>3</v>
      </c>
      <c r="G65">
        <v>118.25</v>
      </c>
      <c r="H65">
        <v>0.26</v>
      </c>
      <c r="I65" t="s">
        <v>1825</v>
      </c>
      <c r="J65">
        <v>262.51499999999999</v>
      </c>
    </row>
    <row r="66" spans="1:10" x14ac:dyDescent="0.35">
      <c r="A66" t="s">
        <v>3141</v>
      </c>
      <c r="B66" s="8">
        <v>45405</v>
      </c>
      <c r="C66" t="s">
        <v>1491</v>
      </c>
      <c r="D66" t="s">
        <v>1723</v>
      </c>
      <c r="E66" t="s">
        <v>1788</v>
      </c>
      <c r="F66">
        <v>4</v>
      </c>
      <c r="G66">
        <v>216.81</v>
      </c>
      <c r="H66">
        <v>0.28999999999999998</v>
      </c>
      <c r="I66" t="s">
        <v>1823</v>
      </c>
      <c r="J66">
        <v>615.74040000000002</v>
      </c>
    </row>
    <row r="67" spans="1:10" x14ac:dyDescent="0.35">
      <c r="A67" t="s">
        <v>3223</v>
      </c>
      <c r="B67" s="8">
        <v>45601</v>
      </c>
      <c r="C67" t="s">
        <v>454</v>
      </c>
      <c r="D67" t="s">
        <v>1661</v>
      </c>
      <c r="E67" t="s">
        <v>1788</v>
      </c>
      <c r="F67">
        <v>4</v>
      </c>
      <c r="G67">
        <v>559.59</v>
      </c>
      <c r="H67">
        <v>0.19</v>
      </c>
      <c r="I67" t="s">
        <v>1828</v>
      </c>
      <c r="J67">
        <v>1813.0716</v>
      </c>
    </row>
    <row r="68" spans="1:10" x14ac:dyDescent="0.35">
      <c r="A68" t="s">
        <v>3246</v>
      </c>
      <c r="B68" s="8">
        <v>45936</v>
      </c>
      <c r="C68" t="s">
        <v>1159</v>
      </c>
      <c r="D68" t="s">
        <v>1637</v>
      </c>
      <c r="E68" t="s">
        <v>1788</v>
      </c>
      <c r="F68">
        <v>4</v>
      </c>
      <c r="G68">
        <v>557.51</v>
      </c>
      <c r="H68">
        <v>0.11</v>
      </c>
      <c r="I68" t="s">
        <v>1823</v>
      </c>
      <c r="J68">
        <v>1984.7356</v>
      </c>
    </row>
    <row r="69" spans="1:10" x14ac:dyDescent="0.35">
      <c r="A69" t="s">
        <v>3253</v>
      </c>
      <c r="B69" s="8">
        <v>45753</v>
      </c>
      <c r="C69" t="s">
        <v>639</v>
      </c>
      <c r="D69" t="s">
        <v>1575</v>
      </c>
      <c r="E69" t="s">
        <v>1788</v>
      </c>
      <c r="F69">
        <v>3</v>
      </c>
      <c r="G69">
        <v>696.74</v>
      </c>
      <c r="H69">
        <v>0.13</v>
      </c>
      <c r="I69" t="s">
        <v>1828</v>
      </c>
      <c r="J69">
        <v>1818.4914000000001</v>
      </c>
    </row>
    <row r="70" spans="1:10" x14ac:dyDescent="0.35">
      <c r="A70" t="s">
        <v>3261</v>
      </c>
      <c r="B70" s="8">
        <v>45830</v>
      </c>
      <c r="C70" t="s">
        <v>575</v>
      </c>
      <c r="D70" t="s">
        <v>1719</v>
      </c>
      <c r="E70" t="s">
        <v>1788</v>
      </c>
      <c r="F70">
        <v>2</v>
      </c>
      <c r="G70">
        <v>611.25</v>
      </c>
      <c r="H70">
        <v>0.22</v>
      </c>
      <c r="I70" t="s">
        <v>1823</v>
      </c>
      <c r="J70">
        <v>953.55</v>
      </c>
    </row>
    <row r="71" spans="1:10" x14ac:dyDescent="0.35">
      <c r="A71" t="s">
        <v>3263</v>
      </c>
      <c r="B71" s="8">
        <v>45847</v>
      </c>
      <c r="C71" t="s">
        <v>386</v>
      </c>
      <c r="D71" t="s">
        <v>1745</v>
      </c>
      <c r="E71" t="s">
        <v>1788</v>
      </c>
      <c r="F71">
        <v>3</v>
      </c>
      <c r="G71">
        <v>130.38999999999999</v>
      </c>
      <c r="H71">
        <v>0.24</v>
      </c>
      <c r="I71" t="s">
        <v>1825</v>
      </c>
      <c r="J71">
        <v>297.28919999999999</v>
      </c>
    </row>
    <row r="72" spans="1:10" x14ac:dyDescent="0.35">
      <c r="A72" t="s">
        <v>3268</v>
      </c>
      <c r="B72" s="8">
        <v>45814</v>
      </c>
      <c r="C72" t="s">
        <v>1491</v>
      </c>
      <c r="D72" t="s">
        <v>1741</v>
      </c>
      <c r="E72" t="s">
        <v>1788</v>
      </c>
      <c r="F72">
        <v>3</v>
      </c>
      <c r="G72">
        <v>679.38</v>
      </c>
      <c r="H72">
        <v>0.3</v>
      </c>
      <c r="I72" t="s">
        <v>1828</v>
      </c>
      <c r="J72">
        <v>1426.6980000000001</v>
      </c>
    </row>
    <row r="73" spans="1:10" x14ac:dyDescent="0.35">
      <c r="A73" t="s">
        <v>3286</v>
      </c>
      <c r="B73" s="8">
        <v>45723</v>
      </c>
      <c r="C73" t="s">
        <v>1259</v>
      </c>
      <c r="D73" t="s">
        <v>1573</v>
      </c>
      <c r="E73" t="s">
        <v>1788</v>
      </c>
      <c r="F73">
        <v>1</v>
      </c>
      <c r="G73">
        <v>120.57</v>
      </c>
      <c r="H73">
        <v>0.06</v>
      </c>
      <c r="I73" t="s">
        <v>1825</v>
      </c>
      <c r="J73">
        <v>113.33580000000001</v>
      </c>
    </row>
    <row r="74" spans="1:10" x14ac:dyDescent="0.35">
      <c r="A74" t="s">
        <v>3328</v>
      </c>
      <c r="B74" s="8">
        <v>45772</v>
      </c>
      <c r="C74" t="s">
        <v>826</v>
      </c>
      <c r="D74" t="s">
        <v>1589</v>
      </c>
      <c r="E74" t="s">
        <v>1788</v>
      </c>
      <c r="F74">
        <v>1</v>
      </c>
      <c r="G74">
        <v>251.99</v>
      </c>
      <c r="H74">
        <v>0.09</v>
      </c>
      <c r="I74" t="s">
        <v>1823</v>
      </c>
      <c r="J74">
        <v>229.3109</v>
      </c>
    </row>
    <row r="75" spans="1:10" x14ac:dyDescent="0.35">
      <c r="A75" t="s">
        <v>3390</v>
      </c>
      <c r="B75" s="8">
        <v>45943</v>
      </c>
      <c r="C75" t="s">
        <v>1174</v>
      </c>
      <c r="D75" t="s">
        <v>1575</v>
      </c>
      <c r="E75" t="s">
        <v>1788</v>
      </c>
      <c r="F75">
        <v>2</v>
      </c>
      <c r="G75">
        <v>675.65</v>
      </c>
      <c r="H75">
        <v>0.2</v>
      </c>
      <c r="I75" t="s">
        <v>1828</v>
      </c>
      <c r="J75">
        <v>1081.04</v>
      </c>
    </row>
    <row r="76" spans="1:10" x14ac:dyDescent="0.35">
      <c r="A76" t="s">
        <v>3393</v>
      </c>
      <c r="B76" s="8">
        <v>45789</v>
      </c>
      <c r="C76" t="s">
        <v>1291</v>
      </c>
      <c r="D76" t="s">
        <v>1556</v>
      </c>
      <c r="E76" t="s">
        <v>1788</v>
      </c>
      <c r="F76">
        <v>4</v>
      </c>
      <c r="G76">
        <v>458.58</v>
      </c>
      <c r="H76">
        <v>0.28999999999999998</v>
      </c>
      <c r="I76" t="s">
        <v>1828</v>
      </c>
      <c r="J76">
        <v>1302.3671999999999</v>
      </c>
    </row>
    <row r="77" spans="1:10" x14ac:dyDescent="0.35">
      <c r="A77" t="s">
        <v>3394</v>
      </c>
      <c r="B77" s="8">
        <v>45452</v>
      </c>
      <c r="C77" t="s">
        <v>395</v>
      </c>
      <c r="D77" t="s">
        <v>1677</v>
      </c>
      <c r="E77" t="s">
        <v>1788</v>
      </c>
      <c r="F77">
        <v>4</v>
      </c>
      <c r="G77">
        <v>704.49</v>
      </c>
      <c r="H77">
        <v>0.05</v>
      </c>
      <c r="I77" t="s">
        <v>1828</v>
      </c>
      <c r="J77">
        <v>2677.0619999999999</v>
      </c>
    </row>
    <row r="78" spans="1:10" x14ac:dyDescent="0.35">
      <c r="A78" t="s">
        <v>3404</v>
      </c>
      <c r="B78" s="8">
        <v>45774</v>
      </c>
      <c r="C78" t="s">
        <v>124</v>
      </c>
      <c r="D78" t="s">
        <v>1609</v>
      </c>
      <c r="E78" t="s">
        <v>1788</v>
      </c>
      <c r="F78">
        <v>2</v>
      </c>
      <c r="G78">
        <v>613.47</v>
      </c>
      <c r="H78">
        <v>0.02</v>
      </c>
      <c r="I78" t="s">
        <v>1825</v>
      </c>
      <c r="J78">
        <v>1202.4012</v>
      </c>
    </row>
    <row r="79" spans="1:10" x14ac:dyDescent="0.35">
      <c r="A79" t="s">
        <v>3406</v>
      </c>
      <c r="B79" s="8">
        <v>45268</v>
      </c>
      <c r="C79" t="s">
        <v>968</v>
      </c>
      <c r="D79" t="s">
        <v>1639</v>
      </c>
      <c r="E79" t="s">
        <v>1788</v>
      </c>
      <c r="F79">
        <v>1</v>
      </c>
      <c r="G79">
        <v>209.7</v>
      </c>
      <c r="H79">
        <v>0.2</v>
      </c>
      <c r="I79" t="s">
        <v>1825</v>
      </c>
      <c r="J79">
        <v>167.76</v>
      </c>
    </row>
    <row r="80" spans="1:10" x14ac:dyDescent="0.35">
      <c r="A80" t="s">
        <v>3416</v>
      </c>
      <c r="B80" s="8">
        <v>45807</v>
      </c>
      <c r="C80" t="s">
        <v>107</v>
      </c>
      <c r="D80" t="s">
        <v>1737</v>
      </c>
      <c r="E80" t="s">
        <v>1788</v>
      </c>
      <c r="F80">
        <v>1</v>
      </c>
      <c r="G80">
        <v>749.78</v>
      </c>
      <c r="H80">
        <v>0.03</v>
      </c>
      <c r="I80" t="s">
        <v>1823</v>
      </c>
      <c r="J80">
        <v>727.28659999999979</v>
      </c>
    </row>
    <row r="81" spans="1:10" x14ac:dyDescent="0.35">
      <c r="A81" t="s">
        <v>3424</v>
      </c>
      <c r="B81" s="8">
        <v>45567</v>
      </c>
      <c r="C81" t="s">
        <v>754</v>
      </c>
      <c r="D81" t="s">
        <v>1707</v>
      </c>
      <c r="E81" t="s">
        <v>1788</v>
      </c>
      <c r="F81">
        <v>2</v>
      </c>
      <c r="G81">
        <v>61.31</v>
      </c>
      <c r="H81">
        <v>0.15</v>
      </c>
      <c r="I81" t="s">
        <v>1828</v>
      </c>
      <c r="J81">
        <v>104.227</v>
      </c>
    </row>
    <row r="82" spans="1:10" x14ac:dyDescent="0.35">
      <c r="A82" t="s">
        <v>3425</v>
      </c>
      <c r="B82" s="8">
        <v>45223</v>
      </c>
      <c r="C82" t="s">
        <v>1073</v>
      </c>
      <c r="D82" t="s">
        <v>1709</v>
      </c>
      <c r="E82" t="s">
        <v>1788</v>
      </c>
      <c r="F82">
        <v>2</v>
      </c>
      <c r="G82">
        <v>870.13</v>
      </c>
      <c r="H82">
        <v>0.23</v>
      </c>
      <c r="I82" t="s">
        <v>1823</v>
      </c>
      <c r="J82">
        <v>1340.0001999999999</v>
      </c>
    </row>
    <row r="83" spans="1:10" x14ac:dyDescent="0.35">
      <c r="A83" t="s">
        <v>3455</v>
      </c>
      <c r="B83" s="8">
        <v>45511</v>
      </c>
      <c r="C83" t="s">
        <v>543</v>
      </c>
      <c r="D83" t="s">
        <v>1743</v>
      </c>
      <c r="E83" t="s">
        <v>1788</v>
      </c>
      <c r="F83">
        <v>2</v>
      </c>
      <c r="G83">
        <v>443.15</v>
      </c>
      <c r="H83">
        <v>0.27</v>
      </c>
      <c r="I83" t="s">
        <v>1825</v>
      </c>
      <c r="J83">
        <v>646.99899999999991</v>
      </c>
    </row>
    <row r="84" spans="1:10" x14ac:dyDescent="0.35">
      <c r="A84" t="s">
        <v>3462</v>
      </c>
      <c r="B84" s="8">
        <v>45709</v>
      </c>
      <c r="C84" t="s">
        <v>377</v>
      </c>
      <c r="D84" t="s">
        <v>1554</v>
      </c>
      <c r="E84" t="s">
        <v>1788</v>
      </c>
      <c r="F84">
        <v>2</v>
      </c>
      <c r="G84">
        <v>824.91</v>
      </c>
      <c r="H84">
        <v>0.09</v>
      </c>
      <c r="I84" t="s">
        <v>1823</v>
      </c>
      <c r="J84">
        <v>1501.3362</v>
      </c>
    </row>
    <row r="85" spans="1:10" x14ac:dyDescent="0.35">
      <c r="A85" t="s">
        <v>3469</v>
      </c>
      <c r="B85" s="8">
        <v>45806</v>
      </c>
      <c r="C85" t="s">
        <v>1512</v>
      </c>
      <c r="D85" t="s">
        <v>1548</v>
      </c>
      <c r="E85" t="s">
        <v>1788</v>
      </c>
      <c r="F85">
        <v>1</v>
      </c>
      <c r="G85">
        <v>948.33</v>
      </c>
      <c r="H85">
        <v>0.11</v>
      </c>
      <c r="I85" t="s">
        <v>1823</v>
      </c>
      <c r="J85">
        <v>844.0137000000002</v>
      </c>
    </row>
    <row r="86" spans="1:10" x14ac:dyDescent="0.35">
      <c r="A86" t="s">
        <v>3475</v>
      </c>
      <c r="B86" s="8">
        <v>45929</v>
      </c>
      <c r="C86" t="s">
        <v>1111</v>
      </c>
      <c r="D86" t="s">
        <v>1653</v>
      </c>
      <c r="E86" t="s">
        <v>1788</v>
      </c>
      <c r="F86">
        <v>1</v>
      </c>
      <c r="G86">
        <v>899.09</v>
      </c>
      <c r="H86">
        <v>0.2</v>
      </c>
      <c r="I86" t="s">
        <v>1825</v>
      </c>
      <c r="J86">
        <v>719.27200000000005</v>
      </c>
    </row>
    <row r="87" spans="1:10" x14ac:dyDescent="0.35">
      <c r="A87" t="s">
        <v>3486</v>
      </c>
      <c r="B87" s="8">
        <v>45230</v>
      </c>
      <c r="C87" t="s">
        <v>1171</v>
      </c>
      <c r="D87" t="s">
        <v>1739</v>
      </c>
      <c r="E87" t="s">
        <v>1788</v>
      </c>
      <c r="F87">
        <v>3</v>
      </c>
      <c r="G87">
        <v>582.32000000000005</v>
      </c>
      <c r="H87">
        <v>0</v>
      </c>
      <c r="I87" t="s">
        <v>1825</v>
      </c>
      <c r="J87">
        <v>1746.96</v>
      </c>
    </row>
    <row r="88" spans="1:10" x14ac:dyDescent="0.35">
      <c r="A88" t="s">
        <v>3532</v>
      </c>
      <c r="B88" s="8">
        <v>45778</v>
      </c>
      <c r="C88" t="s">
        <v>1354</v>
      </c>
      <c r="D88" t="s">
        <v>1681</v>
      </c>
      <c r="E88" t="s">
        <v>1788</v>
      </c>
      <c r="F88">
        <v>4</v>
      </c>
      <c r="G88">
        <v>359.71</v>
      </c>
      <c r="H88">
        <v>0.05</v>
      </c>
      <c r="I88" t="s">
        <v>1825</v>
      </c>
      <c r="J88">
        <v>1366.8979999999999</v>
      </c>
    </row>
    <row r="89" spans="1:10" x14ac:dyDescent="0.35">
      <c r="A89" t="s">
        <v>3556</v>
      </c>
      <c r="B89" s="8">
        <v>45231</v>
      </c>
      <c r="C89" t="s">
        <v>710</v>
      </c>
      <c r="D89" t="s">
        <v>1735</v>
      </c>
      <c r="E89" t="s">
        <v>1788</v>
      </c>
      <c r="F89">
        <v>2</v>
      </c>
      <c r="G89">
        <v>886.67</v>
      </c>
      <c r="H89">
        <v>0.24</v>
      </c>
      <c r="I89" t="s">
        <v>1825</v>
      </c>
      <c r="J89">
        <v>1347.7384</v>
      </c>
    </row>
    <row r="90" spans="1:10" x14ac:dyDescent="0.35">
      <c r="A90" t="s">
        <v>3595</v>
      </c>
      <c r="B90" s="8">
        <v>45487</v>
      </c>
      <c r="C90" t="s">
        <v>1076</v>
      </c>
      <c r="D90" t="s">
        <v>1559</v>
      </c>
      <c r="E90" t="s">
        <v>1788</v>
      </c>
      <c r="F90">
        <v>4</v>
      </c>
      <c r="G90">
        <v>614.76</v>
      </c>
      <c r="H90">
        <v>0.16</v>
      </c>
      <c r="I90" t="s">
        <v>1823</v>
      </c>
      <c r="J90">
        <v>2065.5936000000002</v>
      </c>
    </row>
    <row r="91" spans="1:10" x14ac:dyDescent="0.35">
      <c r="A91" t="s">
        <v>3632</v>
      </c>
      <c r="B91" s="8">
        <v>45757</v>
      </c>
      <c r="C91" t="s">
        <v>489</v>
      </c>
      <c r="D91" t="s">
        <v>1735</v>
      </c>
      <c r="E91" t="s">
        <v>1788</v>
      </c>
      <c r="F91">
        <v>4</v>
      </c>
      <c r="G91">
        <v>33.630000000000003</v>
      </c>
      <c r="H91">
        <v>0.05</v>
      </c>
      <c r="I91" t="s">
        <v>1823</v>
      </c>
      <c r="J91">
        <v>127.794</v>
      </c>
    </row>
    <row r="92" spans="1:10" x14ac:dyDescent="0.35">
      <c r="A92" t="s">
        <v>3657</v>
      </c>
      <c r="B92" s="8">
        <v>45327</v>
      </c>
      <c r="C92" t="s">
        <v>1342</v>
      </c>
      <c r="D92" t="s">
        <v>1693</v>
      </c>
      <c r="E92" t="s">
        <v>1788</v>
      </c>
      <c r="F92">
        <v>4</v>
      </c>
      <c r="G92">
        <v>166.93</v>
      </c>
      <c r="H92">
        <v>0.02</v>
      </c>
      <c r="I92" t="s">
        <v>1825</v>
      </c>
      <c r="J92">
        <v>654.36559999999997</v>
      </c>
    </row>
    <row r="93" spans="1:10" x14ac:dyDescent="0.35">
      <c r="A93" t="s">
        <v>3672</v>
      </c>
      <c r="B93" s="8">
        <v>45883</v>
      </c>
      <c r="C93" t="s">
        <v>1171</v>
      </c>
      <c r="D93" t="s">
        <v>1591</v>
      </c>
      <c r="E93" t="s">
        <v>1788</v>
      </c>
      <c r="F93">
        <v>2</v>
      </c>
      <c r="G93">
        <v>523.14</v>
      </c>
      <c r="H93">
        <v>0.13</v>
      </c>
      <c r="I93" t="s">
        <v>1825</v>
      </c>
      <c r="J93">
        <v>910.2636</v>
      </c>
    </row>
    <row r="94" spans="1:10" x14ac:dyDescent="0.35">
      <c r="A94" t="s">
        <v>3680</v>
      </c>
      <c r="B94" s="8">
        <v>45710</v>
      </c>
      <c r="C94" t="s">
        <v>977</v>
      </c>
      <c r="D94" t="s">
        <v>1585</v>
      </c>
      <c r="E94" t="s">
        <v>1788</v>
      </c>
      <c r="F94">
        <v>3</v>
      </c>
      <c r="G94">
        <v>569.98</v>
      </c>
      <c r="H94">
        <v>0.05</v>
      </c>
      <c r="I94" t="s">
        <v>1823</v>
      </c>
      <c r="J94">
        <v>1624.443</v>
      </c>
    </row>
    <row r="95" spans="1:10" x14ac:dyDescent="0.35">
      <c r="A95" t="s">
        <v>3715</v>
      </c>
      <c r="B95" s="8">
        <v>45404</v>
      </c>
      <c r="C95" t="s">
        <v>1512</v>
      </c>
      <c r="D95" t="s">
        <v>1735</v>
      </c>
      <c r="E95" t="s">
        <v>1788</v>
      </c>
      <c r="F95">
        <v>4</v>
      </c>
      <c r="G95">
        <v>731.72</v>
      </c>
      <c r="H95">
        <v>0.22</v>
      </c>
      <c r="I95" t="s">
        <v>1828</v>
      </c>
      <c r="J95">
        <v>2282.9663999999998</v>
      </c>
    </row>
    <row r="96" spans="1:10" x14ac:dyDescent="0.35">
      <c r="A96" t="s">
        <v>3767</v>
      </c>
      <c r="B96" s="8">
        <v>45679</v>
      </c>
      <c r="C96" t="s">
        <v>832</v>
      </c>
      <c r="D96" t="s">
        <v>1707</v>
      </c>
      <c r="E96" t="s">
        <v>1788</v>
      </c>
      <c r="F96">
        <v>4</v>
      </c>
      <c r="G96">
        <v>87.83</v>
      </c>
      <c r="H96">
        <v>0.23</v>
      </c>
      <c r="I96" t="s">
        <v>1825</v>
      </c>
      <c r="J96">
        <v>270.51639999999998</v>
      </c>
    </row>
    <row r="97" spans="1:10" x14ac:dyDescent="0.35">
      <c r="A97" t="s">
        <v>3773</v>
      </c>
      <c r="B97" s="8">
        <v>45293</v>
      </c>
      <c r="C97" t="s">
        <v>1318</v>
      </c>
      <c r="D97" t="s">
        <v>1735</v>
      </c>
      <c r="E97" t="s">
        <v>1788</v>
      </c>
      <c r="F97">
        <v>4</v>
      </c>
      <c r="G97">
        <v>101.25</v>
      </c>
      <c r="H97">
        <v>0.16</v>
      </c>
      <c r="I97" t="s">
        <v>1825</v>
      </c>
      <c r="J97">
        <v>340.2</v>
      </c>
    </row>
    <row r="98" spans="1:10" x14ac:dyDescent="0.35">
      <c r="A98" t="s">
        <v>3793</v>
      </c>
      <c r="B98" s="8">
        <v>45665</v>
      </c>
      <c r="C98" t="s">
        <v>93</v>
      </c>
      <c r="D98" t="s">
        <v>1571</v>
      </c>
      <c r="E98" t="s">
        <v>1788</v>
      </c>
      <c r="F98">
        <v>3</v>
      </c>
      <c r="G98">
        <v>195.31</v>
      </c>
      <c r="H98">
        <v>0.13</v>
      </c>
      <c r="I98" t="s">
        <v>1828</v>
      </c>
      <c r="J98">
        <v>509.75909999999999</v>
      </c>
    </row>
    <row r="99" spans="1:10" x14ac:dyDescent="0.35">
      <c r="A99" t="s">
        <v>3796</v>
      </c>
      <c r="B99" s="8">
        <v>45577</v>
      </c>
      <c r="C99" t="s">
        <v>814</v>
      </c>
      <c r="D99" t="s">
        <v>1595</v>
      </c>
      <c r="E99" t="s">
        <v>1788</v>
      </c>
      <c r="F99">
        <v>1</v>
      </c>
      <c r="G99">
        <v>412.2</v>
      </c>
      <c r="H99">
        <v>0.11</v>
      </c>
      <c r="I99" t="s">
        <v>1823</v>
      </c>
      <c r="J99">
        <v>366.858</v>
      </c>
    </row>
    <row r="100" spans="1:10" x14ac:dyDescent="0.35">
      <c r="A100" t="s">
        <v>3822</v>
      </c>
      <c r="B100" s="8">
        <v>45460</v>
      </c>
      <c r="C100" t="s">
        <v>440</v>
      </c>
      <c r="D100" t="s">
        <v>1725</v>
      </c>
      <c r="E100" t="s">
        <v>1788</v>
      </c>
      <c r="F100">
        <v>2</v>
      </c>
      <c r="G100">
        <v>685.31</v>
      </c>
      <c r="H100">
        <v>0.26</v>
      </c>
      <c r="I100" t="s">
        <v>1825</v>
      </c>
      <c r="J100">
        <v>1014.2588</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3"/>
  <dimension ref="A1:M2001"/>
  <sheetViews>
    <sheetView zoomScale="86" workbookViewId="0">
      <selection activeCell="K70" sqref="K70"/>
    </sheetView>
  </sheetViews>
  <sheetFormatPr defaultRowHeight="14.5" x14ac:dyDescent="0.35"/>
  <cols>
    <col min="2" max="2" width="16.453125" customWidth="1"/>
    <col min="9" max="9" width="16.26953125" customWidth="1"/>
    <col min="10" max="10" width="15.90625" customWidth="1"/>
  </cols>
  <sheetData>
    <row r="1" spans="1:13" x14ac:dyDescent="0.35">
      <c r="A1" s="1" t="s">
        <v>1815</v>
      </c>
      <c r="B1" s="1" t="s">
        <v>1816</v>
      </c>
      <c r="C1" s="1" t="s">
        <v>0</v>
      </c>
      <c r="D1" s="1" t="s">
        <v>1535</v>
      </c>
      <c r="E1" s="1" t="s">
        <v>1747</v>
      </c>
      <c r="F1" s="1" t="s">
        <v>1817</v>
      </c>
      <c r="G1" s="1" t="s">
        <v>1818</v>
      </c>
      <c r="H1" s="1" t="s">
        <v>1819</v>
      </c>
      <c r="I1" s="1" t="s">
        <v>1820</v>
      </c>
      <c r="J1" s="1" t="s">
        <v>1821</v>
      </c>
    </row>
    <row r="2" spans="1:13" x14ac:dyDescent="0.35">
      <c r="A2" t="s">
        <v>1822</v>
      </c>
      <c r="B2" s="2">
        <v>45480</v>
      </c>
      <c r="C2" t="s">
        <v>1271</v>
      </c>
      <c r="D2" t="s">
        <v>1741</v>
      </c>
      <c r="E2" t="s">
        <v>1765</v>
      </c>
      <c r="F2">
        <v>1</v>
      </c>
      <c r="G2">
        <v>218.04</v>
      </c>
      <c r="H2">
        <v>0.09</v>
      </c>
      <c r="I2" t="s">
        <v>1823</v>
      </c>
      <c r="J2">
        <v>198.41640000000001</v>
      </c>
    </row>
    <row r="3" spans="1:13" x14ac:dyDescent="0.35">
      <c r="A3" t="s">
        <v>1824</v>
      </c>
      <c r="B3" s="2">
        <v>45285</v>
      </c>
      <c r="C3" t="s">
        <v>1439</v>
      </c>
      <c r="D3" t="s">
        <v>1695</v>
      </c>
      <c r="E3" t="s">
        <v>1806</v>
      </c>
      <c r="F3">
        <v>3</v>
      </c>
      <c r="G3">
        <v>104.47</v>
      </c>
      <c r="H3">
        <v>0.27</v>
      </c>
      <c r="I3" t="s">
        <v>1825</v>
      </c>
      <c r="J3">
        <v>228.7893</v>
      </c>
    </row>
    <row r="4" spans="1:13" x14ac:dyDescent="0.35">
      <c r="A4" t="s">
        <v>1826</v>
      </c>
      <c r="B4" s="2">
        <v>45446</v>
      </c>
      <c r="C4" t="s">
        <v>210</v>
      </c>
      <c r="D4" t="s">
        <v>1645</v>
      </c>
      <c r="E4" t="s">
        <v>1781</v>
      </c>
      <c r="F4">
        <v>4</v>
      </c>
      <c r="G4">
        <v>914.05</v>
      </c>
      <c r="H4">
        <v>0.25</v>
      </c>
      <c r="I4" t="s">
        <v>1823</v>
      </c>
      <c r="J4">
        <v>2742.15</v>
      </c>
    </row>
    <row r="5" spans="1:13" x14ac:dyDescent="0.35">
      <c r="A5" t="s">
        <v>1827</v>
      </c>
      <c r="B5" s="2">
        <v>45259</v>
      </c>
      <c r="C5" t="s">
        <v>1085</v>
      </c>
      <c r="D5" t="s">
        <v>1699</v>
      </c>
      <c r="E5" t="s">
        <v>1781</v>
      </c>
      <c r="F5">
        <v>1</v>
      </c>
      <c r="G5">
        <v>921.51</v>
      </c>
      <c r="H5">
        <v>0.16</v>
      </c>
      <c r="I5" t="s">
        <v>1828</v>
      </c>
      <c r="J5">
        <v>774.0684</v>
      </c>
    </row>
    <row r="6" spans="1:13" x14ac:dyDescent="0.35">
      <c r="A6" t="s">
        <v>1829</v>
      </c>
      <c r="B6" s="2">
        <v>45297</v>
      </c>
      <c r="C6" t="s">
        <v>1515</v>
      </c>
      <c r="D6" t="s">
        <v>1665</v>
      </c>
      <c r="E6" t="s">
        <v>1772</v>
      </c>
      <c r="F6">
        <v>3</v>
      </c>
      <c r="G6">
        <v>745.3</v>
      </c>
      <c r="H6">
        <v>0.18</v>
      </c>
      <c r="I6" t="s">
        <v>1823</v>
      </c>
      <c r="J6">
        <v>1833.4380000000001</v>
      </c>
    </row>
    <row r="7" spans="1:13" x14ac:dyDescent="0.35">
      <c r="A7" t="s">
        <v>1830</v>
      </c>
      <c r="B7" s="2">
        <v>45499</v>
      </c>
      <c r="C7" t="s">
        <v>404</v>
      </c>
      <c r="D7" t="s">
        <v>1577</v>
      </c>
      <c r="E7" t="s">
        <v>1778</v>
      </c>
      <c r="F7">
        <v>3</v>
      </c>
      <c r="G7">
        <v>147.01</v>
      </c>
      <c r="H7">
        <v>0.19</v>
      </c>
      <c r="I7" t="s">
        <v>1828</v>
      </c>
      <c r="J7">
        <v>357.23430000000002</v>
      </c>
      <c r="M7" t="s">
        <v>4597</v>
      </c>
    </row>
    <row r="8" spans="1:13" x14ac:dyDescent="0.35">
      <c r="A8" t="s">
        <v>1831</v>
      </c>
      <c r="B8" s="2">
        <v>45850</v>
      </c>
      <c r="C8" t="s">
        <v>75</v>
      </c>
      <c r="D8" t="s">
        <v>1659</v>
      </c>
      <c r="E8" t="s">
        <v>1768</v>
      </c>
      <c r="F8">
        <v>2</v>
      </c>
      <c r="G8">
        <v>785.31</v>
      </c>
      <c r="H8">
        <v>0.15</v>
      </c>
      <c r="I8" t="s">
        <v>1825</v>
      </c>
      <c r="J8">
        <v>1335.027</v>
      </c>
      <c r="M8">
        <f>COUNTBLANK(J2:J2001)</f>
        <v>4</v>
      </c>
    </row>
    <row r="9" spans="1:13" x14ac:dyDescent="0.35">
      <c r="A9" t="s">
        <v>1832</v>
      </c>
      <c r="B9" s="2">
        <v>45248</v>
      </c>
      <c r="C9" t="s">
        <v>510</v>
      </c>
      <c r="D9" t="s">
        <v>1687</v>
      </c>
      <c r="E9" t="s">
        <v>1781</v>
      </c>
      <c r="F9">
        <v>4</v>
      </c>
      <c r="G9">
        <v>342.39</v>
      </c>
      <c r="H9">
        <v>0.23</v>
      </c>
      <c r="I9" t="s">
        <v>1825</v>
      </c>
      <c r="J9">
        <v>1054.5612000000001</v>
      </c>
    </row>
    <row r="10" spans="1:13" x14ac:dyDescent="0.35">
      <c r="A10" t="s">
        <v>1833</v>
      </c>
      <c r="B10" s="2">
        <v>45781</v>
      </c>
      <c r="C10" t="s">
        <v>615</v>
      </c>
      <c r="D10" t="s">
        <v>1745</v>
      </c>
      <c r="E10" t="s">
        <v>1772</v>
      </c>
      <c r="G10">
        <v>448.25</v>
      </c>
      <c r="H10">
        <v>7.0000000000000007E-2</v>
      </c>
      <c r="I10" t="s">
        <v>1825</v>
      </c>
      <c r="J10">
        <v>1250.6175000000001</v>
      </c>
    </row>
    <row r="11" spans="1:13" x14ac:dyDescent="0.35">
      <c r="A11" t="s">
        <v>1834</v>
      </c>
      <c r="B11" s="2">
        <v>45869</v>
      </c>
      <c r="C11" t="s">
        <v>1430</v>
      </c>
      <c r="D11" t="s">
        <v>1613</v>
      </c>
      <c r="E11" t="s">
        <v>1751</v>
      </c>
      <c r="F11">
        <v>2</v>
      </c>
      <c r="G11">
        <v>873.17</v>
      </c>
      <c r="H11">
        <v>0.23</v>
      </c>
      <c r="I11" t="s">
        <v>1825</v>
      </c>
      <c r="J11">
        <v>1344.6818000000001</v>
      </c>
    </row>
    <row r="12" spans="1:13" x14ac:dyDescent="0.35">
      <c r="A12" t="s">
        <v>1835</v>
      </c>
      <c r="B12" s="2">
        <v>45335</v>
      </c>
      <c r="C12" t="s">
        <v>240</v>
      </c>
      <c r="D12" t="s">
        <v>1595</v>
      </c>
      <c r="E12" t="s">
        <v>1798</v>
      </c>
      <c r="F12">
        <v>1</v>
      </c>
      <c r="G12">
        <v>278.63</v>
      </c>
      <c r="H12">
        <v>7.0000000000000007E-2</v>
      </c>
      <c r="I12" t="s">
        <v>1823</v>
      </c>
      <c r="J12">
        <v>259.1259</v>
      </c>
    </row>
    <row r="13" spans="1:13" x14ac:dyDescent="0.35">
      <c r="A13" t="s">
        <v>1836</v>
      </c>
      <c r="B13" s="2">
        <v>45801</v>
      </c>
      <c r="C13" t="s">
        <v>1007</v>
      </c>
      <c r="D13" t="s">
        <v>1625</v>
      </c>
      <c r="E13" t="s">
        <v>1756</v>
      </c>
      <c r="F13">
        <v>4</v>
      </c>
      <c r="G13">
        <v>286.92</v>
      </c>
      <c r="H13">
        <v>0.17</v>
      </c>
      <c r="I13" t="s">
        <v>1823</v>
      </c>
      <c r="J13">
        <v>952.57439999999997</v>
      </c>
    </row>
    <row r="14" spans="1:13" x14ac:dyDescent="0.35">
      <c r="A14" t="s">
        <v>1837</v>
      </c>
      <c r="B14" s="2">
        <v>45528</v>
      </c>
      <c r="C14" t="s">
        <v>760</v>
      </c>
      <c r="D14" t="s">
        <v>1723</v>
      </c>
      <c r="E14" t="s">
        <v>1768</v>
      </c>
      <c r="F14">
        <v>4</v>
      </c>
      <c r="G14">
        <v>644.58000000000004</v>
      </c>
      <c r="H14">
        <v>0.01</v>
      </c>
      <c r="I14" t="s">
        <v>1823</v>
      </c>
      <c r="J14">
        <v>2552.5367999999999</v>
      </c>
    </row>
    <row r="15" spans="1:13" x14ac:dyDescent="0.35">
      <c r="A15" t="s">
        <v>1838</v>
      </c>
      <c r="B15" s="2">
        <v>45875</v>
      </c>
      <c r="C15" t="s">
        <v>1370</v>
      </c>
      <c r="D15" t="s">
        <v>1615</v>
      </c>
      <c r="E15" t="s">
        <v>1803</v>
      </c>
      <c r="F15">
        <v>2</v>
      </c>
      <c r="G15">
        <v>316.89999999999998</v>
      </c>
      <c r="H15">
        <v>0.3</v>
      </c>
      <c r="I15" t="s">
        <v>1825</v>
      </c>
      <c r="J15">
        <v>443.66</v>
      </c>
    </row>
    <row r="16" spans="1:13" x14ac:dyDescent="0.35">
      <c r="A16" t="s">
        <v>1839</v>
      </c>
      <c r="B16" s="2">
        <v>45829</v>
      </c>
      <c r="C16" t="s">
        <v>1091</v>
      </c>
      <c r="D16" t="s">
        <v>1595</v>
      </c>
      <c r="E16" t="s">
        <v>1800</v>
      </c>
      <c r="F16">
        <v>4</v>
      </c>
      <c r="G16">
        <v>403.47</v>
      </c>
      <c r="H16">
        <v>0.28999999999999998</v>
      </c>
      <c r="I16" t="s">
        <v>1825</v>
      </c>
      <c r="J16">
        <v>1145.8548000000001</v>
      </c>
    </row>
    <row r="17" spans="1:10" x14ac:dyDescent="0.35">
      <c r="A17" t="s">
        <v>1840</v>
      </c>
      <c r="B17" s="2">
        <v>45636</v>
      </c>
      <c r="C17" t="s">
        <v>1348</v>
      </c>
      <c r="D17" t="s">
        <v>1619</v>
      </c>
      <c r="E17" t="s">
        <v>1785</v>
      </c>
      <c r="G17">
        <v>871.34</v>
      </c>
      <c r="H17">
        <v>0.04</v>
      </c>
      <c r="I17" t="s">
        <v>1828</v>
      </c>
      <c r="J17">
        <v>2509.4591999999998</v>
      </c>
    </row>
    <row r="18" spans="1:10" x14ac:dyDescent="0.35">
      <c r="A18" t="s">
        <v>1841</v>
      </c>
      <c r="B18" s="2">
        <v>45913</v>
      </c>
      <c r="C18" t="s">
        <v>877</v>
      </c>
      <c r="D18" t="s">
        <v>1677</v>
      </c>
      <c r="E18" t="s">
        <v>1812</v>
      </c>
      <c r="F18">
        <v>2</v>
      </c>
      <c r="G18">
        <v>451.98</v>
      </c>
      <c r="H18">
        <v>0.25</v>
      </c>
      <c r="I18" t="s">
        <v>1823</v>
      </c>
      <c r="J18">
        <v>677.97</v>
      </c>
    </row>
    <row r="19" spans="1:10" x14ac:dyDescent="0.35">
      <c r="A19" t="s">
        <v>1842</v>
      </c>
      <c r="B19" s="2">
        <v>45637</v>
      </c>
      <c r="C19" t="s">
        <v>287</v>
      </c>
      <c r="D19" t="s">
        <v>1601</v>
      </c>
      <c r="E19" t="s">
        <v>1768</v>
      </c>
      <c r="F19">
        <v>2</v>
      </c>
      <c r="G19">
        <v>502.69</v>
      </c>
      <c r="H19">
        <v>0.23</v>
      </c>
      <c r="I19" t="s">
        <v>1823</v>
      </c>
      <c r="J19">
        <v>774.14260000000002</v>
      </c>
    </row>
    <row r="20" spans="1:10" x14ac:dyDescent="0.35">
      <c r="A20" t="s">
        <v>1843</v>
      </c>
      <c r="B20" s="2">
        <v>45517</v>
      </c>
      <c r="C20" t="s">
        <v>337</v>
      </c>
      <c r="D20" t="s">
        <v>1625</v>
      </c>
      <c r="E20" t="s">
        <v>1768</v>
      </c>
      <c r="F20">
        <v>2</v>
      </c>
      <c r="G20">
        <v>559.23</v>
      </c>
      <c r="H20">
        <v>0.25</v>
      </c>
      <c r="I20" t="s">
        <v>1828</v>
      </c>
      <c r="J20">
        <v>838.84500000000003</v>
      </c>
    </row>
    <row r="21" spans="1:10" x14ac:dyDescent="0.35">
      <c r="A21" t="s">
        <v>1844</v>
      </c>
      <c r="B21" s="2">
        <v>45369</v>
      </c>
      <c r="C21" t="s">
        <v>766</v>
      </c>
      <c r="D21" t="s">
        <v>1667</v>
      </c>
      <c r="E21" t="s">
        <v>1796</v>
      </c>
      <c r="F21">
        <v>4</v>
      </c>
      <c r="H21">
        <v>0.04</v>
      </c>
      <c r="I21" t="s">
        <v>1828</v>
      </c>
      <c r="J21">
        <v>1782.4512</v>
      </c>
    </row>
    <row r="22" spans="1:10" x14ac:dyDescent="0.35">
      <c r="A22" t="s">
        <v>1845</v>
      </c>
      <c r="B22" s="2">
        <v>45843</v>
      </c>
      <c r="C22" t="s">
        <v>486</v>
      </c>
      <c r="D22" t="s">
        <v>1691</v>
      </c>
      <c r="E22" t="s">
        <v>1806</v>
      </c>
      <c r="F22">
        <v>3</v>
      </c>
      <c r="G22">
        <v>986.04</v>
      </c>
      <c r="H22">
        <v>0.27</v>
      </c>
      <c r="I22" t="s">
        <v>1828</v>
      </c>
      <c r="J22">
        <v>2159.4276</v>
      </c>
    </row>
    <row r="23" spans="1:10" x14ac:dyDescent="0.35">
      <c r="A23" t="s">
        <v>1846</v>
      </c>
      <c r="B23" s="2">
        <v>45447</v>
      </c>
      <c r="C23" t="s">
        <v>1234</v>
      </c>
      <c r="D23" t="s">
        <v>1633</v>
      </c>
      <c r="E23" t="s">
        <v>1809</v>
      </c>
      <c r="F23">
        <v>1</v>
      </c>
      <c r="G23">
        <v>589.55999999999995</v>
      </c>
      <c r="H23">
        <v>0.22</v>
      </c>
      <c r="I23" t="s">
        <v>1823</v>
      </c>
      <c r="J23">
        <v>459.85680000000002</v>
      </c>
    </row>
    <row r="24" spans="1:10" x14ac:dyDescent="0.35">
      <c r="A24" t="s">
        <v>1847</v>
      </c>
      <c r="B24" s="2">
        <v>45394</v>
      </c>
      <c r="C24" t="s">
        <v>1465</v>
      </c>
      <c r="D24" t="s">
        <v>1685</v>
      </c>
      <c r="E24" t="s">
        <v>1788</v>
      </c>
      <c r="F24">
        <v>3</v>
      </c>
      <c r="G24">
        <v>979.42</v>
      </c>
      <c r="H24">
        <v>0.03</v>
      </c>
      <c r="I24" t="s">
        <v>1825</v>
      </c>
      <c r="J24">
        <v>2850.1122</v>
      </c>
    </row>
    <row r="25" spans="1:10" x14ac:dyDescent="0.35">
      <c r="A25" t="s">
        <v>1848</v>
      </c>
      <c r="B25" s="2">
        <v>45466</v>
      </c>
      <c r="C25" t="s">
        <v>1150</v>
      </c>
      <c r="D25" t="s">
        <v>1571</v>
      </c>
      <c r="E25" t="s">
        <v>1781</v>
      </c>
      <c r="F25">
        <v>1</v>
      </c>
      <c r="G25">
        <v>719.28</v>
      </c>
      <c r="H25">
        <v>0.08</v>
      </c>
      <c r="I25" t="s">
        <v>1823</v>
      </c>
      <c r="J25">
        <v>661.73760000000004</v>
      </c>
    </row>
    <row r="26" spans="1:10" x14ac:dyDescent="0.35">
      <c r="A26" t="s">
        <v>1849</v>
      </c>
      <c r="B26" s="2">
        <v>45908</v>
      </c>
      <c r="C26" t="s">
        <v>612</v>
      </c>
      <c r="D26" t="s">
        <v>1681</v>
      </c>
      <c r="E26" t="s">
        <v>1775</v>
      </c>
      <c r="F26">
        <v>3</v>
      </c>
      <c r="G26">
        <v>77.599999999999994</v>
      </c>
      <c r="H26">
        <v>7.0000000000000007E-2</v>
      </c>
      <c r="I26" t="s">
        <v>1823</v>
      </c>
      <c r="J26">
        <v>216.50399999999999</v>
      </c>
    </row>
    <row r="27" spans="1:10" x14ac:dyDescent="0.35">
      <c r="A27" t="s">
        <v>1850</v>
      </c>
      <c r="B27" s="2">
        <v>45552</v>
      </c>
      <c r="C27" t="s">
        <v>1189</v>
      </c>
      <c r="D27" t="s">
        <v>1554</v>
      </c>
      <c r="E27" t="s">
        <v>1765</v>
      </c>
      <c r="F27">
        <v>4</v>
      </c>
      <c r="G27">
        <v>852.71</v>
      </c>
      <c r="H27">
        <v>0.14000000000000001</v>
      </c>
      <c r="I27" t="s">
        <v>1825</v>
      </c>
      <c r="J27">
        <v>2933.3224</v>
      </c>
    </row>
    <row r="28" spans="1:10" x14ac:dyDescent="0.35">
      <c r="A28" t="s">
        <v>1851</v>
      </c>
      <c r="B28" s="2">
        <v>45294</v>
      </c>
      <c r="C28" t="s">
        <v>692</v>
      </c>
      <c r="D28" t="s">
        <v>1743</v>
      </c>
      <c r="E28" t="s">
        <v>1781</v>
      </c>
      <c r="F28">
        <v>4</v>
      </c>
      <c r="G28">
        <v>156.16</v>
      </c>
      <c r="I28" t="s">
        <v>1823</v>
      </c>
      <c r="J28">
        <v>599.65440000000001</v>
      </c>
    </row>
    <row r="29" spans="1:10" x14ac:dyDescent="0.35">
      <c r="A29" t="s">
        <v>1852</v>
      </c>
      <c r="B29" s="2">
        <v>45710</v>
      </c>
      <c r="C29" t="s">
        <v>653</v>
      </c>
      <c r="D29" t="s">
        <v>1701</v>
      </c>
      <c r="E29" t="s">
        <v>1781</v>
      </c>
      <c r="F29">
        <v>3</v>
      </c>
      <c r="G29">
        <v>815.49</v>
      </c>
      <c r="H29">
        <v>0.17</v>
      </c>
      <c r="I29" t="s">
        <v>1823</v>
      </c>
      <c r="J29">
        <v>2030.5700999999999</v>
      </c>
    </row>
    <row r="30" spans="1:10" x14ac:dyDescent="0.35">
      <c r="A30" t="s">
        <v>1853</v>
      </c>
      <c r="B30" s="2">
        <v>45923</v>
      </c>
      <c r="C30" t="s">
        <v>498</v>
      </c>
      <c r="D30" t="s">
        <v>1573</v>
      </c>
      <c r="E30" t="s">
        <v>1760</v>
      </c>
      <c r="F30">
        <v>2</v>
      </c>
      <c r="G30">
        <v>74.209999999999994</v>
      </c>
      <c r="H30">
        <v>0.11</v>
      </c>
      <c r="I30" t="s">
        <v>1825</v>
      </c>
      <c r="J30">
        <v>132.09379999999999</v>
      </c>
    </row>
    <row r="31" spans="1:10" x14ac:dyDescent="0.35">
      <c r="A31" t="s">
        <v>1854</v>
      </c>
      <c r="B31" s="2">
        <v>45302</v>
      </c>
      <c r="C31" t="s">
        <v>1091</v>
      </c>
      <c r="D31" t="s">
        <v>1745</v>
      </c>
      <c r="E31" t="s">
        <v>1765</v>
      </c>
      <c r="G31">
        <v>451.67</v>
      </c>
      <c r="H31">
        <v>0.15</v>
      </c>
      <c r="I31" t="s">
        <v>1823</v>
      </c>
      <c r="J31">
        <v>1535.6780000000001</v>
      </c>
    </row>
    <row r="32" spans="1:10" x14ac:dyDescent="0.35">
      <c r="A32" t="s">
        <v>1855</v>
      </c>
      <c r="B32" s="2">
        <v>45217</v>
      </c>
      <c r="C32" t="s">
        <v>118</v>
      </c>
      <c r="D32" t="s">
        <v>1554</v>
      </c>
      <c r="E32" t="s">
        <v>1812</v>
      </c>
      <c r="F32">
        <v>1</v>
      </c>
      <c r="G32">
        <v>429.38</v>
      </c>
      <c r="H32">
        <v>0.13</v>
      </c>
      <c r="I32" t="s">
        <v>1825</v>
      </c>
      <c r="J32">
        <v>373.56060000000002</v>
      </c>
    </row>
    <row r="33" spans="1:10" x14ac:dyDescent="0.35">
      <c r="A33" t="s">
        <v>1856</v>
      </c>
      <c r="B33" s="2">
        <v>45593</v>
      </c>
      <c r="C33" t="s">
        <v>1280</v>
      </c>
      <c r="D33" t="s">
        <v>1653</v>
      </c>
      <c r="E33" t="s">
        <v>1793</v>
      </c>
      <c r="F33">
        <v>2</v>
      </c>
      <c r="G33">
        <v>148.96</v>
      </c>
      <c r="H33">
        <v>0.03</v>
      </c>
      <c r="I33" t="s">
        <v>1828</v>
      </c>
      <c r="J33">
        <v>288.98239999999998</v>
      </c>
    </row>
    <row r="34" spans="1:10" x14ac:dyDescent="0.35">
      <c r="A34" t="s">
        <v>1857</v>
      </c>
      <c r="B34" s="2">
        <v>45597</v>
      </c>
      <c r="C34" t="s">
        <v>1239</v>
      </c>
      <c r="D34" t="s">
        <v>1697</v>
      </c>
      <c r="E34" t="s">
        <v>1781</v>
      </c>
      <c r="F34">
        <v>4</v>
      </c>
      <c r="G34">
        <v>313.83</v>
      </c>
      <c r="H34">
        <v>0.08</v>
      </c>
      <c r="I34" t="s">
        <v>1823</v>
      </c>
      <c r="J34">
        <v>1154.8943999999999</v>
      </c>
    </row>
    <row r="35" spans="1:10" x14ac:dyDescent="0.35">
      <c r="A35" t="s">
        <v>1858</v>
      </c>
      <c r="B35" s="2">
        <v>45620</v>
      </c>
      <c r="C35" t="s">
        <v>1399</v>
      </c>
      <c r="D35" t="s">
        <v>1571</v>
      </c>
      <c r="E35" t="s">
        <v>1775</v>
      </c>
      <c r="F35">
        <v>2</v>
      </c>
      <c r="G35">
        <v>717.31</v>
      </c>
      <c r="H35">
        <v>0.15</v>
      </c>
      <c r="I35" t="s">
        <v>1823</v>
      </c>
      <c r="J35">
        <v>1219.4269999999999</v>
      </c>
    </row>
    <row r="36" spans="1:10" x14ac:dyDescent="0.35">
      <c r="A36" t="s">
        <v>1859</v>
      </c>
      <c r="B36" s="2">
        <v>45215</v>
      </c>
      <c r="C36" t="s">
        <v>1079</v>
      </c>
      <c r="D36" t="s">
        <v>1705</v>
      </c>
      <c r="E36" t="s">
        <v>1756</v>
      </c>
      <c r="G36">
        <v>873.22</v>
      </c>
      <c r="H36">
        <v>0.18</v>
      </c>
      <c r="I36" t="s">
        <v>1823</v>
      </c>
      <c r="J36">
        <v>2148.1212</v>
      </c>
    </row>
    <row r="37" spans="1:10" x14ac:dyDescent="0.35">
      <c r="A37" t="s">
        <v>1860</v>
      </c>
      <c r="B37" s="2">
        <v>45878</v>
      </c>
      <c r="C37" t="s">
        <v>707</v>
      </c>
      <c r="D37" t="s">
        <v>1579</v>
      </c>
      <c r="E37" t="s">
        <v>1765</v>
      </c>
      <c r="F37">
        <v>4</v>
      </c>
      <c r="G37">
        <v>109.36</v>
      </c>
      <c r="H37">
        <v>0.19</v>
      </c>
      <c r="I37" t="s">
        <v>1828</v>
      </c>
      <c r="J37">
        <v>354.32639999999998</v>
      </c>
    </row>
    <row r="38" spans="1:10" x14ac:dyDescent="0.35">
      <c r="A38" t="s">
        <v>1861</v>
      </c>
      <c r="B38" s="2">
        <v>45635</v>
      </c>
      <c r="C38" t="s">
        <v>309</v>
      </c>
      <c r="D38" t="s">
        <v>1554</v>
      </c>
      <c r="E38" t="s">
        <v>1778</v>
      </c>
      <c r="F38">
        <v>3</v>
      </c>
      <c r="G38">
        <v>559.52</v>
      </c>
      <c r="H38">
        <v>0.16</v>
      </c>
      <c r="I38" t="s">
        <v>1825</v>
      </c>
      <c r="J38">
        <v>1409.9903999999999</v>
      </c>
    </row>
    <row r="39" spans="1:10" x14ac:dyDescent="0.35">
      <c r="A39" t="s">
        <v>1862</v>
      </c>
      <c r="B39" s="2">
        <v>45329</v>
      </c>
      <c r="C39" t="s">
        <v>1512</v>
      </c>
      <c r="D39" t="s">
        <v>1567</v>
      </c>
      <c r="E39" t="s">
        <v>1806</v>
      </c>
      <c r="F39">
        <v>3</v>
      </c>
      <c r="G39">
        <v>121.76</v>
      </c>
      <c r="H39">
        <v>0.27</v>
      </c>
      <c r="I39" t="s">
        <v>1825</v>
      </c>
      <c r="J39">
        <v>266.65440000000001</v>
      </c>
    </row>
    <row r="40" spans="1:10" x14ac:dyDescent="0.35">
      <c r="A40" t="s">
        <v>1863</v>
      </c>
      <c r="B40" s="2">
        <v>45378</v>
      </c>
      <c r="C40" t="s">
        <v>621</v>
      </c>
      <c r="D40" t="s">
        <v>1613</v>
      </c>
      <c r="E40" t="s">
        <v>1796</v>
      </c>
      <c r="F40">
        <v>4</v>
      </c>
      <c r="G40">
        <v>735.32</v>
      </c>
      <c r="H40">
        <v>0.06</v>
      </c>
      <c r="I40" t="s">
        <v>1828</v>
      </c>
      <c r="J40">
        <v>2764.8031999999998</v>
      </c>
    </row>
    <row r="41" spans="1:10" x14ac:dyDescent="0.35">
      <c r="A41" t="s">
        <v>1864</v>
      </c>
      <c r="B41" s="2">
        <v>45264</v>
      </c>
      <c r="C41" t="s">
        <v>1336</v>
      </c>
      <c r="D41" t="s">
        <v>1735</v>
      </c>
      <c r="E41" t="s">
        <v>1765</v>
      </c>
      <c r="F41">
        <v>2</v>
      </c>
      <c r="G41">
        <v>600.73</v>
      </c>
      <c r="H41">
        <v>0.08</v>
      </c>
      <c r="I41" t="s">
        <v>1823</v>
      </c>
      <c r="J41">
        <v>1105.3432</v>
      </c>
    </row>
    <row r="42" spans="1:10" x14ac:dyDescent="0.35">
      <c r="A42" t="s">
        <v>1865</v>
      </c>
      <c r="B42" s="2">
        <v>45486</v>
      </c>
      <c r="C42" t="s">
        <v>263</v>
      </c>
      <c r="D42" t="s">
        <v>1599</v>
      </c>
      <c r="E42" t="s">
        <v>1812</v>
      </c>
      <c r="F42">
        <v>2</v>
      </c>
      <c r="G42">
        <v>873.86</v>
      </c>
      <c r="H42">
        <v>7.0000000000000007E-2</v>
      </c>
      <c r="I42" t="s">
        <v>1828</v>
      </c>
      <c r="J42">
        <v>1625.3796</v>
      </c>
    </row>
    <row r="43" spans="1:10" x14ac:dyDescent="0.35">
      <c r="A43" t="s">
        <v>1866</v>
      </c>
      <c r="B43" s="2">
        <v>45241</v>
      </c>
      <c r="C43" t="s">
        <v>953</v>
      </c>
      <c r="D43" t="s">
        <v>1593</v>
      </c>
      <c r="E43" t="s">
        <v>1781</v>
      </c>
      <c r="F43">
        <v>3</v>
      </c>
      <c r="G43">
        <v>342.47</v>
      </c>
      <c r="H43">
        <v>0.08</v>
      </c>
      <c r="I43" t="s">
        <v>1825</v>
      </c>
      <c r="J43">
        <v>945.21720000000016</v>
      </c>
    </row>
    <row r="44" spans="1:10" x14ac:dyDescent="0.35">
      <c r="A44" t="s">
        <v>1867</v>
      </c>
      <c r="B44" s="2">
        <v>45649</v>
      </c>
      <c r="C44" t="s">
        <v>1052</v>
      </c>
      <c r="D44" t="s">
        <v>1605</v>
      </c>
      <c r="E44" t="s">
        <v>1785</v>
      </c>
      <c r="F44">
        <v>2</v>
      </c>
      <c r="G44">
        <v>915.15</v>
      </c>
      <c r="H44">
        <v>0.16</v>
      </c>
      <c r="I44" t="s">
        <v>1825</v>
      </c>
      <c r="J44">
        <v>1537.452</v>
      </c>
    </row>
    <row r="45" spans="1:10" x14ac:dyDescent="0.35">
      <c r="A45" t="s">
        <v>1868</v>
      </c>
      <c r="B45" s="2">
        <v>45677</v>
      </c>
      <c r="C45" t="s">
        <v>303</v>
      </c>
      <c r="D45" t="s">
        <v>1613</v>
      </c>
      <c r="E45" t="s">
        <v>1806</v>
      </c>
      <c r="G45">
        <v>863.11</v>
      </c>
      <c r="H45">
        <v>0.28000000000000003</v>
      </c>
      <c r="I45" t="s">
        <v>1825</v>
      </c>
      <c r="J45">
        <v>1864.3176000000001</v>
      </c>
    </row>
    <row r="46" spans="1:10" x14ac:dyDescent="0.35">
      <c r="A46" t="s">
        <v>1869</v>
      </c>
      <c r="B46" s="2">
        <v>45538</v>
      </c>
      <c r="C46" t="s">
        <v>662</v>
      </c>
      <c r="D46" t="s">
        <v>1633</v>
      </c>
      <c r="E46" t="s">
        <v>1793</v>
      </c>
      <c r="F46">
        <v>2</v>
      </c>
      <c r="G46">
        <v>209.32</v>
      </c>
      <c r="H46">
        <v>0.23</v>
      </c>
      <c r="I46" t="s">
        <v>1828</v>
      </c>
      <c r="J46">
        <v>322.3528</v>
      </c>
    </row>
    <row r="47" spans="1:10" x14ac:dyDescent="0.35">
      <c r="A47" t="s">
        <v>1870</v>
      </c>
      <c r="B47" s="2">
        <v>45606</v>
      </c>
      <c r="C47" t="s">
        <v>1448</v>
      </c>
      <c r="D47" t="s">
        <v>1665</v>
      </c>
      <c r="E47" t="s">
        <v>1781</v>
      </c>
      <c r="F47">
        <v>4</v>
      </c>
      <c r="G47">
        <v>288.60000000000002</v>
      </c>
      <c r="H47">
        <v>0.09</v>
      </c>
      <c r="I47" t="s">
        <v>1825</v>
      </c>
      <c r="J47">
        <v>1050.5039999999999</v>
      </c>
    </row>
    <row r="48" spans="1:10" x14ac:dyDescent="0.35">
      <c r="A48" t="s">
        <v>1871</v>
      </c>
      <c r="B48" s="2">
        <v>45570</v>
      </c>
      <c r="C48" t="s">
        <v>257</v>
      </c>
      <c r="D48" t="s">
        <v>1703</v>
      </c>
      <c r="E48" t="s">
        <v>1803</v>
      </c>
      <c r="F48">
        <v>1</v>
      </c>
      <c r="G48">
        <v>418.69</v>
      </c>
      <c r="H48">
        <v>0.06</v>
      </c>
      <c r="I48" t="s">
        <v>1825</v>
      </c>
      <c r="J48">
        <v>393.5686</v>
      </c>
    </row>
    <row r="49" spans="1:10" x14ac:dyDescent="0.35">
      <c r="A49" t="s">
        <v>1872</v>
      </c>
      <c r="B49" s="2">
        <v>45466</v>
      </c>
      <c r="C49" t="s">
        <v>44</v>
      </c>
      <c r="D49" t="s">
        <v>1607</v>
      </c>
      <c r="E49" t="s">
        <v>1791</v>
      </c>
      <c r="F49">
        <v>1</v>
      </c>
      <c r="G49">
        <v>135.78</v>
      </c>
      <c r="H49">
        <v>0.14000000000000001</v>
      </c>
      <c r="I49" t="s">
        <v>1825</v>
      </c>
      <c r="J49">
        <v>116.77079999999999</v>
      </c>
    </row>
    <row r="50" spans="1:10" x14ac:dyDescent="0.35">
      <c r="A50" t="s">
        <v>1873</v>
      </c>
      <c r="B50" s="2">
        <v>45218</v>
      </c>
      <c r="C50" t="s">
        <v>662</v>
      </c>
      <c r="D50" t="s">
        <v>1635</v>
      </c>
      <c r="E50" t="s">
        <v>1806</v>
      </c>
      <c r="F50">
        <v>1</v>
      </c>
      <c r="G50">
        <v>517.13</v>
      </c>
      <c r="H50">
        <v>0.28000000000000003</v>
      </c>
      <c r="I50" t="s">
        <v>1823</v>
      </c>
      <c r="J50">
        <v>372.33359999999999</v>
      </c>
    </row>
    <row r="51" spans="1:10" x14ac:dyDescent="0.35">
      <c r="A51" t="s">
        <v>1874</v>
      </c>
      <c r="B51" s="2">
        <v>45607</v>
      </c>
      <c r="C51" t="s">
        <v>1303</v>
      </c>
      <c r="D51" t="s">
        <v>1589</v>
      </c>
      <c r="E51" t="s">
        <v>1803</v>
      </c>
      <c r="F51">
        <v>2</v>
      </c>
      <c r="G51">
        <v>384.66</v>
      </c>
      <c r="H51">
        <v>0.08</v>
      </c>
      <c r="I51" t="s">
        <v>1828</v>
      </c>
      <c r="J51">
        <v>707.77440000000013</v>
      </c>
    </row>
    <row r="52" spans="1:10" x14ac:dyDescent="0.35">
      <c r="A52" t="s">
        <v>1875</v>
      </c>
      <c r="B52" s="2">
        <v>45291</v>
      </c>
      <c r="C52" t="s">
        <v>257</v>
      </c>
      <c r="D52" t="s">
        <v>1651</v>
      </c>
      <c r="E52" t="s">
        <v>1785</v>
      </c>
      <c r="F52">
        <v>3</v>
      </c>
      <c r="G52">
        <v>83.7</v>
      </c>
      <c r="H52">
        <v>0.24</v>
      </c>
      <c r="I52" t="s">
        <v>1825</v>
      </c>
      <c r="J52">
        <v>190.83600000000001</v>
      </c>
    </row>
    <row r="53" spans="1:10" x14ac:dyDescent="0.35">
      <c r="A53" t="s">
        <v>1876</v>
      </c>
      <c r="B53" s="2">
        <v>45689</v>
      </c>
      <c r="C53" t="s">
        <v>480</v>
      </c>
      <c r="D53" t="s">
        <v>1685</v>
      </c>
      <c r="E53" t="s">
        <v>1778</v>
      </c>
      <c r="F53">
        <v>3</v>
      </c>
      <c r="G53">
        <v>76.569999999999993</v>
      </c>
      <c r="H53">
        <v>0.26</v>
      </c>
      <c r="I53" t="s">
        <v>1823</v>
      </c>
      <c r="J53">
        <v>169.9854</v>
      </c>
    </row>
    <row r="54" spans="1:10" x14ac:dyDescent="0.35">
      <c r="A54" t="s">
        <v>1877</v>
      </c>
      <c r="B54" s="2">
        <v>45894</v>
      </c>
      <c r="C54" t="s">
        <v>498</v>
      </c>
      <c r="D54" t="s">
        <v>1725</v>
      </c>
      <c r="E54" t="s">
        <v>1775</v>
      </c>
      <c r="F54">
        <v>3</v>
      </c>
      <c r="I54" t="s">
        <v>1823</v>
      </c>
      <c r="J54">
        <v>486.06330000000003</v>
      </c>
    </row>
    <row r="55" spans="1:10" x14ac:dyDescent="0.35">
      <c r="A55" t="s">
        <v>1878</v>
      </c>
      <c r="B55" s="2">
        <v>45677</v>
      </c>
      <c r="C55" t="s">
        <v>1019</v>
      </c>
      <c r="D55" t="s">
        <v>1587</v>
      </c>
      <c r="E55" t="s">
        <v>1781</v>
      </c>
      <c r="F55">
        <v>1</v>
      </c>
      <c r="G55">
        <v>900.35</v>
      </c>
      <c r="H55">
        <v>0.13</v>
      </c>
      <c r="I55" t="s">
        <v>1828</v>
      </c>
      <c r="J55">
        <v>783.30449999999996</v>
      </c>
    </row>
    <row r="56" spans="1:10" x14ac:dyDescent="0.35">
      <c r="A56" t="s">
        <v>1879</v>
      </c>
      <c r="B56" s="2">
        <v>45706</v>
      </c>
      <c r="C56" t="s">
        <v>340</v>
      </c>
      <c r="D56" t="s">
        <v>1627</v>
      </c>
      <c r="E56" t="s">
        <v>1788</v>
      </c>
      <c r="F56">
        <v>4</v>
      </c>
      <c r="G56">
        <v>428.09</v>
      </c>
      <c r="H56">
        <v>7.0000000000000007E-2</v>
      </c>
      <c r="I56" t="s">
        <v>1823</v>
      </c>
      <c r="J56">
        <v>1592.4947999999999</v>
      </c>
    </row>
    <row r="57" spans="1:10" x14ac:dyDescent="0.35">
      <c r="A57" t="s">
        <v>1880</v>
      </c>
      <c r="B57" s="2">
        <v>45589</v>
      </c>
      <c r="C57" t="s">
        <v>1291</v>
      </c>
      <c r="D57" t="s">
        <v>1645</v>
      </c>
      <c r="E57" t="s">
        <v>1791</v>
      </c>
      <c r="F57">
        <v>2</v>
      </c>
      <c r="G57">
        <v>559.71</v>
      </c>
      <c r="H57">
        <v>0.3</v>
      </c>
      <c r="I57" t="s">
        <v>1828</v>
      </c>
      <c r="J57">
        <v>783.59400000000005</v>
      </c>
    </row>
    <row r="58" spans="1:10" x14ac:dyDescent="0.35">
      <c r="A58" t="s">
        <v>1881</v>
      </c>
      <c r="B58" s="2">
        <v>45282</v>
      </c>
      <c r="C58" t="s">
        <v>291</v>
      </c>
      <c r="D58" t="s">
        <v>1615</v>
      </c>
      <c r="E58" t="s">
        <v>1775</v>
      </c>
      <c r="F58">
        <v>2</v>
      </c>
      <c r="G58">
        <v>833.7</v>
      </c>
      <c r="H58">
        <v>0.06</v>
      </c>
      <c r="I58" t="s">
        <v>1825</v>
      </c>
      <c r="J58">
        <v>1567.356</v>
      </c>
    </row>
    <row r="59" spans="1:10" x14ac:dyDescent="0.35">
      <c r="A59" t="s">
        <v>1882</v>
      </c>
      <c r="B59" s="2">
        <v>45462</v>
      </c>
      <c r="C59" t="s">
        <v>1439</v>
      </c>
      <c r="D59" t="s">
        <v>1641</v>
      </c>
      <c r="E59" t="s">
        <v>1798</v>
      </c>
      <c r="F59">
        <v>2</v>
      </c>
      <c r="G59">
        <v>680.16</v>
      </c>
      <c r="H59">
        <v>0.28000000000000003</v>
      </c>
      <c r="I59" t="s">
        <v>1823</v>
      </c>
      <c r="J59">
        <v>979.43039999999996</v>
      </c>
    </row>
    <row r="60" spans="1:10" x14ac:dyDescent="0.35">
      <c r="A60" t="s">
        <v>1883</v>
      </c>
      <c r="B60" s="2">
        <v>45633</v>
      </c>
      <c r="C60" t="s">
        <v>1256</v>
      </c>
      <c r="D60" t="s">
        <v>1577</v>
      </c>
      <c r="E60" t="s">
        <v>1778</v>
      </c>
      <c r="F60">
        <v>4</v>
      </c>
      <c r="G60">
        <v>733.42</v>
      </c>
      <c r="I60" t="s">
        <v>1825</v>
      </c>
      <c r="J60">
        <v>2552.3015999999998</v>
      </c>
    </row>
    <row r="61" spans="1:10" x14ac:dyDescent="0.35">
      <c r="A61" t="s">
        <v>1884</v>
      </c>
      <c r="B61" s="2">
        <v>45257</v>
      </c>
      <c r="C61" t="s">
        <v>1147</v>
      </c>
      <c r="D61" t="s">
        <v>1725</v>
      </c>
      <c r="E61" t="s">
        <v>1791</v>
      </c>
      <c r="F61">
        <v>1</v>
      </c>
      <c r="G61">
        <v>996.33</v>
      </c>
      <c r="H61">
        <v>0.23</v>
      </c>
      <c r="I61" t="s">
        <v>1825</v>
      </c>
      <c r="J61">
        <v>767.17410000000007</v>
      </c>
    </row>
    <row r="62" spans="1:10" x14ac:dyDescent="0.35">
      <c r="A62" t="s">
        <v>1885</v>
      </c>
      <c r="B62" s="2">
        <v>45854</v>
      </c>
      <c r="C62" t="s">
        <v>1268</v>
      </c>
      <c r="D62" t="s">
        <v>1609</v>
      </c>
      <c r="E62" t="s">
        <v>1788</v>
      </c>
      <c r="F62">
        <v>1</v>
      </c>
      <c r="G62">
        <v>198.83</v>
      </c>
      <c r="H62">
        <v>0.09</v>
      </c>
      <c r="I62" t="s">
        <v>1828</v>
      </c>
      <c r="J62">
        <v>180.93530000000001</v>
      </c>
    </row>
    <row r="63" spans="1:10" x14ac:dyDescent="0.35">
      <c r="A63" t="s">
        <v>1886</v>
      </c>
      <c r="B63" s="2">
        <v>45716</v>
      </c>
      <c r="C63" t="s">
        <v>766</v>
      </c>
      <c r="D63" t="s">
        <v>1585</v>
      </c>
      <c r="E63" t="s">
        <v>1778</v>
      </c>
      <c r="F63">
        <v>1</v>
      </c>
      <c r="G63">
        <v>374.92</v>
      </c>
      <c r="H63">
        <v>0.18</v>
      </c>
      <c r="I63" t="s">
        <v>1825</v>
      </c>
      <c r="J63">
        <v>307.43439999999998</v>
      </c>
    </row>
    <row r="64" spans="1:10" x14ac:dyDescent="0.35">
      <c r="A64" t="s">
        <v>1887</v>
      </c>
      <c r="B64" s="2">
        <v>45515</v>
      </c>
      <c r="C64" t="s">
        <v>1430</v>
      </c>
      <c r="D64" t="s">
        <v>1733</v>
      </c>
      <c r="E64" t="s">
        <v>1803</v>
      </c>
      <c r="F64">
        <v>1</v>
      </c>
      <c r="G64">
        <v>468.94</v>
      </c>
      <c r="H64">
        <v>0.12</v>
      </c>
      <c r="I64" t="s">
        <v>1823</v>
      </c>
      <c r="J64">
        <v>412.66719999999998</v>
      </c>
    </row>
    <row r="65" spans="1:10" x14ac:dyDescent="0.35">
      <c r="A65" t="s">
        <v>1888</v>
      </c>
      <c r="B65" s="2">
        <v>45927</v>
      </c>
      <c r="C65" t="s">
        <v>434</v>
      </c>
      <c r="D65" t="s">
        <v>1725</v>
      </c>
      <c r="E65" t="s">
        <v>1793</v>
      </c>
      <c r="F65">
        <v>2</v>
      </c>
      <c r="G65">
        <v>121.37</v>
      </c>
      <c r="H65">
        <v>0.05</v>
      </c>
      <c r="I65" t="s">
        <v>1823</v>
      </c>
      <c r="J65">
        <v>230.60300000000001</v>
      </c>
    </row>
    <row r="66" spans="1:10" x14ac:dyDescent="0.35">
      <c r="A66" t="s">
        <v>1889</v>
      </c>
      <c r="B66" s="2">
        <v>45914</v>
      </c>
      <c r="C66" t="s">
        <v>814</v>
      </c>
      <c r="D66" t="s">
        <v>1653</v>
      </c>
      <c r="E66" t="s">
        <v>1788</v>
      </c>
      <c r="F66">
        <v>3</v>
      </c>
      <c r="G66">
        <v>480.06</v>
      </c>
      <c r="H66">
        <v>0.01</v>
      </c>
      <c r="I66" t="s">
        <v>1823</v>
      </c>
    </row>
    <row r="67" spans="1:10" x14ac:dyDescent="0.35">
      <c r="A67" t="s">
        <v>1890</v>
      </c>
      <c r="B67" s="2">
        <v>45290</v>
      </c>
      <c r="C67" t="s">
        <v>540</v>
      </c>
      <c r="D67" t="s">
        <v>1745</v>
      </c>
      <c r="E67" t="s">
        <v>1806</v>
      </c>
      <c r="F67">
        <v>2</v>
      </c>
      <c r="G67">
        <v>856.57</v>
      </c>
      <c r="H67">
        <v>0.24</v>
      </c>
      <c r="I67" t="s">
        <v>1823</v>
      </c>
      <c r="J67">
        <v>1301.9864</v>
      </c>
    </row>
    <row r="68" spans="1:10" x14ac:dyDescent="0.35">
      <c r="A68" t="s">
        <v>1891</v>
      </c>
      <c r="B68" s="2">
        <v>45213</v>
      </c>
      <c r="C68" t="s">
        <v>856</v>
      </c>
      <c r="D68" t="s">
        <v>1701</v>
      </c>
      <c r="E68" t="s">
        <v>1760</v>
      </c>
      <c r="F68">
        <v>4</v>
      </c>
      <c r="G68">
        <v>814.25</v>
      </c>
      <c r="H68">
        <v>0.18</v>
      </c>
      <c r="I68" t="s">
        <v>1823</v>
      </c>
      <c r="J68">
        <v>2670.74</v>
      </c>
    </row>
    <row r="69" spans="1:10" x14ac:dyDescent="0.35">
      <c r="A69" t="s">
        <v>1892</v>
      </c>
      <c r="B69" s="2">
        <v>45255</v>
      </c>
      <c r="C69" t="s">
        <v>1486</v>
      </c>
      <c r="D69" t="s">
        <v>1571</v>
      </c>
      <c r="E69" t="s">
        <v>1760</v>
      </c>
      <c r="F69">
        <v>1</v>
      </c>
      <c r="G69">
        <v>989.17</v>
      </c>
      <c r="H69">
        <v>0.2</v>
      </c>
      <c r="I69" t="s">
        <v>1825</v>
      </c>
      <c r="J69">
        <v>791.33600000000001</v>
      </c>
    </row>
    <row r="70" spans="1:10" x14ac:dyDescent="0.35">
      <c r="A70" t="s">
        <v>1893</v>
      </c>
      <c r="B70" s="2">
        <v>45270</v>
      </c>
      <c r="C70" t="s">
        <v>1162</v>
      </c>
      <c r="D70" t="s">
        <v>1691</v>
      </c>
      <c r="E70" t="s">
        <v>1788</v>
      </c>
      <c r="F70">
        <v>4</v>
      </c>
      <c r="G70">
        <v>62.48</v>
      </c>
      <c r="H70">
        <v>0.18</v>
      </c>
      <c r="I70" t="s">
        <v>1823</v>
      </c>
      <c r="J70">
        <v>204.93440000000001</v>
      </c>
    </row>
    <row r="71" spans="1:10" x14ac:dyDescent="0.35">
      <c r="A71" t="s">
        <v>1894</v>
      </c>
      <c r="B71" s="2">
        <v>45897</v>
      </c>
      <c r="C71" t="s">
        <v>1312</v>
      </c>
      <c r="D71" t="s">
        <v>1573</v>
      </c>
      <c r="E71" t="s">
        <v>1803</v>
      </c>
      <c r="F71">
        <v>4</v>
      </c>
      <c r="G71">
        <v>561.24</v>
      </c>
      <c r="H71">
        <v>0.24</v>
      </c>
      <c r="I71" t="s">
        <v>1823</v>
      </c>
      <c r="J71">
        <v>1706.1695999999999</v>
      </c>
    </row>
    <row r="72" spans="1:10" x14ac:dyDescent="0.35">
      <c r="A72" t="s">
        <v>1895</v>
      </c>
      <c r="B72" s="2">
        <v>45849</v>
      </c>
      <c r="C72" t="s">
        <v>217</v>
      </c>
      <c r="D72" t="s">
        <v>1667</v>
      </c>
      <c r="E72" t="s">
        <v>1772</v>
      </c>
      <c r="F72">
        <v>3</v>
      </c>
      <c r="G72">
        <v>92.24</v>
      </c>
      <c r="H72">
        <v>0.28000000000000003</v>
      </c>
      <c r="I72" t="s">
        <v>1828</v>
      </c>
    </row>
    <row r="73" spans="1:10" x14ac:dyDescent="0.35">
      <c r="A73" t="s">
        <v>1896</v>
      </c>
      <c r="B73" s="2">
        <v>45889</v>
      </c>
      <c r="C73" t="s">
        <v>558</v>
      </c>
      <c r="D73" t="s">
        <v>1691</v>
      </c>
      <c r="E73" t="s">
        <v>1756</v>
      </c>
      <c r="F73">
        <v>2</v>
      </c>
      <c r="G73">
        <v>668.3</v>
      </c>
      <c r="H73">
        <v>7.0000000000000007E-2</v>
      </c>
      <c r="I73" t="s">
        <v>1823</v>
      </c>
      <c r="J73">
        <v>1243.038</v>
      </c>
    </row>
    <row r="74" spans="1:10" x14ac:dyDescent="0.35">
      <c r="A74" t="s">
        <v>1897</v>
      </c>
      <c r="B74" s="2">
        <v>45533</v>
      </c>
      <c r="C74" t="s">
        <v>1271</v>
      </c>
      <c r="D74" t="s">
        <v>1623</v>
      </c>
      <c r="E74" t="s">
        <v>1772</v>
      </c>
      <c r="F74">
        <v>1</v>
      </c>
      <c r="G74">
        <v>553.82000000000005</v>
      </c>
      <c r="H74">
        <v>0.09</v>
      </c>
      <c r="I74" t="s">
        <v>1823</v>
      </c>
      <c r="J74">
        <v>503.97620000000012</v>
      </c>
    </row>
    <row r="75" spans="1:10" x14ac:dyDescent="0.35">
      <c r="A75" t="s">
        <v>1898</v>
      </c>
      <c r="B75" s="2">
        <v>45626</v>
      </c>
      <c r="C75" t="s">
        <v>147</v>
      </c>
      <c r="D75" t="s">
        <v>1637</v>
      </c>
      <c r="E75" t="s">
        <v>1791</v>
      </c>
      <c r="F75">
        <v>2</v>
      </c>
      <c r="G75">
        <v>556.42999999999995</v>
      </c>
      <c r="H75">
        <v>0.13</v>
      </c>
      <c r="I75" t="s">
        <v>1823</v>
      </c>
      <c r="J75">
        <v>968.18819999999994</v>
      </c>
    </row>
    <row r="76" spans="1:10" x14ac:dyDescent="0.35">
      <c r="A76" t="s">
        <v>1899</v>
      </c>
      <c r="B76" s="2">
        <v>45942</v>
      </c>
      <c r="C76" t="s">
        <v>868</v>
      </c>
      <c r="D76" t="s">
        <v>1587</v>
      </c>
      <c r="E76" t="s">
        <v>1781</v>
      </c>
      <c r="F76">
        <v>1</v>
      </c>
      <c r="G76">
        <v>184.98</v>
      </c>
      <c r="H76">
        <v>0.1</v>
      </c>
      <c r="I76" t="s">
        <v>1828</v>
      </c>
      <c r="J76">
        <v>166.482</v>
      </c>
    </row>
    <row r="77" spans="1:10" x14ac:dyDescent="0.35">
      <c r="A77" t="s">
        <v>1900</v>
      </c>
      <c r="B77" s="2">
        <v>45500</v>
      </c>
      <c r="C77" t="s">
        <v>141</v>
      </c>
      <c r="D77" t="s">
        <v>1741</v>
      </c>
      <c r="E77" t="s">
        <v>1793</v>
      </c>
      <c r="F77">
        <v>4</v>
      </c>
      <c r="G77">
        <v>700.18</v>
      </c>
      <c r="H77">
        <v>0.23</v>
      </c>
      <c r="I77" t="s">
        <v>1823</v>
      </c>
      <c r="J77">
        <v>2156.5544</v>
      </c>
    </row>
    <row r="78" spans="1:10" x14ac:dyDescent="0.35">
      <c r="A78" t="s">
        <v>1901</v>
      </c>
      <c r="B78" s="2">
        <v>45285</v>
      </c>
      <c r="C78" t="s">
        <v>85</v>
      </c>
      <c r="D78" t="s">
        <v>1699</v>
      </c>
      <c r="E78" t="s">
        <v>1788</v>
      </c>
      <c r="F78">
        <v>2</v>
      </c>
      <c r="G78">
        <v>686.31</v>
      </c>
      <c r="H78">
        <v>0.25</v>
      </c>
      <c r="I78" t="s">
        <v>1823</v>
      </c>
      <c r="J78">
        <v>1029.4649999999999</v>
      </c>
    </row>
    <row r="79" spans="1:10" x14ac:dyDescent="0.35">
      <c r="A79" t="s">
        <v>1902</v>
      </c>
      <c r="B79" s="2">
        <v>45800</v>
      </c>
      <c r="C79" t="s">
        <v>40</v>
      </c>
      <c r="D79" t="s">
        <v>1681</v>
      </c>
      <c r="E79" t="s">
        <v>1800</v>
      </c>
      <c r="F79">
        <v>1</v>
      </c>
      <c r="G79">
        <v>687.82</v>
      </c>
      <c r="H79">
        <v>0.27</v>
      </c>
      <c r="I79" t="s">
        <v>1828</v>
      </c>
      <c r="J79">
        <v>502.10860000000002</v>
      </c>
    </row>
    <row r="80" spans="1:10" x14ac:dyDescent="0.35">
      <c r="A80" t="s">
        <v>1903</v>
      </c>
      <c r="B80" s="2">
        <v>45609</v>
      </c>
      <c r="C80" t="s">
        <v>715</v>
      </c>
      <c r="D80" t="s">
        <v>1713</v>
      </c>
      <c r="E80" t="s">
        <v>1781</v>
      </c>
      <c r="F80">
        <v>2</v>
      </c>
      <c r="G80">
        <v>900.55</v>
      </c>
      <c r="H80">
        <v>0.16</v>
      </c>
      <c r="I80" t="s">
        <v>1823</v>
      </c>
      <c r="J80">
        <v>1512.924</v>
      </c>
    </row>
    <row r="81" spans="1:10" x14ac:dyDescent="0.35">
      <c r="A81" t="s">
        <v>1904</v>
      </c>
      <c r="B81" s="2">
        <v>45268</v>
      </c>
      <c r="C81" t="s">
        <v>401</v>
      </c>
      <c r="D81" t="s">
        <v>1589</v>
      </c>
      <c r="E81" t="s">
        <v>1760</v>
      </c>
      <c r="F81">
        <v>1</v>
      </c>
      <c r="G81">
        <v>341.17</v>
      </c>
      <c r="H81">
        <v>0.15</v>
      </c>
      <c r="I81" t="s">
        <v>1823</v>
      </c>
      <c r="J81">
        <v>289.99450000000002</v>
      </c>
    </row>
    <row r="82" spans="1:10" x14ac:dyDescent="0.35">
      <c r="A82" t="s">
        <v>1905</v>
      </c>
      <c r="B82" s="2">
        <v>45885</v>
      </c>
      <c r="C82" t="s">
        <v>581</v>
      </c>
      <c r="D82" t="s">
        <v>1651</v>
      </c>
      <c r="E82" t="s">
        <v>1781</v>
      </c>
      <c r="F82">
        <v>1</v>
      </c>
      <c r="G82">
        <v>442.27</v>
      </c>
      <c r="H82">
        <v>0.06</v>
      </c>
      <c r="I82" t="s">
        <v>1828</v>
      </c>
      <c r="J82">
        <v>415.73379999999997</v>
      </c>
    </row>
    <row r="83" spans="1:10" x14ac:dyDescent="0.35">
      <c r="A83" t="s">
        <v>1906</v>
      </c>
      <c r="B83" s="2">
        <v>45616</v>
      </c>
      <c r="C83" t="s">
        <v>808</v>
      </c>
      <c r="D83" t="s">
        <v>1689</v>
      </c>
      <c r="E83" t="s">
        <v>1785</v>
      </c>
      <c r="F83">
        <v>1</v>
      </c>
      <c r="G83">
        <v>363.73</v>
      </c>
      <c r="H83">
        <v>0.25</v>
      </c>
      <c r="I83" t="s">
        <v>1825</v>
      </c>
      <c r="J83">
        <v>272.79750000000001</v>
      </c>
    </row>
    <row r="84" spans="1:10" x14ac:dyDescent="0.35">
      <c r="A84" t="s">
        <v>1907</v>
      </c>
      <c r="B84" s="2">
        <v>45518</v>
      </c>
      <c r="C84" t="s">
        <v>1180</v>
      </c>
      <c r="D84" t="s">
        <v>1729</v>
      </c>
      <c r="E84" t="s">
        <v>1806</v>
      </c>
      <c r="F84">
        <v>2</v>
      </c>
      <c r="G84">
        <v>601.33000000000004</v>
      </c>
      <c r="H84">
        <v>0.16</v>
      </c>
      <c r="I84" t="s">
        <v>1825</v>
      </c>
      <c r="J84">
        <v>1010.2344000000001</v>
      </c>
    </row>
    <row r="85" spans="1:10" x14ac:dyDescent="0.35">
      <c r="A85" t="s">
        <v>1908</v>
      </c>
      <c r="B85" s="2">
        <v>45427</v>
      </c>
      <c r="C85" t="s">
        <v>1253</v>
      </c>
      <c r="D85" t="s">
        <v>1581</v>
      </c>
      <c r="E85" t="s">
        <v>1809</v>
      </c>
      <c r="F85">
        <v>4</v>
      </c>
      <c r="G85">
        <v>34.39</v>
      </c>
      <c r="H85">
        <v>0.03</v>
      </c>
      <c r="I85" t="s">
        <v>1825</v>
      </c>
      <c r="J85">
        <v>133.4332</v>
      </c>
    </row>
    <row r="86" spans="1:10" x14ac:dyDescent="0.35">
      <c r="A86" t="s">
        <v>1909</v>
      </c>
      <c r="B86" s="2">
        <v>45268</v>
      </c>
      <c r="C86" t="s">
        <v>1312</v>
      </c>
      <c r="D86" t="s">
        <v>1639</v>
      </c>
      <c r="E86" t="s">
        <v>1806</v>
      </c>
      <c r="F86">
        <v>1</v>
      </c>
      <c r="G86">
        <v>773.57</v>
      </c>
      <c r="H86">
        <v>0.05</v>
      </c>
      <c r="I86" t="s">
        <v>1828</v>
      </c>
    </row>
    <row r="87" spans="1:10" x14ac:dyDescent="0.35">
      <c r="A87" t="s">
        <v>1910</v>
      </c>
      <c r="B87" s="2">
        <v>45282</v>
      </c>
      <c r="C87" t="s">
        <v>204</v>
      </c>
      <c r="D87" t="s">
        <v>1723</v>
      </c>
      <c r="E87" t="s">
        <v>1778</v>
      </c>
      <c r="F87">
        <v>4</v>
      </c>
      <c r="G87">
        <v>127.1</v>
      </c>
      <c r="H87">
        <v>0.24</v>
      </c>
      <c r="I87" t="s">
        <v>1828</v>
      </c>
      <c r="J87">
        <v>386.38400000000001</v>
      </c>
    </row>
    <row r="88" spans="1:10" x14ac:dyDescent="0.35">
      <c r="A88" t="s">
        <v>1911</v>
      </c>
      <c r="B88" s="2">
        <v>45545</v>
      </c>
      <c r="C88" t="s">
        <v>956</v>
      </c>
      <c r="D88" t="s">
        <v>1587</v>
      </c>
      <c r="E88" t="s">
        <v>1765</v>
      </c>
      <c r="F88">
        <v>3</v>
      </c>
      <c r="G88">
        <v>899.58</v>
      </c>
      <c r="H88">
        <v>0.28000000000000003</v>
      </c>
      <c r="I88" t="s">
        <v>1825</v>
      </c>
      <c r="J88">
        <v>1943.0927999999999</v>
      </c>
    </row>
    <row r="89" spans="1:10" x14ac:dyDescent="0.35">
      <c r="A89" t="s">
        <v>1912</v>
      </c>
      <c r="B89" s="2">
        <v>45755</v>
      </c>
      <c r="C89" t="s">
        <v>1028</v>
      </c>
      <c r="D89" t="s">
        <v>1545</v>
      </c>
      <c r="E89" t="s">
        <v>1788</v>
      </c>
      <c r="F89">
        <v>3</v>
      </c>
      <c r="G89">
        <v>964.39</v>
      </c>
      <c r="H89">
        <v>0.04</v>
      </c>
      <c r="I89" t="s">
        <v>1823</v>
      </c>
      <c r="J89">
        <v>2777.4432000000002</v>
      </c>
    </row>
    <row r="90" spans="1:10" x14ac:dyDescent="0.35">
      <c r="A90" t="s">
        <v>1913</v>
      </c>
      <c r="B90" s="2">
        <v>45588</v>
      </c>
      <c r="C90" t="s">
        <v>603</v>
      </c>
      <c r="D90" t="s">
        <v>1623</v>
      </c>
      <c r="E90" t="s">
        <v>1751</v>
      </c>
      <c r="F90">
        <v>2</v>
      </c>
      <c r="G90">
        <v>217.83</v>
      </c>
      <c r="H90">
        <v>0.14000000000000001</v>
      </c>
      <c r="I90" t="s">
        <v>1825</v>
      </c>
      <c r="J90">
        <v>374.66759999999999</v>
      </c>
    </row>
    <row r="91" spans="1:10" x14ac:dyDescent="0.35">
      <c r="A91" t="s">
        <v>1914</v>
      </c>
      <c r="B91" s="2">
        <v>45848</v>
      </c>
      <c r="C91" t="s">
        <v>483</v>
      </c>
      <c r="D91" t="s">
        <v>1581</v>
      </c>
      <c r="E91" t="s">
        <v>1756</v>
      </c>
      <c r="F91">
        <v>4</v>
      </c>
      <c r="G91">
        <v>187.71</v>
      </c>
      <c r="H91">
        <v>0.06</v>
      </c>
      <c r="I91" t="s">
        <v>1828</v>
      </c>
      <c r="J91">
        <v>705.78959999999995</v>
      </c>
    </row>
    <row r="92" spans="1:10" x14ac:dyDescent="0.35">
      <c r="A92" t="s">
        <v>1915</v>
      </c>
      <c r="B92" s="2">
        <v>45577</v>
      </c>
      <c r="C92" t="s">
        <v>52</v>
      </c>
      <c r="D92" t="s">
        <v>1613</v>
      </c>
      <c r="E92" t="s">
        <v>1809</v>
      </c>
      <c r="F92">
        <v>2</v>
      </c>
      <c r="G92">
        <v>350.12</v>
      </c>
      <c r="H92">
        <v>0.12</v>
      </c>
      <c r="I92" t="s">
        <v>1828</v>
      </c>
      <c r="J92">
        <v>616.21119999999996</v>
      </c>
    </row>
    <row r="93" spans="1:10" x14ac:dyDescent="0.35">
      <c r="A93" t="s">
        <v>1916</v>
      </c>
      <c r="B93" s="2">
        <v>45312</v>
      </c>
      <c r="C93" t="s">
        <v>1262</v>
      </c>
      <c r="D93" t="s">
        <v>1579</v>
      </c>
      <c r="E93" t="s">
        <v>1756</v>
      </c>
      <c r="F93">
        <v>4</v>
      </c>
      <c r="G93">
        <v>102.19</v>
      </c>
      <c r="H93">
        <v>0.17</v>
      </c>
      <c r="I93" t="s">
        <v>1825</v>
      </c>
      <c r="J93">
        <v>339.27080000000001</v>
      </c>
    </row>
    <row r="94" spans="1:10" x14ac:dyDescent="0.35">
      <c r="A94" t="s">
        <v>1917</v>
      </c>
      <c r="B94" s="2">
        <v>45350</v>
      </c>
      <c r="C94" t="s">
        <v>40</v>
      </c>
      <c r="D94" t="s">
        <v>1719</v>
      </c>
      <c r="E94" t="s">
        <v>1768</v>
      </c>
      <c r="F94">
        <v>1</v>
      </c>
      <c r="G94">
        <v>696.53</v>
      </c>
      <c r="H94">
        <v>0.17</v>
      </c>
      <c r="I94" t="s">
        <v>1823</v>
      </c>
      <c r="J94">
        <v>578.11989999999992</v>
      </c>
    </row>
    <row r="95" spans="1:10" x14ac:dyDescent="0.35">
      <c r="A95" t="s">
        <v>1918</v>
      </c>
      <c r="B95" s="2">
        <v>45657</v>
      </c>
      <c r="C95" t="s">
        <v>240</v>
      </c>
      <c r="D95" t="s">
        <v>1585</v>
      </c>
      <c r="E95" t="s">
        <v>1768</v>
      </c>
      <c r="F95">
        <v>2</v>
      </c>
      <c r="G95">
        <v>327.52</v>
      </c>
      <c r="H95">
        <v>0.15</v>
      </c>
      <c r="I95" t="s">
        <v>1825</v>
      </c>
      <c r="J95">
        <v>556.78399999999999</v>
      </c>
    </row>
    <row r="96" spans="1:10" x14ac:dyDescent="0.35">
      <c r="A96" t="s">
        <v>1919</v>
      </c>
      <c r="B96" s="2">
        <v>45530</v>
      </c>
      <c r="C96" t="s">
        <v>941</v>
      </c>
      <c r="D96" t="s">
        <v>1741</v>
      </c>
      <c r="E96" t="s">
        <v>1812</v>
      </c>
      <c r="F96">
        <v>2</v>
      </c>
      <c r="G96">
        <v>569.36</v>
      </c>
      <c r="H96">
        <v>0.01</v>
      </c>
      <c r="I96" t="s">
        <v>1825</v>
      </c>
    </row>
    <row r="97" spans="1:10" x14ac:dyDescent="0.35">
      <c r="A97" t="s">
        <v>1920</v>
      </c>
      <c r="B97" s="2">
        <v>45556</v>
      </c>
      <c r="C97" t="s">
        <v>1010</v>
      </c>
      <c r="D97" t="s">
        <v>1745</v>
      </c>
      <c r="E97" t="s">
        <v>1775</v>
      </c>
      <c r="F97">
        <v>2</v>
      </c>
      <c r="G97">
        <v>68.290000000000006</v>
      </c>
      <c r="H97">
        <v>0.14000000000000001</v>
      </c>
      <c r="I97" t="s">
        <v>1828</v>
      </c>
      <c r="J97">
        <v>117.4588</v>
      </c>
    </row>
    <row r="98" spans="1:10" x14ac:dyDescent="0.35">
      <c r="A98" t="s">
        <v>1921</v>
      </c>
      <c r="B98" s="2">
        <v>45523</v>
      </c>
      <c r="C98" t="s">
        <v>781</v>
      </c>
      <c r="D98" t="s">
        <v>1647</v>
      </c>
      <c r="E98" t="s">
        <v>1788</v>
      </c>
      <c r="F98">
        <v>1</v>
      </c>
      <c r="G98">
        <v>842.9</v>
      </c>
      <c r="H98">
        <v>0.06</v>
      </c>
      <c r="I98" t="s">
        <v>1828</v>
      </c>
      <c r="J98">
        <v>792.32599999999991</v>
      </c>
    </row>
    <row r="99" spans="1:10" x14ac:dyDescent="0.35">
      <c r="A99" t="s">
        <v>1922</v>
      </c>
      <c r="B99" s="2">
        <v>45587</v>
      </c>
      <c r="C99" t="s">
        <v>910</v>
      </c>
      <c r="D99" t="s">
        <v>1550</v>
      </c>
      <c r="E99" t="s">
        <v>1765</v>
      </c>
      <c r="F99">
        <v>3</v>
      </c>
      <c r="G99">
        <v>751.94</v>
      </c>
      <c r="H99">
        <v>0.26</v>
      </c>
      <c r="I99" t="s">
        <v>1825</v>
      </c>
      <c r="J99">
        <v>1669.3068000000001</v>
      </c>
    </row>
    <row r="100" spans="1:10" x14ac:dyDescent="0.35">
      <c r="A100" t="s">
        <v>1923</v>
      </c>
      <c r="B100" s="2">
        <v>45580</v>
      </c>
      <c r="C100" t="s">
        <v>448</v>
      </c>
      <c r="D100" t="s">
        <v>1659</v>
      </c>
      <c r="E100" t="s">
        <v>1778</v>
      </c>
      <c r="F100">
        <v>4</v>
      </c>
      <c r="G100">
        <v>476.28</v>
      </c>
      <c r="H100">
        <v>0.17</v>
      </c>
      <c r="I100" t="s">
        <v>1823</v>
      </c>
      <c r="J100">
        <v>1581.2496000000001</v>
      </c>
    </row>
    <row r="101" spans="1:10" x14ac:dyDescent="0.35">
      <c r="A101" t="s">
        <v>1924</v>
      </c>
      <c r="B101" s="2">
        <v>45479</v>
      </c>
      <c r="C101" t="s">
        <v>1022</v>
      </c>
      <c r="D101" t="s">
        <v>1655</v>
      </c>
      <c r="E101" t="s">
        <v>1765</v>
      </c>
      <c r="F101">
        <v>3</v>
      </c>
      <c r="G101">
        <v>541.99</v>
      </c>
      <c r="H101">
        <v>0.24</v>
      </c>
      <c r="I101" t="s">
        <v>1828</v>
      </c>
      <c r="J101">
        <v>1235.7372</v>
      </c>
    </row>
    <row r="102" spans="1:10" x14ac:dyDescent="0.35">
      <c r="A102" t="s">
        <v>1925</v>
      </c>
      <c r="B102" s="2">
        <v>45677</v>
      </c>
      <c r="C102" t="s">
        <v>1153</v>
      </c>
      <c r="D102" t="s">
        <v>1613</v>
      </c>
      <c r="E102" t="s">
        <v>1772</v>
      </c>
      <c r="F102">
        <v>2</v>
      </c>
      <c r="G102">
        <v>401.5</v>
      </c>
      <c r="H102">
        <v>0.18</v>
      </c>
      <c r="I102" t="s">
        <v>1823</v>
      </c>
      <c r="J102">
        <v>658.46</v>
      </c>
    </row>
    <row r="103" spans="1:10" x14ac:dyDescent="0.35">
      <c r="A103" t="s">
        <v>1926</v>
      </c>
      <c r="B103" s="2">
        <v>45453</v>
      </c>
      <c r="C103" t="s">
        <v>303</v>
      </c>
      <c r="D103" t="s">
        <v>1597</v>
      </c>
      <c r="E103" t="s">
        <v>1796</v>
      </c>
      <c r="F103">
        <v>3</v>
      </c>
      <c r="G103">
        <v>359.56</v>
      </c>
      <c r="H103">
        <v>0.17</v>
      </c>
      <c r="I103" t="s">
        <v>1825</v>
      </c>
      <c r="J103">
        <v>895.30439999999999</v>
      </c>
    </row>
    <row r="104" spans="1:10" x14ac:dyDescent="0.35">
      <c r="A104" t="s">
        <v>1927</v>
      </c>
      <c r="B104" s="2">
        <v>45552</v>
      </c>
      <c r="C104" t="s">
        <v>346</v>
      </c>
      <c r="D104" t="s">
        <v>1707</v>
      </c>
      <c r="E104" t="s">
        <v>1793</v>
      </c>
      <c r="F104">
        <v>2</v>
      </c>
      <c r="G104">
        <v>471.88</v>
      </c>
      <c r="H104">
        <v>0.24</v>
      </c>
      <c r="I104" t="s">
        <v>1825</v>
      </c>
      <c r="J104">
        <v>717.25760000000002</v>
      </c>
    </row>
    <row r="105" spans="1:10" x14ac:dyDescent="0.35">
      <c r="A105" t="s">
        <v>1928</v>
      </c>
      <c r="B105" s="2">
        <v>45907</v>
      </c>
      <c r="C105" t="s">
        <v>600</v>
      </c>
      <c r="D105" t="s">
        <v>1615</v>
      </c>
      <c r="E105" t="s">
        <v>1768</v>
      </c>
      <c r="F105">
        <v>4</v>
      </c>
      <c r="G105">
        <v>925.19</v>
      </c>
      <c r="H105">
        <v>0.19</v>
      </c>
      <c r="I105" t="s">
        <v>1825</v>
      </c>
      <c r="J105">
        <v>2997.615600000001</v>
      </c>
    </row>
    <row r="106" spans="1:10" x14ac:dyDescent="0.35">
      <c r="A106" t="s">
        <v>1929</v>
      </c>
      <c r="B106" s="2">
        <v>45330</v>
      </c>
      <c r="C106" t="s">
        <v>121</v>
      </c>
      <c r="D106" t="s">
        <v>1719</v>
      </c>
      <c r="E106" t="s">
        <v>1791</v>
      </c>
      <c r="F106">
        <v>2</v>
      </c>
      <c r="G106">
        <v>879.63</v>
      </c>
      <c r="H106">
        <v>7.0000000000000007E-2</v>
      </c>
      <c r="I106" t="s">
        <v>1828</v>
      </c>
      <c r="J106">
        <v>1636.1117999999999</v>
      </c>
    </row>
    <row r="107" spans="1:10" x14ac:dyDescent="0.35">
      <c r="A107" t="s">
        <v>1930</v>
      </c>
      <c r="B107" s="2">
        <v>45214</v>
      </c>
      <c r="C107" t="s">
        <v>20</v>
      </c>
      <c r="D107" t="s">
        <v>1705</v>
      </c>
      <c r="E107" t="s">
        <v>1806</v>
      </c>
      <c r="F107">
        <v>2</v>
      </c>
      <c r="G107">
        <v>418.23</v>
      </c>
      <c r="H107">
        <v>0.28000000000000003</v>
      </c>
      <c r="I107" t="s">
        <v>1823</v>
      </c>
      <c r="J107">
        <v>602.25120000000004</v>
      </c>
    </row>
    <row r="108" spans="1:10" x14ac:dyDescent="0.35">
      <c r="A108" t="s">
        <v>1931</v>
      </c>
      <c r="B108" s="2">
        <v>45891</v>
      </c>
      <c r="C108" t="s">
        <v>856</v>
      </c>
      <c r="D108" t="s">
        <v>1585</v>
      </c>
      <c r="E108" t="s">
        <v>1809</v>
      </c>
      <c r="F108">
        <v>3</v>
      </c>
      <c r="G108">
        <v>551.72</v>
      </c>
      <c r="H108">
        <v>0.03</v>
      </c>
      <c r="I108" t="s">
        <v>1828</v>
      </c>
      <c r="J108">
        <v>1605.5052000000001</v>
      </c>
    </row>
    <row r="109" spans="1:10" x14ac:dyDescent="0.35">
      <c r="A109" t="s">
        <v>1932</v>
      </c>
      <c r="B109" s="2">
        <v>45323</v>
      </c>
      <c r="C109" t="s">
        <v>1061</v>
      </c>
      <c r="D109" t="s">
        <v>1719</v>
      </c>
      <c r="E109" t="s">
        <v>1778</v>
      </c>
      <c r="F109">
        <v>4</v>
      </c>
      <c r="G109">
        <v>525.61</v>
      </c>
      <c r="H109">
        <v>0.02</v>
      </c>
      <c r="I109" t="s">
        <v>1825</v>
      </c>
      <c r="J109">
        <v>2060.3912</v>
      </c>
    </row>
    <row r="110" spans="1:10" x14ac:dyDescent="0.35">
      <c r="A110" t="s">
        <v>1933</v>
      </c>
      <c r="B110" s="2">
        <v>45785</v>
      </c>
      <c r="C110" t="s">
        <v>159</v>
      </c>
      <c r="D110" t="s">
        <v>1591</v>
      </c>
      <c r="E110" t="s">
        <v>1796</v>
      </c>
      <c r="F110">
        <v>3</v>
      </c>
      <c r="G110">
        <v>815.3</v>
      </c>
      <c r="H110">
        <v>0.03</v>
      </c>
      <c r="I110" t="s">
        <v>1823</v>
      </c>
      <c r="J110">
        <v>2372.5230000000001</v>
      </c>
    </row>
    <row r="111" spans="1:10" x14ac:dyDescent="0.35">
      <c r="A111" t="s">
        <v>1934</v>
      </c>
      <c r="B111" s="2">
        <v>45738</v>
      </c>
      <c r="C111" t="s">
        <v>695</v>
      </c>
      <c r="D111" t="s">
        <v>1729</v>
      </c>
      <c r="E111" t="s">
        <v>1751</v>
      </c>
      <c r="F111">
        <v>3</v>
      </c>
      <c r="G111">
        <v>376.46</v>
      </c>
      <c r="H111">
        <v>0.09</v>
      </c>
      <c r="I111" t="s">
        <v>1828</v>
      </c>
      <c r="J111">
        <v>1027.7357999999999</v>
      </c>
    </row>
    <row r="112" spans="1:10" x14ac:dyDescent="0.35">
      <c r="A112" t="s">
        <v>1935</v>
      </c>
      <c r="B112" s="2">
        <v>45851</v>
      </c>
      <c r="C112" t="s">
        <v>40</v>
      </c>
      <c r="D112" t="s">
        <v>1631</v>
      </c>
      <c r="E112" t="s">
        <v>1781</v>
      </c>
      <c r="F112">
        <v>4</v>
      </c>
      <c r="G112">
        <v>239.83</v>
      </c>
      <c r="H112">
        <v>0.08</v>
      </c>
      <c r="I112" t="s">
        <v>1823</v>
      </c>
      <c r="J112">
        <v>882.57440000000008</v>
      </c>
    </row>
    <row r="113" spans="1:10" x14ac:dyDescent="0.35">
      <c r="A113" t="s">
        <v>1936</v>
      </c>
      <c r="B113" s="2">
        <v>45798</v>
      </c>
      <c r="C113" t="s">
        <v>413</v>
      </c>
      <c r="D113" t="s">
        <v>1727</v>
      </c>
      <c r="E113" t="s">
        <v>1765</v>
      </c>
      <c r="F113">
        <v>2</v>
      </c>
      <c r="G113">
        <v>845.71</v>
      </c>
      <c r="H113">
        <v>0.01</v>
      </c>
      <c r="I113" t="s">
        <v>1825</v>
      </c>
      <c r="J113">
        <v>1674.5057999999999</v>
      </c>
    </row>
    <row r="114" spans="1:10" x14ac:dyDescent="0.35">
      <c r="A114" t="s">
        <v>1937</v>
      </c>
      <c r="B114" s="2">
        <v>45705</v>
      </c>
      <c r="C114" t="s">
        <v>313</v>
      </c>
      <c r="D114" t="s">
        <v>1699</v>
      </c>
      <c r="E114" t="s">
        <v>1796</v>
      </c>
      <c r="F114">
        <v>3</v>
      </c>
      <c r="G114">
        <v>948.69</v>
      </c>
      <c r="H114">
        <v>0.28999999999999998</v>
      </c>
      <c r="I114" t="s">
        <v>1823</v>
      </c>
      <c r="J114">
        <v>2020.7097000000001</v>
      </c>
    </row>
    <row r="115" spans="1:10" x14ac:dyDescent="0.35">
      <c r="A115" t="s">
        <v>1938</v>
      </c>
      <c r="B115" s="2">
        <v>45413</v>
      </c>
      <c r="C115" t="s">
        <v>1439</v>
      </c>
      <c r="D115" t="s">
        <v>1601</v>
      </c>
      <c r="E115" t="s">
        <v>1788</v>
      </c>
      <c r="F115">
        <v>1</v>
      </c>
      <c r="G115">
        <v>281.97000000000003</v>
      </c>
      <c r="H115">
        <v>0.2</v>
      </c>
      <c r="I115" t="s">
        <v>1825</v>
      </c>
      <c r="J115">
        <v>225.57599999999999</v>
      </c>
    </row>
    <row r="116" spans="1:10" x14ac:dyDescent="0.35">
      <c r="A116" t="s">
        <v>1939</v>
      </c>
      <c r="B116" s="2">
        <v>45482</v>
      </c>
      <c r="C116" t="s">
        <v>510</v>
      </c>
      <c r="D116" t="s">
        <v>1729</v>
      </c>
      <c r="E116" t="s">
        <v>1768</v>
      </c>
      <c r="F116">
        <v>2</v>
      </c>
      <c r="G116">
        <v>731.01</v>
      </c>
      <c r="H116">
        <v>0.05</v>
      </c>
      <c r="I116" t="s">
        <v>1825</v>
      </c>
      <c r="J116">
        <v>1388.9190000000001</v>
      </c>
    </row>
    <row r="117" spans="1:10" x14ac:dyDescent="0.35">
      <c r="A117" t="s">
        <v>1940</v>
      </c>
      <c r="B117" s="2">
        <v>45925</v>
      </c>
      <c r="C117" t="s">
        <v>820</v>
      </c>
      <c r="D117" t="s">
        <v>1717</v>
      </c>
      <c r="E117" t="s">
        <v>1778</v>
      </c>
      <c r="F117">
        <v>4</v>
      </c>
      <c r="G117">
        <v>930.85</v>
      </c>
      <c r="H117">
        <v>0.13</v>
      </c>
      <c r="I117" t="s">
        <v>1825</v>
      </c>
      <c r="J117">
        <v>3239.3580000000002</v>
      </c>
    </row>
    <row r="118" spans="1:10" x14ac:dyDescent="0.35">
      <c r="A118" t="s">
        <v>1941</v>
      </c>
      <c r="B118" s="2">
        <v>45420</v>
      </c>
      <c r="C118" t="s">
        <v>1300</v>
      </c>
      <c r="D118" t="s">
        <v>1550</v>
      </c>
      <c r="E118" t="s">
        <v>1781</v>
      </c>
      <c r="F118">
        <v>4</v>
      </c>
      <c r="G118">
        <v>770.77</v>
      </c>
      <c r="H118">
        <v>0.22</v>
      </c>
      <c r="I118" t="s">
        <v>1823</v>
      </c>
      <c r="J118">
        <v>2404.8024</v>
      </c>
    </row>
    <row r="119" spans="1:10" x14ac:dyDescent="0.35">
      <c r="A119" t="s">
        <v>1942</v>
      </c>
      <c r="B119" s="2">
        <v>45554</v>
      </c>
      <c r="C119" t="s">
        <v>246</v>
      </c>
      <c r="D119" t="s">
        <v>1639</v>
      </c>
      <c r="E119" t="s">
        <v>1768</v>
      </c>
      <c r="F119">
        <v>3</v>
      </c>
      <c r="G119">
        <v>479.63</v>
      </c>
      <c r="H119">
        <v>0.3</v>
      </c>
      <c r="I119" t="s">
        <v>1825</v>
      </c>
      <c r="J119">
        <v>1007.223</v>
      </c>
    </row>
    <row r="120" spans="1:10" x14ac:dyDescent="0.35">
      <c r="A120" t="s">
        <v>1943</v>
      </c>
      <c r="B120" s="2">
        <v>45405</v>
      </c>
      <c r="C120" t="s">
        <v>371</v>
      </c>
      <c r="D120" t="s">
        <v>1625</v>
      </c>
      <c r="E120" t="s">
        <v>1791</v>
      </c>
      <c r="F120">
        <v>1</v>
      </c>
      <c r="G120">
        <v>165</v>
      </c>
      <c r="H120">
        <v>0.3</v>
      </c>
      <c r="I120" t="s">
        <v>1828</v>
      </c>
      <c r="J120">
        <v>115.5</v>
      </c>
    </row>
    <row r="121" spans="1:10" x14ac:dyDescent="0.35">
      <c r="A121" t="s">
        <v>1944</v>
      </c>
      <c r="B121" s="2">
        <v>45503</v>
      </c>
      <c r="C121" t="s">
        <v>528</v>
      </c>
      <c r="D121" t="s">
        <v>1585</v>
      </c>
      <c r="E121" t="s">
        <v>1781</v>
      </c>
      <c r="F121">
        <v>2</v>
      </c>
      <c r="G121">
        <v>151.51</v>
      </c>
      <c r="H121">
        <v>0.28999999999999998</v>
      </c>
      <c r="I121" t="s">
        <v>1828</v>
      </c>
      <c r="J121">
        <v>215.14420000000001</v>
      </c>
    </row>
    <row r="122" spans="1:10" x14ac:dyDescent="0.35">
      <c r="A122" t="s">
        <v>1945</v>
      </c>
      <c r="B122" s="2">
        <v>45274</v>
      </c>
      <c r="C122" t="s">
        <v>742</v>
      </c>
      <c r="D122" t="s">
        <v>1609</v>
      </c>
      <c r="E122" t="s">
        <v>1806</v>
      </c>
      <c r="F122">
        <v>2</v>
      </c>
      <c r="G122">
        <v>872.93</v>
      </c>
      <c r="H122">
        <v>0.28999999999999998</v>
      </c>
      <c r="I122" t="s">
        <v>1828</v>
      </c>
      <c r="J122">
        <v>1239.5606</v>
      </c>
    </row>
    <row r="123" spans="1:10" x14ac:dyDescent="0.35">
      <c r="A123" t="s">
        <v>1946</v>
      </c>
      <c r="B123" s="2">
        <v>45558</v>
      </c>
      <c r="C123" t="s">
        <v>841</v>
      </c>
      <c r="D123" t="s">
        <v>1591</v>
      </c>
      <c r="E123" t="s">
        <v>1788</v>
      </c>
      <c r="F123">
        <v>3</v>
      </c>
      <c r="G123">
        <v>432.4</v>
      </c>
      <c r="H123">
        <v>0.04</v>
      </c>
      <c r="I123" t="s">
        <v>1823</v>
      </c>
      <c r="J123">
        <v>1245.3119999999999</v>
      </c>
    </row>
    <row r="124" spans="1:10" x14ac:dyDescent="0.35">
      <c r="A124" t="s">
        <v>1947</v>
      </c>
      <c r="B124" s="2">
        <v>45886</v>
      </c>
      <c r="C124" t="s">
        <v>1061</v>
      </c>
      <c r="D124" t="s">
        <v>1647</v>
      </c>
      <c r="E124" t="s">
        <v>1778</v>
      </c>
      <c r="F124">
        <v>2</v>
      </c>
      <c r="G124">
        <v>197.76</v>
      </c>
      <c r="H124">
        <v>0.04</v>
      </c>
      <c r="I124" t="s">
        <v>1823</v>
      </c>
      <c r="J124">
        <v>379.69920000000002</v>
      </c>
    </row>
    <row r="125" spans="1:10" x14ac:dyDescent="0.35">
      <c r="A125" t="s">
        <v>1948</v>
      </c>
      <c r="B125" s="2">
        <v>45674</v>
      </c>
      <c r="C125" t="s">
        <v>1465</v>
      </c>
      <c r="D125" t="s">
        <v>1627</v>
      </c>
      <c r="E125" t="s">
        <v>1760</v>
      </c>
      <c r="F125">
        <v>3</v>
      </c>
      <c r="G125">
        <v>334.6</v>
      </c>
      <c r="H125">
        <v>0.11</v>
      </c>
      <c r="I125" t="s">
        <v>1825</v>
      </c>
      <c r="J125">
        <v>893.38200000000006</v>
      </c>
    </row>
    <row r="126" spans="1:10" x14ac:dyDescent="0.35">
      <c r="A126" t="s">
        <v>1949</v>
      </c>
      <c r="B126" s="2">
        <v>45777</v>
      </c>
      <c r="C126" t="s">
        <v>313</v>
      </c>
      <c r="D126" t="s">
        <v>1575</v>
      </c>
      <c r="E126" t="s">
        <v>1765</v>
      </c>
      <c r="F126">
        <v>2</v>
      </c>
      <c r="G126">
        <v>44.35</v>
      </c>
      <c r="H126">
        <v>0.2</v>
      </c>
      <c r="I126" t="s">
        <v>1828</v>
      </c>
      <c r="J126">
        <v>70.960000000000008</v>
      </c>
    </row>
    <row r="127" spans="1:10" x14ac:dyDescent="0.35">
      <c r="A127" t="s">
        <v>1950</v>
      </c>
      <c r="B127" s="2">
        <v>45598</v>
      </c>
      <c r="C127" t="s">
        <v>1529</v>
      </c>
      <c r="D127" t="s">
        <v>1561</v>
      </c>
      <c r="E127" t="s">
        <v>1775</v>
      </c>
      <c r="F127">
        <v>1</v>
      </c>
      <c r="G127">
        <v>846.31</v>
      </c>
      <c r="H127">
        <v>0.05</v>
      </c>
      <c r="I127" t="s">
        <v>1825</v>
      </c>
      <c r="J127">
        <v>803.9944999999999</v>
      </c>
    </row>
    <row r="128" spans="1:10" x14ac:dyDescent="0.35">
      <c r="A128" t="s">
        <v>1951</v>
      </c>
      <c r="B128" s="2">
        <v>45884</v>
      </c>
      <c r="C128" t="s">
        <v>448</v>
      </c>
      <c r="D128" t="s">
        <v>1617</v>
      </c>
      <c r="E128" t="s">
        <v>1793</v>
      </c>
      <c r="F128">
        <v>1</v>
      </c>
      <c r="G128">
        <v>996.48</v>
      </c>
      <c r="H128">
        <v>7.0000000000000007E-2</v>
      </c>
      <c r="I128" t="s">
        <v>1828</v>
      </c>
      <c r="J128">
        <v>926.7263999999999</v>
      </c>
    </row>
    <row r="129" spans="1:10" x14ac:dyDescent="0.35">
      <c r="A129" t="s">
        <v>1952</v>
      </c>
      <c r="B129" s="2">
        <v>45916</v>
      </c>
      <c r="C129" t="s">
        <v>880</v>
      </c>
      <c r="D129" t="s">
        <v>1733</v>
      </c>
      <c r="E129" t="s">
        <v>1775</v>
      </c>
      <c r="F129">
        <v>3</v>
      </c>
      <c r="G129">
        <v>949.19</v>
      </c>
      <c r="H129">
        <v>0.03</v>
      </c>
      <c r="I129" t="s">
        <v>1828</v>
      </c>
      <c r="J129">
        <v>2762.1428999999998</v>
      </c>
    </row>
    <row r="130" spans="1:10" x14ac:dyDescent="0.35">
      <c r="A130" t="s">
        <v>1953</v>
      </c>
      <c r="B130" s="2">
        <v>45347</v>
      </c>
      <c r="C130" t="s">
        <v>1237</v>
      </c>
      <c r="D130" t="s">
        <v>1735</v>
      </c>
      <c r="E130" t="s">
        <v>1785</v>
      </c>
      <c r="F130">
        <v>2</v>
      </c>
      <c r="G130">
        <v>724.97</v>
      </c>
      <c r="H130">
        <v>0.1</v>
      </c>
      <c r="I130" t="s">
        <v>1823</v>
      </c>
      <c r="J130">
        <v>1304.9459999999999</v>
      </c>
    </row>
    <row r="131" spans="1:10" x14ac:dyDescent="0.35">
      <c r="A131" t="s">
        <v>1954</v>
      </c>
      <c r="B131" s="2">
        <v>45723</v>
      </c>
      <c r="C131" t="s">
        <v>992</v>
      </c>
      <c r="D131" t="s">
        <v>1545</v>
      </c>
      <c r="E131" t="s">
        <v>1803</v>
      </c>
      <c r="F131">
        <v>1</v>
      </c>
      <c r="G131">
        <v>783.25</v>
      </c>
      <c r="H131">
        <v>0.3</v>
      </c>
      <c r="I131" t="s">
        <v>1823</v>
      </c>
      <c r="J131">
        <v>548.27499999999998</v>
      </c>
    </row>
    <row r="132" spans="1:10" x14ac:dyDescent="0.35">
      <c r="A132" t="s">
        <v>1955</v>
      </c>
      <c r="B132" s="2">
        <v>45495</v>
      </c>
      <c r="C132" t="s">
        <v>1076</v>
      </c>
      <c r="D132" t="s">
        <v>1581</v>
      </c>
      <c r="E132" t="s">
        <v>1765</v>
      </c>
      <c r="F132">
        <v>1</v>
      </c>
      <c r="G132">
        <v>942.38</v>
      </c>
      <c r="H132">
        <v>0.17</v>
      </c>
      <c r="I132" t="s">
        <v>1823</v>
      </c>
      <c r="J132">
        <v>782.17539999999997</v>
      </c>
    </row>
    <row r="133" spans="1:10" x14ac:dyDescent="0.35">
      <c r="A133" t="s">
        <v>1956</v>
      </c>
      <c r="B133" s="2">
        <v>45444</v>
      </c>
      <c r="C133" t="s">
        <v>1523</v>
      </c>
      <c r="D133" t="s">
        <v>1649</v>
      </c>
      <c r="E133" t="s">
        <v>1791</v>
      </c>
      <c r="F133">
        <v>3</v>
      </c>
      <c r="G133">
        <v>298.35000000000002</v>
      </c>
      <c r="H133">
        <v>0.05</v>
      </c>
      <c r="I133" t="s">
        <v>1828</v>
      </c>
      <c r="J133">
        <v>850.29750000000001</v>
      </c>
    </row>
    <row r="134" spans="1:10" x14ac:dyDescent="0.35">
      <c r="A134" t="s">
        <v>1957</v>
      </c>
      <c r="B134" s="2">
        <v>45662</v>
      </c>
      <c r="C134" t="s">
        <v>546</v>
      </c>
      <c r="D134" t="s">
        <v>1643</v>
      </c>
      <c r="E134" t="s">
        <v>1793</v>
      </c>
      <c r="F134">
        <v>4</v>
      </c>
      <c r="G134">
        <v>950.04</v>
      </c>
      <c r="H134">
        <v>0.13</v>
      </c>
      <c r="I134" t="s">
        <v>1825</v>
      </c>
      <c r="J134">
        <v>3306.1392000000001</v>
      </c>
    </row>
    <row r="135" spans="1:10" x14ac:dyDescent="0.35">
      <c r="A135" t="s">
        <v>1958</v>
      </c>
      <c r="B135" s="2">
        <v>45910</v>
      </c>
      <c r="C135" t="s">
        <v>1034</v>
      </c>
      <c r="D135" t="s">
        <v>1661</v>
      </c>
      <c r="E135" t="s">
        <v>1768</v>
      </c>
      <c r="F135">
        <v>2</v>
      </c>
      <c r="G135">
        <v>267.19</v>
      </c>
      <c r="H135">
        <v>7.0000000000000007E-2</v>
      </c>
      <c r="I135" t="s">
        <v>1823</v>
      </c>
      <c r="J135">
        <v>496.97340000000003</v>
      </c>
    </row>
    <row r="136" spans="1:10" x14ac:dyDescent="0.35">
      <c r="A136" t="s">
        <v>1959</v>
      </c>
      <c r="B136" s="2">
        <v>45827</v>
      </c>
      <c r="C136" t="s">
        <v>656</v>
      </c>
      <c r="D136" t="s">
        <v>1721</v>
      </c>
      <c r="E136" t="s">
        <v>1800</v>
      </c>
      <c r="F136">
        <v>4</v>
      </c>
      <c r="G136">
        <v>72.63</v>
      </c>
      <c r="H136">
        <v>0.06</v>
      </c>
      <c r="I136" t="s">
        <v>1825</v>
      </c>
      <c r="J136">
        <v>273.08879999999999</v>
      </c>
    </row>
    <row r="137" spans="1:10" x14ac:dyDescent="0.35">
      <c r="A137" t="s">
        <v>1960</v>
      </c>
      <c r="B137" s="2">
        <v>45544</v>
      </c>
      <c r="C137" t="s">
        <v>1324</v>
      </c>
      <c r="D137" t="s">
        <v>1653</v>
      </c>
      <c r="E137" t="s">
        <v>1772</v>
      </c>
      <c r="F137">
        <v>3</v>
      </c>
      <c r="G137">
        <v>576.52</v>
      </c>
      <c r="H137">
        <v>0.22</v>
      </c>
      <c r="I137" t="s">
        <v>1828</v>
      </c>
      <c r="J137">
        <v>1349.0568000000001</v>
      </c>
    </row>
    <row r="138" spans="1:10" x14ac:dyDescent="0.35">
      <c r="A138" t="s">
        <v>1961</v>
      </c>
      <c r="B138" s="2">
        <v>45751</v>
      </c>
      <c r="C138" t="s">
        <v>1094</v>
      </c>
      <c r="D138" t="s">
        <v>1689</v>
      </c>
      <c r="E138" t="s">
        <v>1785</v>
      </c>
      <c r="F138">
        <v>3</v>
      </c>
      <c r="G138">
        <v>849.36</v>
      </c>
      <c r="H138">
        <v>0.03</v>
      </c>
      <c r="I138" t="s">
        <v>1823</v>
      </c>
      <c r="J138">
        <v>2471.6376</v>
      </c>
    </row>
    <row r="139" spans="1:10" x14ac:dyDescent="0.35">
      <c r="A139" t="s">
        <v>1962</v>
      </c>
      <c r="B139" s="2">
        <v>45392</v>
      </c>
      <c r="C139" t="s">
        <v>1457</v>
      </c>
      <c r="D139" t="s">
        <v>1647</v>
      </c>
      <c r="E139" t="s">
        <v>1775</v>
      </c>
      <c r="F139">
        <v>1</v>
      </c>
      <c r="G139">
        <v>245.85</v>
      </c>
      <c r="H139">
        <v>0.18</v>
      </c>
      <c r="I139" t="s">
        <v>1828</v>
      </c>
      <c r="J139">
        <v>201.59700000000001</v>
      </c>
    </row>
    <row r="140" spans="1:10" x14ac:dyDescent="0.35">
      <c r="A140" t="s">
        <v>1963</v>
      </c>
      <c r="B140" s="2">
        <v>45589</v>
      </c>
      <c r="C140" t="s">
        <v>588</v>
      </c>
      <c r="D140" t="s">
        <v>1741</v>
      </c>
      <c r="E140" t="s">
        <v>1788</v>
      </c>
      <c r="F140">
        <v>3</v>
      </c>
      <c r="G140">
        <v>237.68</v>
      </c>
      <c r="H140">
        <v>0.1</v>
      </c>
      <c r="I140" t="s">
        <v>1828</v>
      </c>
      <c r="J140">
        <v>641.73599999999999</v>
      </c>
    </row>
    <row r="141" spans="1:10" x14ac:dyDescent="0.35">
      <c r="A141" t="s">
        <v>1964</v>
      </c>
      <c r="B141" s="2">
        <v>45756</v>
      </c>
      <c r="C141" t="s">
        <v>1058</v>
      </c>
      <c r="D141" t="s">
        <v>1689</v>
      </c>
      <c r="E141" t="s">
        <v>1798</v>
      </c>
      <c r="F141">
        <v>4</v>
      </c>
      <c r="G141">
        <v>715.85</v>
      </c>
      <c r="H141">
        <v>0.25</v>
      </c>
      <c r="I141" t="s">
        <v>1825</v>
      </c>
      <c r="J141">
        <v>2147.5500000000002</v>
      </c>
    </row>
    <row r="142" spans="1:10" x14ac:dyDescent="0.35">
      <c r="A142" t="s">
        <v>1965</v>
      </c>
      <c r="B142" s="2">
        <v>45255</v>
      </c>
      <c r="C142" t="s">
        <v>567</v>
      </c>
      <c r="D142" t="s">
        <v>1727</v>
      </c>
      <c r="E142" t="s">
        <v>1772</v>
      </c>
      <c r="F142">
        <v>2</v>
      </c>
      <c r="G142">
        <v>478.85</v>
      </c>
      <c r="H142">
        <v>0.01</v>
      </c>
      <c r="I142" t="s">
        <v>1828</v>
      </c>
      <c r="J142">
        <v>948.12300000000005</v>
      </c>
    </row>
    <row r="143" spans="1:10" x14ac:dyDescent="0.35">
      <c r="A143" t="s">
        <v>1966</v>
      </c>
      <c r="B143" s="2">
        <v>45718</v>
      </c>
      <c r="C143" t="s">
        <v>395</v>
      </c>
      <c r="D143" t="s">
        <v>1641</v>
      </c>
      <c r="E143" t="s">
        <v>1751</v>
      </c>
      <c r="F143">
        <v>1</v>
      </c>
      <c r="G143">
        <v>503.95</v>
      </c>
      <c r="H143">
        <v>0.26</v>
      </c>
      <c r="I143" t="s">
        <v>1828</v>
      </c>
      <c r="J143">
        <v>372.923</v>
      </c>
    </row>
    <row r="144" spans="1:10" x14ac:dyDescent="0.35">
      <c r="A144" t="s">
        <v>1967</v>
      </c>
      <c r="B144" s="2">
        <v>45573</v>
      </c>
      <c r="C144" t="s">
        <v>1242</v>
      </c>
      <c r="D144" t="s">
        <v>1679</v>
      </c>
      <c r="E144" t="s">
        <v>1793</v>
      </c>
      <c r="F144">
        <v>2</v>
      </c>
      <c r="G144">
        <v>975.48</v>
      </c>
      <c r="H144">
        <v>0.26</v>
      </c>
      <c r="I144" t="s">
        <v>1828</v>
      </c>
      <c r="J144">
        <v>1443.7103999999999</v>
      </c>
    </row>
    <row r="145" spans="1:10" x14ac:dyDescent="0.35">
      <c r="A145" t="s">
        <v>1968</v>
      </c>
      <c r="B145" s="2">
        <v>45884</v>
      </c>
      <c r="C145" t="s">
        <v>1248</v>
      </c>
      <c r="D145" t="s">
        <v>1615</v>
      </c>
      <c r="E145" t="s">
        <v>1803</v>
      </c>
      <c r="F145">
        <v>4</v>
      </c>
      <c r="G145">
        <v>450.12</v>
      </c>
      <c r="H145">
        <v>0.28999999999999998</v>
      </c>
      <c r="I145" t="s">
        <v>1828</v>
      </c>
      <c r="J145">
        <v>1278.3407999999999</v>
      </c>
    </row>
    <row r="146" spans="1:10" x14ac:dyDescent="0.35">
      <c r="A146" t="s">
        <v>1969</v>
      </c>
      <c r="B146" s="2">
        <v>45448</v>
      </c>
      <c r="C146" t="s">
        <v>1348</v>
      </c>
      <c r="D146" t="s">
        <v>1619</v>
      </c>
      <c r="E146" t="s">
        <v>1781</v>
      </c>
      <c r="F146">
        <v>3</v>
      </c>
      <c r="G146">
        <v>237.24</v>
      </c>
      <c r="H146">
        <v>0.24</v>
      </c>
      <c r="I146" t="s">
        <v>1825</v>
      </c>
      <c r="J146">
        <v>540.90719999999999</v>
      </c>
    </row>
    <row r="147" spans="1:10" x14ac:dyDescent="0.35">
      <c r="A147" t="s">
        <v>1970</v>
      </c>
      <c r="B147" s="2">
        <v>45522</v>
      </c>
      <c r="C147" t="s">
        <v>1416</v>
      </c>
      <c r="D147" t="s">
        <v>1655</v>
      </c>
      <c r="E147" t="s">
        <v>1800</v>
      </c>
      <c r="F147">
        <v>2</v>
      </c>
      <c r="G147">
        <v>536.84</v>
      </c>
      <c r="H147">
        <v>0.09</v>
      </c>
      <c r="I147" t="s">
        <v>1828</v>
      </c>
      <c r="J147">
        <v>977.04880000000014</v>
      </c>
    </row>
    <row r="148" spans="1:10" x14ac:dyDescent="0.35">
      <c r="A148" t="s">
        <v>1971</v>
      </c>
      <c r="B148" s="2">
        <v>45626</v>
      </c>
      <c r="C148" t="s">
        <v>1370</v>
      </c>
      <c r="D148" t="s">
        <v>1619</v>
      </c>
      <c r="E148" t="s">
        <v>1812</v>
      </c>
      <c r="F148">
        <v>3</v>
      </c>
      <c r="G148">
        <v>584.41</v>
      </c>
      <c r="H148">
        <v>0</v>
      </c>
      <c r="I148" t="s">
        <v>1828</v>
      </c>
      <c r="J148">
        <v>1753.23</v>
      </c>
    </row>
    <row r="149" spans="1:10" x14ac:dyDescent="0.35">
      <c r="A149" t="s">
        <v>1972</v>
      </c>
      <c r="B149" s="2">
        <v>45617</v>
      </c>
      <c r="C149" t="s">
        <v>931</v>
      </c>
      <c r="D149" t="s">
        <v>1711</v>
      </c>
      <c r="E149" t="s">
        <v>1812</v>
      </c>
      <c r="F149">
        <v>1</v>
      </c>
      <c r="G149">
        <v>653.87</v>
      </c>
      <c r="H149">
        <v>0.14000000000000001</v>
      </c>
      <c r="I149" t="s">
        <v>1825</v>
      </c>
      <c r="J149">
        <v>562.32820000000004</v>
      </c>
    </row>
    <row r="150" spans="1:10" x14ac:dyDescent="0.35">
      <c r="A150" t="s">
        <v>1973</v>
      </c>
      <c r="B150" s="2">
        <v>45878</v>
      </c>
      <c r="C150" t="s">
        <v>1515</v>
      </c>
      <c r="D150" t="s">
        <v>1721</v>
      </c>
      <c r="E150" t="s">
        <v>1751</v>
      </c>
      <c r="F150">
        <v>1</v>
      </c>
      <c r="G150">
        <v>652.03</v>
      </c>
      <c r="H150">
        <v>0.27</v>
      </c>
      <c r="I150" t="s">
        <v>1823</v>
      </c>
      <c r="J150">
        <v>475.9819</v>
      </c>
    </row>
    <row r="151" spans="1:10" x14ac:dyDescent="0.35">
      <c r="A151" t="s">
        <v>1974</v>
      </c>
      <c r="B151" s="2">
        <v>45502</v>
      </c>
      <c r="C151" t="s">
        <v>334</v>
      </c>
      <c r="D151" t="s">
        <v>1554</v>
      </c>
      <c r="E151" t="s">
        <v>1793</v>
      </c>
      <c r="F151">
        <v>3</v>
      </c>
      <c r="G151">
        <v>513.36</v>
      </c>
      <c r="H151">
        <v>7.0000000000000007E-2</v>
      </c>
      <c r="I151" t="s">
        <v>1828</v>
      </c>
      <c r="J151">
        <v>1432.2744</v>
      </c>
    </row>
    <row r="152" spans="1:10" x14ac:dyDescent="0.35">
      <c r="A152" t="s">
        <v>1975</v>
      </c>
      <c r="B152" s="2">
        <v>45433</v>
      </c>
      <c r="C152" t="s">
        <v>250</v>
      </c>
      <c r="D152" t="s">
        <v>1651</v>
      </c>
      <c r="E152" t="s">
        <v>1772</v>
      </c>
      <c r="F152">
        <v>4</v>
      </c>
      <c r="G152">
        <v>355.64</v>
      </c>
      <c r="H152">
        <v>0.16</v>
      </c>
      <c r="I152" t="s">
        <v>1828</v>
      </c>
      <c r="J152">
        <v>1194.9503999999999</v>
      </c>
    </row>
    <row r="153" spans="1:10" x14ac:dyDescent="0.35">
      <c r="A153" t="s">
        <v>1976</v>
      </c>
      <c r="B153" s="2">
        <v>45594</v>
      </c>
      <c r="C153" t="s">
        <v>97</v>
      </c>
      <c r="D153" t="s">
        <v>1573</v>
      </c>
      <c r="E153" t="s">
        <v>1781</v>
      </c>
      <c r="F153">
        <v>4</v>
      </c>
      <c r="G153">
        <v>535.4</v>
      </c>
      <c r="H153">
        <v>0.26</v>
      </c>
      <c r="I153" t="s">
        <v>1825</v>
      </c>
      <c r="J153">
        <v>1584.7840000000001</v>
      </c>
    </row>
    <row r="154" spans="1:10" x14ac:dyDescent="0.35">
      <c r="A154" t="s">
        <v>1977</v>
      </c>
      <c r="B154" s="2">
        <v>45798</v>
      </c>
      <c r="C154" t="s">
        <v>778</v>
      </c>
      <c r="D154" t="s">
        <v>1685</v>
      </c>
      <c r="E154" t="s">
        <v>1812</v>
      </c>
      <c r="F154">
        <v>2</v>
      </c>
      <c r="G154">
        <v>108.74</v>
      </c>
      <c r="H154">
        <v>0.11</v>
      </c>
      <c r="I154" t="s">
        <v>1825</v>
      </c>
      <c r="J154">
        <v>193.55719999999999</v>
      </c>
    </row>
    <row r="155" spans="1:10" x14ac:dyDescent="0.35">
      <c r="A155" t="s">
        <v>1978</v>
      </c>
      <c r="B155" s="2">
        <v>45579</v>
      </c>
      <c r="C155" t="s">
        <v>989</v>
      </c>
      <c r="D155" t="s">
        <v>1569</v>
      </c>
      <c r="E155" t="s">
        <v>1812</v>
      </c>
      <c r="F155">
        <v>3</v>
      </c>
      <c r="G155">
        <v>591.98</v>
      </c>
      <c r="H155">
        <v>0.16</v>
      </c>
      <c r="I155" t="s">
        <v>1823</v>
      </c>
      <c r="J155">
        <v>1491.7896000000001</v>
      </c>
    </row>
    <row r="156" spans="1:10" x14ac:dyDescent="0.35">
      <c r="A156" t="s">
        <v>1979</v>
      </c>
      <c r="B156" s="2">
        <v>45613</v>
      </c>
      <c r="C156" t="s">
        <v>1259</v>
      </c>
      <c r="D156" t="s">
        <v>1643</v>
      </c>
      <c r="E156" t="s">
        <v>1760</v>
      </c>
      <c r="F156">
        <v>1</v>
      </c>
      <c r="G156">
        <v>345.06</v>
      </c>
      <c r="H156">
        <v>0.13</v>
      </c>
      <c r="I156" t="s">
        <v>1828</v>
      </c>
      <c r="J156">
        <v>300.2022</v>
      </c>
    </row>
    <row r="157" spans="1:10" x14ac:dyDescent="0.35">
      <c r="A157" t="s">
        <v>1980</v>
      </c>
      <c r="B157" s="2">
        <v>45745</v>
      </c>
      <c r="C157" t="s">
        <v>968</v>
      </c>
      <c r="D157" t="s">
        <v>1733</v>
      </c>
      <c r="E157" t="s">
        <v>1793</v>
      </c>
      <c r="F157">
        <v>4</v>
      </c>
      <c r="G157">
        <v>986.41</v>
      </c>
      <c r="H157">
        <v>0.22</v>
      </c>
      <c r="I157" t="s">
        <v>1823</v>
      </c>
      <c r="J157">
        <v>3077.5992000000001</v>
      </c>
    </row>
    <row r="158" spans="1:10" x14ac:dyDescent="0.35">
      <c r="A158" t="s">
        <v>1981</v>
      </c>
      <c r="B158" s="2">
        <v>45494</v>
      </c>
      <c r="C158" t="s">
        <v>1004</v>
      </c>
      <c r="D158" t="s">
        <v>1645</v>
      </c>
      <c r="E158" t="s">
        <v>1751</v>
      </c>
      <c r="F158">
        <v>2</v>
      </c>
      <c r="G158">
        <v>921.52</v>
      </c>
      <c r="H158">
        <v>0</v>
      </c>
      <c r="I158" t="s">
        <v>1825</v>
      </c>
      <c r="J158">
        <v>1843.04</v>
      </c>
    </row>
    <row r="159" spans="1:10" x14ac:dyDescent="0.35">
      <c r="A159" t="s">
        <v>1982</v>
      </c>
      <c r="B159" s="2">
        <v>45883</v>
      </c>
      <c r="C159" t="s">
        <v>346</v>
      </c>
      <c r="D159" t="s">
        <v>1657</v>
      </c>
      <c r="E159" t="s">
        <v>1772</v>
      </c>
      <c r="F159">
        <v>1</v>
      </c>
      <c r="G159">
        <v>83.1</v>
      </c>
      <c r="H159">
        <v>0.04</v>
      </c>
      <c r="I159" t="s">
        <v>1825</v>
      </c>
      <c r="J159">
        <v>79.775999999999996</v>
      </c>
    </row>
    <row r="160" spans="1:10" x14ac:dyDescent="0.35">
      <c r="A160" t="s">
        <v>1983</v>
      </c>
      <c r="B160" s="2">
        <v>45601</v>
      </c>
      <c r="C160" t="s">
        <v>1153</v>
      </c>
      <c r="D160" t="s">
        <v>1603</v>
      </c>
      <c r="E160" t="s">
        <v>1791</v>
      </c>
      <c r="F160">
        <v>2</v>
      </c>
      <c r="G160">
        <v>60.98</v>
      </c>
      <c r="H160">
        <v>0.23</v>
      </c>
      <c r="I160" t="s">
        <v>1825</v>
      </c>
      <c r="J160">
        <v>93.909199999999998</v>
      </c>
    </row>
    <row r="161" spans="1:10" x14ac:dyDescent="0.35">
      <c r="A161" t="s">
        <v>1984</v>
      </c>
      <c r="B161" s="2">
        <v>45454</v>
      </c>
      <c r="C161" t="s">
        <v>1228</v>
      </c>
      <c r="D161" t="s">
        <v>1725</v>
      </c>
      <c r="E161" t="s">
        <v>1803</v>
      </c>
      <c r="F161">
        <v>2</v>
      </c>
      <c r="G161">
        <v>122.23</v>
      </c>
      <c r="H161">
        <v>0.21</v>
      </c>
      <c r="I161" t="s">
        <v>1828</v>
      </c>
      <c r="J161">
        <v>193.1234</v>
      </c>
    </row>
    <row r="162" spans="1:10" x14ac:dyDescent="0.35">
      <c r="A162" t="s">
        <v>1985</v>
      </c>
      <c r="B162" s="2">
        <v>45918</v>
      </c>
      <c r="C162" t="s">
        <v>89</v>
      </c>
      <c r="D162" t="s">
        <v>1687</v>
      </c>
      <c r="E162" t="s">
        <v>1809</v>
      </c>
      <c r="F162">
        <v>2</v>
      </c>
      <c r="G162">
        <v>623.38</v>
      </c>
      <c r="H162">
        <v>0.13</v>
      </c>
      <c r="I162" t="s">
        <v>1823</v>
      </c>
      <c r="J162">
        <v>1084.6812</v>
      </c>
    </row>
    <row r="163" spans="1:10" x14ac:dyDescent="0.35">
      <c r="A163" t="s">
        <v>1986</v>
      </c>
      <c r="B163" s="2">
        <v>45729</v>
      </c>
      <c r="C163" t="s">
        <v>217</v>
      </c>
      <c r="D163" t="s">
        <v>1687</v>
      </c>
      <c r="E163" t="s">
        <v>1751</v>
      </c>
      <c r="F163">
        <v>1</v>
      </c>
      <c r="G163">
        <v>479.58</v>
      </c>
      <c r="H163">
        <v>0.05</v>
      </c>
      <c r="I163" t="s">
        <v>1825</v>
      </c>
      <c r="J163">
        <v>455.60099999999989</v>
      </c>
    </row>
    <row r="164" spans="1:10" x14ac:dyDescent="0.35">
      <c r="A164" t="s">
        <v>1987</v>
      </c>
      <c r="B164" s="2">
        <v>45276</v>
      </c>
      <c r="C164" t="s">
        <v>941</v>
      </c>
      <c r="D164" t="s">
        <v>1693</v>
      </c>
      <c r="E164" t="s">
        <v>1775</v>
      </c>
      <c r="F164">
        <v>3</v>
      </c>
      <c r="G164">
        <v>369.32</v>
      </c>
      <c r="H164">
        <v>0.14000000000000001</v>
      </c>
      <c r="I164" t="s">
        <v>1825</v>
      </c>
      <c r="J164">
        <v>952.84559999999999</v>
      </c>
    </row>
    <row r="165" spans="1:10" x14ac:dyDescent="0.35">
      <c r="A165" t="s">
        <v>1988</v>
      </c>
      <c r="B165" s="2">
        <v>45851</v>
      </c>
      <c r="C165" t="s">
        <v>277</v>
      </c>
      <c r="D165" t="s">
        <v>1611</v>
      </c>
      <c r="E165" t="s">
        <v>1756</v>
      </c>
      <c r="F165">
        <v>1</v>
      </c>
      <c r="G165">
        <v>488.31</v>
      </c>
      <c r="H165">
        <v>0.03</v>
      </c>
      <c r="I165" t="s">
        <v>1825</v>
      </c>
      <c r="J165">
        <v>473.66070000000002</v>
      </c>
    </row>
    <row r="166" spans="1:10" x14ac:dyDescent="0.35">
      <c r="A166" t="s">
        <v>1989</v>
      </c>
      <c r="B166" s="2">
        <v>45418</v>
      </c>
      <c r="C166" t="s">
        <v>877</v>
      </c>
      <c r="D166" t="s">
        <v>1655</v>
      </c>
      <c r="E166" t="s">
        <v>1793</v>
      </c>
      <c r="F166">
        <v>4</v>
      </c>
      <c r="G166">
        <v>164.04</v>
      </c>
      <c r="H166">
        <v>0.26</v>
      </c>
      <c r="I166" t="s">
        <v>1823</v>
      </c>
      <c r="J166">
        <v>485.55839999999989</v>
      </c>
    </row>
    <row r="167" spans="1:10" x14ac:dyDescent="0.35">
      <c r="A167" t="s">
        <v>1990</v>
      </c>
      <c r="B167" s="2">
        <v>45508</v>
      </c>
      <c r="C167" t="s">
        <v>267</v>
      </c>
      <c r="D167" t="s">
        <v>1567</v>
      </c>
      <c r="E167" t="s">
        <v>1806</v>
      </c>
      <c r="F167">
        <v>3</v>
      </c>
      <c r="G167">
        <v>707.95</v>
      </c>
      <c r="H167">
        <v>0.18</v>
      </c>
      <c r="I167" t="s">
        <v>1825</v>
      </c>
      <c r="J167">
        <v>1741.557</v>
      </c>
    </row>
    <row r="168" spans="1:10" x14ac:dyDescent="0.35">
      <c r="A168" t="s">
        <v>1991</v>
      </c>
      <c r="B168" s="2">
        <v>45269</v>
      </c>
      <c r="C168" t="s">
        <v>933</v>
      </c>
      <c r="D168" t="s">
        <v>1685</v>
      </c>
      <c r="E168" t="s">
        <v>1781</v>
      </c>
      <c r="F168">
        <v>4</v>
      </c>
      <c r="G168">
        <v>714.47</v>
      </c>
      <c r="H168">
        <v>0.18</v>
      </c>
      <c r="I168" t="s">
        <v>1828</v>
      </c>
      <c r="J168">
        <v>2343.4616000000001</v>
      </c>
    </row>
    <row r="169" spans="1:10" x14ac:dyDescent="0.35">
      <c r="A169" t="s">
        <v>1992</v>
      </c>
      <c r="B169" s="2">
        <v>45866</v>
      </c>
      <c r="C169" t="s">
        <v>1288</v>
      </c>
      <c r="D169" t="s">
        <v>1705</v>
      </c>
      <c r="E169" t="s">
        <v>1778</v>
      </c>
      <c r="F169">
        <v>4</v>
      </c>
      <c r="G169">
        <v>422.09</v>
      </c>
      <c r="H169">
        <v>0.04</v>
      </c>
      <c r="I169" t="s">
        <v>1823</v>
      </c>
      <c r="J169">
        <v>1620.8255999999999</v>
      </c>
    </row>
    <row r="170" spans="1:10" x14ac:dyDescent="0.35">
      <c r="A170" t="s">
        <v>1993</v>
      </c>
      <c r="B170" s="2">
        <v>45462</v>
      </c>
      <c r="C170" t="s">
        <v>380</v>
      </c>
      <c r="D170" t="s">
        <v>1607</v>
      </c>
      <c r="E170" t="s">
        <v>1785</v>
      </c>
      <c r="F170">
        <v>1</v>
      </c>
      <c r="G170">
        <v>998.19</v>
      </c>
      <c r="H170">
        <v>0.2</v>
      </c>
      <c r="I170" t="s">
        <v>1823</v>
      </c>
      <c r="J170">
        <v>798.55200000000013</v>
      </c>
    </row>
    <row r="171" spans="1:10" x14ac:dyDescent="0.35">
      <c r="A171" t="s">
        <v>1994</v>
      </c>
      <c r="B171" s="2">
        <v>45313</v>
      </c>
      <c r="C171" t="s">
        <v>1165</v>
      </c>
      <c r="D171" t="s">
        <v>1691</v>
      </c>
      <c r="E171" t="s">
        <v>1778</v>
      </c>
      <c r="F171">
        <v>2</v>
      </c>
      <c r="G171">
        <v>343.42</v>
      </c>
      <c r="H171">
        <v>0.12</v>
      </c>
      <c r="I171" t="s">
        <v>1828</v>
      </c>
      <c r="J171">
        <v>604.41920000000005</v>
      </c>
    </row>
    <row r="172" spans="1:10" x14ac:dyDescent="0.35">
      <c r="A172" t="s">
        <v>1995</v>
      </c>
      <c r="B172" s="2">
        <v>45390</v>
      </c>
      <c r="C172" t="s">
        <v>817</v>
      </c>
      <c r="D172" t="s">
        <v>1615</v>
      </c>
      <c r="E172" t="s">
        <v>1775</v>
      </c>
      <c r="F172">
        <v>1</v>
      </c>
      <c r="G172">
        <v>152.16999999999999</v>
      </c>
      <c r="H172">
        <v>0.28000000000000003</v>
      </c>
      <c r="I172" t="s">
        <v>1828</v>
      </c>
      <c r="J172">
        <v>109.5624</v>
      </c>
    </row>
    <row r="173" spans="1:10" x14ac:dyDescent="0.35">
      <c r="A173" t="s">
        <v>1996</v>
      </c>
      <c r="B173" s="2">
        <v>45795</v>
      </c>
      <c r="C173" t="s">
        <v>578</v>
      </c>
      <c r="D173" t="s">
        <v>1645</v>
      </c>
      <c r="E173" t="s">
        <v>1791</v>
      </c>
      <c r="F173">
        <v>1</v>
      </c>
      <c r="G173">
        <v>325.08</v>
      </c>
      <c r="H173">
        <v>0.26</v>
      </c>
      <c r="I173" t="s">
        <v>1825</v>
      </c>
      <c r="J173">
        <v>240.5592</v>
      </c>
    </row>
    <row r="174" spans="1:10" x14ac:dyDescent="0.35">
      <c r="A174" t="s">
        <v>1997</v>
      </c>
      <c r="B174" s="2">
        <v>45267</v>
      </c>
      <c r="C174" t="s">
        <v>1079</v>
      </c>
      <c r="D174" t="s">
        <v>1725</v>
      </c>
      <c r="E174" t="s">
        <v>1788</v>
      </c>
      <c r="F174">
        <v>2</v>
      </c>
      <c r="G174">
        <v>827.92</v>
      </c>
      <c r="H174">
        <v>0.25</v>
      </c>
      <c r="I174" t="s">
        <v>1828</v>
      </c>
      <c r="J174">
        <v>1241.8800000000001</v>
      </c>
    </row>
    <row r="175" spans="1:10" x14ac:dyDescent="0.35">
      <c r="A175" t="s">
        <v>1998</v>
      </c>
      <c r="B175" s="2">
        <v>45314</v>
      </c>
      <c r="C175" t="s">
        <v>1491</v>
      </c>
      <c r="D175" t="s">
        <v>1599</v>
      </c>
      <c r="E175" t="s">
        <v>1760</v>
      </c>
      <c r="F175">
        <v>2</v>
      </c>
      <c r="G175">
        <v>593.47</v>
      </c>
      <c r="H175">
        <v>0.1</v>
      </c>
      <c r="I175" t="s">
        <v>1828</v>
      </c>
      <c r="J175">
        <v>1068.2460000000001</v>
      </c>
    </row>
    <row r="176" spans="1:10" x14ac:dyDescent="0.35">
      <c r="A176" t="s">
        <v>1999</v>
      </c>
      <c r="B176" s="2">
        <v>45267</v>
      </c>
      <c r="C176" t="s">
        <v>928</v>
      </c>
      <c r="D176" t="s">
        <v>1587</v>
      </c>
      <c r="E176" t="s">
        <v>1778</v>
      </c>
      <c r="F176">
        <v>4</v>
      </c>
      <c r="G176">
        <v>756.28</v>
      </c>
      <c r="H176">
        <v>0.05</v>
      </c>
      <c r="I176" t="s">
        <v>1828</v>
      </c>
      <c r="J176">
        <v>2873.864</v>
      </c>
    </row>
    <row r="177" spans="1:10" x14ac:dyDescent="0.35">
      <c r="A177" t="s">
        <v>2000</v>
      </c>
      <c r="B177" s="2">
        <v>45641</v>
      </c>
      <c r="C177" t="s">
        <v>1177</v>
      </c>
      <c r="D177" t="s">
        <v>1731</v>
      </c>
      <c r="E177" t="s">
        <v>1756</v>
      </c>
      <c r="F177">
        <v>2</v>
      </c>
      <c r="G177">
        <v>707.65</v>
      </c>
      <c r="H177">
        <v>0.14000000000000001</v>
      </c>
      <c r="I177" t="s">
        <v>1823</v>
      </c>
      <c r="J177">
        <v>1217.1579999999999</v>
      </c>
    </row>
    <row r="178" spans="1:10" x14ac:dyDescent="0.35">
      <c r="A178" t="s">
        <v>2001</v>
      </c>
      <c r="B178" s="2">
        <v>45371</v>
      </c>
      <c r="C178" t="s">
        <v>440</v>
      </c>
      <c r="D178" t="s">
        <v>1597</v>
      </c>
      <c r="E178" t="s">
        <v>1800</v>
      </c>
      <c r="F178">
        <v>1</v>
      </c>
      <c r="G178">
        <v>857.35</v>
      </c>
      <c r="H178">
        <v>0.28000000000000003</v>
      </c>
      <c r="I178" t="s">
        <v>1825</v>
      </c>
      <c r="J178">
        <v>617.29200000000003</v>
      </c>
    </row>
    <row r="179" spans="1:10" x14ac:dyDescent="0.35">
      <c r="A179" t="s">
        <v>2002</v>
      </c>
      <c r="B179" s="2">
        <v>45670</v>
      </c>
      <c r="C179" t="s">
        <v>1532</v>
      </c>
      <c r="D179" t="s">
        <v>1657</v>
      </c>
      <c r="E179" t="s">
        <v>1781</v>
      </c>
      <c r="F179">
        <v>1</v>
      </c>
      <c r="G179">
        <v>79</v>
      </c>
      <c r="H179">
        <v>0.04</v>
      </c>
      <c r="I179" t="s">
        <v>1825</v>
      </c>
      <c r="J179">
        <v>75.84</v>
      </c>
    </row>
    <row r="180" spans="1:10" x14ac:dyDescent="0.35">
      <c r="A180" t="s">
        <v>2003</v>
      </c>
      <c r="B180" s="2">
        <v>45885</v>
      </c>
      <c r="C180" t="s">
        <v>243</v>
      </c>
      <c r="D180" t="s">
        <v>1735</v>
      </c>
      <c r="E180" t="s">
        <v>1772</v>
      </c>
      <c r="F180">
        <v>4</v>
      </c>
      <c r="G180">
        <v>638.91</v>
      </c>
      <c r="H180">
        <v>0</v>
      </c>
      <c r="I180" t="s">
        <v>1828</v>
      </c>
      <c r="J180">
        <v>2555.64</v>
      </c>
    </row>
    <row r="181" spans="1:10" x14ac:dyDescent="0.35">
      <c r="A181" t="s">
        <v>2004</v>
      </c>
      <c r="B181" s="2">
        <v>45812</v>
      </c>
      <c r="C181" t="s">
        <v>294</v>
      </c>
      <c r="D181" t="s">
        <v>1637</v>
      </c>
      <c r="E181" t="s">
        <v>1751</v>
      </c>
      <c r="F181">
        <v>2</v>
      </c>
      <c r="G181">
        <v>522.16999999999996</v>
      </c>
      <c r="H181">
        <v>0.27</v>
      </c>
      <c r="I181" t="s">
        <v>1823</v>
      </c>
      <c r="J181">
        <v>762.36819999999989</v>
      </c>
    </row>
    <row r="182" spans="1:10" x14ac:dyDescent="0.35">
      <c r="A182" t="s">
        <v>2005</v>
      </c>
      <c r="B182" s="2">
        <v>45235</v>
      </c>
      <c r="C182" t="s">
        <v>1471</v>
      </c>
      <c r="D182" t="s">
        <v>1625</v>
      </c>
      <c r="E182" t="s">
        <v>1793</v>
      </c>
      <c r="F182">
        <v>3</v>
      </c>
      <c r="G182">
        <v>954.29</v>
      </c>
      <c r="H182">
        <v>0.27</v>
      </c>
      <c r="I182" t="s">
        <v>1823</v>
      </c>
      <c r="J182">
        <v>2089.8951000000002</v>
      </c>
    </row>
    <row r="183" spans="1:10" x14ac:dyDescent="0.35">
      <c r="A183" t="s">
        <v>2006</v>
      </c>
      <c r="B183" s="2">
        <v>45710</v>
      </c>
      <c r="C183" t="s">
        <v>1424</v>
      </c>
      <c r="D183" t="s">
        <v>1613</v>
      </c>
      <c r="E183" t="s">
        <v>1796</v>
      </c>
      <c r="F183">
        <v>3</v>
      </c>
      <c r="G183">
        <v>53.92</v>
      </c>
      <c r="H183">
        <v>0.15</v>
      </c>
      <c r="I183" t="s">
        <v>1825</v>
      </c>
      <c r="J183">
        <v>137.49600000000001</v>
      </c>
    </row>
    <row r="184" spans="1:10" x14ac:dyDescent="0.35">
      <c r="A184" t="s">
        <v>2007</v>
      </c>
      <c r="B184" s="2">
        <v>45753</v>
      </c>
      <c r="C184" t="s">
        <v>1234</v>
      </c>
      <c r="D184" t="s">
        <v>1615</v>
      </c>
      <c r="E184" t="s">
        <v>1751</v>
      </c>
      <c r="F184">
        <v>4</v>
      </c>
      <c r="G184">
        <v>741.88</v>
      </c>
      <c r="H184">
        <v>0.02</v>
      </c>
      <c r="I184" t="s">
        <v>1828</v>
      </c>
      <c r="J184">
        <v>2908.1696000000002</v>
      </c>
    </row>
    <row r="185" spans="1:10" x14ac:dyDescent="0.35">
      <c r="A185" t="s">
        <v>2008</v>
      </c>
      <c r="B185" s="2">
        <v>45594</v>
      </c>
      <c r="C185" t="s">
        <v>134</v>
      </c>
      <c r="D185" t="s">
        <v>1639</v>
      </c>
      <c r="E185" t="s">
        <v>1765</v>
      </c>
      <c r="F185">
        <v>1</v>
      </c>
      <c r="G185">
        <v>547.09</v>
      </c>
      <c r="H185">
        <v>0.01</v>
      </c>
      <c r="I185" t="s">
        <v>1825</v>
      </c>
      <c r="J185">
        <v>541.6191</v>
      </c>
    </row>
    <row r="186" spans="1:10" x14ac:dyDescent="0.35">
      <c r="A186" t="s">
        <v>2009</v>
      </c>
      <c r="B186" s="2">
        <v>45686</v>
      </c>
      <c r="C186" t="s">
        <v>1503</v>
      </c>
      <c r="D186" t="s">
        <v>1725</v>
      </c>
      <c r="E186" t="s">
        <v>1765</v>
      </c>
      <c r="F186">
        <v>1</v>
      </c>
      <c r="G186">
        <v>789.35</v>
      </c>
      <c r="H186">
        <v>0.14000000000000001</v>
      </c>
      <c r="I186" t="s">
        <v>1825</v>
      </c>
      <c r="J186">
        <v>678.84100000000001</v>
      </c>
    </row>
    <row r="187" spans="1:10" x14ac:dyDescent="0.35">
      <c r="A187" t="s">
        <v>2010</v>
      </c>
      <c r="B187" s="2">
        <v>45354</v>
      </c>
      <c r="C187" t="s">
        <v>1327</v>
      </c>
      <c r="D187" t="s">
        <v>1673</v>
      </c>
      <c r="E187" t="s">
        <v>1765</v>
      </c>
      <c r="F187">
        <v>3</v>
      </c>
      <c r="G187">
        <v>476.78</v>
      </c>
      <c r="H187">
        <v>0.09</v>
      </c>
      <c r="I187" t="s">
        <v>1828</v>
      </c>
      <c r="J187">
        <v>1301.6094000000001</v>
      </c>
    </row>
    <row r="188" spans="1:10" x14ac:dyDescent="0.35">
      <c r="A188" t="s">
        <v>2011</v>
      </c>
      <c r="B188" s="2">
        <v>45600</v>
      </c>
      <c r="C188" t="s">
        <v>1399</v>
      </c>
      <c r="D188" t="s">
        <v>1705</v>
      </c>
      <c r="E188" t="s">
        <v>1809</v>
      </c>
      <c r="F188">
        <v>2</v>
      </c>
      <c r="G188">
        <v>504.26</v>
      </c>
      <c r="H188">
        <v>0.04</v>
      </c>
      <c r="I188" t="s">
        <v>1825</v>
      </c>
      <c r="J188">
        <v>968.17919999999992</v>
      </c>
    </row>
    <row r="189" spans="1:10" x14ac:dyDescent="0.35">
      <c r="A189" t="s">
        <v>2012</v>
      </c>
      <c r="B189" s="2">
        <v>45538</v>
      </c>
      <c r="C189" t="s">
        <v>865</v>
      </c>
      <c r="D189" t="s">
        <v>1709</v>
      </c>
      <c r="E189" t="s">
        <v>1775</v>
      </c>
      <c r="F189">
        <v>2</v>
      </c>
      <c r="G189">
        <v>549.33000000000004</v>
      </c>
      <c r="H189">
        <v>0.01</v>
      </c>
      <c r="I189" t="s">
        <v>1828</v>
      </c>
      <c r="J189">
        <v>1087.6733999999999</v>
      </c>
    </row>
    <row r="190" spans="1:10" x14ac:dyDescent="0.35">
      <c r="A190" t="s">
        <v>2013</v>
      </c>
      <c r="B190" s="2">
        <v>45411</v>
      </c>
      <c r="C190" t="s">
        <v>1192</v>
      </c>
      <c r="D190" t="s">
        <v>1552</v>
      </c>
      <c r="E190" t="s">
        <v>1765</v>
      </c>
      <c r="F190">
        <v>3</v>
      </c>
      <c r="G190">
        <v>620.22</v>
      </c>
      <c r="H190">
        <v>0.04</v>
      </c>
      <c r="I190" t="s">
        <v>1823</v>
      </c>
      <c r="J190">
        <v>1786.2336</v>
      </c>
    </row>
    <row r="191" spans="1:10" x14ac:dyDescent="0.35">
      <c r="A191" t="s">
        <v>2014</v>
      </c>
      <c r="B191" s="2">
        <v>45411</v>
      </c>
      <c r="C191" t="s">
        <v>328</v>
      </c>
      <c r="D191" t="s">
        <v>1639</v>
      </c>
      <c r="E191" t="s">
        <v>1765</v>
      </c>
      <c r="F191">
        <v>1</v>
      </c>
      <c r="G191">
        <v>580.76</v>
      </c>
      <c r="H191">
        <v>0.1</v>
      </c>
      <c r="I191" t="s">
        <v>1828</v>
      </c>
      <c r="J191">
        <v>522.68399999999997</v>
      </c>
    </row>
    <row r="192" spans="1:10" x14ac:dyDescent="0.35">
      <c r="A192" t="s">
        <v>2015</v>
      </c>
      <c r="B192" s="2">
        <v>45775</v>
      </c>
      <c r="C192" t="s">
        <v>1049</v>
      </c>
      <c r="D192" t="s">
        <v>1689</v>
      </c>
      <c r="E192" t="s">
        <v>1785</v>
      </c>
      <c r="F192">
        <v>3</v>
      </c>
      <c r="G192">
        <v>444.55</v>
      </c>
      <c r="H192">
        <v>0.14000000000000001</v>
      </c>
      <c r="I192" t="s">
        <v>1825</v>
      </c>
      <c r="J192">
        <v>1146.9390000000001</v>
      </c>
    </row>
    <row r="193" spans="1:10" x14ac:dyDescent="0.35">
      <c r="A193" t="s">
        <v>2016</v>
      </c>
      <c r="B193" s="2">
        <v>45459</v>
      </c>
      <c r="C193" t="s">
        <v>469</v>
      </c>
      <c r="D193" t="s">
        <v>1639</v>
      </c>
      <c r="E193" t="s">
        <v>1809</v>
      </c>
      <c r="F193">
        <v>1</v>
      </c>
      <c r="G193">
        <v>804.9</v>
      </c>
      <c r="H193">
        <v>0.03</v>
      </c>
      <c r="I193" t="s">
        <v>1825</v>
      </c>
      <c r="J193">
        <v>780.75299999999993</v>
      </c>
    </row>
    <row r="194" spans="1:10" x14ac:dyDescent="0.35">
      <c r="A194" t="s">
        <v>2017</v>
      </c>
      <c r="B194" s="2">
        <v>45617</v>
      </c>
      <c r="C194" t="s">
        <v>1315</v>
      </c>
      <c r="D194" t="s">
        <v>1731</v>
      </c>
      <c r="E194" t="s">
        <v>1798</v>
      </c>
      <c r="F194">
        <v>3</v>
      </c>
      <c r="G194">
        <v>361.65</v>
      </c>
      <c r="H194">
        <v>0.15</v>
      </c>
      <c r="I194" t="s">
        <v>1828</v>
      </c>
      <c r="J194">
        <v>922.20749999999987</v>
      </c>
    </row>
    <row r="195" spans="1:10" x14ac:dyDescent="0.35">
      <c r="A195" t="s">
        <v>2018</v>
      </c>
      <c r="B195" s="2">
        <v>45763</v>
      </c>
      <c r="C195" t="s">
        <v>540</v>
      </c>
      <c r="D195" t="s">
        <v>1559</v>
      </c>
      <c r="E195" t="s">
        <v>1768</v>
      </c>
      <c r="F195">
        <v>1</v>
      </c>
      <c r="G195">
        <v>271.76</v>
      </c>
      <c r="H195">
        <v>0.03</v>
      </c>
      <c r="I195" t="s">
        <v>1823</v>
      </c>
      <c r="J195">
        <v>263.60719999999998</v>
      </c>
    </row>
    <row r="196" spans="1:10" x14ac:dyDescent="0.35">
      <c r="A196" t="s">
        <v>2019</v>
      </c>
      <c r="B196" s="2">
        <v>45618</v>
      </c>
      <c r="C196" t="s">
        <v>1016</v>
      </c>
      <c r="D196" t="s">
        <v>1645</v>
      </c>
      <c r="E196" t="s">
        <v>1788</v>
      </c>
      <c r="F196">
        <v>3</v>
      </c>
      <c r="G196">
        <v>958.15</v>
      </c>
      <c r="H196">
        <v>0.24</v>
      </c>
      <c r="I196" t="s">
        <v>1828</v>
      </c>
      <c r="J196">
        <v>2184.5819999999999</v>
      </c>
    </row>
    <row r="197" spans="1:10" x14ac:dyDescent="0.35">
      <c r="A197" t="s">
        <v>2020</v>
      </c>
      <c r="B197" s="2">
        <v>45290</v>
      </c>
      <c r="C197" t="s">
        <v>1324</v>
      </c>
      <c r="D197" t="s">
        <v>1667</v>
      </c>
      <c r="E197" t="s">
        <v>1806</v>
      </c>
      <c r="F197">
        <v>1</v>
      </c>
      <c r="G197">
        <v>889.19</v>
      </c>
      <c r="H197">
        <v>0.03</v>
      </c>
      <c r="I197" t="s">
        <v>1823</v>
      </c>
      <c r="J197">
        <v>862.51430000000005</v>
      </c>
    </row>
    <row r="198" spans="1:10" x14ac:dyDescent="0.35">
      <c r="A198" t="s">
        <v>2021</v>
      </c>
      <c r="B198" s="2">
        <v>45904</v>
      </c>
      <c r="C198" t="s">
        <v>1430</v>
      </c>
      <c r="D198" t="s">
        <v>1661</v>
      </c>
      <c r="E198" t="s">
        <v>1803</v>
      </c>
      <c r="F198">
        <v>4</v>
      </c>
      <c r="G198">
        <v>689.67</v>
      </c>
      <c r="H198">
        <v>0.05</v>
      </c>
      <c r="I198" t="s">
        <v>1828</v>
      </c>
      <c r="J198">
        <v>2620.7460000000001</v>
      </c>
    </row>
    <row r="199" spans="1:10" x14ac:dyDescent="0.35">
      <c r="A199" t="s">
        <v>2022</v>
      </c>
      <c r="B199" s="2">
        <v>45227</v>
      </c>
      <c r="C199" t="s">
        <v>460</v>
      </c>
      <c r="D199" t="s">
        <v>1635</v>
      </c>
      <c r="E199" t="s">
        <v>1791</v>
      </c>
      <c r="F199">
        <v>1</v>
      </c>
      <c r="G199">
        <v>541.24</v>
      </c>
      <c r="H199">
        <v>0.03</v>
      </c>
      <c r="I199" t="s">
        <v>1825</v>
      </c>
      <c r="J199">
        <v>525.00279999999998</v>
      </c>
    </row>
    <row r="200" spans="1:10" x14ac:dyDescent="0.35">
      <c r="A200" t="s">
        <v>2023</v>
      </c>
      <c r="B200" s="2">
        <v>45600</v>
      </c>
      <c r="C200" t="s">
        <v>1385</v>
      </c>
      <c r="D200" t="s">
        <v>1709</v>
      </c>
      <c r="E200" t="s">
        <v>1775</v>
      </c>
      <c r="F200">
        <v>1</v>
      </c>
      <c r="G200">
        <v>454.71</v>
      </c>
      <c r="H200">
        <v>0.16</v>
      </c>
      <c r="I200" t="s">
        <v>1825</v>
      </c>
      <c r="J200">
        <v>381.95639999999997</v>
      </c>
    </row>
    <row r="201" spans="1:10" x14ac:dyDescent="0.35">
      <c r="A201" t="s">
        <v>2024</v>
      </c>
      <c r="B201" s="2">
        <v>45646</v>
      </c>
      <c r="C201" t="s">
        <v>150</v>
      </c>
      <c r="D201" t="s">
        <v>1679</v>
      </c>
      <c r="E201" t="s">
        <v>1772</v>
      </c>
      <c r="F201">
        <v>2</v>
      </c>
      <c r="G201">
        <v>397.63</v>
      </c>
      <c r="H201">
        <v>0.26</v>
      </c>
      <c r="I201" t="s">
        <v>1823</v>
      </c>
      <c r="J201">
        <v>588.49239999999998</v>
      </c>
    </row>
    <row r="202" spans="1:10" x14ac:dyDescent="0.35">
      <c r="A202" t="s">
        <v>2025</v>
      </c>
      <c r="B202" s="2">
        <v>45725</v>
      </c>
      <c r="C202" t="s">
        <v>564</v>
      </c>
      <c r="D202" t="s">
        <v>1713</v>
      </c>
      <c r="E202" t="s">
        <v>1775</v>
      </c>
      <c r="F202">
        <v>3</v>
      </c>
      <c r="G202">
        <v>748.56</v>
      </c>
      <c r="H202">
        <v>0.26</v>
      </c>
      <c r="I202" t="s">
        <v>1825</v>
      </c>
      <c r="J202">
        <v>1661.8032000000001</v>
      </c>
    </row>
    <row r="203" spans="1:10" x14ac:dyDescent="0.35">
      <c r="A203" t="s">
        <v>2026</v>
      </c>
      <c r="B203" s="2">
        <v>45742</v>
      </c>
      <c r="C203" t="s">
        <v>486</v>
      </c>
      <c r="D203" t="s">
        <v>1613</v>
      </c>
      <c r="E203" t="s">
        <v>1768</v>
      </c>
      <c r="F203">
        <v>1</v>
      </c>
      <c r="G203">
        <v>885.72</v>
      </c>
      <c r="H203">
        <v>0.15</v>
      </c>
      <c r="I203" t="s">
        <v>1823</v>
      </c>
      <c r="J203">
        <v>752.86199999999997</v>
      </c>
    </row>
    <row r="204" spans="1:10" x14ac:dyDescent="0.35">
      <c r="A204" t="s">
        <v>2027</v>
      </c>
      <c r="B204" s="2">
        <v>45750</v>
      </c>
      <c r="C204" t="s">
        <v>380</v>
      </c>
      <c r="D204" t="s">
        <v>1671</v>
      </c>
      <c r="E204" t="s">
        <v>1756</v>
      </c>
      <c r="F204">
        <v>4</v>
      </c>
      <c r="G204">
        <v>408.07</v>
      </c>
      <c r="H204">
        <v>0.28000000000000003</v>
      </c>
      <c r="I204" t="s">
        <v>1828</v>
      </c>
      <c r="J204">
        <v>1175.2416000000001</v>
      </c>
    </row>
    <row r="205" spans="1:10" x14ac:dyDescent="0.35">
      <c r="A205" t="s">
        <v>2028</v>
      </c>
      <c r="B205" s="2">
        <v>45327</v>
      </c>
      <c r="C205" t="s">
        <v>1454</v>
      </c>
      <c r="D205" t="s">
        <v>1615</v>
      </c>
      <c r="E205" t="s">
        <v>1785</v>
      </c>
      <c r="F205">
        <v>2</v>
      </c>
      <c r="G205">
        <v>597.07000000000005</v>
      </c>
      <c r="H205">
        <v>0.28000000000000003</v>
      </c>
      <c r="I205" t="s">
        <v>1825</v>
      </c>
      <c r="J205">
        <v>859.7808</v>
      </c>
    </row>
    <row r="206" spans="1:10" x14ac:dyDescent="0.35">
      <c r="A206" t="s">
        <v>2029</v>
      </c>
      <c r="B206" s="2">
        <v>45465</v>
      </c>
      <c r="C206" t="s">
        <v>97</v>
      </c>
      <c r="D206" t="s">
        <v>1681</v>
      </c>
      <c r="E206" t="s">
        <v>1785</v>
      </c>
      <c r="F206">
        <v>3</v>
      </c>
      <c r="G206">
        <v>723.47</v>
      </c>
      <c r="H206">
        <v>0.12</v>
      </c>
      <c r="I206" t="s">
        <v>1828</v>
      </c>
      <c r="J206">
        <v>1909.9608000000001</v>
      </c>
    </row>
    <row r="207" spans="1:10" x14ac:dyDescent="0.35">
      <c r="A207" t="s">
        <v>2030</v>
      </c>
      <c r="B207" s="2">
        <v>45883</v>
      </c>
      <c r="C207" t="s">
        <v>1354</v>
      </c>
      <c r="D207" t="s">
        <v>1723</v>
      </c>
      <c r="E207" t="s">
        <v>1772</v>
      </c>
      <c r="F207">
        <v>1</v>
      </c>
      <c r="G207">
        <v>479.93</v>
      </c>
      <c r="H207">
        <v>0.22</v>
      </c>
      <c r="I207" t="s">
        <v>1823</v>
      </c>
      <c r="J207">
        <v>374.34539999999998</v>
      </c>
    </row>
    <row r="208" spans="1:10" x14ac:dyDescent="0.35">
      <c r="A208" t="s">
        <v>2031</v>
      </c>
      <c r="B208" s="2">
        <v>45445</v>
      </c>
      <c r="C208" t="s">
        <v>778</v>
      </c>
      <c r="D208" t="s">
        <v>1615</v>
      </c>
      <c r="E208" t="s">
        <v>1803</v>
      </c>
      <c r="F208">
        <v>4</v>
      </c>
      <c r="G208">
        <v>362.81</v>
      </c>
      <c r="H208">
        <v>0.21</v>
      </c>
      <c r="I208" t="s">
        <v>1828</v>
      </c>
      <c r="J208">
        <v>1146.4795999999999</v>
      </c>
    </row>
    <row r="209" spans="1:10" x14ac:dyDescent="0.35">
      <c r="A209" t="s">
        <v>2032</v>
      </c>
      <c r="B209" s="2">
        <v>45640</v>
      </c>
      <c r="C209" t="s">
        <v>609</v>
      </c>
      <c r="D209" t="s">
        <v>1705</v>
      </c>
      <c r="E209" t="s">
        <v>1765</v>
      </c>
      <c r="F209">
        <v>1</v>
      </c>
      <c r="G209">
        <v>127.11</v>
      </c>
      <c r="H209">
        <v>0.01</v>
      </c>
      <c r="I209" t="s">
        <v>1825</v>
      </c>
      <c r="J209">
        <v>125.8389</v>
      </c>
    </row>
    <row r="210" spans="1:10" x14ac:dyDescent="0.35">
      <c r="A210" t="s">
        <v>2033</v>
      </c>
      <c r="B210" s="2">
        <v>45411</v>
      </c>
      <c r="C210" t="s">
        <v>606</v>
      </c>
      <c r="D210" t="s">
        <v>1615</v>
      </c>
      <c r="E210" t="s">
        <v>1806</v>
      </c>
      <c r="F210">
        <v>4</v>
      </c>
      <c r="G210">
        <v>931.26</v>
      </c>
      <c r="H210">
        <v>0.04</v>
      </c>
      <c r="I210" t="s">
        <v>1823</v>
      </c>
      <c r="J210">
        <v>3576.0383999999999</v>
      </c>
    </row>
    <row r="211" spans="1:10" x14ac:dyDescent="0.35">
      <c r="A211" t="s">
        <v>2034</v>
      </c>
      <c r="B211" s="2">
        <v>45224</v>
      </c>
      <c r="C211" t="s">
        <v>1159</v>
      </c>
      <c r="D211" t="s">
        <v>1681</v>
      </c>
      <c r="E211" t="s">
        <v>1781</v>
      </c>
      <c r="F211">
        <v>1</v>
      </c>
      <c r="G211">
        <v>620.80999999999995</v>
      </c>
      <c r="H211">
        <v>0.04</v>
      </c>
      <c r="I211" t="s">
        <v>1825</v>
      </c>
      <c r="J211">
        <v>595.97759999999994</v>
      </c>
    </row>
    <row r="212" spans="1:10" x14ac:dyDescent="0.35">
      <c r="A212" t="s">
        <v>2035</v>
      </c>
      <c r="B212" s="2">
        <v>45497</v>
      </c>
      <c r="C212" t="s">
        <v>337</v>
      </c>
      <c r="D212" t="s">
        <v>1647</v>
      </c>
      <c r="E212" t="s">
        <v>1760</v>
      </c>
      <c r="F212">
        <v>1</v>
      </c>
      <c r="G212">
        <v>823.26</v>
      </c>
      <c r="H212">
        <v>0.27</v>
      </c>
      <c r="I212" t="s">
        <v>1828</v>
      </c>
      <c r="J212">
        <v>600.97979999999995</v>
      </c>
    </row>
    <row r="213" spans="1:10" x14ac:dyDescent="0.35">
      <c r="A213" t="s">
        <v>2036</v>
      </c>
      <c r="B213" s="2">
        <v>45807</v>
      </c>
      <c r="C213" t="s">
        <v>59</v>
      </c>
      <c r="D213" t="s">
        <v>1601</v>
      </c>
      <c r="E213" t="s">
        <v>1781</v>
      </c>
      <c r="F213">
        <v>3</v>
      </c>
      <c r="G213">
        <v>681.01</v>
      </c>
      <c r="H213">
        <v>0.27</v>
      </c>
      <c r="I213" t="s">
        <v>1828</v>
      </c>
      <c r="J213">
        <v>1491.4119000000001</v>
      </c>
    </row>
    <row r="214" spans="1:10" x14ac:dyDescent="0.35">
      <c r="A214" t="s">
        <v>2037</v>
      </c>
      <c r="B214" s="2">
        <v>45942</v>
      </c>
      <c r="C214" t="s">
        <v>1367</v>
      </c>
      <c r="D214" t="s">
        <v>1659</v>
      </c>
      <c r="E214" t="s">
        <v>1812</v>
      </c>
      <c r="F214">
        <v>4</v>
      </c>
      <c r="G214">
        <v>119.83</v>
      </c>
      <c r="H214">
        <v>0.13</v>
      </c>
      <c r="I214" t="s">
        <v>1823</v>
      </c>
      <c r="J214">
        <v>417.00839999999999</v>
      </c>
    </row>
    <row r="215" spans="1:10" x14ac:dyDescent="0.35">
      <c r="A215" t="s">
        <v>2038</v>
      </c>
      <c r="B215" s="2">
        <v>45314</v>
      </c>
      <c r="C215" t="s">
        <v>968</v>
      </c>
      <c r="D215" t="s">
        <v>1703</v>
      </c>
      <c r="E215" t="s">
        <v>1760</v>
      </c>
      <c r="F215">
        <v>1</v>
      </c>
      <c r="G215">
        <v>575.66</v>
      </c>
      <c r="H215">
        <v>0.03</v>
      </c>
      <c r="I215" t="s">
        <v>1825</v>
      </c>
      <c r="J215">
        <v>558.39019999999994</v>
      </c>
    </row>
    <row r="216" spans="1:10" x14ac:dyDescent="0.35">
      <c r="A216" t="s">
        <v>2039</v>
      </c>
      <c r="B216" s="2">
        <v>45943</v>
      </c>
      <c r="C216" t="s">
        <v>650</v>
      </c>
      <c r="D216" t="s">
        <v>1643</v>
      </c>
      <c r="E216" t="s">
        <v>1803</v>
      </c>
      <c r="F216">
        <v>1</v>
      </c>
      <c r="G216">
        <v>775.84</v>
      </c>
      <c r="H216">
        <v>0.26</v>
      </c>
      <c r="I216" t="s">
        <v>1823</v>
      </c>
      <c r="J216">
        <v>574.12160000000006</v>
      </c>
    </row>
    <row r="217" spans="1:10" x14ac:dyDescent="0.35">
      <c r="A217" t="s">
        <v>2040</v>
      </c>
      <c r="B217" s="2">
        <v>45356</v>
      </c>
      <c r="C217" t="s">
        <v>1370</v>
      </c>
      <c r="D217" t="s">
        <v>1575</v>
      </c>
      <c r="E217" t="s">
        <v>1785</v>
      </c>
      <c r="F217">
        <v>3</v>
      </c>
      <c r="G217">
        <v>318.43</v>
      </c>
      <c r="H217">
        <v>0.05</v>
      </c>
      <c r="I217" t="s">
        <v>1823</v>
      </c>
      <c r="J217">
        <v>907.52549999999997</v>
      </c>
    </row>
    <row r="218" spans="1:10" x14ac:dyDescent="0.35">
      <c r="A218" t="s">
        <v>2041</v>
      </c>
      <c r="B218" s="2">
        <v>45854</v>
      </c>
      <c r="C218" t="s">
        <v>513</v>
      </c>
      <c r="D218" t="s">
        <v>1691</v>
      </c>
      <c r="E218" t="s">
        <v>1781</v>
      </c>
      <c r="F218">
        <v>3</v>
      </c>
      <c r="G218">
        <v>141.6</v>
      </c>
      <c r="H218">
        <v>0.08</v>
      </c>
      <c r="I218" t="s">
        <v>1828</v>
      </c>
      <c r="J218">
        <v>390.81599999999997</v>
      </c>
    </row>
    <row r="219" spans="1:10" x14ac:dyDescent="0.35">
      <c r="A219" t="s">
        <v>2042</v>
      </c>
      <c r="B219" s="2">
        <v>45219</v>
      </c>
      <c r="C219" t="s">
        <v>848</v>
      </c>
      <c r="D219" t="s">
        <v>1577</v>
      </c>
      <c r="E219" t="s">
        <v>1812</v>
      </c>
      <c r="F219">
        <v>1</v>
      </c>
      <c r="G219">
        <v>332.82</v>
      </c>
      <c r="H219">
        <v>0.14000000000000001</v>
      </c>
      <c r="I219" t="s">
        <v>1825</v>
      </c>
      <c r="J219">
        <v>286.22519999999997</v>
      </c>
    </row>
    <row r="220" spans="1:10" x14ac:dyDescent="0.35">
      <c r="A220" t="s">
        <v>2043</v>
      </c>
      <c r="B220" s="2">
        <v>45447</v>
      </c>
      <c r="C220" t="s">
        <v>787</v>
      </c>
      <c r="D220" t="s">
        <v>1691</v>
      </c>
      <c r="E220" t="s">
        <v>1756</v>
      </c>
      <c r="F220">
        <v>4</v>
      </c>
      <c r="G220">
        <v>640.97</v>
      </c>
      <c r="H220">
        <v>0.11</v>
      </c>
      <c r="I220" t="s">
        <v>1828</v>
      </c>
      <c r="J220">
        <v>2281.8532</v>
      </c>
    </row>
    <row r="221" spans="1:10" x14ac:dyDescent="0.35">
      <c r="A221" t="s">
        <v>2044</v>
      </c>
      <c r="B221" s="2">
        <v>45225</v>
      </c>
      <c r="C221" t="s">
        <v>662</v>
      </c>
      <c r="D221" t="s">
        <v>1727</v>
      </c>
      <c r="E221" t="s">
        <v>1800</v>
      </c>
      <c r="F221">
        <v>4</v>
      </c>
      <c r="G221">
        <v>75.37</v>
      </c>
      <c r="H221">
        <v>0.02</v>
      </c>
      <c r="I221" t="s">
        <v>1828</v>
      </c>
      <c r="J221">
        <v>295.4504</v>
      </c>
    </row>
    <row r="222" spans="1:10" x14ac:dyDescent="0.35">
      <c r="A222" t="s">
        <v>2045</v>
      </c>
      <c r="B222" s="2">
        <v>45754</v>
      </c>
      <c r="C222" t="s">
        <v>274</v>
      </c>
      <c r="D222" t="s">
        <v>1579</v>
      </c>
      <c r="E222" t="s">
        <v>1809</v>
      </c>
      <c r="F222">
        <v>3</v>
      </c>
      <c r="G222">
        <v>434.55</v>
      </c>
      <c r="H222">
        <v>0.08</v>
      </c>
      <c r="I222" t="s">
        <v>1828</v>
      </c>
      <c r="J222">
        <v>1199.3579999999999</v>
      </c>
    </row>
    <row r="223" spans="1:10" x14ac:dyDescent="0.35">
      <c r="A223" t="s">
        <v>2046</v>
      </c>
      <c r="B223" s="2">
        <v>45729</v>
      </c>
      <c r="C223" t="s">
        <v>352</v>
      </c>
      <c r="D223" t="s">
        <v>1599</v>
      </c>
      <c r="E223" t="s">
        <v>1798</v>
      </c>
      <c r="F223">
        <v>4</v>
      </c>
      <c r="G223">
        <v>652.28</v>
      </c>
      <c r="H223">
        <v>0.15</v>
      </c>
      <c r="I223" t="s">
        <v>1823</v>
      </c>
      <c r="J223">
        <v>2217.752</v>
      </c>
    </row>
    <row r="224" spans="1:10" x14ac:dyDescent="0.35">
      <c r="A224" t="s">
        <v>2047</v>
      </c>
      <c r="B224" s="2">
        <v>45480</v>
      </c>
      <c r="C224" t="s">
        <v>856</v>
      </c>
      <c r="D224" t="s">
        <v>1699</v>
      </c>
      <c r="E224" t="s">
        <v>1806</v>
      </c>
      <c r="F224">
        <v>3</v>
      </c>
      <c r="G224">
        <v>207.8</v>
      </c>
      <c r="H224">
        <v>0.15</v>
      </c>
      <c r="I224" t="s">
        <v>1823</v>
      </c>
      <c r="J224">
        <v>529.8900000000001</v>
      </c>
    </row>
    <row r="225" spans="1:10" x14ac:dyDescent="0.35">
      <c r="A225" t="s">
        <v>2048</v>
      </c>
      <c r="B225" s="2">
        <v>45361</v>
      </c>
      <c r="C225" t="s">
        <v>1520</v>
      </c>
      <c r="D225" t="s">
        <v>1669</v>
      </c>
      <c r="E225" t="s">
        <v>1800</v>
      </c>
      <c r="F225">
        <v>4</v>
      </c>
      <c r="G225">
        <v>385.5</v>
      </c>
      <c r="H225">
        <v>0.03</v>
      </c>
      <c r="I225" t="s">
        <v>1825</v>
      </c>
      <c r="J225">
        <v>1495.74</v>
      </c>
    </row>
    <row r="226" spans="1:10" x14ac:dyDescent="0.35">
      <c r="A226" t="s">
        <v>2049</v>
      </c>
      <c r="B226" s="2">
        <v>45915</v>
      </c>
      <c r="C226" t="s">
        <v>343</v>
      </c>
      <c r="D226" t="s">
        <v>1677</v>
      </c>
      <c r="E226" t="s">
        <v>1775</v>
      </c>
      <c r="F226">
        <v>3</v>
      </c>
      <c r="G226">
        <v>548.19000000000005</v>
      </c>
      <c r="H226">
        <v>0.12</v>
      </c>
      <c r="I226" t="s">
        <v>1823</v>
      </c>
      <c r="J226">
        <v>1447.2216000000001</v>
      </c>
    </row>
    <row r="227" spans="1:10" x14ac:dyDescent="0.35">
      <c r="A227" t="s">
        <v>2050</v>
      </c>
      <c r="B227" s="2">
        <v>45607</v>
      </c>
      <c r="C227" t="s">
        <v>254</v>
      </c>
      <c r="D227" t="s">
        <v>1693</v>
      </c>
      <c r="E227" t="s">
        <v>1785</v>
      </c>
      <c r="F227">
        <v>3</v>
      </c>
      <c r="G227">
        <v>927.6</v>
      </c>
      <c r="H227">
        <v>0.09</v>
      </c>
      <c r="I227" t="s">
        <v>1823</v>
      </c>
      <c r="J227">
        <v>2532.348</v>
      </c>
    </row>
    <row r="228" spans="1:10" x14ac:dyDescent="0.35">
      <c r="A228" t="s">
        <v>2051</v>
      </c>
      <c r="B228" s="2">
        <v>45666</v>
      </c>
      <c r="C228" t="s">
        <v>848</v>
      </c>
      <c r="D228" t="s">
        <v>1669</v>
      </c>
      <c r="E228" t="s">
        <v>1765</v>
      </c>
      <c r="F228">
        <v>4</v>
      </c>
      <c r="G228">
        <v>585.04</v>
      </c>
      <c r="H228">
        <v>0.22</v>
      </c>
      <c r="I228" t="s">
        <v>1825</v>
      </c>
      <c r="J228">
        <v>1825.3248000000001</v>
      </c>
    </row>
    <row r="229" spans="1:10" x14ac:dyDescent="0.35">
      <c r="A229" t="s">
        <v>2052</v>
      </c>
      <c r="B229" s="2">
        <v>45406</v>
      </c>
      <c r="C229" t="s">
        <v>1532</v>
      </c>
      <c r="D229" t="s">
        <v>1625</v>
      </c>
      <c r="E229" t="s">
        <v>1760</v>
      </c>
      <c r="F229">
        <v>2</v>
      </c>
      <c r="G229">
        <v>999.89</v>
      </c>
      <c r="H229">
        <v>0.09</v>
      </c>
      <c r="I229" t="s">
        <v>1823</v>
      </c>
      <c r="J229">
        <v>1819.7998</v>
      </c>
    </row>
    <row r="230" spans="1:10" x14ac:dyDescent="0.35">
      <c r="A230" t="s">
        <v>2053</v>
      </c>
      <c r="B230" s="2">
        <v>45284</v>
      </c>
      <c r="C230" t="s">
        <v>377</v>
      </c>
      <c r="D230" t="s">
        <v>1697</v>
      </c>
      <c r="E230" t="s">
        <v>1765</v>
      </c>
      <c r="F230">
        <v>2</v>
      </c>
      <c r="G230">
        <v>848.98</v>
      </c>
      <c r="H230">
        <v>0.04</v>
      </c>
      <c r="I230" t="s">
        <v>1825</v>
      </c>
      <c r="J230">
        <v>1630.0416</v>
      </c>
    </row>
    <row r="231" spans="1:10" x14ac:dyDescent="0.35">
      <c r="A231" t="s">
        <v>2054</v>
      </c>
      <c r="B231" s="2">
        <v>45348</v>
      </c>
      <c r="C231" t="s">
        <v>480</v>
      </c>
      <c r="D231" t="s">
        <v>1667</v>
      </c>
      <c r="E231" t="s">
        <v>1798</v>
      </c>
      <c r="F231">
        <v>3</v>
      </c>
      <c r="G231">
        <v>769.56</v>
      </c>
      <c r="H231">
        <v>0.08</v>
      </c>
      <c r="I231" t="s">
        <v>1823</v>
      </c>
      <c r="J231">
        <v>2123.9856</v>
      </c>
    </row>
    <row r="232" spans="1:10" x14ac:dyDescent="0.35">
      <c r="A232" t="s">
        <v>2055</v>
      </c>
      <c r="B232" s="2">
        <v>45676</v>
      </c>
      <c r="C232" t="s">
        <v>187</v>
      </c>
      <c r="D232" t="s">
        <v>1643</v>
      </c>
      <c r="E232" t="s">
        <v>1796</v>
      </c>
      <c r="F232">
        <v>3</v>
      </c>
      <c r="G232">
        <v>449.88</v>
      </c>
      <c r="H232">
        <v>0.1</v>
      </c>
      <c r="I232" t="s">
        <v>1825</v>
      </c>
      <c r="J232">
        <v>1214.6759999999999</v>
      </c>
    </row>
    <row r="233" spans="1:10" x14ac:dyDescent="0.35">
      <c r="A233" t="s">
        <v>2056</v>
      </c>
      <c r="B233" s="2">
        <v>45863</v>
      </c>
      <c r="C233" t="s">
        <v>874</v>
      </c>
      <c r="D233" t="s">
        <v>1685</v>
      </c>
      <c r="E233" t="s">
        <v>1793</v>
      </c>
      <c r="F233">
        <v>4</v>
      </c>
      <c r="G233">
        <v>383.74</v>
      </c>
      <c r="H233">
        <v>0.01</v>
      </c>
      <c r="I233" t="s">
        <v>1823</v>
      </c>
      <c r="J233">
        <v>1519.6104</v>
      </c>
    </row>
    <row r="234" spans="1:10" x14ac:dyDescent="0.35">
      <c r="A234" t="s">
        <v>2057</v>
      </c>
      <c r="B234" s="2">
        <v>45409</v>
      </c>
      <c r="C234" t="s">
        <v>498</v>
      </c>
      <c r="D234" t="s">
        <v>1663</v>
      </c>
      <c r="E234" t="s">
        <v>1788</v>
      </c>
      <c r="F234">
        <v>4</v>
      </c>
      <c r="G234">
        <v>794.97</v>
      </c>
      <c r="H234">
        <v>0.24</v>
      </c>
      <c r="I234" t="s">
        <v>1825</v>
      </c>
      <c r="J234">
        <v>2416.7087999999999</v>
      </c>
    </row>
    <row r="235" spans="1:10" x14ac:dyDescent="0.35">
      <c r="A235" t="s">
        <v>2058</v>
      </c>
      <c r="B235" s="2">
        <v>45880</v>
      </c>
      <c r="C235" t="s">
        <v>52</v>
      </c>
      <c r="D235" t="s">
        <v>1705</v>
      </c>
      <c r="E235" t="s">
        <v>1772</v>
      </c>
      <c r="F235">
        <v>1</v>
      </c>
      <c r="G235">
        <v>989.63</v>
      </c>
      <c r="H235">
        <v>0.05</v>
      </c>
      <c r="I235" t="s">
        <v>1825</v>
      </c>
      <c r="J235">
        <v>940.1484999999999</v>
      </c>
    </row>
    <row r="236" spans="1:10" x14ac:dyDescent="0.35">
      <c r="A236" t="s">
        <v>2059</v>
      </c>
      <c r="B236" s="2">
        <v>45731</v>
      </c>
      <c r="C236" t="s">
        <v>1052</v>
      </c>
      <c r="D236" t="s">
        <v>1655</v>
      </c>
      <c r="E236" t="s">
        <v>1751</v>
      </c>
      <c r="F236">
        <v>1</v>
      </c>
      <c r="G236">
        <v>447.16</v>
      </c>
      <c r="H236">
        <v>0.22</v>
      </c>
      <c r="I236" t="s">
        <v>1828</v>
      </c>
      <c r="J236">
        <v>348.78480000000002</v>
      </c>
    </row>
    <row r="237" spans="1:10" x14ac:dyDescent="0.35">
      <c r="A237" t="s">
        <v>2060</v>
      </c>
      <c r="B237" s="2">
        <v>45671</v>
      </c>
      <c r="C237" t="s">
        <v>44</v>
      </c>
      <c r="D237" t="s">
        <v>1735</v>
      </c>
      <c r="E237" t="s">
        <v>1775</v>
      </c>
      <c r="F237">
        <v>1</v>
      </c>
      <c r="G237">
        <v>946.9</v>
      </c>
      <c r="H237">
        <v>0.28999999999999998</v>
      </c>
      <c r="I237" t="s">
        <v>1828</v>
      </c>
      <c r="J237">
        <v>672.29899999999998</v>
      </c>
    </row>
    <row r="238" spans="1:10" x14ac:dyDescent="0.35">
      <c r="A238" t="s">
        <v>2061</v>
      </c>
      <c r="B238" s="2">
        <v>45809</v>
      </c>
      <c r="C238" t="s">
        <v>561</v>
      </c>
      <c r="D238" t="s">
        <v>1581</v>
      </c>
      <c r="E238" t="s">
        <v>1751</v>
      </c>
      <c r="F238">
        <v>4</v>
      </c>
      <c r="G238">
        <v>469.68</v>
      </c>
      <c r="H238">
        <v>0.19</v>
      </c>
      <c r="I238" t="s">
        <v>1823</v>
      </c>
      <c r="J238">
        <v>1521.7632000000001</v>
      </c>
    </row>
    <row r="239" spans="1:10" x14ac:dyDescent="0.35">
      <c r="A239" t="s">
        <v>2062</v>
      </c>
      <c r="B239" s="2">
        <v>45559</v>
      </c>
      <c r="C239" t="s">
        <v>1517</v>
      </c>
      <c r="D239" t="s">
        <v>1603</v>
      </c>
      <c r="E239" t="s">
        <v>1806</v>
      </c>
      <c r="F239">
        <v>4</v>
      </c>
      <c r="G239">
        <v>320.64</v>
      </c>
      <c r="H239">
        <v>0.2</v>
      </c>
      <c r="I239" t="s">
        <v>1828</v>
      </c>
      <c r="J239">
        <v>1026.048</v>
      </c>
    </row>
    <row r="240" spans="1:10" x14ac:dyDescent="0.35">
      <c r="A240" t="s">
        <v>2063</v>
      </c>
      <c r="B240" s="2">
        <v>45253</v>
      </c>
      <c r="C240" t="s">
        <v>460</v>
      </c>
      <c r="D240" t="s">
        <v>1577</v>
      </c>
      <c r="E240" t="s">
        <v>1772</v>
      </c>
      <c r="F240">
        <v>1</v>
      </c>
      <c r="G240">
        <v>594.44000000000005</v>
      </c>
      <c r="H240">
        <v>0.21</v>
      </c>
      <c r="I240" t="s">
        <v>1823</v>
      </c>
      <c r="J240">
        <v>469.60759999999999</v>
      </c>
    </row>
    <row r="241" spans="1:10" x14ac:dyDescent="0.35">
      <c r="A241" t="s">
        <v>2064</v>
      </c>
      <c r="B241" s="2">
        <v>45861</v>
      </c>
      <c r="C241" t="s">
        <v>701</v>
      </c>
      <c r="D241" t="s">
        <v>1719</v>
      </c>
      <c r="E241" t="s">
        <v>1781</v>
      </c>
      <c r="F241">
        <v>3</v>
      </c>
      <c r="G241">
        <v>91.7</v>
      </c>
      <c r="H241">
        <v>0.08</v>
      </c>
      <c r="I241" t="s">
        <v>1828</v>
      </c>
      <c r="J241">
        <v>253.09200000000001</v>
      </c>
    </row>
    <row r="242" spans="1:10" x14ac:dyDescent="0.35">
      <c r="A242" t="s">
        <v>2065</v>
      </c>
      <c r="B242" s="2">
        <v>45917</v>
      </c>
      <c r="C242" t="s">
        <v>127</v>
      </c>
      <c r="D242" t="s">
        <v>1671</v>
      </c>
      <c r="E242" t="s">
        <v>1793</v>
      </c>
      <c r="F242">
        <v>3</v>
      </c>
      <c r="G242">
        <v>741.33</v>
      </c>
      <c r="H242">
        <v>0.03</v>
      </c>
      <c r="I242" t="s">
        <v>1823</v>
      </c>
      <c r="J242">
        <v>2157.2703000000001</v>
      </c>
    </row>
    <row r="243" spans="1:10" x14ac:dyDescent="0.35">
      <c r="A243" t="s">
        <v>2066</v>
      </c>
      <c r="B243" s="2">
        <v>45754</v>
      </c>
      <c r="C243" t="s">
        <v>1465</v>
      </c>
      <c r="D243" t="s">
        <v>1579</v>
      </c>
      <c r="E243" t="s">
        <v>1812</v>
      </c>
      <c r="F243">
        <v>1</v>
      </c>
      <c r="G243">
        <v>922.78</v>
      </c>
      <c r="H243">
        <v>0.28999999999999998</v>
      </c>
      <c r="I243" t="s">
        <v>1828</v>
      </c>
      <c r="J243">
        <v>655.17379999999991</v>
      </c>
    </row>
    <row r="244" spans="1:10" x14ac:dyDescent="0.35">
      <c r="A244" t="s">
        <v>2067</v>
      </c>
      <c r="B244" s="2">
        <v>45312</v>
      </c>
      <c r="C244" t="s">
        <v>1022</v>
      </c>
      <c r="D244" t="s">
        <v>1561</v>
      </c>
      <c r="E244" t="s">
        <v>1803</v>
      </c>
      <c r="F244">
        <v>1</v>
      </c>
      <c r="G244">
        <v>394.35</v>
      </c>
      <c r="H244">
        <v>0.09</v>
      </c>
      <c r="I244" t="s">
        <v>1825</v>
      </c>
      <c r="J244">
        <v>358.85849999999999</v>
      </c>
    </row>
    <row r="245" spans="1:10" x14ac:dyDescent="0.35">
      <c r="A245" t="s">
        <v>2068</v>
      </c>
      <c r="B245" s="2">
        <v>45480</v>
      </c>
      <c r="C245" t="s">
        <v>1138</v>
      </c>
      <c r="D245" t="s">
        <v>1677</v>
      </c>
      <c r="E245" t="s">
        <v>1791</v>
      </c>
      <c r="F245">
        <v>2</v>
      </c>
      <c r="G245">
        <v>703.95</v>
      </c>
      <c r="H245">
        <v>0.03</v>
      </c>
      <c r="I245" t="s">
        <v>1823</v>
      </c>
      <c r="J245">
        <v>1365.663</v>
      </c>
    </row>
    <row r="246" spans="1:10" x14ac:dyDescent="0.35">
      <c r="A246" t="s">
        <v>2069</v>
      </c>
      <c r="B246" s="2">
        <v>45780</v>
      </c>
      <c r="C246" t="s">
        <v>653</v>
      </c>
      <c r="D246" t="s">
        <v>1575</v>
      </c>
      <c r="E246" t="s">
        <v>1751</v>
      </c>
      <c r="F246">
        <v>4</v>
      </c>
      <c r="G246">
        <v>452.67</v>
      </c>
      <c r="H246">
        <v>0.28000000000000003</v>
      </c>
      <c r="I246" t="s">
        <v>1825</v>
      </c>
      <c r="J246">
        <v>1303.6895999999999</v>
      </c>
    </row>
    <row r="247" spans="1:10" x14ac:dyDescent="0.35">
      <c r="A247" t="s">
        <v>2070</v>
      </c>
      <c r="B247" s="2">
        <v>45349</v>
      </c>
      <c r="C247" t="s">
        <v>1427</v>
      </c>
      <c r="D247" t="s">
        <v>1561</v>
      </c>
      <c r="E247" t="s">
        <v>1778</v>
      </c>
      <c r="F247">
        <v>2</v>
      </c>
      <c r="G247">
        <v>377.3</v>
      </c>
      <c r="H247">
        <v>0.15</v>
      </c>
      <c r="I247" t="s">
        <v>1825</v>
      </c>
      <c r="J247">
        <v>641.41</v>
      </c>
    </row>
    <row r="248" spans="1:10" x14ac:dyDescent="0.35">
      <c r="A248" t="s">
        <v>2071</v>
      </c>
      <c r="B248" s="2">
        <v>45846</v>
      </c>
      <c r="C248" t="s">
        <v>1079</v>
      </c>
      <c r="D248" t="s">
        <v>1695</v>
      </c>
      <c r="E248" t="s">
        <v>1778</v>
      </c>
      <c r="F248">
        <v>2</v>
      </c>
      <c r="G248">
        <v>130.47999999999999</v>
      </c>
      <c r="H248">
        <v>0.23</v>
      </c>
      <c r="I248" t="s">
        <v>1825</v>
      </c>
      <c r="J248">
        <v>200.9392</v>
      </c>
    </row>
    <row r="249" spans="1:10" x14ac:dyDescent="0.35">
      <c r="A249" t="s">
        <v>2072</v>
      </c>
      <c r="B249" s="2">
        <v>45729</v>
      </c>
      <c r="C249" t="s">
        <v>1348</v>
      </c>
      <c r="D249" t="s">
        <v>1735</v>
      </c>
      <c r="E249" t="s">
        <v>1793</v>
      </c>
      <c r="F249">
        <v>1</v>
      </c>
      <c r="G249">
        <v>809.45</v>
      </c>
      <c r="H249">
        <v>0.09</v>
      </c>
      <c r="I249" t="s">
        <v>1828</v>
      </c>
      <c r="J249">
        <v>736.59950000000003</v>
      </c>
    </row>
    <row r="250" spans="1:10" x14ac:dyDescent="0.35">
      <c r="A250" t="s">
        <v>2073</v>
      </c>
      <c r="B250" s="2">
        <v>45768</v>
      </c>
      <c r="C250" t="s">
        <v>300</v>
      </c>
      <c r="D250" t="s">
        <v>1637</v>
      </c>
      <c r="E250" t="s">
        <v>1785</v>
      </c>
      <c r="F250">
        <v>3</v>
      </c>
      <c r="G250">
        <v>499.12</v>
      </c>
      <c r="H250">
        <v>0.05</v>
      </c>
      <c r="I250" t="s">
        <v>1825</v>
      </c>
      <c r="J250">
        <v>1422.492</v>
      </c>
    </row>
    <row r="251" spans="1:10" x14ac:dyDescent="0.35">
      <c r="A251" t="s">
        <v>2074</v>
      </c>
      <c r="B251" s="2">
        <v>45606</v>
      </c>
      <c r="C251" t="s">
        <v>100</v>
      </c>
      <c r="D251" t="s">
        <v>1683</v>
      </c>
      <c r="E251" t="s">
        <v>1765</v>
      </c>
      <c r="F251">
        <v>2</v>
      </c>
      <c r="G251">
        <v>894.58</v>
      </c>
      <c r="H251">
        <v>0.25</v>
      </c>
      <c r="I251" t="s">
        <v>1823</v>
      </c>
      <c r="J251">
        <v>1341.87</v>
      </c>
    </row>
    <row r="252" spans="1:10" x14ac:dyDescent="0.35">
      <c r="A252" t="s">
        <v>2075</v>
      </c>
      <c r="B252" s="2">
        <v>45513</v>
      </c>
      <c r="C252" t="s">
        <v>448</v>
      </c>
      <c r="D252" t="s">
        <v>1697</v>
      </c>
      <c r="E252" t="s">
        <v>1785</v>
      </c>
      <c r="F252">
        <v>4</v>
      </c>
      <c r="G252">
        <v>578.39</v>
      </c>
      <c r="H252">
        <v>0.01</v>
      </c>
      <c r="I252" t="s">
        <v>1823</v>
      </c>
      <c r="J252">
        <v>2290.4243999999999</v>
      </c>
    </row>
    <row r="253" spans="1:10" x14ac:dyDescent="0.35">
      <c r="A253" t="s">
        <v>2076</v>
      </c>
      <c r="B253" s="2">
        <v>45356</v>
      </c>
      <c r="C253" t="s">
        <v>1491</v>
      </c>
      <c r="D253" t="s">
        <v>1629</v>
      </c>
      <c r="E253" t="s">
        <v>1806</v>
      </c>
      <c r="F253">
        <v>4</v>
      </c>
      <c r="G253">
        <v>982.45</v>
      </c>
      <c r="H253">
        <v>0.2</v>
      </c>
      <c r="I253" t="s">
        <v>1825</v>
      </c>
      <c r="J253">
        <v>3143.84</v>
      </c>
    </row>
    <row r="254" spans="1:10" x14ac:dyDescent="0.35">
      <c r="A254" t="s">
        <v>2077</v>
      </c>
      <c r="B254" s="2">
        <v>45925</v>
      </c>
      <c r="C254" t="s">
        <v>1388</v>
      </c>
      <c r="D254" t="s">
        <v>1743</v>
      </c>
      <c r="E254" t="s">
        <v>1812</v>
      </c>
      <c r="F254">
        <v>1</v>
      </c>
      <c r="G254">
        <v>549.52</v>
      </c>
      <c r="H254">
        <v>0.1</v>
      </c>
      <c r="I254" t="s">
        <v>1825</v>
      </c>
      <c r="J254">
        <v>494.56799999999998</v>
      </c>
    </row>
    <row r="255" spans="1:10" x14ac:dyDescent="0.35">
      <c r="A255" t="s">
        <v>2078</v>
      </c>
      <c r="B255" s="2">
        <v>45876</v>
      </c>
      <c r="C255" t="s">
        <v>769</v>
      </c>
      <c r="D255" t="s">
        <v>1731</v>
      </c>
      <c r="E255" t="s">
        <v>1809</v>
      </c>
      <c r="F255">
        <v>2</v>
      </c>
      <c r="G255">
        <v>239.92</v>
      </c>
      <c r="H255">
        <v>0.16</v>
      </c>
      <c r="I255" t="s">
        <v>1823</v>
      </c>
      <c r="J255">
        <v>403.06560000000002</v>
      </c>
    </row>
    <row r="256" spans="1:10" x14ac:dyDescent="0.35">
      <c r="A256" t="s">
        <v>2079</v>
      </c>
      <c r="B256" s="2">
        <v>45338</v>
      </c>
      <c r="C256" t="s">
        <v>297</v>
      </c>
      <c r="D256" t="s">
        <v>1731</v>
      </c>
      <c r="E256" t="s">
        <v>1775</v>
      </c>
      <c r="F256">
        <v>2</v>
      </c>
      <c r="G256">
        <v>878.05</v>
      </c>
      <c r="H256">
        <v>0.11</v>
      </c>
      <c r="I256" t="s">
        <v>1825</v>
      </c>
      <c r="J256">
        <v>1562.9290000000001</v>
      </c>
    </row>
    <row r="257" spans="1:10" x14ac:dyDescent="0.35">
      <c r="A257" t="s">
        <v>2080</v>
      </c>
      <c r="B257" s="2">
        <v>45746</v>
      </c>
      <c r="C257" t="s">
        <v>171</v>
      </c>
      <c r="D257" t="s">
        <v>1545</v>
      </c>
      <c r="E257" t="s">
        <v>1785</v>
      </c>
      <c r="F257">
        <v>3</v>
      </c>
      <c r="G257">
        <v>546.96</v>
      </c>
      <c r="H257">
        <v>0.19</v>
      </c>
      <c r="I257" t="s">
        <v>1823</v>
      </c>
      <c r="J257">
        <v>1329.1128000000001</v>
      </c>
    </row>
    <row r="258" spans="1:10" x14ac:dyDescent="0.35">
      <c r="A258" t="s">
        <v>2081</v>
      </c>
      <c r="B258" s="2">
        <v>45706</v>
      </c>
      <c r="C258" t="s">
        <v>1451</v>
      </c>
      <c r="D258" t="s">
        <v>1581</v>
      </c>
      <c r="E258" t="s">
        <v>1788</v>
      </c>
      <c r="F258">
        <v>2</v>
      </c>
      <c r="G258">
        <v>71.77</v>
      </c>
      <c r="H258">
        <v>0.22</v>
      </c>
      <c r="I258" t="s">
        <v>1823</v>
      </c>
      <c r="J258">
        <v>111.96120000000001</v>
      </c>
    </row>
    <row r="259" spans="1:10" x14ac:dyDescent="0.35">
      <c r="A259" t="s">
        <v>2082</v>
      </c>
      <c r="B259" s="2">
        <v>45717</v>
      </c>
      <c r="C259" t="s">
        <v>63</v>
      </c>
      <c r="D259" t="s">
        <v>1595</v>
      </c>
      <c r="E259" t="s">
        <v>1756</v>
      </c>
      <c r="F259">
        <v>2</v>
      </c>
      <c r="G259">
        <v>679.86</v>
      </c>
      <c r="H259">
        <v>0.22</v>
      </c>
      <c r="I259" t="s">
        <v>1828</v>
      </c>
      <c r="J259">
        <v>1060.5816</v>
      </c>
    </row>
    <row r="260" spans="1:10" x14ac:dyDescent="0.35">
      <c r="A260" t="s">
        <v>2083</v>
      </c>
      <c r="B260" s="2">
        <v>45300</v>
      </c>
      <c r="C260" t="s">
        <v>463</v>
      </c>
      <c r="D260" t="s">
        <v>1617</v>
      </c>
      <c r="E260" t="s">
        <v>1806</v>
      </c>
      <c r="F260">
        <v>1</v>
      </c>
      <c r="G260">
        <v>222.94</v>
      </c>
      <c r="H260">
        <v>0.19</v>
      </c>
      <c r="I260" t="s">
        <v>1823</v>
      </c>
      <c r="J260">
        <v>180.5814</v>
      </c>
    </row>
    <row r="261" spans="1:10" x14ac:dyDescent="0.35">
      <c r="A261" t="s">
        <v>2084</v>
      </c>
      <c r="B261" s="2">
        <v>45773</v>
      </c>
      <c r="C261" t="s">
        <v>793</v>
      </c>
      <c r="D261" t="s">
        <v>1617</v>
      </c>
      <c r="E261" t="s">
        <v>1760</v>
      </c>
      <c r="F261">
        <v>2</v>
      </c>
      <c r="G261">
        <v>355.3</v>
      </c>
      <c r="I261" t="s">
        <v>1825</v>
      </c>
      <c r="J261">
        <v>589.798</v>
      </c>
    </row>
    <row r="262" spans="1:10" x14ac:dyDescent="0.35">
      <c r="A262" t="s">
        <v>2085</v>
      </c>
      <c r="B262" s="2">
        <v>45497</v>
      </c>
      <c r="C262" t="s">
        <v>365</v>
      </c>
      <c r="D262" t="s">
        <v>1725</v>
      </c>
      <c r="E262" t="s">
        <v>1812</v>
      </c>
      <c r="F262">
        <v>4</v>
      </c>
      <c r="G262">
        <v>611.29999999999995</v>
      </c>
      <c r="H262">
        <v>0.11</v>
      </c>
      <c r="I262" t="s">
        <v>1825</v>
      </c>
      <c r="J262">
        <v>2176.2280000000001</v>
      </c>
    </row>
    <row r="263" spans="1:10" x14ac:dyDescent="0.35">
      <c r="A263" t="s">
        <v>2086</v>
      </c>
      <c r="B263" s="2">
        <v>45742</v>
      </c>
      <c r="C263" t="s">
        <v>1046</v>
      </c>
      <c r="D263" t="s">
        <v>1542</v>
      </c>
      <c r="E263" t="s">
        <v>1781</v>
      </c>
      <c r="F263">
        <v>4</v>
      </c>
      <c r="G263">
        <v>849.21</v>
      </c>
      <c r="H263">
        <v>7.0000000000000007E-2</v>
      </c>
      <c r="I263" t="s">
        <v>1823</v>
      </c>
      <c r="J263">
        <v>3159.0612000000001</v>
      </c>
    </row>
    <row r="264" spans="1:10" x14ac:dyDescent="0.35">
      <c r="A264" t="s">
        <v>2087</v>
      </c>
      <c r="B264" s="2">
        <v>45713</v>
      </c>
      <c r="C264" t="s">
        <v>680</v>
      </c>
      <c r="D264" t="s">
        <v>1631</v>
      </c>
      <c r="E264" t="s">
        <v>1778</v>
      </c>
      <c r="F264">
        <v>3</v>
      </c>
      <c r="G264">
        <v>553.12</v>
      </c>
      <c r="H264">
        <v>0.28000000000000003</v>
      </c>
      <c r="I264" t="s">
        <v>1828</v>
      </c>
      <c r="J264">
        <v>1194.7392</v>
      </c>
    </row>
    <row r="265" spans="1:10" x14ac:dyDescent="0.35">
      <c r="A265" t="s">
        <v>2088</v>
      </c>
      <c r="B265" s="2">
        <v>45826</v>
      </c>
      <c r="C265" t="s">
        <v>895</v>
      </c>
      <c r="D265" t="s">
        <v>1729</v>
      </c>
      <c r="E265" t="s">
        <v>1785</v>
      </c>
      <c r="F265">
        <v>2</v>
      </c>
      <c r="G265">
        <v>903.08</v>
      </c>
      <c r="H265">
        <v>0.18</v>
      </c>
      <c r="I265" t="s">
        <v>1828</v>
      </c>
      <c r="J265">
        <v>1481.0512000000001</v>
      </c>
    </row>
    <row r="266" spans="1:10" x14ac:dyDescent="0.35">
      <c r="A266" t="s">
        <v>2089</v>
      </c>
      <c r="B266" s="2">
        <v>45648</v>
      </c>
      <c r="C266" t="s">
        <v>1471</v>
      </c>
      <c r="D266" t="s">
        <v>1579</v>
      </c>
      <c r="E266" t="s">
        <v>1791</v>
      </c>
      <c r="F266">
        <v>4</v>
      </c>
      <c r="G266">
        <v>640.23</v>
      </c>
      <c r="H266">
        <v>0.06</v>
      </c>
      <c r="I266" t="s">
        <v>1828</v>
      </c>
      <c r="J266">
        <v>2407.2647999999999</v>
      </c>
    </row>
    <row r="267" spans="1:10" x14ac:dyDescent="0.35">
      <c r="A267" t="s">
        <v>2090</v>
      </c>
      <c r="B267" s="2">
        <v>45836</v>
      </c>
      <c r="C267" t="s">
        <v>477</v>
      </c>
      <c r="D267" t="s">
        <v>1589</v>
      </c>
      <c r="E267" t="s">
        <v>1775</v>
      </c>
      <c r="F267">
        <v>1</v>
      </c>
      <c r="G267">
        <v>518</v>
      </c>
      <c r="H267">
        <v>0.25</v>
      </c>
      <c r="I267" t="s">
        <v>1823</v>
      </c>
      <c r="J267">
        <v>388.5</v>
      </c>
    </row>
    <row r="268" spans="1:10" x14ac:dyDescent="0.35">
      <c r="A268" t="s">
        <v>2091</v>
      </c>
      <c r="B268" s="2">
        <v>45437</v>
      </c>
      <c r="C268" t="s">
        <v>1342</v>
      </c>
      <c r="D268" t="s">
        <v>1675</v>
      </c>
      <c r="E268" t="s">
        <v>1768</v>
      </c>
      <c r="F268">
        <v>4</v>
      </c>
      <c r="G268">
        <v>779.25</v>
      </c>
      <c r="H268">
        <v>0.25</v>
      </c>
      <c r="I268" t="s">
        <v>1823</v>
      </c>
      <c r="J268">
        <v>2337.75</v>
      </c>
    </row>
    <row r="269" spans="1:10" x14ac:dyDescent="0.35">
      <c r="A269" t="s">
        <v>2092</v>
      </c>
      <c r="B269" s="2">
        <v>45807</v>
      </c>
      <c r="C269" t="s">
        <v>410</v>
      </c>
      <c r="D269" t="s">
        <v>1713</v>
      </c>
      <c r="E269" t="s">
        <v>1778</v>
      </c>
      <c r="F269">
        <v>2</v>
      </c>
      <c r="G269">
        <v>467.75</v>
      </c>
      <c r="H269">
        <v>0.26</v>
      </c>
      <c r="I269" t="s">
        <v>1823</v>
      </c>
      <c r="J269">
        <v>692.27</v>
      </c>
    </row>
    <row r="270" spans="1:10" x14ac:dyDescent="0.35">
      <c r="A270" t="s">
        <v>2093</v>
      </c>
      <c r="B270" s="2">
        <v>45555</v>
      </c>
      <c r="C270" t="s">
        <v>1262</v>
      </c>
      <c r="D270" t="s">
        <v>1727</v>
      </c>
      <c r="E270" t="s">
        <v>1809</v>
      </c>
      <c r="F270">
        <v>3</v>
      </c>
      <c r="H270">
        <v>0.06</v>
      </c>
      <c r="I270" t="s">
        <v>1823</v>
      </c>
      <c r="J270">
        <v>315.24779999999998</v>
      </c>
    </row>
    <row r="271" spans="1:10" x14ac:dyDescent="0.35">
      <c r="A271" t="s">
        <v>2094</v>
      </c>
      <c r="B271" s="2">
        <v>45803</v>
      </c>
      <c r="C271" t="s">
        <v>710</v>
      </c>
      <c r="D271" t="s">
        <v>1621</v>
      </c>
      <c r="E271" t="s">
        <v>1751</v>
      </c>
      <c r="F271">
        <v>4</v>
      </c>
      <c r="G271">
        <v>747.01</v>
      </c>
      <c r="H271">
        <v>0.13</v>
      </c>
      <c r="I271" t="s">
        <v>1825</v>
      </c>
      <c r="J271">
        <v>2599.5947999999999</v>
      </c>
    </row>
    <row r="272" spans="1:10" x14ac:dyDescent="0.35">
      <c r="A272" t="s">
        <v>2095</v>
      </c>
      <c r="B272" s="2">
        <v>45735</v>
      </c>
      <c r="C272" t="s">
        <v>359</v>
      </c>
      <c r="D272" t="s">
        <v>1725</v>
      </c>
      <c r="E272" t="s">
        <v>1793</v>
      </c>
      <c r="F272">
        <v>4</v>
      </c>
      <c r="G272">
        <v>461.83</v>
      </c>
      <c r="H272">
        <v>0.28000000000000003</v>
      </c>
      <c r="I272" t="s">
        <v>1825</v>
      </c>
      <c r="J272">
        <v>1330.0704000000001</v>
      </c>
    </row>
    <row r="273" spans="1:10" x14ac:dyDescent="0.35">
      <c r="A273" t="s">
        <v>2096</v>
      </c>
      <c r="B273" s="2">
        <v>45750</v>
      </c>
      <c r="C273" t="s">
        <v>457</v>
      </c>
      <c r="D273" t="s">
        <v>1687</v>
      </c>
      <c r="E273" t="s">
        <v>1781</v>
      </c>
      <c r="F273">
        <v>2</v>
      </c>
      <c r="G273">
        <v>105.15</v>
      </c>
      <c r="H273">
        <v>0.06</v>
      </c>
      <c r="I273" t="s">
        <v>1823</v>
      </c>
      <c r="J273">
        <v>197.68199999999999</v>
      </c>
    </row>
    <row r="274" spans="1:10" x14ac:dyDescent="0.35">
      <c r="A274" t="s">
        <v>2097</v>
      </c>
      <c r="B274" s="2">
        <v>45693</v>
      </c>
      <c r="C274" t="s">
        <v>134</v>
      </c>
      <c r="D274" t="s">
        <v>1593</v>
      </c>
      <c r="E274" t="s">
        <v>1765</v>
      </c>
      <c r="F274">
        <v>3</v>
      </c>
      <c r="G274">
        <v>610.24</v>
      </c>
      <c r="H274">
        <v>0.17</v>
      </c>
      <c r="I274" t="s">
        <v>1828</v>
      </c>
      <c r="J274">
        <v>1519.4975999999999</v>
      </c>
    </row>
    <row r="275" spans="1:10" x14ac:dyDescent="0.35">
      <c r="A275" t="s">
        <v>2098</v>
      </c>
      <c r="B275" s="2">
        <v>45667</v>
      </c>
      <c r="C275" t="s">
        <v>983</v>
      </c>
      <c r="D275" t="s">
        <v>1695</v>
      </c>
      <c r="E275" t="s">
        <v>1781</v>
      </c>
      <c r="F275">
        <v>1</v>
      </c>
      <c r="G275">
        <v>872.12</v>
      </c>
      <c r="H275">
        <v>7.0000000000000007E-2</v>
      </c>
      <c r="I275" t="s">
        <v>1825</v>
      </c>
      <c r="J275">
        <v>811.07159999999999</v>
      </c>
    </row>
    <row r="276" spans="1:10" x14ac:dyDescent="0.35">
      <c r="A276" t="s">
        <v>2099</v>
      </c>
      <c r="B276" s="2">
        <v>45316</v>
      </c>
      <c r="C276" t="s">
        <v>1342</v>
      </c>
      <c r="D276" t="s">
        <v>1567</v>
      </c>
      <c r="E276" t="s">
        <v>1756</v>
      </c>
      <c r="F276">
        <v>1</v>
      </c>
      <c r="G276">
        <v>406.79</v>
      </c>
      <c r="H276">
        <v>0.03</v>
      </c>
      <c r="I276" t="s">
        <v>1828</v>
      </c>
      <c r="J276">
        <v>394.58629999999999</v>
      </c>
    </row>
    <row r="277" spans="1:10" x14ac:dyDescent="0.35">
      <c r="A277" t="s">
        <v>2100</v>
      </c>
      <c r="B277" s="2">
        <v>45932</v>
      </c>
      <c r="C277" t="s">
        <v>1162</v>
      </c>
      <c r="D277" t="s">
        <v>1655</v>
      </c>
      <c r="E277" t="s">
        <v>1798</v>
      </c>
      <c r="F277">
        <v>1</v>
      </c>
      <c r="G277">
        <v>606.01</v>
      </c>
      <c r="H277">
        <v>0.04</v>
      </c>
      <c r="I277" t="s">
        <v>1825</v>
      </c>
      <c r="J277">
        <v>581.76959999999997</v>
      </c>
    </row>
    <row r="278" spans="1:10" x14ac:dyDescent="0.35">
      <c r="A278" t="s">
        <v>2101</v>
      </c>
      <c r="B278" s="2">
        <v>45483</v>
      </c>
      <c r="C278" t="s">
        <v>1094</v>
      </c>
      <c r="D278" t="s">
        <v>1581</v>
      </c>
      <c r="E278" t="s">
        <v>1772</v>
      </c>
      <c r="F278">
        <v>4</v>
      </c>
      <c r="G278">
        <v>322.58</v>
      </c>
      <c r="H278">
        <v>0.06</v>
      </c>
      <c r="I278" t="s">
        <v>1823</v>
      </c>
      <c r="J278">
        <v>1212.9007999999999</v>
      </c>
    </row>
    <row r="279" spans="1:10" x14ac:dyDescent="0.35">
      <c r="A279" t="s">
        <v>2102</v>
      </c>
      <c r="B279" s="2">
        <v>45661</v>
      </c>
      <c r="C279" t="s">
        <v>1488</v>
      </c>
      <c r="D279" t="s">
        <v>1701</v>
      </c>
      <c r="E279" t="s">
        <v>1809</v>
      </c>
      <c r="F279">
        <v>4</v>
      </c>
      <c r="G279">
        <v>463.17</v>
      </c>
      <c r="H279">
        <v>0.06</v>
      </c>
      <c r="I279" t="s">
        <v>1825</v>
      </c>
      <c r="J279">
        <v>1741.5192</v>
      </c>
    </row>
    <row r="280" spans="1:10" x14ac:dyDescent="0.35">
      <c r="A280" t="s">
        <v>2103</v>
      </c>
      <c r="B280" s="2">
        <v>45798</v>
      </c>
      <c r="C280" t="s">
        <v>995</v>
      </c>
      <c r="D280" t="s">
        <v>1597</v>
      </c>
      <c r="E280" t="s">
        <v>1778</v>
      </c>
      <c r="F280">
        <v>4</v>
      </c>
      <c r="G280">
        <v>285.82</v>
      </c>
      <c r="H280">
        <v>0.18</v>
      </c>
      <c r="I280" t="s">
        <v>1825</v>
      </c>
      <c r="J280">
        <v>937.4896</v>
      </c>
    </row>
    <row r="281" spans="1:10" x14ac:dyDescent="0.35">
      <c r="A281" t="s">
        <v>2104</v>
      </c>
      <c r="B281" s="2">
        <v>45868</v>
      </c>
      <c r="C281" t="s">
        <v>1025</v>
      </c>
      <c r="D281" t="s">
        <v>1621</v>
      </c>
      <c r="E281" t="s">
        <v>1791</v>
      </c>
      <c r="F281">
        <v>3</v>
      </c>
      <c r="G281">
        <v>995.38</v>
      </c>
      <c r="H281">
        <v>0.1</v>
      </c>
      <c r="I281" t="s">
        <v>1825</v>
      </c>
      <c r="J281">
        <v>2687.5259999999998</v>
      </c>
    </row>
    <row r="282" spans="1:10" x14ac:dyDescent="0.35">
      <c r="A282" t="s">
        <v>2105</v>
      </c>
      <c r="B282" s="2">
        <v>45757</v>
      </c>
      <c r="C282" t="s">
        <v>413</v>
      </c>
      <c r="D282" t="s">
        <v>1671</v>
      </c>
      <c r="E282" t="s">
        <v>1781</v>
      </c>
      <c r="F282">
        <v>1</v>
      </c>
      <c r="G282">
        <v>329.31</v>
      </c>
      <c r="H282">
        <v>0.09</v>
      </c>
      <c r="I282" t="s">
        <v>1823</v>
      </c>
      <c r="J282">
        <v>299.6721</v>
      </c>
    </row>
    <row r="283" spans="1:10" x14ac:dyDescent="0.35">
      <c r="A283" t="s">
        <v>2106</v>
      </c>
      <c r="B283" s="2">
        <v>45475</v>
      </c>
      <c r="C283" t="s">
        <v>1506</v>
      </c>
      <c r="D283" t="s">
        <v>1641</v>
      </c>
      <c r="E283" t="s">
        <v>1803</v>
      </c>
      <c r="F283">
        <v>3</v>
      </c>
      <c r="G283">
        <v>64.2</v>
      </c>
      <c r="H283">
        <v>0.08</v>
      </c>
      <c r="I283" t="s">
        <v>1828</v>
      </c>
      <c r="J283">
        <v>177.19200000000001</v>
      </c>
    </row>
    <row r="284" spans="1:10" x14ac:dyDescent="0.35">
      <c r="A284" t="s">
        <v>2107</v>
      </c>
      <c r="B284" s="2">
        <v>45829</v>
      </c>
      <c r="C284" t="s">
        <v>835</v>
      </c>
      <c r="D284" t="s">
        <v>1569</v>
      </c>
      <c r="E284" t="s">
        <v>1796</v>
      </c>
      <c r="F284">
        <v>3</v>
      </c>
      <c r="G284">
        <v>697.13</v>
      </c>
      <c r="H284">
        <v>0.25</v>
      </c>
      <c r="I284" t="s">
        <v>1828</v>
      </c>
      <c r="J284">
        <v>1568.5425</v>
      </c>
    </row>
    <row r="285" spans="1:10" x14ac:dyDescent="0.35">
      <c r="A285" t="s">
        <v>2108</v>
      </c>
      <c r="B285" s="2">
        <v>45639</v>
      </c>
      <c r="C285" t="s">
        <v>97</v>
      </c>
      <c r="D285" t="s">
        <v>1564</v>
      </c>
      <c r="E285" t="s">
        <v>1772</v>
      </c>
      <c r="F285">
        <v>3</v>
      </c>
      <c r="G285">
        <v>134.30000000000001</v>
      </c>
      <c r="H285">
        <v>0.14000000000000001</v>
      </c>
      <c r="I285" t="s">
        <v>1823</v>
      </c>
      <c r="J285">
        <v>346.49400000000003</v>
      </c>
    </row>
    <row r="286" spans="1:10" x14ac:dyDescent="0.35">
      <c r="A286" t="s">
        <v>2109</v>
      </c>
      <c r="B286" s="2">
        <v>45518</v>
      </c>
      <c r="C286" t="s">
        <v>829</v>
      </c>
      <c r="D286" t="s">
        <v>1715</v>
      </c>
      <c r="E286" t="s">
        <v>1796</v>
      </c>
      <c r="F286">
        <v>1</v>
      </c>
      <c r="G286">
        <v>520.92999999999995</v>
      </c>
      <c r="H286">
        <v>0.15</v>
      </c>
      <c r="I286" t="s">
        <v>1823</v>
      </c>
      <c r="J286">
        <v>442.79050000000001</v>
      </c>
    </row>
    <row r="287" spans="1:10" x14ac:dyDescent="0.35">
      <c r="A287" t="s">
        <v>2110</v>
      </c>
      <c r="B287" s="2">
        <v>45721</v>
      </c>
      <c r="C287" t="s">
        <v>726</v>
      </c>
      <c r="D287" t="s">
        <v>1585</v>
      </c>
      <c r="E287" t="s">
        <v>1778</v>
      </c>
      <c r="F287">
        <v>2</v>
      </c>
      <c r="G287">
        <v>350.12</v>
      </c>
      <c r="H287">
        <v>0.21</v>
      </c>
      <c r="I287" t="s">
        <v>1828</v>
      </c>
      <c r="J287">
        <v>553.18960000000004</v>
      </c>
    </row>
    <row r="288" spans="1:10" x14ac:dyDescent="0.35">
      <c r="A288" t="s">
        <v>2111</v>
      </c>
      <c r="B288" s="2">
        <v>45308</v>
      </c>
      <c r="C288" t="s">
        <v>1436</v>
      </c>
      <c r="D288" t="s">
        <v>1643</v>
      </c>
      <c r="E288" t="s">
        <v>1812</v>
      </c>
      <c r="F288">
        <v>3</v>
      </c>
      <c r="G288">
        <v>807.95</v>
      </c>
      <c r="H288">
        <v>0.1</v>
      </c>
      <c r="I288" t="s">
        <v>1825</v>
      </c>
      <c r="J288">
        <v>2181.4650000000011</v>
      </c>
    </row>
    <row r="289" spans="1:10" x14ac:dyDescent="0.35">
      <c r="A289" t="s">
        <v>2112</v>
      </c>
      <c r="B289" s="2">
        <v>45889</v>
      </c>
      <c r="C289" t="s">
        <v>1052</v>
      </c>
      <c r="D289" t="s">
        <v>1623</v>
      </c>
      <c r="E289" t="s">
        <v>1775</v>
      </c>
      <c r="F289">
        <v>4</v>
      </c>
      <c r="G289">
        <v>766.03</v>
      </c>
      <c r="H289">
        <v>0.28999999999999998</v>
      </c>
      <c r="I289" t="s">
        <v>1825</v>
      </c>
      <c r="J289">
        <v>2175.5252</v>
      </c>
    </row>
    <row r="290" spans="1:10" x14ac:dyDescent="0.35">
      <c r="A290" t="s">
        <v>2113</v>
      </c>
      <c r="B290" s="2">
        <v>45386</v>
      </c>
      <c r="C290" t="s">
        <v>600</v>
      </c>
      <c r="D290" t="s">
        <v>1661</v>
      </c>
      <c r="E290" t="s">
        <v>1781</v>
      </c>
      <c r="F290">
        <v>3</v>
      </c>
      <c r="G290">
        <v>545.1</v>
      </c>
      <c r="H290">
        <v>0.08</v>
      </c>
      <c r="I290" t="s">
        <v>1828</v>
      </c>
      <c r="J290">
        <v>1504.4760000000001</v>
      </c>
    </row>
    <row r="291" spans="1:10" x14ac:dyDescent="0.35">
      <c r="A291" t="s">
        <v>2114</v>
      </c>
      <c r="B291" s="2">
        <v>45438</v>
      </c>
      <c r="C291" t="s">
        <v>838</v>
      </c>
      <c r="D291" t="s">
        <v>1677</v>
      </c>
      <c r="E291" t="s">
        <v>1778</v>
      </c>
      <c r="F291">
        <v>1</v>
      </c>
      <c r="G291">
        <v>203.61</v>
      </c>
      <c r="H291">
        <v>0.24</v>
      </c>
      <c r="I291" t="s">
        <v>1828</v>
      </c>
      <c r="J291">
        <v>154.74359999999999</v>
      </c>
    </row>
    <row r="292" spans="1:10" x14ac:dyDescent="0.35">
      <c r="A292" t="s">
        <v>2115</v>
      </c>
      <c r="B292" s="2">
        <v>45856</v>
      </c>
      <c r="C292" t="s">
        <v>1294</v>
      </c>
      <c r="D292" t="s">
        <v>1741</v>
      </c>
      <c r="E292" t="s">
        <v>1800</v>
      </c>
      <c r="F292">
        <v>4</v>
      </c>
      <c r="G292">
        <v>493.8</v>
      </c>
      <c r="H292">
        <v>0.24</v>
      </c>
      <c r="I292" t="s">
        <v>1828</v>
      </c>
      <c r="J292">
        <v>1501.152</v>
      </c>
    </row>
    <row r="293" spans="1:10" x14ac:dyDescent="0.35">
      <c r="A293" t="s">
        <v>2116</v>
      </c>
      <c r="B293" s="2">
        <v>45485</v>
      </c>
      <c r="C293" t="s">
        <v>78</v>
      </c>
      <c r="D293" t="s">
        <v>1629</v>
      </c>
      <c r="E293" t="s">
        <v>1806</v>
      </c>
      <c r="F293">
        <v>1</v>
      </c>
      <c r="G293">
        <v>640.54999999999995</v>
      </c>
      <c r="H293">
        <v>0.25</v>
      </c>
      <c r="I293" t="s">
        <v>1823</v>
      </c>
      <c r="J293">
        <v>480.41250000000002</v>
      </c>
    </row>
    <row r="294" spans="1:10" x14ac:dyDescent="0.35">
      <c r="A294" t="s">
        <v>2117</v>
      </c>
      <c r="B294" s="2">
        <v>45545</v>
      </c>
      <c r="C294" t="s">
        <v>413</v>
      </c>
      <c r="D294" t="s">
        <v>1695</v>
      </c>
      <c r="E294" t="s">
        <v>1768</v>
      </c>
      <c r="F294">
        <v>1</v>
      </c>
      <c r="G294">
        <v>702.53</v>
      </c>
      <c r="H294">
        <v>0.3</v>
      </c>
      <c r="I294" t="s">
        <v>1823</v>
      </c>
      <c r="J294">
        <v>491.77100000000002</v>
      </c>
    </row>
    <row r="295" spans="1:10" x14ac:dyDescent="0.35">
      <c r="A295" t="s">
        <v>2118</v>
      </c>
      <c r="B295" s="2">
        <v>45826</v>
      </c>
      <c r="C295" t="s">
        <v>723</v>
      </c>
      <c r="D295" t="s">
        <v>1625</v>
      </c>
      <c r="E295" t="s">
        <v>1781</v>
      </c>
      <c r="F295">
        <v>4</v>
      </c>
      <c r="G295">
        <v>139.94</v>
      </c>
      <c r="H295">
        <v>0.24</v>
      </c>
      <c r="I295" t="s">
        <v>1823</v>
      </c>
      <c r="J295">
        <v>425.41759999999999</v>
      </c>
    </row>
    <row r="296" spans="1:10" x14ac:dyDescent="0.35">
      <c r="A296" t="s">
        <v>2119</v>
      </c>
      <c r="B296" s="2">
        <v>45654</v>
      </c>
      <c r="C296" t="s">
        <v>880</v>
      </c>
      <c r="D296" t="s">
        <v>1585</v>
      </c>
      <c r="E296" t="s">
        <v>1781</v>
      </c>
      <c r="F296">
        <v>2</v>
      </c>
      <c r="G296">
        <v>230.85</v>
      </c>
      <c r="H296">
        <v>0.18</v>
      </c>
      <c r="I296" t="s">
        <v>1823</v>
      </c>
      <c r="J296">
        <v>378.59399999999999</v>
      </c>
    </row>
    <row r="297" spans="1:10" x14ac:dyDescent="0.35">
      <c r="A297" t="s">
        <v>2120</v>
      </c>
      <c r="B297" s="2">
        <v>45556</v>
      </c>
      <c r="C297" t="s">
        <v>686</v>
      </c>
      <c r="D297" t="s">
        <v>1717</v>
      </c>
      <c r="E297" t="s">
        <v>1806</v>
      </c>
      <c r="F297">
        <v>4</v>
      </c>
      <c r="G297">
        <v>626.35</v>
      </c>
      <c r="H297">
        <v>0.25</v>
      </c>
      <c r="I297" t="s">
        <v>1828</v>
      </c>
      <c r="J297">
        <v>1879.05</v>
      </c>
    </row>
    <row r="298" spans="1:10" x14ac:dyDescent="0.35">
      <c r="A298" t="s">
        <v>2121</v>
      </c>
      <c r="B298" s="2">
        <v>45434</v>
      </c>
      <c r="C298" t="s">
        <v>297</v>
      </c>
      <c r="D298" t="s">
        <v>1629</v>
      </c>
      <c r="E298" t="s">
        <v>1798</v>
      </c>
      <c r="F298">
        <v>4</v>
      </c>
      <c r="G298">
        <v>108.55</v>
      </c>
      <c r="H298">
        <v>0.18</v>
      </c>
      <c r="I298" t="s">
        <v>1825</v>
      </c>
      <c r="J298">
        <v>356.04399999999998</v>
      </c>
    </row>
    <row r="299" spans="1:10" x14ac:dyDescent="0.35">
      <c r="A299" t="s">
        <v>2122</v>
      </c>
      <c r="B299" s="2">
        <v>45871</v>
      </c>
      <c r="C299" t="s">
        <v>627</v>
      </c>
      <c r="D299" t="s">
        <v>1581</v>
      </c>
      <c r="E299" t="s">
        <v>1756</v>
      </c>
      <c r="F299">
        <v>4</v>
      </c>
      <c r="G299">
        <v>353.67</v>
      </c>
      <c r="H299">
        <v>0.03</v>
      </c>
      <c r="I299" t="s">
        <v>1828</v>
      </c>
      <c r="J299">
        <v>1372.2396000000001</v>
      </c>
    </row>
    <row r="300" spans="1:10" x14ac:dyDescent="0.35">
      <c r="A300" t="s">
        <v>2123</v>
      </c>
      <c r="B300" s="2">
        <v>45583</v>
      </c>
      <c r="C300" t="s">
        <v>240</v>
      </c>
      <c r="D300" t="s">
        <v>1727</v>
      </c>
      <c r="E300" t="s">
        <v>1756</v>
      </c>
      <c r="F300">
        <v>4</v>
      </c>
      <c r="G300">
        <v>61.98</v>
      </c>
      <c r="H300">
        <v>0.16</v>
      </c>
      <c r="I300" t="s">
        <v>1823</v>
      </c>
      <c r="J300">
        <v>208.25280000000001</v>
      </c>
    </row>
    <row r="301" spans="1:10" x14ac:dyDescent="0.35">
      <c r="A301" t="s">
        <v>2124</v>
      </c>
      <c r="B301" s="2">
        <v>45348</v>
      </c>
      <c r="C301" t="s">
        <v>701</v>
      </c>
      <c r="D301" t="s">
        <v>1591</v>
      </c>
      <c r="E301" t="s">
        <v>1812</v>
      </c>
      <c r="F301">
        <v>2</v>
      </c>
      <c r="G301">
        <v>873.1</v>
      </c>
      <c r="H301">
        <v>0.12</v>
      </c>
      <c r="I301" t="s">
        <v>1825</v>
      </c>
      <c r="J301">
        <v>1536.6559999999999</v>
      </c>
    </row>
    <row r="302" spans="1:10" x14ac:dyDescent="0.35">
      <c r="A302" t="s">
        <v>2125</v>
      </c>
      <c r="B302" s="2">
        <v>45268</v>
      </c>
      <c r="C302" t="s">
        <v>647</v>
      </c>
      <c r="D302" t="s">
        <v>1571</v>
      </c>
      <c r="E302" t="s">
        <v>1800</v>
      </c>
      <c r="F302">
        <v>4</v>
      </c>
      <c r="G302">
        <v>889.47</v>
      </c>
      <c r="H302">
        <v>0.24</v>
      </c>
      <c r="I302" t="s">
        <v>1823</v>
      </c>
      <c r="J302">
        <v>2703.9888000000001</v>
      </c>
    </row>
    <row r="303" spans="1:10" x14ac:dyDescent="0.35">
      <c r="A303" t="s">
        <v>2126</v>
      </c>
      <c r="B303" s="2">
        <v>45596</v>
      </c>
      <c r="C303" t="s">
        <v>118</v>
      </c>
      <c r="D303" t="s">
        <v>1695</v>
      </c>
      <c r="E303" t="s">
        <v>1791</v>
      </c>
      <c r="F303">
        <v>3</v>
      </c>
      <c r="G303">
        <v>803.76</v>
      </c>
      <c r="H303">
        <v>0.19</v>
      </c>
      <c r="I303" t="s">
        <v>1828</v>
      </c>
      <c r="J303">
        <v>1953.1368</v>
      </c>
    </row>
    <row r="304" spans="1:10" x14ac:dyDescent="0.35">
      <c r="A304" t="s">
        <v>2127</v>
      </c>
      <c r="B304" s="2">
        <v>45624</v>
      </c>
      <c r="C304" t="s">
        <v>1442</v>
      </c>
      <c r="D304" t="s">
        <v>1697</v>
      </c>
      <c r="E304" t="s">
        <v>1772</v>
      </c>
      <c r="F304">
        <v>2</v>
      </c>
      <c r="G304">
        <v>865.14</v>
      </c>
      <c r="H304">
        <v>0.2</v>
      </c>
      <c r="I304" t="s">
        <v>1825</v>
      </c>
      <c r="J304">
        <v>1384.2239999999999</v>
      </c>
    </row>
    <row r="305" spans="1:10" x14ac:dyDescent="0.35">
      <c r="A305" t="s">
        <v>2128</v>
      </c>
      <c r="B305" s="2">
        <v>45813</v>
      </c>
      <c r="C305" t="s">
        <v>346</v>
      </c>
      <c r="D305" t="s">
        <v>1609</v>
      </c>
      <c r="E305" t="s">
        <v>1785</v>
      </c>
      <c r="F305">
        <v>2</v>
      </c>
      <c r="G305">
        <v>916.49</v>
      </c>
      <c r="H305">
        <v>0.3</v>
      </c>
      <c r="I305" t="s">
        <v>1828</v>
      </c>
      <c r="J305">
        <v>1283.086</v>
      </c>
    </row>
    <row r="306" spans="1:10" x14ac:dyDescent="0.35">
      <c r="A306" t="s">
        <v>2129</v>
      </c>
      <c r="B306" s="2">
        <v>45615</v>
      </c>
      <c r="C306" t="s">
        <v>163</v>
      </c>
      <c r="D306" t="s">
        <v>1649</v>
      </c>
      <c r="E306" t="s">
        <v>1793</v>
      </c>
      <c r="F306">
        <v>3</v>
      </c>
      <c r="G306">
        <v>781.39</v>
      </c>
      <c r="H306">
        <v>0.12</v>
      </c>
      <c r="I306" t="s">
        <v>1823</v>
      </c>
      <c r="J306">
        <v>2062.8696</v>
      </c>
    </row>
    <row r="307" spans="1:10" x14ac:dyDescent="0.35">
      <c r="A307" t="s">
        <v>2130</v>
      </c>
      <c r="B307" s="2">
        <v>45431</v>
      </c>
      <c r="C307" t="s">
        <v>686</v>
      </c>
      <c r="D307" t="s">
        <v>1623</v>
      </c>
      <c r="E307" t="s">
        <v>1793</v>
      </c>
      <c r="F307">
        <v>4</v>
      </c>
      <c r="G307">
        <v>619.74</v>
      </c>
      <c r="H307">
        <v>0.13</v>
      </c>
      <c r="I307" t="s">
        <v>1828</v>
      </c>
      <c r="J307">
        <v>2156.6952000000001</v>
      </c>
    </row>
    <row r="308" spans="1:10" x14ac:dyDescent="0.35">
      <c r="A308" t="s">
        <v>2131</v>
      </c>
      <c r="B308" s="2">
        <v>45679</v>
      </c>
      <c r="C308" t="s">
        <v>1480</v>
      </c>
      <c r="D308" t="s">
        <v>1671</v>
      </c>
      <c r="E308" t="s">
        <v>1798</v>
      </c>
      <c r="F308">
        <v>2</v>
      </c>
      <c r="G308">
        <v>837.76</v>
      </c>
      <c r="H308">
        <v>0.03</v>
      </c>
      <c r="I308" t="s">
        <v>1828</v>
      </c>
      <c r="J308">
        <v>1625.2544</v>
      </c>
    </row>
    <row r="309" spans="1:10" x14ac:dyDescent="0.35">
      <c r="A309" t="s">
        <v>2132</v>
      </c>
      <c r="B309" s="2">
        <v>45842</v>
      </c>
      <c r="C309" t="s">
        <v>1394</v>
      </c>
      <c r="D309" t="s">
        <v>1727</v>
      </c>
      <c r="E309" t="s">
        <v>1756</v>
      </c>
      <c r="F309">
        <v>3</v>
      </c>
      <c r="G309">
        <v>135.94</v>
      </c>
      <c r="H309">
        <v>0.2</v>
      </c>
      <c r="I309" t="s">
        <v>1823</v>
      </c>
      <c r="J309">
        <v>326.25599999999997</v>
      </c>
    </row>
    <row r="310" spans="1:10" x14ac:dyDescent="0.35">
      <c r="A310" t="s">
        <v>2133</v>
      </c>
      <c r="B310" s="2">
        <v>45796</v>
      </c>
      <c r="C310" t="s">
        <v>1474</v>
      </c>
      <c r="D310" t="s">
        <v>1695</v>
      </c>
      <c r="E310" t="s">
        <v>1756</v>
      </c>
      <c r="F310">
        <v>4</v>
      </c>
      <c r="G310">
        <v>396.53</v>
      </c>
      <c r="H310">
        <v>7.0000000000000007E-2</v>
      </c>
      <c r="I310" t="s">
        <v>1825</v>
      </c>
      <c r="J310">
        <v>1475.0916</v>
      </c>
    </row>
    <row r="311" spans="1:10" x14ac:dyDescent="0.35">
      <c r="A311" t="s">
        <v>2134</v>
      </c>
      <c r="B311" s="2">
        <v>45264</v>
      </c>
      <c r="C311" t="s">
        <v>712</v>
      </c>
      <c r="D311" t="s">
        <v>1605</v>
      </c>
      <c r="E311" t="s">
        <v>1798</v>
      </c>
      <c r="F311">
        <v>2</v>
      </c>
      <c r="G311">
        <v>722.45</v>
      </c>
      <c r="H311">
        <v>0.22</v>
      </c>
      <c r="I311" t="s">
        <v>1825</v>
      </c>
      <c r="J311">
        <v>1127.0219999999999</v>
      </c>
    </row>
    <row r="312" spans="1:10" x14ac:dyDescent="0.35">
      <c r="A312" t="s">
        <v>2135</v>
      </c>
      <c r="B312" s="2">
        <v>45504</v>
      </c>
      <c r="C312" t="s">
        <v>180</v>
      </c>
      <c r="D312" t="s">
        <v>1675</v>
      </c>
      <c r="E312" t="s">
        <v>1760</v>
      </c>
      <c r="F312">
        <v>2</v>
      </c>
      <c r="G312">
        <v>138.41</v>
      </c>
      <c r="H312">
        <v>0.02</v>
      </c>
      <c r="I312" t="s">
        <v>1823</v>
      </c>
      <c r="J312">
        <v>271.28359999999998</v>
      </c>
    </row>
    <row r="313" spans="1:10" x14ac:dyDescent="0.35">
      <c r="A313" t="s">
        <v>2136</v>
      </c>
      <c r="B313" s="2">
        <v>45679</v>
      </c>
      <c r="C313" t="s">
        <v>434</v>
      </c>
      <c r="D313" t="s">
        <v>1707</v>
      </c>
      <c r="E313" t="s">
        <v>1760</v>
      </c>
      <c r="F313">
        <v>4</v>
      </c>
      <c r="G313">
        <v>741.51</v>
      </c>
      <c r="H313">
        <v>0.09</v>
      </c>
      <c r="I313" t="s">
        <v>1828</v>
      </c>
      <c r="J313">
        <v>2699.0963999999999</v>
      </c>
    </row>
    <row r="314" spans="1:10" x14ac:dyDescent="0.35">
      <c r="A314" t="s">
        <v>2137</v>
      </c>
      <c r="B314" s="2">
        <v>45611</v>
      </c>
      <c r="C314" t="s">
        <v>100</v>
      </c>
      <c r="D314" t="s">
        <v>1707</v>
      </c>
      <c r="E314" t="s">
        <v>1806</v>
      </c>
      <c r="F314">
        <v>2</v>
      </c>
      <c r="G314">
        <v>588.9</v>
      </c>
      <c r="H314">
        <v>0.19</v>
      </c>
      <c r="I314" t="s">
        <v>1825</v>
      </c>
      <c r="J314">
        <v>954.01800000000003</v>
      </c>
    </row>
    <row r="315" spans="1:10" x14ac:dyDescent="0.35">
      <c r="A315" t="s">
        <v>2138</v>
      </c>
      <c r="B315" s="2">
        <v>45389</v>
      </c>
      <c r="C315" t="s">
        <v>959</v>
      </c>
      <c r="D315" t="s">
        <v>1647</v>
      </c>
      <c r="E315" t="s">
        <v>1760</v>
      </c>
      <c r="F315">
        <v>1</v>
      </c>
      <c r="G315">
        <v>88.92</v>
      </c>
      <c r="H315">
        <v>0.19</v>
      </c>
      <c r="I315" t="s">
        <v>1825</v>
      </c>
      <c r="J315">
        <v>72.025200000000012</v>
      </c>
    </row>
    <row r="316" spans="1:10" x14ac:dyDescent="0.35">
      <c r="A316" t="s">
        <v>2139</v>
      </c>
      <c r="B316" s="2">
        <v>45339</v>
      </c>
      <c r="C316" t="s">
        <v>410</v>
      </c>
      <c r="D316" t="s">
        <v>1669</v>
      </c>
      <c r="E316" t="s">
        <v>1803</v>
      </c>
      <c r="F316">
        <v>1</v>
      </c>
      <c r="G316">
        <v>299.13</v>
      </c>
      <c r="H316">
        <v>0.1</v>
      </c>
      <c r="I316" t="s">
        <v>1828</v>
      </c>
      <c r="J316">
        <v>269.21699999999998</v>
      </c>
    </row>
    <row r="317" spans="1:10" x14ac:dyDescent="0.35">
      <c r="A317" t="s">
        <v>2140</v>
      </c>
      <c r="B317" s="2">
        <v>45433</v>
      </c>
      <c r="C317" t="s">
        <v>404</v>
      </c>
      <c r="D317" t="s">
        <v>1701</v>
      </c>
      <c r="E317" t="s">
        <v>1765</v>
      </c>
      <c r="F317">
        <v>2</v>
      </c>
      <c r="G317">
        <v>548.29999999999995</v>
      </c>
      <c r="H317">
        <v>0.23</v>
      </c>
      <c r="I317" t="s">
        <v>1823</v>
      </c>
      <c r="J317">
        <v>844.38199999999995</v>
      </c>
    </row>
    <row r="318" spans="1:10" x14ac:dyDescent="0.35">
      <c r="A318" t="s">
        <v>2141</v>
      </c>
      <c r="B318" s="2">
        <v>45435</v>
      </c>
      <c r="C318" t="s">
        <v>835</v>
      </c>
      <c r="D318" t="s">
        <v>1655</v>
      </c>
      <c r="E318" t="s">
        <v>1788</v>
      </c>
      <c r="F318">
        <v>3</v>
      </c>
      <c r="G318">
        <v>977.55</v>
      </c>
      <c r="H318">
        <v>0.02</v>
      </c>
      <c r="I318" t="s">
        <v>1825</v>
      </c>
      <c r="J318">
        <v>2873.9969999999989</v>
      </c>
    </row>
    <row r="319" spans="1:10" x14ac:dyDescent="0.35">
      <c r="A319" t="s">
        <v>2142</v>
      </c>
      <c r="B319" s="2">
        <v>45823</v>
      </c>
      <c r="C319" t="s">
        <v>1085</v>
      </c>
      <c r="D319" t="s">
        <v>1635</v>
      </c>
      <c r="E319" t="s">
        <v>1809</v>
      </c>
      <c r="F319">
        <v>1</v>
      </c>
      <c r="G319">
        <v>459.42</v>
      </c>
      <c r="H319">
        <v>0.28000000000000003</v>
      </c>
      <c r="I319" t="s">
        <v>1828</v>
      </c>
      <c r="J319">
        <v>330.7824</v>
      </c>
    </row>
    <row r="320" spans="1:10" x14ac:dyDescent="0.35">
      <c r="A320" t="s">
        <v>2143</v>
      </c>
      <c r="B320" s="2">
        <v>45663</v>
      </c>
      <c r="C320" t="s">
        <v>317</v>
      </c>
      <c r="D320" t="s">
        <v>1548</v>
      </c>
      <c r="E320" t="s">
        <v>1768</v>
      </c>
      <c r="F320">
        <v>2</v>
      </c>
      <c r="G320">
        <v>123.19</v>
      </c>
      <c r="H320">
        <v>0.19</v>
      </c>
      <c r="I320" t="s">
        <v>1823</v>
      </c>
      <c r="J320">
        <v>199.56780000000001</v>
      </c>
    </row>
    <row r="321" spans="1:10" x14ac:dyDescent="0.35">
      <c r="A321" t="s">
        <v>2144</v>
      </c>
      <c r="B321" s="2">
        <v>45879</v>
      </c>
      <c r="C321" t="s">
        <v>1120</v>
      </c>
      <c r="D321" t="s">
        <v>1657</v>
      </c>
      <c r="E321" t="s">
        <v>1812</v>
      </c>
      <c r="F321">
        <v>1</v>
      </c>
      <c r="G321">
        <v>222.95</v>
      </c>
      <c r="H321">
        <v>0.02</v>
      </c>
      <c r="I321" t="s">
        <v>1825</v>
      </c>
      <c r="J321">
        <v>218.49100000000001</v>
      </c>
    </row>
    <row r="322" spans="1:10" x14ac:dyDescent="0.35">
      <c r="A322" t="s">
        <v>2145</v>
      </c>
      <c r="B322" s="2">
        <v>45840</v>
      </c>
      <c r="C322" t="s">
        <v>1043</v>
      </c>
      <c r="D322" t="s">
        <v>1611</v>
      </c>
      <c r="E322" t="s">
        <v>1768</v>
      </c>
      <c r="F322">
        <v>3</v>
      </c>
      <c r="G322">
        <v>601.92999999999995</v>
      </c>
      <c r="H322">
        <v>0.14000000000000001</v>
      </c>
      <c r="I322" t="s">
        <v>1823</v>
      </c>
      <c r="J322">
        <v>1552.9793999999999</v>
      </c>
    </row>
    <row r="323" spans="1:10" x14ac:dyDescent="0.35">
      <c r="A323" t="s">
        <v>2146</v>
      </c>
      <c r="B323" s="2">
        <v>45380</v>
      </c>
      <c r="C323" t="s">
        <v>938</v>
      </c>
      <c r="D323" t="s">
        <v>1685</v>
      </c>
      <c r="E323" t="s">
        <v>1760</v>
      </c>
      <c r="F323">
        <v>1</v>
      </c>
      <c r="G323">
        <v>564.1</v>
      </c>
      <c r="H323">
        <v>0.03</v>
      </c>
      <c r="I323" t="s">
        <v>1823</v>
      </c>
      <c r="J323">
        <v>547.17700000000002</v>
      </c>
    </row>
    <row r="324" spans="1:10" x14ac:dyDescent="0.35">
      <c r="A324" t="s">
        <v>2147</v>
      </c>
      <c r="B324" s="2">
        <v>45672</v>
      </c>
      <c r="C324" t="s">
        <v>340</v>
      </c>
      <c r="D324" t="s">
        <v>1707</v>
      </c>
      <c r="E324" t="s">
        <v>1772</v>
      </c>
      <c r="F324">
        <v>1</v>
      </c>
      <c r="G324">
        <v>516.62</v>
      </c>
      <c r="H324">
        <v>0.18</v>
      </c>
      <c r="I324" t="s">
        <v>1823</v>
      </c>
      <c r="J324">
        <v>423.62840000000011</v>
      </c>
    </row>
    <row r="325" spans="1:10" x14ac:dyDescent="0.35">
      <c r="A325" t="s">
        <v>2148</v>
      </c>
      <c r="B325" s="2">
        <v>45497</v>
      </c>
      <c r="C325" t="s">
        <v>1356</v>
      </c>
      <c r="D325" t="s">
        <v>1673</v>
      </c>
      <c r="E325" t="s">
        <v>1793</v>
      </c>
      <c r="F325">
        <v>1</v>
      </c>
      <c r="G325">
        <v>934.75</v>
      </c>
      <c r="H325">
        <v>0.11</v>
      </c>
      <c r="I325" t="s">
        <v>1825</v>
      </c>
      <c r="J325">
        <v>831.92750000000001</v>
      </c>
    </row>
    <row r="326" spans="1:10" x14ac:dyDescent="0.35">
      <c r="A326" t="s">
        <v>2149</v>
      </c>
      <c r="B326" s="2">
        <v>45407</v>
      </c>
      <c r="C326" t="s">
        <v>751</v>
      </c>
      <c r="D326" t="s">
        <v>1743</v>
      </c>
      <c r="E326" t="s">
        <v>1778</v>
      </c>
      <c r="F326">
        <v>4</v>
      </c>
      <c r="G326">
        <v>548.44000000000005</v>
      </c>
      <c r="H326">
        <v>0.05</v>
      </c>
      <c r="I326" t="s">
        <v>1825</v>
      </c>
      <c r="J326">
        <v>2084.0720000000001</v>
      </c>
    </row>
    <row r="327" spans="1:10" x14ac:dyDescent="0.35">
      <c r="A327" t="s">
        <v>2150</v>
      </c>
      <c r="B327" s="2">
        <v>45764</v>
      </c>
      <c r="C327" t="s">
        <v>63</v>
      </c>
      <c r="D327" t="s">
        <v>1621</v>
      </c>
      <c r="E327" t="s">
        <v>1765</v>
      </c>
      <c r="F327">
        <v>3</v>
      </c>
      <c r="G327">
        <v>361.11</v>
      </c>
      <c r="H327">
        <v>0.06</v>
      </c>
      <c r="I327" t="s">
        <v>1823</v>
      </c>
      <c r="J327">
        <v>1018.3302</v>
      </c>
    </row>
    <row r="328" spans="1:10" x14ac:dyDescent="0.35">
      <c r="A328" t="s">
        <v>2151</v>
      </c>
      <c r="B328" s="2">
        <v>45924</v>
      </c>
      <c r="C328" t="s">
        <v>615</v>
      </c>
      <c r="D328" t="s">
        <v>1573</v>
      </c>
      <c r="E328" t="s">
        <v>1756</v>
      </c>
      <c r="F328">
        <v>2</v>
      </c>
      <c r="G328">
        <v>610.37</v>
      </c>
      <c r="H328">
        <v>0.1</v>
      </c>
      <c r="I328" t="s">
        <v>1825</v>
      </c>
      <c r="J328">
        <v>1098.6659999999999</v>
      </c>
    </row>
    <row r="329" spans="1:10" x14ac:dyDescent="0.35">
      <c r="A329" t="s">
        <v>2152</v>
      </c>
      <c r="B329" s="2">
        <v>45240</v>
      </c>
      <c r="C329" t="s">
        <v>1049</v>
      </c>
      <c r="D329" t="s">
        <v>1649</v>
      </c>
      <c r="E329" t="s">
        <v>1803</v>
      </c>
      <c r="F329">
        <v>1</v>
      </c>
      <c r="G329">
        <v>272.2</v>
      </c>
      <c r="H329">
        <v>0.3</v>
      </c>
      <c r="I329" t="s">
        <v>1823</v>
      </c>
      <c r="J329">
        <v>190.54</v>
      </c>
    </row>
    <row r="330" spans="1:10" x14ac:dyDescent="0.35">
      <c r="A330" t="s">
        <v>2153</v>
      </c>
      <c r="B330" s="2">
        <v>45349</v>
      </c>
      <c r="C330" t="s">
        <v>1356</v>
      </c>
      <c r="D330" t="s">
        <v>1701</v>
      </c>
      <c r="E330" t="s">
        <v>1775</v>
      </c>
      <c r="F330">
        <v>3</v>
      </c>
      <c r="G330">
        <v>573.1</v>
      </c>
      <c r="H330">
        <v>0.16</v>
      </c>
      <c r="I330" t="s">
        <v>1828</v>
      </c>
      <c r="J330">
        <v>1444.212</v>
      </c>
    </row>
    <row r="331" spans="1:10" x14ac:dyDescent="0.35">
      <c r="A331" t="s">
        <v>2154</v>
      </c>
      <c r="B331" s="2">
        <v>45756</v>
      </c>
      <c r="C331" t="s">
        <v>1013</v>
      </c>
      <c r="D331" t="s">
        <v>1556</v>
      </c>
      <c r="E331" t="s">
        <v>1751</v>
      </c>
      <c r="F331">
        <v>4</v>
      </c>
      <c r="G331">
        <v>24.72</v>
      </c>
      <c r="H331">
        <v>0.28000000000000003</v>
      </c>
      <c r="I331" t="s">
        <v>1823</v>
      </c>
      <c r="J331">
        <v>71.193599999999989</v>
      </c>
    </row>
    <row r="332" spans="1:10" x14ac:dyDescent="0.35">
      <c r="A332" t="s">
        <v>2155</v>
      </c>
      <c r="B332" s="2">
        <v>45478</v>
      </c>
      <c r="C332" t="s">
        <v>802</v>
      </c>
      <c r="D332" t="s">
        <v>1564</v>
      </c>
      <c r="E332" t="s">
        <v>1785</v>
      </c>
      <c r="F332">
        <v>3</v>
      </c>
      <c r="G332">
        <v>268.89</v>
      </c>
      <c r="H332">
        <v>7.0000000000000007E-2</v>
      </c>
      <c r="I332" t="s">
        <v>1828</v>
      </c>
      <c r="J332">
        <v>750.20309999999995</v>
      </c>
    </row>
    <row r="333" spans="1:10" x14ac:dyDescent="0.35">
      <c r="A333" t="s">
        <v>2156</v>
      </c>
      <c r="B333" s="2">
        <v>45890</v>
      </c>
      <c r="C333" t="s">
        <v>820</v>
      </c>
      <c r="D333" t="s">
        <v>1683</v>
      </c>
      <c r="E333" t="s">
        <v>1785</v>
      </c>
      <c r="F333">
        <v>1</v>
      </c>
      <c r="G333">
        <v>78.5</v>
      </c>
      <c r="H333">
        <v>0.17</v>
      </c>
      <c r="I333" t="s">
        <v>1828</v>
      </c>
      <c r="J333">
        <v>65.155000000000001</v>
      </c>
    </row>
    <row r="334" spans="1:10" x14ac:dyDescent="0.35">
      <c r="A334" t="s">
        <v>2157</v>
      </c>
      <c r="B334" s="2">
        <v>45815</v>
      </c>
      <c r="C334" t="s">
        <v>454</v>
      </c>
      <c r="D334" t="s">
        <v>1619</v>
      </c>
      <c r="E334" t="s">
        <v>1768</v>
      </c>
      <c r="F334">
        <v>3</v>
      </c>
      <c r="G334">
        <v>399.42</v>
      </c>
      <c r="H334">
        <v>0.02</v>
      </c>
      <c r="I334" t="s">
        <v>1823</v>
      </c>
      <c r="J334">
        <v>1174.2947999999999</v>
      </c>
    </row>
    <row r="335" spans="1:10" x14ac:dyDescent="0.35">
      <c r="A335" t="s">
        <v>2158</v>
      </c>
      <c r="B335" s="2">
        <v>45891</v>
      </c>
      <c r="C335" t="s">
        <v>306</v>
      </c>
      <c r="D335" t="s">
        <v>1609</v>
      </c>
      <c r="E335" t="s">
        <v>1812</v>
      </c>
      <c r="F335">
        <v>3</v>
      </c>
      <c r="G335">
        <v>455.82</v>
      </c>
      <c r="H335">
        <v>0.01</v>
      </c>
      <c r="I335" t="s">
        <v>1825</v>
      </c>
      <c r="J335">
        <v>1353.7854</v>
      </c>
    </row>
    <row r="336" spans="1:10" x14ac:dyDescent="0.35">
      <c r="A336" t="s">
        <v>2159</v>
      </c>
      <c r="B336" s="2">
        <v>45609</v>
      </c>
      <c r="C336" t="s">
        <v>1094</v>
      </c>
      <c r="D336" t="s">
        <v>1647</v>
      </c>
      <c r="E336" t="s">
        <v>1772</v>
      </c>
      <c r="F336">
        <v>2</v>
      </c>
      <c r="G336">
        <v>613.23</v>
      </c>
      <c r="H336">
        <v>0.15</v>
      </c>
      <c r="I336" t="s">
        <v>1825</v>
      </c>
      <c r="J336">
        <v>1042.491</v>
      </c>
    </row>
    <row r="337" spans="1:10" x14ac:dyDescent="0.35">
      <c r="A337" t="s">
        <v>2160</v>
      </c>
      <c r="B337" s="2">
        <v>45309</v>
      </c>
      <c r="C337" t="s">
        <v>1413</v>
      </c>
      <c r="D337" t="s">
        <v>1548</v>
      </c>
      <c r="E337" t="s">
        <v>1798</v>
      </c>
      <c r="F337">
        <v>4</v>
      </c>
      <c r="G337">
        <v>971.9</v>
      </c>
      <c r="H337">
        <v>0.28000000000000003</v>
      </c>
      <c r="I337" t="s">
        <v>1825</v>
      </c>
      <c r="J337">
        <v>2799.0720000000001</v>
      </c>
    </row>
    <row r="338" spans="1:10" x14ac:dyDescent="0.35">
      <c r="A338" t="s">
        <v>2161</v>
      </c>
      <c r="B338" s="2">
        <v>45519</v>
      </c>
      <c r="C338" t="s">
        <v>137</v>
      </c>
      <c r="D338" t="s">
        <v>1603</v>
      </c>
      <c r="E338" t="s">
        <v>1778</v>
      </c>
      <c r="F338">
        <v>3</v>
      </c>
      <c r="G338">
        <v>884.92</v>
      </c>
      <c r="H338">
        <v>0.06</v>
      </c>
      <c r="I338" t="s">
        <v>1825</v>
      </c>
      <c r="J338">
        <v>2495.4744000000001</v>
      </c>
    </row>
    <row r="339" spans="1:10" x14ac:dyDescent="0.35">
      <c r="A339" t="s">
        <v>2162</v>
      </c>
      <c r="B339" s="2">
        <v>45921</v>
      </c>
      <c r="C339" t="s">
        <v>313</v>
      </c>
      <c r="D339" t="s">
        <v>1561</v>
      </c>
      <c r="E339" t="s">
        <v>1785</v>
      </c>
      <c r="F339">
        <v>1</v>
      </c>
      <c r="G339">
        <v>125</v>
      </c>
      <c r="H339">
        <v>0.23</v>
      </c>
      <c r="I339" t="s">
        <v>1823</v>
      </c>
      <c r="J339">
        <v>96.25</v>
      </c>
    </row>
    <row r="340" spans="1:10" x14ac:dyDescent="0.35">
      <c r="A340" t="s">
        <v>2163</v>
      </c>
      <c r="B340" s="2">
        <v>45465</v>
      </c>
      <c r="C340" t="s">
        <v>440</v>
      </c>
      <c r="D340" t="s">
        <v>1567</v>
      </c>
      <c r="E340" t="s">
        <v>1800</v>
      </c>
      <c r="F340">
        <v>2</v>
      </c>
      <c r="G340">
        <v>188.25</v>
      </c>
      <c r="H340">
        <v>0.08</v>
      </c>
      <c r="I340" t="s">
        <v>1825</v>
      </c>
      <c r="J340">
        <v>346.38</v>
      </c>
    </row>
    <row r="341" spans="1:10" x14ac:dyDescent="0.35">
      <c r="A341" t="s">
        <v>2164</v>
      </c>
      <c r="B341" s="2">
        <v>45303</v>
      </c>
      <c r="C341" t="s">
        <v>718</v>
      </c>
      <c r="D341" t="s">
        <v>1639</v>
      </c>
      <c r="E341" t="s">
        <v>1775</v>
      </c>
      <c r="F341">
        <v>4</v>
      </c>
      <c r="G341">
        <v>344.12</v>
      </c>
      <c r="H341">
        <v>0.25</v>
      </c>
      <c r="I341" t="s">
        <v>1825</v>
      </c>
      <c r="J341">
        <v>1032.3599999999999</v>
      </c>
    </row>
    <row r="342" spans="1:10" x14ac:dyDescent="0.35">
      <c r="A342" t="s">
        <v>2165</v>
      </c>
      <c r="B342" s="2">
        <v>45218</v>
      </c>
      <c r="C342" t="s">
        <v>180</v>
      </c>
      <c r="D342" t="s">
        <v>1581</v>
      </c>
      <c r="E342" t="s">
        <v>1812</v>
      </c>
      <c r="F342">
        <v>3</v>
      </c>
      <c r="G342">
        <v>997.95</v>
      </c>
      <c r="H342">
        <v>0.09</v>
      </c>
      <c r="I342" t="s">
        <v>1828</v>
      </c>
      <c r="J342">
        <v>2724.4034999999999</v>
      </c>
    </row>
    <row r="343" spans="1:10" x14ac:dyDescent="0.35">
      <c r="A343" t="s">
        <v>2166</v>
      </c>
      <c r="B343" s="2">
        <v>45727</v>
      </c>
      <c r="C343" t="s">
        <v>504</v>
      </c>
      <c r="D343" t="s">
        <v>1569</v>
      </c>
      <c r="E343" t="s">
        <v>1800</v>
      </c>
      <c r="F343">
        <v>3</v>
      </c>
      <c r="G343">
        <v>121.64</v>
      </c>
      <c r="H343">
        <v>7.0000000000000007E-2</v>
      </c>
      <c r="I343" t="s">
        <v>1825</v>
      </c>
      <c r="J343">
        <v>339.37560000000002</v>
      </c>
    </row>
    <row r="344" spans="1:10" x14ac:dyDescent="0.35">
      <c r="A344" t="s">
        <v>2167</v>
      </c>
      <c r="B344" s="2">
        <v>45557</v>
      </c>
      <c r="C344" t="s">
        <v>715</v>
      </c>
      <c r="D344" t="s">
        <v>1683</v>
      </c>
      <c r="E344" t="s">
        <v>1788</v>
      </c>
      <c r="F344">
        <v>2</v>
      </c>
      <c r="G344">
        <v>692.72</v>
      </c>
      <c r="H344">
        <v>0.13</v>
      </c>
      <c r="I344" t="s">
        <v>1825</v>
      </c>
      <c r="J344">
        <v>1205.3327999999999</v>
      </c>
    </row>
    <row r="345" spans="1:10" x14ac:dyDescent="0.35">
      <c r="A345" t="s">
        <v>2168</v>
      </c>
      <c r="B345" s="2">
        <v>45623</v>
      </c>
      <c r="C345" t="s">
        <v>114</v>
      </c>
      <c r="D345" t="s">
        <v>1595</v>
      </c>
      <c r="E345" t="s">
        <v>1812</v>
      </c>
      <c r="F345">
        <v>3</v>
      </c>
      <c r="G345">
        <v>794.59</v>
      </c>
      <c r="H345">
        <v>0.03</v>
      </c>
      <c r="I345" t="s">
        <v>1825</v>
      </c>
      <c r="J345">
        <v>2312.2568999999999</v>
      </c>
    </row>
    <row r="346" spans="1:10" x14ac:dyDescent="0.35">
      <c r="A346" t="s">
        <v>2169</v>
      </c>
      <c r="B346" s="2">
        <v>45224</v>
      </c>
      <c r="C346" t="s">
        <v>67</v>
      </c>
      <c r="D346" t="s">
        <v>1599</v>
      </c>
      <c r="E346" t="s">
        <v>1785</v>
      </c>
      <c r="F346">
        <v>1</v>
      </c>
      <c r="G346">
        <v>907.95</v>
      </c>
      <c r="H346">
        <v>0.1</v>
      </c>
      <c r="I346" t="s">
        <v>1825</v>
      </c>
      <c r="J346">
        <v>817.15500000000009</v>
      </c>
    </row>
    <row r="347" spans="1:10" x14ac:dyDescent="0.35">
      <c r="A347" t="s">
        <v>2170</v>
      </c>
      <c r="B347" s="2">
        <v>45940</v>
      </c>
      <c r="C347" t="s">
        <v>910</v>
      </c>
      <c r="D347" t="s">
        <v>1647</v>
      </c>
      <c r="E347" t="s">
        <v>1751</v>
      </c>
      <c r="F347">
        <v>2</v>
      </c>
      <c r="G347">
        <v>660.81</v>
      </c>
      <c r="H347">
        <v>0.18</v>
      </c>
      <c r="I347" t="s">
        <v>1823</v>
      </c>
      <c r="J347">
        <v>1083.7284</v>
      </c>
    </row>
    <row r="348" spans="1:10" x14ac:dyDescent="0.35">
      <c r="A348" t="s">
        <v>2171</v>
      </c>
      <c r="B348" s="2">
        <v>45915</v>
      </c>
      <c r="C348" t="s">
        <v>226</v>
      </c>
      <c r="D348" t="s">
        <v>1649</v>
      </c>
      <c r="E348" t="s">
        <v>1781</v>
      </c>
      <c r="F348">
        <v>3</v>
      </c>
      <c r="G348">
        <v>564.94000000000005</v>
      </c>
      <c r="H348">
        <v>0.22</v>
      </c>
      <c r="I348" t="s">
        <v>1828</v>
      </c>
      <c r="J348">
        <v>1321.9595999999999</v>
      </c>
    </row>
    <row r="349" spans="1:10" x14ac:dyDescent="0.35">
      <c r="A349" t="s">
        <v>2172</v>
      </c>
      <c r="B349" s="2">
        <v>45541</v>
      </c>
      <c r="C349" t="s">
        <v>204</v>
      </c>
      <c r="D349" t="s">
        <v>1577</v>
      </c>
      <c r="E349" t="s">
        <v>1800</v>
      </c>
      <c r="F349">
        <v>2</v>
      </c>
      <c r="G349">
        <v>280.37</v>
      </c>
      <c r="H349">
        <v>0.22</v>
      </c>
      <c r="I349" t="s">
        <v>1828</v>
      </c>
      <c r="J349">
        <v>437.37720000000002</v>
      </c>
    </row>
    <row r="350" spans="1:10" x14ac:dyDescent="0.35">
      <c r="A350" t="s">
        <v>2173</v>
      </c>
      <c r="B350" s="2">
        <v>45489</v>
      </c>
      <c r="C350" t="s">
        <v>1162</v>
      </c>
      <c r="D350" t="s">
        <v>1647</v>
      </c>
      <c r="E350" t="s">
        <v>1765</v>
      </c>
      <c r="F350">
        <v>2</v>
      </c>
      <c r="G350">
        <v>85.23</v>
      </c>
      <c r="H350">
        <v>0.13</v>
      </c>
      <c r="I350" t="s">
        <v>1823</v>
      </c>
      <c r="J350">
        <v>148.30019999999999</v>
      </c>
    </row>
    <row r="351" spans="1:10" x14ac:dyDescent="0.35">
      <c r="A351" t="s">
        <v>2174</v>
      </c>
      <c r="B351" s="2">
        <v>45748</v>
      </c>
      <c r="C351" t="s">
        <v>983</v>
      </c>
      <c r="D351" t="s">
        <v>1601</v>
      </c>
      <c r="E351" t="s">
        <v>1796</v>
      </c>
      <c r="F351">
        <v>2</v>
      </c>
      <c r="G351">
        <v>563.29999999999995</v>
      </c>
      <c r="H351">
        <v>0.26</v>
      </c>
      <c r="I351" t="s">
        <v>1823</v>
      </c>
      <c r="J351">
        <v>833.68399999999997</v>
      </c>
    </row>
    <row r="352" spans="1:10" x14ac:dyDescent="0.35">
      <c r="A352" t="s">
        <v>2175</v>
      </c>
      <c r="B352" s="2">
        <v>45309</v>
      </c>
      <c r="C352" t="s">
        <v>134</v>
      </c>
      <c r="D352" t="s">
        <v>1707</v>
      </c>
      <c r="E352" t="s">
        <v>1809</v>
      </c>
      <c r="F352">
        <v>2</v>
      </c>
      <c r="G352">
        <v>827.81</v>
      </c>
      <c r="H352">
        <v>0.04</v>
      </c>
      <c r="I352" t="s">
        <v>1825</v>
      </c>
      <c r="J352">
        <v>1589.3951999999999</v>
      </c>
    </row>
    <row r="353" spans="1:10" x14ac:dyDescent="0.35">
      <c r="A353" t="s">
        <v>2176</v>
      </c>
      <c r="B353" s="2">
        <v>45621</v>
      </c>
      <c r="C353" t="s">
        <v>695</v>
      </c>
      <c r="D353" t="s">
        <v>1571</v>
      </c>
      <c r="E353" t="s">
        <v>1809</v>
      </c>
      <c r="F353">
        <v>3</v>
      </c>
      <c r="G353">
        <v>877.71</v>
      </c>
      <c r="H353">
        <v>0.12</v>
      </c>
      <c r="I353" t="s">
        <v>1825</v>
      </c>
      <c r="J353">
        <v>2317.1543999999999</v>
      </c>
    </row>
    <row r="354" spans="1:10" x14ac:dyDescent="0.35">
      <c r="A354" t="s">
        <v>2177</v>
      </c>
      <c r="B354" s="2">
        <v>45603</v>
      </c>
      <c r="C354" t="s">
        <v>820</v>
      </c>
      <c r="D354" t="s">
        <v>1661</v>
      </c>
      <c r="E354" t="s">
        <v>1785</v>
      </c>
      <c r="F354">
        <v>4</v>
      </c>
      <c r="G354">
        <v>488.56</v>
      </c>
      <c r="H354">
        <v>0.26</v>
      </c>
      <c r="I354" t="s">
        <v>1828</v>
      </c>
      <c r="J354">
        <v>1446.1376</v>
      </c>
    </row>
    <row r="355" spans="1:10" x14ac:dyDescent="0.35">
      <c r="A355" t="s">
        <v>2178</v>
      </c>
      <c r="B355" s="2">
        <v>45501</v>
      </c>
      <c r="C355" t="s">
        <v>368</v>
      </c>
      <c r="D355" t="s">
        <v>1597</v>
      </c>
      <c r="E355" t="s">
        <v>1793</v>
      </c>
      <c r="F355">
        <v>4</v>
      </c>
      <c r="G355">
        <v>175.91</v>
      </c>
      <c r="H355">
        <v>0.13</v>
      </c>
      <c r="I355" t="s">
        <v>1825</v>
      </c>
      <c r="J355">
        <v>612.16679999999997</v>
      </c>
    </row>
    <row r="356" spans="1:10" x14ac:dyDescent="0.35">
      <c r="A356" t="s">
        <v>2179</v>
      </c>
      <c r="B356" s="2">
        <v>45398</v>
      </c>
      <c r="C356" t="s">
        <v>793</v>
      </c>
      <c r="D356" t="s">
        <v>1721</v>
      </c>
      <c r="E356" t="s">
        <v>1781</v>
      </c>
      <c r="F356">
        <v>4</v>
      </c>
      <c r="G356">
        <v>289.66000000000003</v>
      </c>
      <c r="H356">
        <v>0.25</v>
      </c>
      <c r="I356" t="s">
        <v>1828</v>
      </c>
      <c r="J356">
        <v>868.98</v>
      </c>
    </row>
    <row r="357" spans="1:10" x14ac:dyDescent="0.35">
      <c r="A357" t="s">
        <v>2180</v>
      </c>
      <c r="B357" s="2">
        <v>45304</v>
      </c>
      <c r="C357" t="s">
        <v>772</v>
      </c>
      <c r="D357" t="s">
        <v>1577</v>
      </c>
      <c r="E357" t="s">
        <v>1800</v>
      </c>
      <c r="F357">
        <v>2</v>
      </c>
      <c r="G357">
        <v>899.27</v>
      </c>
      <c r="H357">
        <v>0.17</v>
      </c>
      <c r="I357" t="s">
        <v>1823</v>
      </c>
      <c r="J357">
        <v>1492.7882</v>
      </c>
    </row>
    <row r="358" spans="1:10" x14ac:dyDescent="0.35">
      <c r="A358" t="s">
        <v>2181</v>
      </c>
      <c r="B358" s="2">
        <v>45299</v>
      </c>
      <c r="C358" t="s">
        <v>240</v>
      </c>
      <c r="D358" t="s">
        <v>1583</v>
      </c>
      <c r="E358" t="s">
        <v>1756</v>
      </c>
      <c r="F358">
        <v>1</v>
      </c>
      <c r="G358">
        <v>691.38</v>
      </c>
      <c r="H358">
        <v>0.11</v>
      </c>
      <c r="I358" t="s">
        <v>1828</v>
      </c>
      <c r="J358">
        <v>615.32820000000004</v>
      </c>
    </row>
    <row r="359" spans="1:10" x14ac:dyDescent="0.35">
      <c r="A359" t="s">
        <v>2182</v>
      </c>
      <c r="B359" s="2">
        <v>45564</v>
      </c>
      <c r="C359" t="s">
        <v>549</v>
      </c>
      <c r="D359" t="s">
        <v>1601</v>
      </c>
      <c r="E359" t="s">
        <v>1751</v>
      </c>
      <c r="F359">
        <v>3</v>
      </c>
      <c r="G359">
        <v>158.72</v>
      </c>
      <c r="H359">
        <v>0.13</v>
      </c>
      <c r="I359" t="s">
        <v>1823</v>
      </c>
      <c r="J359">
        <v>414.25920000000002</v>
      </c>
    </row>
    <row r="360" spans="1:10" x14ac:dyDescent="0.35">
      <c r="A360" t="s">
        <v>2183</v>
      </c>
      <c r="B360" s="2">
        <v>45413</v>
      </c>
      <c r="C360" t="s">
        <v>683</v>
      </c>
      <c r="D360" t="s">
        <v>1667</v>
      </c>
      <c r="E360" t="s">
        <v>1803</v>
      </c>
      <c r="F360">
        <v>4</v>
      </c>
      <c r="G360">
        <v>537.15</v>
      </c>
      <c r="H360">
        <v>0.06</v>
      </c>
      <c r="I360" t="s">
        <v>1828</v>
      </c>
      <c r="J360">
        <v>2019.684</v>
      </c>
    </row>
    <row r="361" spans="1:10" x14ac:dyDescent="0.35">
      <c r="A361" t="s">
        <v>2184</v>
      </c>
      <c r="B361" s="2">
        <v>45480</v>
      </c>
      <c r="C361" t="s">
        <v>1294</v>
      </c>
      <c r="D361" t="s">
        <v>1629</v>
      </c>
      <c r="E361" t="s">
        <v>1785</v>
      </c>
      <c r="F361">
        <v>3</v>
      </c>
      <c r="G361">
        <v>771.7</v>
      </c>
      <c r="H361">
        <v>0.05</v>
      </c>
      <c r="I361" t="s">
        <v>1828</v>
      </c>
      <c r="J361">
        <v>2199.3449999999998</v>
      </c>
    </row>
    <row r="362" spans="1:10" x14ac:dyDescent="0.35">
      <c r="A362" t="s">
        <v>2185</v>
      </c>
      <c r="B362" s="2">
        <v>45610</v>
      </c>
      <c r="C362" t="s">
        <v>380</v>
      </c>
      <c r="D362" t="s">
        <v>1723</v>
      </c>
      <c r="E362" t="s">
        <v>1756</v>
      </c>
      <c r="F362">
        <v>4</v>
      </c>
      <c r="G362">
        <v>677.25</v>
      </c>
      <c r="H362">
        <v>0.14000000000000001</v>
      </c>
      <c r="I362" t="s">
        <v>1825</v>
      </c>
      <c r="J362">
        <v>2329.7399999999998</v>
      </c>
    </row>
    <row r="363" spans="1:10" x14ac:dyDescent="0.35">
      <c r="A363" t="s">
        <v>2186</v>
      </c>
      <c r="B363" s="2">
        <v>45763</v>
      </c>
      <c r="C363" t="s">
        <v>362</v>
      </c>
      <c r="D363" t="s">
        <v>1743</v>
      </c>
      <c r="E363" t="s">
        <v>1791</v>
      </c>
      <c r="F363">
        <v>1</v>
      </c>
      <c r="G363">
        <v>645.48</v>
      </c>
      <c r="H363">
        <v>0.26</v>
      </c>
      <c r="I363" t="s">
        <v>1828</v>
      </c>
      <c r="J363">
        <v>477.65519999999998</v>
      </c>
    </row>
    <row r="364" spans="1:10" x14ac:dyDescent="0.35">
      <c r="A364" t="s">
        <v>2187</v>
      </c>
      <c r="B364" s="2">
        <v>45856</v>
      </c>
      <c r="C364" t="s">
        <v>1126</v>
      </c>
      <c r="D364" t="s">
        <v>1693</v>
      </c>
      <c r="E364" t="s">
        <v>1760</v>
      </c>
      <c r="F364">
        <v>2</v>
      </c>
      <c r="G364">
        <v>934</v>
      </c>
      <c r="H364">
        <v>0.3</v>
      </c>
      <c r="I364" t="s">
        <v>1828</v>
      </c>
      <c r="J364">
        <v>1307.5999999999999</v>
      </c>
    </row>
    <row r="365" spans="1:10" x14ac:dyDescent="0.35">
      <c r="A365" t="s">
        <v>2188</v>
      </c>
      <c r="B365" s="2">
        <v>45712</v>
      </c>
      <c r="C365" t="s">
        <v>1049</v>
      </c>
      <c r="D365" t="s">
        <v>1639</v>
      </c>
      <c r="E365" t="s">
        <v>1760</v>
      </c>
      <c r="F365">
        <v>1</v>
      </c>
      <c r="G365">
        <v>669.53</v>
      </c>
      <c r="H365">
        <v>0.2</v>
      </c>
      <c r="I365" t="s">
        <v>1823</v>
      </c>
      <c r="J365">
        <v>535.62400000000002</v>
      </c>
    </row>
    <row r="366" spans="1:10" x14ac:dyDescent="0.35">
      <c r="A366" t="s">
        <v>2189</v>
      </c>
      <c r="B366" s="2">
        <v>45723</v>
      </c>
      <c r="C366" t="s">
        <v>701</v>
      </c>
      <c r="D366" t="s">
        <v>1617</v>
      </c>
      <c r="E366" t="s">
        <v>1809</v>
      </c>
      <c r="F366">
        <v>1</v>
      </c>
      <c r="G366">
        <v>213.69</v>
      </c>
      <c r="H366">
        <v>0.28000000000000003</v>
      </c>
      <c r="I366" t="s">
        <v>1828</v>
      </c>
      <c r="J366">
        <v>153.85679999999999</v>
      </c>
    </row>
    <row r="367" spans="1:10" x14ac:dyDescent="0.35">
      <c r="A367" t="s">
        <v>2190</v>
      </c>
      <c r="B367" s="2">
        <v>45706</v>
      </c>
      <c r="C367" t="s">
        <v>280</v>
      </c>
      <c r="D367" t="s">
        <v>1589</v>
      </c>
      <c r="E367" t="s">
        <v>1812</v>
      </c>
      <c r="F367">
        <v>2</v>
      </c>
      <c r="G367">
        <v>99.1</v>
      </c>
      <c r="H367">
        <v>0.2</v>
      </c>
      <c r="I367" t="s">
        <v>1825</v>
      </c>
      <c r="J367">
        <v>158.56</v>
      </c>
    </row>
    <row r="368" spans="1:10" x14ac:dyDescent="0.35">
      <c r="A368" t="s">
        <v>2191</v>
      </c>
      <c r="B368" s="2">
        <v>45469</v>
      </c>
      <c r="C368" t="s">
        <v>1156</v>
      </c>
      <c r="D368" t="s">
        <v>1621</v>
      </c>
      <c r="E368" t="s">
        <v>1803</v>
      </c>
      <c r="F368">
        <v>1</v>
      </c>
      <c r="G368">
        <v>628.98</v>
      </c>
      <c r="H368">
        <v>0.03</v>
      </c>
      <c r="I368" t="s">
        <v>1828</v>
      </c>
      <c r="J368">
        <v>610.11059999999998</v>
      </c>
    </row>
    <row r="369" spans="1:10" x14ac:dyDescent="0.35">
      <c r="A369" t="s">
        <v>2192</v>
      </c>
      <c r="B369" s="2">
        <v>45711</v>
      </c>
      <c r="C369" t="s">
        <v>306</v>
      </c>
      <c r="D369" t="s">
        <v>1715</v>
      </c>
      <c r="E369" t="s">
        <v>1768</v>
      </c>
      <c r="F369">
        <v>3</v>
      </c>
      <c r="G369">
        <v>944.64</v>
      </c>
      <c r="H369">
        <v>0.26</v>
      </c>
      <c r="I369" t="s">
        <v>1823</v>
      </c>
      <c r="J369">
        <v>2097.1008000000002</v>
      </c>
    </row>
    <row r="370" spans="1:10" x14ac:dyDescent="0.35">
      <c r="A370" t="s">
        <v>2193</v>
      </c>
      <c r="B370" s="2">
        <v>45823</v>
      </c>
      <c r="C370" t="s">
        <v>1451</v>
      </c>
      <c r="D370" t="s">
        <v>1733</v>
      </c>
      <c r="E370" t="s">
        <v>1793</v>
      </c>
      <c r="F370">
        <v>2</v>
      </c>
      <c r="G370">
        <v>121.7</v>
      </c>
      <c r="H370">
        <v>0.06</v>
      </c>
      <c r="I370" t="s">
        <v>1828</v>
      </c>
      <c r="J370">
        <v>228.79599999999999</v>
      </c>
    </row>
    <row r="371" spans="1:10" x14ac:dyDescent="0.35">
      <c r="A371" t="s">
        <v>2194</v>
      </c>
      <c r="B371" s="2">
        <v>45217</v>
      </c>
      <c r="C371" t="s">
        <v>1385</v>
      </c>
      <c r="D371" t="s">
        <v>1677</v>
      </c>
      <c r="E371" t="s">
        <v>1765</v>
      </c>
      <c r="F371">
        <v>4</v>
      </c>
      <c r="G371">
        <v>269.49</v>
      </c>
      <c r="H371">
        <v>7.0000000000000007E-2</v>
      </c>
      <c r="I371" t="s">
        <v>1825</v>
      </c>
      <c r="J371">
        <v>1002.5028</v>
      </c>
    </row>
    <row r="372" spans="1:10" x14ac:dyDescent="0.35">
      <c r="A372" t="s">
        <v>2195</v>
      </c>
      <c r="B372" s="2">
        <v>45733</v>
      </c>
      <c r="C372" t="s">
        <v>352</v>
      </c>
      <c r="D372" t="s">
        <v>1591</v>
      </c>
      <c r="E372" t="s">
        <v>1809</v>
      </c>
      <c r="F372">
        <v>1</v>
      </c>
      <c r="G372">
        <v>678.2</v>
      </c>
      <c r="H372">
        <v>0.14000000000000001</v>
      </c>
      <c r="I372" t="s">
        <v>1823</v>
      </c>
      <c r="J372">
        <v>583.25200000000007</v>
      </c>
    </row>
    <row r="373" spans="1:10" x14ac:dyDescent="0.35">
      <c r="A373" t="s">
        <v>2196</v>
      </c>
      <c r="B373" s="2">
        <v>45520</v>
      </c>
      <c r="C373" t="s">
        <v>742</v>
      </c>
      <c r="D373" t="s">
        <v>1727</v>
      </c>
      <c r="E373" t="s">
        <v>1796</v>
      </c>
      <c r="F373">
        <v>1</v>
      </c>
      <c r="G373">
        <v>752.45</v>
      </c>
      <c r="H373">
        <v>0.21</v>
      </c>
      <c r="I373" t="s">
        <v>1828</v>
      </c>
      <c r="J373">
        <v>594.43550000000005</v>
      </c>
    </row>
    <row r="374" spans="1:10" x14ac:dyDescent="0.35">
      <c r="A374" t="s">
        <v>2197</v>
      </c>
      <c r="B374" s="2">
        <v>45373</v>
      </c>
      <c r="C374" t="s">
        <v>147</v>
      </c>
      <c r="D374" t="s">
        <v>1735</v>
      </c>
      <c r="E374" t="s">
        <v>1796</v>
      </c>
      <c r="F374">
        <v>2</v>
      </c>
      <c r="G374">
        <v>209.66</v>
      </c>
      <c r="H374">
        <v>0.21</v>
      </c>
      <c r="I374" t="s">
        <v>1823</v>
      </c>
      <c r="J374">
        <v>331.26280000000003</v>
      </c>
    </row>
    <row r="375" spans="1:10" x14ac:dyDescent="0.35">
      <c r="A375" t="s">
        <v>2198</v>
      </c>
      <c r="B375" s="2">
        <v>45688</v>
      </c>
      <c r="C375" t="s">
        <v>537</v>
      </c>
      <c r="D375" t="s">
        <v>1741</v>
      </c>
      <c r="E375" t="s">
        <v>1812</v>
      </c>
      <c r="F375">
        <v>2</v>
      </c>
      <c r="G375">
        <v>739.95</v>
      </c>
      <c r="H375">
        <v>0.1</v>
      </c>
      <c r="I375" t="s">
        <v>1828</v>
      </c>
      <c r="J375">
        <v>1331.91</v>
      </c>
    </row>
    <row r="376" spans="1:10" x14ac:dyDescent="0.35">
      <c r="A376" t="s">
        <v>2199</v>
      </c>
      <c r="B376" s="2">
        <v>45276</v>
      </c>
      <c r="C376" t="s">
        <v>1445</v>
      </c>
      <c r="D376" t="s">
        <v>1637</v>
      </c>
      <c r="E376" t="s">
        <v>1800</v>
      </c>
      <c r="F376">
        <v>1</v>
      </c>
      <c r="G376">
        <v>496.19</v>
      </c>
      <c r="H376">
        <v>0.08</v>
      </c>
      <c r="I376" t="s">
        <v>1828</v>
      </c>
      <c r="J376">
        <v>456.4948</v>
      </c>
    </row>
    <row r="377" spans="1:10" x14ac:dyDescent="0.35">
      <c r="A377" t="s">
        <v>2200</v>
      </c>
      <c r="B377" s="2">
        <v>45756</v>
      </c>
      <c r="C377" t="s">
        <v>171</v>
      </c>
      <c r="D377" t="s">
        <v>1564</v>
      </c>
      <c r="E377" t="s">
        <v>1793</v>
      </c>
      <c r="F377">
        <v>1</v>
      </c>
      <c r="G377">
        <v>306.36</v>
      </c>
      <c r="H377">
        <v>0.01</v>
      </c>
      <c r="I377" t="s">
        <v>1825</v>
      </c>
      <c r="J377">
        <v>303.29640000000001</v>
      </c>
    </row>
    <row r="378" spans="1:10" x14ac:dyDescent="0.35">
      <c r="A378" t="s">
        <v>2201</v>
      </c>
      <c r="B378" s="2">
        <v>45309</v>
      </c>
      <c r="C378" t="s">
        <v>416</v>
      </c>
      <c r="D378" t="s">
        <v>1693</v>
      </c>
      <c r="E378" t="s">
        <v>1768</v>
      </c>
      <c r="F378">
        <v>4</v>
      </c>
      <c r="G378">
        <v>693.16</v>
      </c>
      <c r="H378">
        <v>0.05</v>
      </c>
      <c r="I378" t="s">
        <v>1825</v>
      </c>
      <c r="J378">
        <v>2634.0079999999998</v>
      </c>
    </row>
    <row r="379" spans="1:10" x14ac:dyDescent="0.35">
      <c r="A379" t="s">
        <v>2202</v>
      </c>
      <c r="B379" s="2">
        <v>45744</v>
      </c>
      <c r="C379" t="s">
        <v>1404</v>
      </c>
      <c r="D379" t="s">
        <v>1713</v>
      </c>
      <c r="E379" t="s">
        <v>1788</v>
      </c>
      <c r="F379">
        <v>1</v>
      </c>
      <c r="G379">
        <v>995.52</v>
      </c>
      <c r="H379">
        <v>0.22</v>
      </c>
      <c r="I379" t="s">
        <v>1825</v>
      </c>
      <c r="J379">
        <v>776.50559999999996</v>
      </c>
    </row>
    <row r="380" spans="1:10" x14ac:dyDescent="0.35">
      <c r="A380" t="s">
        <v>2203</v>
      </c>
      <c r="B380" s="2">
        <v>45535</v>
      </c>
      <c r="C380" t="s">
        <v>430</v>
      </c>
      <c r="D380" t="s">
        <v>1559</v>
      </c>
      <c r="E380" t="s">
        <v>1809</v>
      </c>
      <c r="F380">
        <v>4</v>
      </c>
      <c r="G380">
        <v>241.32</v>
      </c>
      <c r="H380">
        <v>0.28999999999999998</v>
      </c>
      <c r="I380" t="s">
        <v>1828</v>
      </c>
      <c r="J380">
        <v>685.34879999999998</v>
      </c>
    </row>
    <row r="381" spans="1:10" x14ac:dyDescent="0.35">
      <c r="A381" t="s">
        <v>2204</v>
      </c>
      <c r="B381" s="2">
        <v>45240</v>
      </c>
      <c r="C381" t="s">
        <v>766</v>
      </c>
      <c r="D381" t="s">
        <v>1703</v>
      </c>
      <c r="E381" t="s">
        <v>1756</v>
      </c>
      <c r="F381">
        <v>3</v>
      </c>
      <c r="G381">
        <v>636.03</v>
      </c>
      <c r="H381">
        <v>0.06</v>
      </c>
      <c r="I381" t="s">
        <v>1828</v>
      </c>
      <c r="J381">
        <v>1793.6045999999999</v>
      </c>
    </row>
    <row r="382" spans="1:10" x14ac:dyDescent="0.35">
      <c r="A382" t="s">
        <v>2205</v>
      </c>
      <c r="B382" s="2">
        <v>45275</v>
      </c>
      <c r="C382" t="s">
        <v>343</v>
      </c>
      <c r="D382" t="s">
        <v>1552</v>
      </c>
      <c r="E382" t="s">
        <v>1812</v>
      </c>
      <c r="F382">
        <v>4</v>
      </c>
      <c r="G382">
        <v>603.30999999999995</v>
      </c>
      <c r="H382">
        <v>0.15</v>
      </c>
      <c r="I382" t="s">
        <v>1823</v>
      </c>
      <c r="J382">
        <v>2051.2539999999999</v>
      </c>
    </row>
    <row r="383" spans="1:10" x14ac:dyDescent="0.35">
      <c r="A383" t="s">
        <v>2206</v>
      </c>
      <c r="B383" s="2">
        <v>45427</v>
      </c>
      <c r="C383" t="s">
        <v>274</v>
      </c>
      <c r="D383" t="s">
        <v>1725</v>
      </c>
      <c r="E383" t="s">
        <v>1788</v>
      </c>
      <c r="F383">
        <v>3</v>
      </c>
      <c r="G383">
        <v>437.96</v>
      </c>
      <c r="H383">
        <v>0.27</v>
      </c>
      <c r="I383" t="s">
        <v>1828</v>
      </c>
      <c r="J383">
        <v>959.13239999999985</v>
      </c>
    </row>
    <row r="384" spans="1:10" x14ac:dyDescent="0.35">
      <c r="A384" t="s">
        <v>2207</v>
      </c>
      <c r="B384" s="2">
        <v>45322</v>
      </c>
      <c r="C384" t="s">
        <v>677</v>
      </c>
      <c r="D384" t="s">
        <v>1615</v>
      </c>
      <c r="E384" t="s">
        <v>1768</v>
      </c>
      <c r="F384">
        <v>2</v>
      </c>
      <c r="G384">
        <v>56.91</v>
      </c>
      <c r="H384">
        <v>0.08</v>
      </c>
      <c r="I384" t="s">
        <v>1828</v>
      </c>
      <c r="J384">
        <v>104.7144</v>
      </c>
    </row>
    <row r="385" spans="1:10" x14ac:dyDescent="0.35">
      <c r="A385" t="s">
        <v>2208</v>
      </c>
      <c r="B385" s="2">
        <v>45266</v>
      </c>
      <c r="C385" t="s">
        <v>1049</v>
      </c>
      <c r="D385" t="s">
        <v>1699</v>
      </c>
      <c r="E385" t="s">
        <v>1775</v>
      </c>
      <c r="F385">
        <v>1</v>
      </c>
      <c r="G385">
        <v>141.79</v>
      </c>
      <c r="H385">
        <v>0.1</v>
      </c>
      <c r="I385" t="s">
        <v>1823</v>
      </c>
      <c r="J385">
        <v>127.611</v>
      </c>
    </row>
    <row r="386" spans="1:10" x14ac:dyDescent="0.35">
      <c r="A386" t="s">
        <v>2209</v>
      </c>
      <c r="B386" s="2">
        <v>45302</v>
      </c>
      <c r="C386" t="s">
        <v>1486</v>
      </c>
      <c r="D386" t="s">
        <v>1564</v>
      </c>
      <c r="E386" t="s">
        <v>1800</v>
      </c>
      <c r="F386">
        <v>4</v>
      </c>
      <c r="G386">
        <v>355.14</v>
      </c>
      <c r="H386">
        <v>0.16</v>
      </c>
      <c r="I386" t="s">
        <v>1828</v>
      </c>
      <c r="J386">
        <v>1193.2704000000001</v>
      </c>
    </row>
    <row r="387" spans="1:10" x14ac:dyDescent="0.35">
      <c r="A387" t="s">
        <v>2210</v>
      </c>
      <c r="B387" s="2">
        <v>45907</v>
      </c>
      <c r="C387" t="s">
        <v>686</v>
      </c>
      <c r="D387" t="s">
        <v>1623</v>
      </c>
      <c r="E387" t="s">
        <v>1775</v>
      </c>
      <c r="F387">
        <v>4</v>
      </c>
      <c r="G387">
        <v>960.38</v>
      </c>
      <c r="H387">
        <v>0.15</v>
      </c>
      <c r="I387" t="s">
        <v>1828</v>
      </c>
      <c r="J387">
        <v>3265.2919999999999</v>
      </c>
    </row>
    <row r="388" spans="1:10" x14ac:dyDescent="0.35">
      <c r="A388" t="s">
        <v>2211</v>
      </c>
      <c r="B388" s="2">
        <v>45433</v>
      </c>
      <c r="C388" t="s">
        <v>1303</v>
      </c>
      <c r="D388" t="s">
        <v>1685</v>
      </c>
      <c r="E388" t="s">
        <v>1803</v>
      </c>
      <c r="F388">
        <v>3</v>
      </c>
      <c r="G388">
        <v>847.21</v>
      </c>
      <c r="H388">
        <v>0.06</v>
      </c>
      <c r="I388" t="s">
        <v>1825</v>
      </c>
      <c r="J388">
        <v>2389.1322</v>
      </c>
    </row>
    <row r="389" spans="1:10" x14ac:dyDescent="0.35">
      <c r="A389" t="s">
        <v>2212</v>
      </c>
      <c r="B389" s="2">
        <v>45892</v>
      </c>
      <c r="C389" t="s">
        <v>243</v>
      </c>
      <c r="D389" t="s">
        <v>1707</v>
      </c>
      <c r="E389" t="s">
        <v>1788</v>
      </c>
      <c r="F389">
        <v>4</v>
      </c>
      <c r="G389">
        <v>773.81</v>
      </c>
      <c r="H389">
        <v>0.08</v>
      </c>
      <c r="I389" t="s">
        <v>1828</v>
      </c>
      <c r="J389">
        <v>2847.6208000000001</v>
      </c>
    </row>
    <row r="390" spans="1:10" x14ac:dyDescent="0.35">
      <c r="A390" t="s">
        <v>2213</v>
      </c>
      <c r="B390" s="2">
        <v>45780</v>
      </c>
      <c r="C390" t="s">
        <v>8</v>
      </c>
      <c r="D390" t="s">
        <v>1673</v>
      </c>
      <c r="E390" t="s">
        <v>1803</v>
      </c>
      <c r="F390">
        <v>1</v>
      </c>
      <c r="G390">
        <v>664.71</v>
      </c>
      <c r="H390">
        <v>0.1</v>
      </c>
      <c r="I390" t="s">
        <v>1825</v>
      </c>
      <c r="J390">
        <v>598.23900000000003</v>
      </c>
    </row>
    <row r="391" spans="1:10" x14ac:dyDescent="0.35">
      <c r="A391" t="s">
        <v>2214</v>
      </c>
      <c r="B391" s="2">
        <v>45233</v>
      </c>
      <c r="C391" t="s">
        <v>1088</v>
      </c>
      <c r="D391" t="s">
        <v>1621</v>
      </c>
      <c r="E391" t="s">
        <v>1778</v>
      </c>
      <c r="F391">
        <v>4</v>
      </c>
      <c r="G391">
        <v>482.06</v>
      </c>
      <c r="H391">
        <v>7.0000000000000007E-2</v>
      </c>
      <c r="I391" t="s">
        <v>1825</v>
      </c>
      <c r="J391">
        <v>1793.2632000000001</v>
      </c>
    </row>
    <row r="392" spans="1:10" x14ac:dyDescent="0.35">
      <c r="A392" t="s">
        <v>2215</v>
      </c>
      <c r="B392" s="2">
        <v>45742</v>
      </c>
      <c r="C392" t="s">
        <v>320</v>
      </c>
      <c r="D392" t="s">
        <v>1661</v>
      </c>
      <c r="E392" t="s">
        <v>1765</v>
      </c>
      <c r="F392">
        <v>4</v>
      </c>
      <c r="G392">
        <v>995.55</v>
      </c>
      <c r="H392">
        <v>0.19</v>
      </c>
      <c r="I392" t="s">
        <v>1825</v>
      </c>
      <c r="J392">
        <v>3225.5819999999999</v>
      </c>
    </row>
    <row r="393" spans="1:10" x14ac:dyDescent="0.35">
      <c r="A393" t="s">
        <v>2216</v>
      </c>
      <c r="B393" s="2">
        <v>45478</v>
      </c>
      <c r="C393" t="s">
        <v>477</v>
      </c>
      <c r="D393" t="s">
        <v>1733</v>
      </c>
      <c r="E393" t="s">
        <v>1796</v>
      </c>
      <c r="F393">
        <v>2</v>
      </c>
      <c r="G393">
        <v>153.84</v>
      </c>
      <c r="H393">
        <v>0.27</v>
      </c>
      <c r="I393" t="s">
        <v>1825</v>
      </c>
      <c r="J393">
        <v>224.60640000000001</v>
      </c>
    </row>
    <row r="394" spans="1:10" x14ac:dyDescent="0.35">
      <c r="A394" t="s">
        <v>2217</v>
      </c>
      <c r="B394" s="2">
        <v>45789</v>
      </c>
      <c r="C394" t="s">
        <v>513</v>
      </c>
      <c r="D394" t="s">
        <v>1703</v>
      </c>
      <c r="E394" t="s">
        <v>1775</v>
      </c>
      <c r="F394">
        <v>3</v>
      </c>
      <c r="G394">
        <v>362.11</v>
      </c>
      <c r="H394">
        <v>0.23</v>
      </c>
      <c r="I394" t="s">
        <v>1828</v>
      </c>
      <c r="J394">
        <v>836.47409999999991</v>
      </c>
    </row>
    <row r="395" spans="1:10" x14ac:dyDescent="0.35">
      <c r="A395" t="s">
        <v>2218</v>
      </c>
      <c r="B395" s="2">
        <v>45561</v>
      </c>
      <c r="C395" t="s">
        <v>1454</v>
      </c>
      <c r="D395" t="s">
        <v>1633</v>
      </c>
      <c r="E395" t="s">
        <v>1781</v>
      </c>
      <c r="F395">
        <v>3</v>
      </c>
      <c r="G395">
        <v>112.26</v>
      </c>
      <c r="H395">
        <v>0.11</v>
      </c>
      <c r="I395" t="s">
        <v>1823</v>
      </c>
      <c r="J395">
        <v>299.73419999999999</v>
      </c>
    </row>
    <row r="396" spans="1:10" x14ac:dyDescent="0.35">
      <c r="A396" t="s">
        <v>2219</v>
      </c>
      <c r="B396" s="2">
        <v>45378</v>
      </c>
      <c r="C396" t="s">
        <v>662</v>
      </c>
      <c r="D396" t="s">
        <v>1735</v>
      </c>
      <c r="E396" t="s">
        <v>1812</v>
      </c>
      <c r="F396">
        <v>2</v>
      </c>
      <c r="G396">
        <v>962.81</v>
      </c>
      <c r="H396">
        <v>0.06</v>
      </c>
      <c r="I396" t="s">
        <v>1828</v>
      </c>
      <c r="J396">
        <v>1810.0827999999999</v>
      </c>
    </row>
    <row r="397" spans="1:10" x14ac:dyDescent="0.35">
      <c r="A397" t="s">
        <v>2220</v>
      </c>
      <c r="B397" s="2">
        <v>45308</v>
      </c>
      <c r="C397" t="s">
        <v>692</v>
      </c>
      <c r="D397" t="s">
        <v>1589</v>
      </c>
      <c r="E397" t="s">
        <v>1751</v>
      </c>
      <c r="F397">
        <v>4</v>
      </c>
      <c r="G397">
        <v>276.23</v>
      </c>
      <c r="H397">
        <v>0.12</v>
      </c>
      <c r="I397" t="s">
        <v>1823</v>
      </c>
      <c r="J397">
        <v>972.32960000000003</v>
      </c>
    </row>
    <row r="398" spans="1:10" x14ac:dyDescent="0.35">
      <c r="A398" t="s">
        <v>2221</v>
      </c>
      <c r="B398" s="2">
        <v>45407</v>
      </c>
      <c r="C398" t="s">
        <v>71</v>
      </c>
      <c r="D398" t="s">
        <v>1583</v>
      </c>
      <c r="E398" t="s">
        <v>1798</v>
      </c>
      <c r="F398">
        <v>3</v>
      </c>
      <c r="G398">
        <v>991.37</v>
      </c>
      <c r="H398">
        <v>0.1</v>
      </c>
      <c r="I398" t="s">
        <v>1825</v>
      </c>
      <c r="J398">
        <v>2676.6990000000001</v>
      </c>
    </row>
    <row r="399" spans="1:10" x14ac:dyDescent="0.35">
      <c r="A399" t="s">
        <v>2222</v>
      </c>
      <c r="B399" s="2">
        <v>45929</v>
      </c>
      <c r="C399" t="s">
        <v>558</v>
      </c>
      <c r="D399" t="s">
        <v>1589</v>
      </c>
      <c r="E399" t="s">
        <v>1796</v>
      </c>
      <c r="F399">
        <v>3</v>
      </c>
      <c r="G399">
        <v>977.47</v>
      </c>
      <c r="H399">
        <v>0.05</v>
      </c>
      <c r="I399" t="s">
        <v>1823</v>
      </c>
      <c r="J399">
        <v>2785.7894999999999</v>
      </c>
    </row>
    <row r="400" spans="1:10" x14ac:dyDescent="0.35">
      <c r="A400" t="s">
        <v>2223</v>
      </c>
      <c r="B400" s="2">
        <v>45844</v>
      </c>
      <c r="C400" t="s">
        <v>671</v>
      </c>
      <c r="D400" t="s">
        <v>1735</v>
      </c>
      <c r="E400" t="s">
        <v>1793</v>
      </c>
      <c r="F400">
        <v>2</v>
      </c>
      <c r="G400">
        <v>308.7</v>
      </c>
      <c r="H400">
        <v>0.2</v>
      </c>
      <c r="I400" t="s">
        <v>1825</v>
      </c>
      <c r="J400">
        <v>493.92</v>
      </c>
    </row>
    <row r="401" spans="1:10" x14ac:dyDescent="0.35">
      <c r="A401" t="s">
        <v>2224</v>
      </c>
      <c r="B401" s="2">
        <v>45579</v>
      </c>
      <c r="C401" t="s">
        <v>147</v>
      </c>
      <c r="D401" t="s">
        <v>1556</v>
      </c>
      <c r="E401" t="s">
        <v>1803</v>
      </c>
      <c r="F401">
        <v>2</v>
      </c>
      <c r="G401">
        <v>733.87</v>
      </c>
      <c r="H401">
        <v>0.1</v>
      </c>
      <c r="I401" t="s">
        <v>1825</v>
      </c>
      <c r="J401">
        <v>1320.9659999999999</v>
      </c>
    </row>
    <row r="402" spans="1:10" x14ac:dyDescent="0.35">
      <c r="A402" t="s">
        <v>2225</v>
      </c>
      <c r="B402" s="2">
        <v>45227</v>
      </c>
      <c r="C402" t="s">
        <v>340</v>
      </c>
      <c r="D402" t="s">
        <v>1585</v>
      </c>
      <c r="E402" t="s">
        <v>1803</v>
      </c>
      <c r="F402">
        <v>2</v>
      </c>
      <c r="G402">
        <v>22.47</v>
      </c>
      <c r="H402">
        <v>0.22</v>
      </c>
      <c r="I402" t="s">
        <v>1825</v>
      </c>
      <c r="J402">
        <v>35.053199999999997</v>
      </c>
    </row>
    <row r="403" spans="1:10" x14ac:dyDescent="0.35">
      <c r="A403" t="s">
        <v>2226</v>
      </c>
      <c r="B403" s="2">
        <v>45380</v>
      </c>
      <c r="C403" t="s">
        <v>1091</v>
      </c>
      <c r="D403" t="s">
        <v>1661</v>
      </c>
      <c r="E403" t="s">
        <v>1796</v>
      </c>
      <c r="F403">
        <v>4</v>
      </c>
      <c r="G403">
        <v>651.36</v>
      </c>
      <c r="H403">
        <v>0.13</v>
      </c>
      <c r="I403" t="s">
        <v>1823</v>
      </c>
      <c r="J403">
        <v>2266.7328000000002</v>
      </c>
    </row>
    <row r="404" spans="1:10" x14ac:dyDescent="0.35">
      <c r="A404" t="s">
        <v>2227</v>
      </c>
      <c r="B404" s="2">
        <v>45817</v>
      </c>
      <c r="C404" t="s">
        <v>936</v>
      </c>
      <c r="D404" t="s">
        <v>1575</v>
      </c>
      <c r="E404" t="s">
        <v>1788</v>
      </c>
      <c r="F404">
        <v>1</v>
      </c>
      <c r="G404">
        <v>753.39</v>
      </c>
      <c r="H404">
        <v>0.04</v>
      </c>
      <c r="I404" t="s">
        <v>1828</v>
      </c>
      <c r="J404">
        <v>723.25439999999992</v>
      </c>
    </row>
    <row r="405" spans="1:10" x14ac:dyDescent="0.35">
      <c r="A405" t="s">
        <v>2228</v>
      </c>
      <c r="B405" s="2">
        <v>45576</v>
      </c>
      <c r="C405" t="s">
        <v>656</v>
      </c>
      <c r="D405" t="s">
        <v>1689</v>
      </c>
      <c r="E405" t="s">
        <v>1793</v>
      </c>
      <c r="F405">
        <v>4</v>
      </c>
      <c r="G405">
        <v>849.17</v>
      </c>
      <c r="H405">
        <v>0.12</v>
      </c>
      <c r="I405" t="s">
        <v>1828</v>
      </c>
      <c r="J405">
        <v>2989.0783999999999</v>
      </c>
    </row>
    <row r="406" spans="1:10" x14ac:dyDescent="0.35">
      <c r="A406" t="s">
        <v>2229</v>
      </c>
      <c r="B406" s="2">
        <v>45495</v>
      </c>
      <c r="C406" t="s">
        <v>1183</v>
      </c>
      <c r="D406" t="s">
        <v>1587</v>
      </c>
      <c r="E406" t="s">
        <v>1751</v>
      </c>
      <c r="F406">
        <v>4</v>
      </c>
      <c r="G406">
        <v>585.45000000000005</v>
      </c>
      <c r="H406">
        <v>0.25</v>
      </c>
      <c r="I406" t="s">
        <v>1828</v>
      </c>
      <c r="J406">
        <v>1756.35</v>
      </c>
    </row>
    <row r="407" spans="1:10" x14ac:dyDescent="0.35">
      <c r="A407" t="s">
        <v>2230</v>
      </c>
      <c r="B407" s="2">
        <v>45628</v>
      </c>
      <c r="C407" t="s">
        <v>1465</v>
      </c>
      <c r="D407" t="s">
        <v>1697</v>
      </c>
      <c r="E407" t="s">
        <v>1803</v>
      </c>
      <c r="F407">
        <v>1</v>
      </c>
      <c r="G407">
        <v>745.15</v>
      </c>
      <c r="H407">
        <v>0.25</v>
      </c>
      <c r="I407" t="s">
        <v>1828</v>
      </c>
      <c r="J407">
        <v>558.86249999999995</v>
      </c>
    </row>
    <row r="408" spans="1:10" x14ac:dyDescent="0.35">
      <c r="A408" t="s">
        <v>2231</v>
      </c>
      <c r="B408" s="2">
        <v>45244</v>
      </c>
      <c r="C408" t="s">
        <v>190</v>
      </c>
      <c r="D408" t="s">
        <v>1745</v>
      </c>
      <c r="E408" t="s">
        <v>1760</v>
      </c>
      <c r="F408">
        <v>1</v>
      </c>
      <c r="G408">
        <v>848.69</v>
      </c>
      <c r="H408">
        <v>0.04</v>
      </c>
      <c r="I408" t="s">
        <v>1828</v>
      </c>
      <c r="J408">
        <v>814.74239999999998</v>
      </c>
    </row>
    <row r="409" spans="1:10" x14ac:dyDescent="0.35">
      <c r="A409" t="s">
        <v>2232</v>
      </c>
      <c r="B409" s="2">
        <v>45336</v>
      </c>
      <c r="C409" t="s">
        <v>1282</v>
      </c>
      <c r="D409" t="s">
        <v>1687</v>
      </c>
      <c r="E409" t="s">
        <v>1798</v>
      </c>
      <c r="F409">
        <v>2</v>
      </c>
      <c r="G409">
        <v>247.67</v>
      </c>
      <c r="H409">
        <v>0.1</v>
      </c>
      <c r="I409" t="s">
        <v>1825</v>
      </c>
      <c r="J409">
        <v>445.80599999999998</v>
      </c>
    </row>
    <row r="410" spans="1:10" x14ac:dyDescent="0.35">
      <c r="A410" t="s">
        <v>2233</v>
      </c>
      <c r="B410" s="2">
        <v>45465</v>
      </c>
      <c r="C410" t="s">
        <v>153</v>
      </c>
      <c r="D410" t="s">
        <v>1695</v>
      </c>
      <c r="E410" t="s">
        <v>1765</v>
      </c>
      <c r="F410">
        <v>3</v>
      </c>
      <c r="G410">
        <v>220.51</v>
      </c>
      <c r="H410">
        <v>0.02</v>
      </c>
      <c r="I410" t="s">
        <v>1825</v>
      </c>
      <c r="J410">
        <v>648.29939999999999</v>
      </c>
    </row>
    <row r="411" spans="1:10" x14ac:dyDescent="0.35">
      <c r="A411" t="s">
        <v>2234</v>
      </c>
      <c r="B411" s="2">
        <v>45837</v>
      </c>
      <c r="C411" t="s">
        <v>1028</v>
      </c>
      <c r="D411" t="s">
        <v>1577</v>
      </c>
      <c r="E411" t="s">
        <v>1803</v>
      </c>
      <c r="F411">
        <v>4</v>
      </c>
      <c r="G411">
        <v>370.63</v>
      </c>
      <c r="H411">
        <v>0.08</v>
      </c>
      <c r="I411" t="s">
        <v>1823</v>
      </c>
      <c r="J411">
        <v>1363.9184</v>
      </c>
    </row>
    <row r="412" spans="1:10" x14ac:dyDescent="0.35">
      <c r="A412" t="s">
        <v>2235</v>
      </c>
      <c r="B412" s="2">
        <v>45706</v>
      </c>
      <c r="C412" t="s">
        <v>1219</v>
      </c>
      <c r="D412" t="s">
        <v>1605</v>
      </c>
      <c r="E412" t="s">
        <v>1812</v>
      </c>
      <c r="F412">
        <v>4</v>
      </c>
      <c r="G412">
        <v>349.84</v>
      </c>
      <c r="H412">
        <v>0.11</v>
      </c>
      <c r="I412" t="s">
        <v>1823</v>
      </c>
      <c r="J412">
        <v>1245.4304</v>
      </c>
    </row>
    <row r="413" spans="1:10" x14ac:dyDescent="0.35">
      <c r="A413" t="s">
        <v>2236</v>
      </c>
      <c r="B413" s="2">
        <v>45823</v>
      </c>
      <c r="C413" t="s">
        <v>167</v>
      </c>
      <c r="D413" t="s">
        <v>1625</v>
      </c>
      <c r="E413" t="s">
        <v>1793</v>
      </c>
      <c r="F413">
        <v>1</v>
      </c>
      <c r="G413">
        <v>770.87</v>
      </c>
      <c r="H413">
        <v>0.1</v>
      </c>
      <c r="I413" t="s">
        <v>1828</v>
      </c>
      <c r="J413">
        <v>693.78300000000002</v>
      </c>
    </row>
    <row r="414" spans="1:10" x14ac:dyDescent="0.35">
      <c r="A414" t="s">
        <v>2237</v>
      </c>
      <c r="B414" s="2">
        <v>45518</v>
      </c>
      <c r="C414" t="s">
        <v>1474</v>
      </c>
      <c r="D414" t="s">
        <v>1745</v>
      </c>
      <c r="E414" t="s">
        <v>1806</v>
      </c>
      <c r="F414">
        <v>3</v>
      </c>
      <c r="G414">
        <v>507.33</v>
      </c>
      <c r="H414">
        <v>0.06</v>
      </c>
      <c r="I414" t="s">
        <v>1825</v>
      </c>
      <c r="J414">
        <v>1430.6705999999999</v>
      </c>
    </row>
    <row r="415" spans="1:10" x14ac:dyDescent="0.35">
      <c r="A415" t="s">
        <v>2238</v>
      </c>
      <c r="B415" s="2">
        <v>45863</v>
      </c>
      <c r="C415" t="s">
        <v>609</v>
      </c>
      <c r="D415" t="s">
        <v>1679</v>
      </c>
      <c r="E415" t="s">
        <v>1785</v>
      </c>
      <c r="F415">
        <v>1</v>
      </c>
      <c r="G415">
        <v>87.78</v>
      </c>
      <c r="H415">
        <v>0.06</v>
      </c>
      <c r="I415" t="s">
        <v>1823</v>
      </c>
      <c r="J415">
        <v>82.513199999999998</v>
      </c>
    </row>
    <row r="416" spans="1:10" x14ac:dyDescent="0.35">
      <c r="A416" t="s">
        <v>2239</v>
      </c>
      <c r="B416" s="2">
        <v>45666</v>
      </c>
      <c r="C416" t="s">
        <v>36</v>
      </c>
      <c r="D416" t="s">
        <v>1733</v>
      </c>
      <c r="E416" t="s">
        <v>1768</v>
      </c>
      <c r="F416">
        <v>2</v>
      </c>
      <c r="G416">
        <v>772.24</v>
      </c>
      <c r="H416">
        <v>0.22</v>
      </c>
      <c r="I416" t="s">
        <v>1823</v>
      </c>
      <c r="J416">
        <v>1204.6944000000001</v>
      </c>
    </row>
    <row r="417" spans="1:10" x14ac:dyDescent="0.35">
      <c r="A417" t="s">
        <v>2240</v>
      </c>
      <c r="B417" s="2">
        <v>45813</v>
      </c>
      <c r="C417" t="s">
        <v>180</v>
      </c>
      <c r="D417" t="s">
        <v>1687</v>
      </c>
      <c r="E417" t="s">
        <v>1798</v>
      </c>
      <c r="F417">
        <v>1</v>
      </c>
      <c r="G417">
        <v>108.27</v>
      </c>
      <c r="H417">
        <v>0.1</v>
      </c>
      <c r="I417" t="s">
        <v>1828</v>
      </c>
      <c r="J417">
        <v>97.442999999999998</v>
      </c>
    </row>
    <row r="418" spans="1:10" x14ac:dyDescent="0.35">
      <c r="A418" t="s">
        <v>2241</v>
      </c>
      <c r="B418" s="2">
        <v>45633</v>
      </c>
      <c r="C418" t="s">
        <v>1088</v>
      </c>
      <c r="D418" t="s">
        <v>1623</v>
      </c>
      <c r="E418" t="s">
        <v>1806</v>
      </c>
      <c r="F418">
        <v>2</v>
      </c>
      <c r="G418">
        <v>839.24</v>
      </c>
      <c r="H418">
        <v>0.21</v>
      </c>
      <c r="I418" t="s">
        <v>1825</v>
      </c>
      <c r="J418">
        <v>1325.9992</v>
      </c>
    </row>
    <row r="419" spans="1:10" x14ac:dyDescent="0.35">
      <c r="A419" t="s">
        <v>2242</v>
      </c>
      <c r="B419" s="2">
        <v>45331</v>
      </c>
      <c r="C419" t="s">
        <v>1195</v>
      </c>
      <c r="D419" t="s">
        <v>1663</v>
      </c>
      <c r="E419" t="s">
        <v>1788</v>
      </c>
      <c r="F419">
        <v>2</v>
      </c>
      <c r="G419">
        <v>466.27</v>
      </c>
      <c r="H419">
        <v>0.11</v>
      </c>
      <c r="I419" t="s">
        <v>1825</v>
      </c>
      <c r="J419">
        <v>829.9606</v>
      </c>
    </row>
    <row r="420" spans="1:10" x14ac:dyDescent="0.35">
      <c r="A420" t="s">
        <v>2243</v>
      </c>
      <c r="B420" s="2">
        <v>45942</v>
      </c>
      <c r="C420" t="s">
        <v>1239</v>
      </c>
      <c r="D420" t="s">
        <v>1671</v>
      </c>
      <c r="E420" t="s">
        <v>1798</v>
      </c>
      <c r="F420">
        <v>3</v>
      </c>
      <c r="G420">
        <v>969.83</v>
      </c>
      <c r="H420">
        <v>0.02</v>
      </c>
      <c r="I420" t="s">
        <v>1823</v>
      </c>
      <c r="J420">
        <v>2851.3002000000001</v>
      </c>
    </row>
    <row r="421" spans="1:10" x14ac:dyDescent="0.35">
      <c r="A421" t="s">
        <v>2244</v>
      </c>
      <c r="B421" s="2">
        <v>45824</v>
      </c>
      <c r="C421" t="s">
        <v>1294</v>
      </c>
      <c r="D421" t="s">
        <v>1729</v>
      </c>
      <c r="E421" t="s">
        <v>1812</v>
      </c>
      <c r="F421">
        <v>2</v>
      </c>
      <c r="G421">
        <v>782.11</v>
      </c>
      <c r="H421">
        <v>0.17</v>
      </c>
      <c r="I421" t="s">
        <v>1825</v>
      </c>
      <c r="J421">
        <v>1298.3026</v>
      </c>
    </row>
    <row r="422" spans="1:10" x14ac:dyDescent="0.35">
      <c r="A422" t="s">
        <v>2245</v>
      </c>
      <c r="B422" s="2">
        <v>45921</v>
      </c>
      <c r="C422" t="s">
        <v>1394</v>
      </c>
      <c r="D422" t="s">
        <v>1627</v>
      </c>
      <c r="E422" t="s">
        <v>1791</v>
      </c>
      <c r="F422">
        <v>2</v>
      </c>
      <c r="G422">
        <v>74.63</v>
      </c>
      <c r="H422">
        <v>0.01</v>
      </c>
      <c r="I422" t="s">
        <v>1825</v>
      </c>
      <c r="J422">
        <v>147.76740000000001</v>
      </c>
    </row>
    <row r="423" spans="1:10" x14ac:dyDescent="0.35">
      <c r="A423" t="s">
        <v>2246</v>
      </c>
      <c r="B423" s="2">
        <v>45909</v>
      </c>
      <c r="C423" t="s">
        <v>159</v>
      </c>
      <c r="D423" t="s">
        <v>1717</v>
      </c>
      <c r="E423" t="s">
        <v>1775</v>
      </c>
      <c r="F423">
        <v>3</v>
      </c>
      <c r="G423">
        <v>522.78</v>
      </c>
      <c r="H423">
        <v>0.25</v>
      </c>
      <c r="I423" t="s">
        <v>1825</v>
      </c>
      <c r="J423">
        <v>1176.2550000000001</v>
      </c>
    </row>
    <row r="424" spans="1:10" x14ac:dyDescent="0.35">
      <c r="A424" t="s">
        <v>2247</v>
      </c>
      <c r="B424" s="2">
        <v>45853</v>
      </c>
      <c r="C424" t="s">
        <v>1061</v>
      </c>
      <c r="D424" t="s">
        <v>1573</v>
      </c>
      <c r="E424" t="s">
        <v>1800</v>
      </c>
      <c r="F424">
        <v>1</v>
      </c>
      <c r="G424">
        <v>206.45</v>
      </c>
      <c r="H424">
        <v>0.15</v>
      </c>
      <c r="I424" t="s">
        <v>1825</v>
      </c>
      <c r="J424">
        <v>175.48249999999999</v>
      </c>
    </row>
    <row r="425" spans="1:10" x14ac:dyDescent="0.35">
      <c r="A425" t="s">
        <v>2248</v>
      </c>
      <c r="B425" s="2">
        <v>45580</v>
      </c>
      <c r="C425" t="s">
        <v>489</v>
      </c>
      <c r="D425" t="s">
        <v>1685</v>
      </c>
      <c r="E425" t="s">
        <v>1772</v>
      </c>
      <c r="F425">
        <v>1</v>
      </c>
      <c r="G425">
        <v>815.53</v>
      </c>
      <c r="H425">
        <v>0.3</v>
      </c>
      <c r="I425" t="s">
        <v>1825</v>
      </c>
      <c r="J425">
        <v>570.87099999999998</v>
      </c>
    </row>
    <row r="426" spans="1:10" x14ac:dyDescent="0.35">
      <c r="A426" t="s">
        <v>2249</v>
      </c>
      <c r="B426" s="2">
        <v>45220</v>
      </c>
      <c r="C426" t="s">
        <v>147</v>
      </c>
      <c r="D426" t="s">
        <v>1705</v>
      </c>
      <c r="E426" t="s">
        <v>1796</v>
      </c>
      <c r="F426">
        <v>1</v>
      </c>
      <c r="G426">
        <v>823.61</v>
      </c>
      <c r="H426">
        <v>0.28000000000000003</v>
      </c>
      <c r="I426" t="s">
        <v>1828</v>
      </c>
      <c r="J426">
        <v>592.99919999999997</v>
      </c>
    </row>
    <row r="427" spans="1:10" x14ac:dyDescent="0.35">
      <c r="A427" t="s">
        <v>2250</v>
      </c>
      <c r="B427" s="2">
        <v>45807</v>
      </c>
      <c r="C427" t="s">
        <v>1471</v>
      </c>
      <c r="D427" t="s">
        <v>1721</v>
      </c>
      <c r="E427" t="s">
        <v>1785</v>
      </c>
      <c r="F427">
        <v>2</v>
      </c>
      <c r="G427">
        <v>209.96</v>
      </c>
      <c r="H427">
        <v>0</v>
      </c>
      <c r="I427" t="s">
        <v>1823</v>
      </c>
      <c r="J427">
        <v>419.92</v>
      </c>
    </row>
    <row r="428" spans="1:10" x14ac:dyDescent="0.35">
      <c r="A428" t="s">
        <v>2251</v>
      </c>
      <c r="B428" s="2">
        <v>45462</v>
      </c>
      <c r="C428" t="s">
        <v>578</v>
      </c>
      <c r="D428" t="s">
        <v>1542</v>
      </c>
      <c r="E428" t="s">
        <v>1803</v>
      </c>
      <c r="F428">
        <v>4</v>
      </c>
      <c r="G428">
        <v>897.93</v>
      </c>
      <c r="H428">
        <v>0.05</v>
      </c>
      <c r="I428" t="s">
        <v>1828</v>
      </c>
      <c r="J428">
        <v>3412.134</v>
      </c>
    </row>
    <row r="429" spans="1:10" x14ac:dyDescent="0.35">
      <c r="A429" t="s">
        <v>2252</v>
      </c>
      <c r="B429" s="2">
        <v>45646</v>
      </c>
      <c r="C429" t="s">
        <v>597</v>
      </c>
      <c r="D429" t="s">
        <v>1673</v>
      </c>
      <c r="E429" t="s">
        <v>1751</v>
      </c>
      <c r="F429">
        <v>4</v>
      </c>
      <c r="G429">
        <v>925.95</v>
      </c>
      <c r="H429">
        <v>0.16</v>
      </c>
      <c r="I429" t="s">
        <v>1828</v>
      </c>
      <c r="J429">
        <v>3111.192</v>
      </c>
    </row>
    <row r="430" spans="1:10" x14ac:dyDescent="0.35">
      <c r="A430" t="s">
        <v>2253</v>
      </c>
      <c r="B430" s="2">
        <v>45520</v>
      </c>
      <c r="C430" t="s">
        <v>303</v>
      </c>
      <c r="D430" t="s">
        <v>1649</v>
      </c>
      <c r="E430" t="s">
        <v>1775</v>
      </c>
      <c r="F430">
        <v>2</v>
      </c>
      <c r="G430">
        <v>573.09</v>
      </c>
      <c r="H430">
        <v>0.03</v>
      </c>
      <c r="I430" t="s">
        <v>1828</v>
      </c>
      <c r="J430">
        <v>1111.7945999999999</v>
      </c>
    </row>
    <row r="431" spans="1:10" x14ac:dyDescent="0.35">
      <c r="A431" t="s">
        <v>2254</v>
      </c>
      <c r="B431" s="2">
        <v>45731</v>
      </c>
      <c r="C431" t="s">
        <v>603</v>
      </c>
      <c r="D431" t="s">
        <v>1559</v>
      </c>
      <c r="E431" t="s">
        <v>1768</v>
      </c>
      <c r="F431">
        <v>4</v>
      </c>
      <c r="G431">
        <v>149.83000000000001</v>
      </c>
      <c r="H431">
        <v>0.02</v>
      </c>
      <c r="I431" t="s">
        <v>1823</v>
      </c>
      <c r="J431">
        <v>587.33360000000005</v>
      </c>
    </row>
    <row r="432" spans="1:10" x14ac:dyDescent="0.35">
      <c r="A432" t="s">
        <v>2255</v>
      </c>
      <c r="B432" s="2">
        <v>45445</v>
      </c>
      <c r="C432" t="s">
        <v>14</v>
      </c>
      <c r="D432" t="s">
        <v>1649</v>
      </c>
      <c r="E432" t="s">
        <v>1798</v>
      </c>
      <c r="F432">
        <v>3</v>
      </c>
      <c r="G432">
        <v>287.70999999999998</v>
      </c>
      <c r="H432">
        <v>0.03</v>
      </c>
      <c r="I432" t="s">
        <v>1828</v>
      </c>
      <c r="J432">
        <v>837.23609999999985</v>
      </c>
    </row>
    <row r="433" spans="1:10" x14ac:dyDescent="0.35">
      <c r="A433" t="s">
        <v>2256</v>
      </c>
      <c r="B433" s="2">
        <v>45860</v>
      </c>
      <c r="C433" t="s">
        <v>337</v>
      </c>
      <c r="D433" t="s">
        <v>1681</v>
      </c>
      <c r="E433" t="s">
        <v>1775</v>
      </c>
      <c r="F433">
        <v>2</v>
      </c>
      <c r="G433">
        <v>849.8</v>
      </c>
      <c r="H433">
        <v>0.06</v>
      </c>
      <c r="I433" t="s">
        <v>1828</v>
      </c>
      <c r="J433">
        <v>1597.624</v>
      </c>
    </row>
    <row r="434" spans="1:10" x14ac:dyDescent="0.35">
      <c r="A434" t="s">
        <v>2257</v>
      </c>
      <c r="B434" s="2">
        <v>45725</v>
      </c>
      <c r="C434" t="s">
        <v>75</v>
      </c>
      <c r="D434" t="s">
        <v>1629</v>
      </c>
      <c r="E434" t="s">
        <v>1765</v>
      </c>
      <c r="F434">
        <v>3</v>
      </c>
      <c r="G434">
        <v>482.58</v>
      </c>
      <c r="H434">
        <v>0.28000000000000003</v>
      </c>
      <c r="I434" t="s">
        <v>1825</v>
      </c>
      <c r="J434">
        <v>1042.3728000000001</v>
      </c>
    </row>
    <row r="435" spans="1:10" x14ac:dyDescent="0.35">
      <c r="A435" t="s">
        <v>2258</v>
      </c>
      <c r="B435" s="2">
        <v>45699</v>
      </c>
      <c r="C435" t="s">
        <v>398</v>
      </c>
      <c r="D435" t="s">
        <v>1665</v>
      </c>
      <c r="E435" t="s">
        <v>1760</v>
      </c>
      <c r="F435">
        <v>2</v>
      </c>
      <c r="G435">
        <v>64.7</v>
      </c>
      <c r="H435">
        <v>0</v>
      </c>
      <c r="I435" t="s">
        <v>1823</v>
      </c>
      <c r="J435">
        <v>129.4</v>
      </c>
    </row>
    <row r="436" spans="1:10" x14ac:dyDescent="0.35">
      <c r="A436" t="s">
        <v>2259</v>
      </c>
      <c r="B436" s="2">
        <v>45266</v>
      </c>
      <c r="C436" t="s">
        <v>498</v>
      </c>
      <c r="D436" t="s">
        <v>1554</v>
      </c>
      <c r="E436" t="s">
        <v>1772</v>
      </c>
      <c r="F436">
        <v>3</v>
      </c>
      <c r="G436">
        <v>589.83000000000004</v>
      </c>
      <c r="H436">
        <v>0.26</v>
      </c>
      <c r="I436" t="s">
        <v>1823</v>
      </c>
      <c r="J436">
        <v>1309.4226000000001</v>
      </c>
    </row>
    <row r="437" spans="1:10" x14ac:dyDescent="0.35">
      <c r="A437" t="s">
        <v>2260</v>
      </c>
      <c r="B437" s="2">
        <v>45889</v>
      </c>
      <c r="C437" t="s">
        <v>913</v>
      </c>
      <c r="D437" t="s">
        <v>1550</v>
      </c>
      <c r="E437" t="s">
        <v>1785</v>
      </c>
      <c r="F437">
        <v>4</v>
      </c>
      <c r="G437">
        <v>758.49</v>
      </c>
      <c r="H437">
        <v>0.16</v>
      </c>
      <c r="I437" t="s">
        <v>1828</v>
      </c>
      <c r="J437">
        <v>2548.5264000000002</v>
      </c>
    </row>
    <row r="438" spans="1:10" x14ac:dyDescent="0.35">
      <c r="A438" t="s">
        <v>2261</v>
      </c>
      <c r="B438" s="2">
        <v>45555</v>
      </c>
      <c r="C438" t="s">
        <v>201</v>
      </c>
      <c r="D438" t="s">
        <v>1621</v>
      </c>
      <c r="E438" t="s">
        <v>1793</v>
      </c>
      <c r="F438">
        <v>4</v>
      </c>
      <c r="G438">
        <v>747.56</v>
      </c>
      <c r="H438">
        <v>0.09</v>
      </c>
      <c r="I438" t="s">
        <v>1828</v>
      </c>
      <c r="J438">
        <v>2721.1183999999998</v>
      </c>
    </row>
    <row r="439" spans="1:10" x14ac:dyDescent="0.35">
      <c r="A439" t="s">
        <v>2262</v>
      </c>
      <c r="B439" s="2">
        <v>45813</v>
      </c>
      <c r="C439" t="s">
        <v>808</v>
      </c>
      <c r="D439" t="s">
        <v>1627</v>
      </c>
      <c r="E439" t="s">
        <v>1806</v>
      </c>
      <c r="F439">
        <v>3</v>
      </c>
      <c r="G439">
        <v>551.22</v>
      </c>
      <c r="H439">
        <v>0.12</v>
      </c>
      <c r="I439" t="s">
        <v>1825</v>
      </c>
      <c r="J439">
        <v>1455.2208000000001</v>
      </c>
    </row>
    <row r="440" spans="1:10" x14ac:dyDescent="0.35">
      <c r="A440" t="s">
        <v>2263</v>
      </c>
      <c r="B440" s="2">
        <v>45811</v>
      </c>
      <c r="C440" t="s">
        <v>531</v>
      </c>
      <c r="D440" t="s">
        <v>1685</v>
      </c>
      <c r="E440" t="s">
        <v>1798</v>
      </c>
      <c r="F440">
        <v>2</v>
      </c>
      <c r="G440">
        <v>527.05999999999995</v>
      </c>
      <c r="H440">
        <v>0.17</v>
      </c>
      <c r="I440" t="s">
        <v>1825</v>
      </c>
      <c r="J440">
        <v>874.91959999999983</v>
      </c>
    </row>
    <row r="441" spans="1:10" x14ac:dyDescent="0.35">
      <c r="A441" t="s">
        <v>2264</v>
      </c>
      <c r="B441" s="2">
        <v>45670</v>
      </c>
      <c r="C441" t="s">
        <v>349</v>
      </c>
      <c r="D441" t="s">
        <v>1671</v>
      </c>
      <c r="E441" t="s">
        <v>1772</v>
      </c>
      <c r="F441">
        <v>4</v>
      </c>
      <c r="G441">
        <v>875.41</v>
      </c>
      <c r="H441">
        <v>0.27</v>
      </c>
      <c r="I441" t="s">
        <v>1823</v>
      </c>
      <c r="J441">
        <v>2556.1972000000001</v>
      </c>
    </row>
    <row r="442" spans="1:10" x14ac:dyDescent="0.35">
      <c r="A442" t="s">
        <v>2265</v>
      </c>
      <c r="B442" s="2">
        <v>45736</v>
      </c>
      <c r="C442" t="s">
        <v>40</v>
      </c>
      <c r="D442" t="s">
        <v>1717</v>
      </c>
      <c r="E442" t="s">
        <v>1751</v>
      </c>
      <c r="F442">
        <v>2</v>
      </c>
      <c r="G442">
        <v>226.43</v>
      </c>
      <c r="H442">
        <v>0.03</v>
      </c>
      <c r="I442" t="s">
        <v>1823</v>
      </c>
      <c r="J442">
        <v>439.27420000000001</v>
      </c>
    </row>
    <row r="443" spans="1:10" x14ac:dyDescent="0.35">
      <c r="A443" t="s">
        <v>2266</v>
      </c>
      <c r="B443" s="2">
        <v>45480</v>
      </c>
      <c r="C443" t="s">
        <v>141</v>
      </c>
      <c r="D443" t="s">
        <v>1705</v>
      </c>
      <c r="E443" t="s">
        <v>1772</v>
      </c>
      <c r="F443">
        <v>2</v>
      </c>
      <c r="G443">
        <v>285.39</v>
      </c>
      <c r="H443">
        <v>0.1</v>
      </c>
      <c r="I443" t="s">
        <v>1823</v>
      </c>
      <c r="J443">
        <v>513.702</v>
      </c>
    </row>
    <row r="444" spans="1:10" x14ac:dyDescent="0.35">
      <c r="A444" t="s">
        <v>2267</v>
      </c>
      <c r="B444" s="2">
        <v>45929</v>
      </c>
      <c r="C444" t="s">
        <v>1049</v>
      </c>
      <c r="D444" t="s">
        <v>1569</v>
      </c>
      <c r="E444" t="s">
        <v>1800</v>
      </c>
      <c r="F444">
        <v>2</v>
      </c>
      <c r="G444">
        <v>298.01</v>
      </c>
      <c r="H444">
        <v>0.05</v>
      </c>
      <c r="I444" t="s">
        <v>1823</v>
      </c>
      <c r="J444">
        <v>566.21899999999994</v>
      </c>
    </row>
    <row r="445" spans="1:10" x14ac:dyDescent="0.35">
      <c r="A445" t="s">
        <v>2268</v>
      </c>
      <c r="B445" s="2">
        <v>45626</v>
      </c>
      <c r="C445" t="s">
        <v>531</v>
      </c>
      <c r="D445" t="s">
        <v>1627</v>
      </c>
      <c r="E445" t="s">
        <v>1768</v>
      </c>
      <c r="F445">
        <v>4</v>
      </c>
      <c r="G445">
        <v>753.49</v>
      </c>
      <c r="H445">
        <v>0.26</v>
      </c>
      <c r="I445" t="s">
        <v>1828</v>
      </c>
      <c r="J445">
        <v>2230.3303999999998</v>
      </c>
    </row>
    <row r="446" spans="1:10" x14ac:dyDescent="0.35">
      <c r="A446" t="s">
        <v>2269</v>
      </c>
      <c r="B446" s="2">
        <v>45460</v>
      </c>
      <c r="C446" t="s">
        <v>1500</v>
      </c>
      <c r="D446" t="s">
        <v>1703</v>
      </c>
      <c r="E446" t="s">
        <v>1793</v>
      </c>
      <c r="F446">
        <v>2</v>
      </c>
      <c r="G446">
        <v>130.38999999999999</v>
      </c>
      <c r="H446">
        <v>0.17</v>
      </c>
      <c r="I446" t="s">
        <v>1825</v>
      </c>
      <c r="J446">
        <v>216.44739999999999</v>
      </c>
    </row>
    <row r="447" spans="1:10" x14ac:dyDescent="0.35">
      <c r="A447" t="s">
        <v>2270</v>
      </c>
      <c r="B447" s="2">
        <v>45709</v>
      </c>
      <c r="C447" t="s">
        <v>1082</v>
      </c>
      <c r="D447" t="s">
        <v>1591</v>
      </c>
      <c r="E447" t="s">
        <v>1785</v>
      </c>
      <c r="F447">
        <v>4</v>
      </c>
      <c r="G447">
        <v>164.02</v>
      </c>
      <c r="H447">
        <v>0.01</v>
      </c>
      <c r="I447" t="s">
        <v>1825</v>
      </c>
      <c r="J447">
        <v>649.51920000000007</v>
      </c>
    </row>
    <row r="448" spans="1:10" x14ac:dyDescent="0.35">
      <c r="A448" t="s">
        <v>2271</v>
      </c>
      <c r="B448" s="2">
        <v>45551</v>
      </c>
      <c r="C448" t="s">
        <v>546</v>
      </c>
      <c r="D448" t="s">
        <v>1605</v>
      </c>
      <c r="E448" t="s">
        <v>1768</v>
      </c>
      <c r="F448">
        <v>2</v>
      </c>
      <c r="G448">
        <v>527.51</v>
      </c>
      <c r="H448">
        <v>0.18</v>
      </c>
      <c r="I448" t="s">
        <v>1825</v>
      </c>
      <c r="J448">
        <v>865.1164</v>
      </c>
    </row>
    <row r="449" spans="1:10" x14ac:dyDescent="0.35">
      <c r="A449" t="s">
        <v>2272</v>
      </c>
      <c r="B449" s="2">
        <v>45939</v>
      </c>
      <c r="C449" t="s">
        <v>808</v>
      </c>
      <c r="D449" t="s">
        <v>1661</v>
      </c>
      <c r="E449" t="s">
        <v>1796</v>
      </c>
      <c r="F449">
        <v>3</v>
      </c>
      <c r="G449">
        <v>628.17999999999995</v>
      </c>
      <c r="H449">
        <v>0.26</v>
      </c>
      <c r="I449" t="s">
        <v>1823</v>
      </c>
      <c r="J449">
        <v>1394.5596</v>
      </c>
    </row>
    <row r="450" spans="1:10" x14ac:dyDescent="0.35">
      <c r="A450" t="s">
        <v>2273</v>
      </c>
      <c r="B450" s="2">
        <v>45553</v>
      </c>
      <c r="C450" t="s">
        <v>856</v>
      </c>
      <c r="D450" t="s">
        <v>1659</v>
      </c>
      <c r="E450" t="s">
        <v>1765</v>
      </c>
      <c r="F450">
        <v>1</v>
      </c>
      <c r="G450">
        <v>862.31</v>
      </c>
      <c r="H450">
        <v>0.06</v>
      </c>
      <c r="I450" t="s">
        <v>1823</v>
      </c>
      <c r="J450">
        <v>810.57139999999993</v>
      </c>
    </row>
    <row r="451" spans="1:10" x14ac:dyDescent="0.35">
      <c r="A451" t="s">
        <v>2274</v>
      </c>
      <c r="B451" s="2">
        <v>45806</v>
      </c>
      <c r="C451" t="s">
        <v>260</v>
      </c>
      <c r="D451" t="s">
        <v>1713</v>
      </c>
      <c r="E451" t="s">
        <v>1798</v>
      </c>
      <c r="F451">
        <v>2</v>
      </c>
      <c r="G451">
        <v>541.39</v>
      </c>
      <c r="H451">
        <v>0.03</v>
      </c>
      <c r="I451" t="s">
        <v>1828</v>
      </c>
      <c r="J451">
        <v>1050.2965999999999</v>
      </c>
    </row>
    <row r="452" spans="1:10" x14ac:dyDescent="0.35">
      <c r="A452" t="s">
        <v>2275</v>
      </c>
      <c r="B452" s="2">
        <v>45811</v>
      </c>
      <c r="C452" t="s">
        <v>1468</v>
      </c>
      <c r="D452" t="s">
        <v>1699</v>
      </c>
      <c r="E452" t="s">
        <v>1803</v>
      </c>
      <c r="F452">
        <v>3</v>
      </c>
      <c r="G452">
        <v>761.8</v>
      </c>
      <c r="H452">
        <v>0.06</v>
      </c>
      <c r="I452" t="s">
        <v>1828</v>
      </c>
      <c r="J452">
        <v>2148.2759999999989</v>
      </c>
    </row>
    <row r="453" spans="1:10" x14ac:dyDescent="0.35">
      <c r="A453" t="s">
        <v>2276</v>
      </c>
      <c r="B453" s="2">
        <v>45508</v>
      </c>
      <c r="C453" t="s">
        <v>1309</v>
      </c>
      <c r="D453" t="s">
        <v>1645</v>
      </c>
      <c r="E453" t="s">
        <v>1760</v>
      </c>
      <c r="F453">
        <v>4</v>
      </c>
      <c r="G453">
        <v>829.36</v>
      </c>
      <c r="H453">
        <v>0.11</v>
      </c>
      <c r="I453" t="s">
        <v>1825</v>
      </c>
      <c r="J453">
        <v>2952.5216</v>
      </c>
    </row>
    <row r="454" spans="1:10" x14ac:dyDescent="0.35">
      <c r="A454" t="s">
        <v>2277</v>
      </c>
      <c r="B454" s="2">
        <v>45460</v>
      </c>
      <c r="C454" t="s">
        <v>1256</v>
      </c>
      <c r="D454" t="s">
        <v>1593</v>
      </c>
      <c r="E454" t="s">
        <v>1803</v>
      </c>
      <c r="F454">
        <v>2</v>
      </c>
      <c r="G454">
        <v>425.06</v>
      </c>
      <c r="H454">
        <v>0.09</v>
      </c>
      <c r="I454" t="s">
        <v>1825</v>
      </c>
      <c r="J454">
        <v>773.60919999999999</v>
      </c>
    </row>
    <row r="455" spans="1:10" x14ac:dyDescent="0.35">
      <c r="A455" t="s">
        <v>2278</v>
      </c>
      <c r="B455" s="2">
        <v>45311</v>
      </c>
      <c r="C455" t="s">
        <v>437</v>
      </c>
      <c r="D455" t="s">
        <v>1657</v>
      </c>
      <c r="E455" t="s">
        <v>1751</v>
      </c>
      <c r="F455">
        <v>2</v>
      </c>
      <c r="G455">
        <v>911.14</v>
      </c>
      <c r="H455">
        <v>0.1</v>
      </c>
      <c r="I455" t="s">
        <v>1823</v>
      </c>
      <c r="J455">
        <v>1640.0519999999999</v>
      </c>
    </row>
    <row r="456" spans="1:10" x14ac:dyDescent="0.35">
      <c r="A456" t="s">
        <v>2279</v>
      </c>
      <c r="B456" s="2">
        <v>45906</v>
      </c>
      <c r="C456" t="s">
        <v>303</v>
      </c>
      <c r="D456" t="s">
        <v>1683</v>
      </c>
      <c r="E456" t="s">
        <v>1781</v>
      </c>
      <c r="F456">
        <v>3</v>
      </c>
      <c r="G456">
        <v>811.96</v>
      </c>
      <c r="H456">
        <v>0.28999999999999998</v>
      </c>
      <c r="I456" t="s">
        <v>1823</v>
      </c>
      <c r="J456">
        <v>1729.4748</v>
      </c>
    </row>
    <row r="457" spans="1:10" x14ac:dyDescent="0.35">
      <c r="A457" t="s">
        <v>2280</v>
      </c>
      <c r="B457" s="2">
        <v>45380</v>
      </c>
      <c r="C457" t="s">
        <v>868</v>
      </c>
      <c r="D457" t="s">
        <v>1609</v>
      </c>
      <c r="E457" t="s">
        <v>1788</v>
      </c>
      <c r="F457">
        <v>2</v>
      </c>
      <c r="G457">
        <v>780.05</v>
      </c>
      <c r="H457">
        <v>0.12</v>
      </c>
      <c r="I457" t="s">
        <v>1828</v>
      </c>
      <c r="J457">
        <v>1372.8879999999999</v>
      </c>
    </row>
    <row r="458" spans="1:10" x14ac:dyDescent="0.35">
      <c r="A458" t="s">
        <v>2281</v>
      </c>
      <c r="B458" s="2">
        <v>45527</v>
      </c>
      <c r="C458" t="s">
        <v>698</v>
      </c>
      <c r="D458" t="s">
        <v>1611</v>
      </c>
      <c r="E458" t="s">
        <v>1785</v>
      </c>
      <c r="F458">
        <v>4</v>
      </c>
      <c r="G458">
        <v>315.95</v>
      </c>
      <c r="H458">
        <v>0.19</v>
      </c>
      <c r="I458" t="s">
        <v>1828</v>
      </c>
      <c r="J458">
        <v>1023.678</v>
      </c>
    </row>
    <row r="459" spans="1:10" x14ac:dyDescent="0.35">
      <c r="A459" t="s">
        <v>2282</v>
      </c>
      <c r="B459" s="2">
        <v>45796</v>
      </c>
      <c r="C459" t="s">
        <v>736</v>
      </c>
      <c r="D459" t="s">
        <v>1651</v>
      </c>
      <c r="E459" t="s">
        <v>1785</v>
      </c>
      <c r="F459">
        <v>2</v>
      </c>
      <c r="G459">
        <v>810.17</v>
      </c>
      <c r="H459">
        <v>0.27</v>
      </c>
      <c r="I459" t="s">
        <v>1823</v>
      </c>
      <c r="J459">
        <v>1182.8481999999999</v>
      </c>
    </row>
    <row r="460" spans="1:10" x14ac:dyDescent="0.35">
      <c r="A460" t="s">
        <v>2283</v>
      </c>
      <c r="B460" s="2">
        <v>45389</v>
      </c>
      <c r="C460" t="s">
        <v>668</v>
      </c>
      <c r="D460" t="s">
        <v>1715</v>
      </c>
      <c r="E460" t="s">
        <v>1768</v>
      </c>
      <c r="F460">
        <v>3</v>
      </c>
      <c r="G460">
        <v>505.01</v>
      </c>
      <c r="H460">
        <v>0.02</v>
      </c>
      <c r="I460" t="s">
        <v>1825</v>
      </c>
      <c r="J460">
        <v>1484.7293999999999</v>
      </c>
    </row>
    <row r="461" spans="1:10" x14ac:dyDescent="0.35">
      <c r="A461" t="s">
        <v>2284</v>
      </c>
      <c r="B461" s="2">
        <v>45315</v>
      </c>
      <c r="C461" t="s">
        <v>1439</v>
      </c>
      <c r="D461" t="s">
        <v>1691</v>
      </c>
      <c r="E461" t="s">
        <v>1806</v>
      </c>
      <c r="F461">
        <v>2</v>
      </c>
      <c r="G461">
        <v>736.75</v>
      </c>
      <c r="H461">
        <v>0.18</v>
      </c>
      <c r="I461" t="s">
        <v>1823</v>
      </c>
      <c r="J461">
        <v>1208.27</v>
      </c>
    </row>
    <row r="462" spans="1:10" x14ac:dyDescent="0.35">
      <c r="A462" t="s">
        <v>2285</v>
      </c>
      <c r="B462" s="2">
        <v>45311</v>
      </c>
      <c r="C462" t="s">
        <v>114</v>
      </c>
      <c r="D462" t="s">
        <v>1701</v>
      </c>
      <c r="E462" t="s">
        <v>1785</v>
      </c>
      <c r="F462">
        <v>4</v>
      </c>
      <c r="G462">
        <v>700.31</v>
      </c>
      <c r="H462">
        <v>0.2</v>
      </c>
      <c r="I462" t="s">
        <v>1825</v>
      </c>
      <c r="J462">
        <v>2240.9920000000002</v>
      </c>
    </row>
    <row r="463" spans="1:10" x14ac:dyDescent="0.35">
      <c r="A463" t="s">
        <v>2286</v>
      </c>
      <c r="B463" s="2">
        <v>45270</v>
      </c>
      <c r="C463" t="s">
        <v>443</v>
      </c>
      <c r="D463" t="s">
        <v>1729</v>
      </c>
      <c r="E463" t="s">
        <v>1791</v>
      </c>
      <c r="F463">
        <v>4</v>
      </c>
      <c r="G463">
        <v>202.46</v>
      </c>
      <c r="H463">
        <v>0.24</v>
      </c>
      <c r="I463" t="s">
        <v>1823</v>
      </c>
      <c r="J463">
        <v>615.47840000000008</v>
      </c>
    </row>
    <row r="464" spans="1:10" x14ac:dyDescent="0.35">
      <c r="A464" t="s">
        <v>2287</v>
      </c>
      <c r="B464" s="2">
        <v>45279</v>
      </c>
      <c r="C464" t="s">
        <v>845</v>
      </c>
      <c r="D464" t="s">
        <v>1721</v>
      </c>
      <c r="E464" t="s">
        <v>1756</v>
      </c>
      <c r="F464">
        <v>2</v>
      </c>
      <c r="G464">
        <v>291.83999999999997</v>
      </c>
      <c r="H464">
        <v>0.25</v>
      </c>
      <c r="I464" t="s">
        <v>1825</v>
      </c>
      <c r="J464">
        <v>437.76</v>
      </c>
    </row>
    <row r="465" spans="1:10" x14ac:dyDescent="0.35">
      <c r="A465" t="s">
        <v>2288</v>
      </c>
      <c r="B465" s="2">
        <v>45252</v>
      </c>
      <c r="C465" t="s">
        <v>543</v>
      </c>
      <c r="D465" t="s">
        <v>1741</v>
      </c>
      <c r="E465" t="s">
        <v>1772</v>
      </c>
      <c r="F465">
        <v>2</v>
      </c>
      <c r="G465">
        <v>261.48</v>
      </c>
      <c r="H465">
        <v>0.17</v>
      </c>
      <c r="I465" t="s">
        <v>1823</v>
      </c>
      <c r="J465">
        <v>434.05680000000001</v>
      </c>
    </row>
    <row r="466" spans="1:10" x14ac:dyDescent="0.35">
      <c r="A466" t="s">
        <v>2289</v>
      </c>
      <c r="B466" s="2">
        <v>45938</v>
      </c>
      <c r="C466" t="s">
        <v>947</v>
      </c>
      <c r="D466" t="s">
        <v>1619</v>
      </c>
      <c r="E466" t="s">
        <v>1798</v>
      </c>
      <c r="F466">
        <v>1</v>
      </c>
      <c r="G466">
        <v>850.83</v>
      </c>
      <c r="H466">
        <v>0.28000000000000003</v>
      </c>
      <c r="I466" t="s">
        <v>1825</v>
      </c>
      <c r="J466">
        <v>612.59760000000006</v>
      </c>
    </row>
    <row r="467" spans="1:10" x14ac:dyDescent="0.35">
      <c r="A467" t="s">
        <v>2290</v>
      </c>
      <c r="B467" s="2">
        <v>45711</v>
      </c>
      <c r="C467" t="s">
        <v>1259</v>
      </c>
      <c r="D467" t="s">
        <v>1639</v>
      </c>
      <c r="E467" t="s">
        <v>1785</v>
      </c>
      <c r="F467">
        <v>1</v>
      </c>
      <c r="G467">
        <v>83.83</v>
      </c>
      <c r="H467">
        <v>0.05</v>
      </c>
      <c r="I467" t="s">
        <v>1823</v>
      </c>
      <c r="J467">
        <v>79.638499999999993</v>
      </c>
    </row>
    <row r="468" spans="1:10" x14ac:dyDescent="0.35">
      <c r="A468" t="s">
        <v>2291</v>
      </c>
      <c r="B468" s="2">
        <v>45713</v>
      </c>
      <c r="C468" t="s">
        <v>36</v>
      </c>
      <c r="D468" t="s">
        <v>1723</v>
      </c>
      <c r="E468" t="s">
        <v>1803</v>
      </c>
      <c r="F468">
        <v>3</v>
      </c>
      <c r="G468">
        <v>649.95000000000005</v>
      </c>
      <c r="H468">
        <v>0.28000000000000003</v>
      </c>
      <c r="I468" t="s">
        <v>1828</v>
      </c>
      <c r="J468">
        <v>1403.8920000000001</v>
      </c>
    </row>
    <row r="469" spans="1:10" x14ac:dyDescent="0.35">
      <c r="A469" t="s">
        <v>2292</v>
      </c>
      <c r="B469" s="2">
        <v>45565</v>
      </c>
      <c r="C469" t="s">
        <v>1144</v>
      </c>
      <c r="D469" t="s">
        <v>1693</v>
      </c>
      <c r="E469" t="s">
        <v>1775</v>
      </c>
      <c r="F469">
        <v>4</v>
      </c>
      <c r="G469">
        <v>934.96</v>
      </c>
      <c r="H469">
        <v>0.18</v>
      </c>
      <c r="I469" t="s">
        <v>1825</v>
      </c>
      <c r="J469">
        <v>3066.6687999999999</v>
      </c>
    </row>
    <row r="470" spans="1:10" x14ac:dyDescent="0.35">
      <c r="A470" t="s">
        <v>2293</v>
      </c>
      <c r="B470" s="2">
        <v>45279</v>
      </c>
      <c r="C470" t="s">
        <v>671</v>
      </c>
      <c r="D470" t="s">
        <v>1581</v>
      </c>
      <c r="E470" t="s">
        <v>1798</v>
      </c>
      <c r="F470">
        <v>1</v>
      </c>
      <c r="G470">
        <v>880.89</v>
      </c>
      <c r="H470">
        <v>0.13</v>
      </c>
      <c r="I470" t="s">
        <v>1828</v>
      </c>
      <c r="J470">
        <v>766.37429999999995</v>
      </c>
    </row>
    <row r="471" spans="1:10" x14ac:dyDescent="0.35">
      <c r="A471" t="s">
        <v>2294</v>
      </c>
      <c r="B471" s="2">
        <v>45614</v>
      </c>
      <c r="C471" t="s">
        <v>1468</v>
      </c>
      <c r="D471" t="s">
        <v>1743</v>
      </c>
      <c r="E471" t="s">
        <v>1781</v>
      </c>
      <c r="F471">
        <v>4</v>
      </c>
      <c r="G471">
        <v>610.6</v>
      </c>
      <c r="H471">
        <v>0.1</v>
      </c>
      <c r="I471" t="s">
        <v>1825</v>
      </c>
      <c r="J471">
        <v>2198.16</v>
      </c>
    </row>
    <row r="472" spans="1:10" x14ac:dyDescent="0.35">
      <c r="A472" t="s">
        <v>2295</v>
      </c>
      <c r="B472" s="2">
        <v>45912</v>
      </c>
      <c r="C472" t="s">
        <v>274</v>
      </c>
      <c r="D472" t="s">
        <v>1603</v>
      </c>
      <c r="E472" t="s">
        <v>1809</v>
      </c>
      <c r="F472">
        <v>1</v>
      </c>
      <c r="G472">
        <v>514.19000000000005</v>
      </c>
      <c r="H472">
        <v>0.2</v>
      </c>
      <c r="I472" t="s">
        <v>1823</v>
      </c>
      <c r="J472">
        <v>411.35200000000009</v>
      </c>
    </row>
    <row r="473" spans="1:10" x14ac:dyDescent="0.35">
      <c r="A473" t="s">
        <v>2296</v>
      </c>
      <c r="B473" s="2">
        <v>45688</v>
      </c>
      <c r="C473" t="s">
        <v>1242</v>
      </c>
      <c r="D473" t="s">
        <v>1621</v>
      </c>
      <c r="E473" t="s">
        <v>1796</v>
      </c>
      <c r="F473">
        <v>1</v>
      </c>
      <c r="G473">
        <v>546.20000000000005</v>
      </c>
      <c r="H473">
        <v>0.22</v>
      </c>
      <c r="I473" t="s">
        <v>1825</v>
      </c>
      <c r="J473">
        <v>426.03600000000012</v>
      </c>
    </row>
    <row r="474" spans="1:10" x14ac:dyDescent="0.35">
      <c r="A474" t="s">
        <v>2297</v>
      </c>
      <c r="B474" s="2">
        <v>45591</v>
      </c>
      <c r="C474" t="s">
        <v>645</v>
      </c>
      <c r="D474" t="s">
        <v>1621</v>
      </c>
      <c r="E474" t="s">
        <v>1751</v>
      </c>
      <c r="F474">
        <v>3</v>
      </c>
      <c r="G474">
        <v>416.01</v>
      </c>
      <c r="H474">
        <v>0.02</v>
      </c>
      <c r="I474" t="s">
        <v>1823</v>
      </c>
      <c r="J474">
        <v>1223.0694000000001</v>
      </c>
    </row>
    <row r="475" spans="1:10" x14ac:dyDescent="0.35">
      <c r="A475" t="s">
        <v>2298</v>
      </c>
      <c r="B475" s="2">
        <v>45864</v>
      </c>
      <c r="C475" t="s">
        <v>1198</v>
      </c>
      <c r="D475" t="s">
        <v>1695</v>
      </c>
      <c r="E475" t="s">
        <v>1788</v>
      </c>
      <c r="F475">
        <v>1</v>
      </c>
      <c r="G475">
        <v>30.94</v>
      </c>
      <c r="H475">
        <v>0.21</v>
      </c>
      <c r="I475" t="s">
        <v>1828</v>
      </c>
      <c r="J475">
        <v>24.442599999999999</v>
      </c>
    </row>
    <row r="476" spans="1:10" x14ac:dyDescent="0.35">
      <c r="A476" t="s">
        <v>2299</v>
      </c>
      <c r="B476" s="2">
        <v>45875</v>
      </c>
      <c r="C476" t="s">
        <v>653</v>
      </c>
      <c r="D476" t="s">
        <v>1663</v>
      </c>
      <c r="E476" t="s">
        <v>1803</v>
      </c>
      <c r="F476">
        <v>3</v>
      </c>
      <c r="G476">
        <v>666.39</v>
      </c>
      <c r="H476">
        <v>0.21</v>
      </c>
      <c r="I476" t="s">
        <v>1828</v>
      </c>
      <c r="J476">
        <v>1579.3443</v>
      </c>
    </row>
    <row r="477" spans="1:10" x14ac:dyDescent="0.35">
      <c r="A477" t="s">
        <v>2300</v>
      </c>
      <c r="B477" s="2">
        <v>45797</v>
      </c>
      <c r="C477" t="s">
        <v>552</v>
      </c>
      <c r="D477" t="s">
        <v>1709</v>
      </c>
      <c r="E477" t="s">
        <v>1788</v>
      </c>
      <c r="F477">
        <v>2</v>
      </c>
      <c r="G477">
        <v>145.26</v>
      </c>
      <c r="H477">
        <v>0.19</v>
      </c>
      <c r="I477" t="s">
        <v>1825</v>
      </c>
      <c r="J477">
        <v>235.3212</v>
      </c>
    </row>
    <row r="478" spans="1:10" x14ac:dyDescent="0.35">
      <c r="A478" t="s">
        <v>2301</v>
      </c>
      <c r="B478" s="2">
        <v>45364</v>
      </c>
      <c r="C478" t="s">
        <v>410</v>
      </c>
      <c r="D478" t="s">
        <v>1729</v>
      </c>
      <c r="E478" t="s">
        <v>1772</v>
      </c>
      <c r="F478">
        <v>4</v>
      </c>
      <c r="G478">
        <v>940.77</v>
      </c>
      <c r="H478">
        <v>0.24</v>
      </c>
      <c r="I478" t="s">
        <v>1828</v>
      </c>
      <c r="J478">
        <v>2859.9407999999999</v>
      </c>
    </row>
    <row r="479" spans="1:10" x14ac:dyDescent="0.35">
      <c r="A479" t="s">
        <v>2302</v>
      </c>
      <c r="B479" s="2">
        <v>45700</v>
      </c>
      <c r="C479" t="s">
        <v>1445</v>
      </c>
      <c r="D479" t="s">
        <v>1639</v>
      </c>
      <c r="E479" t="s">
        <v>1806</v>
      </c>
      <c r="F479">
        <v>1</v>
      </c>
      <c r="G479">
        <v>708.88</v>
      </c>
      <c r="H479">
        <v>0.09</v>
      </c>
      <c r="I479" t="s">
        <v>1823</v>
      </c>
      <c r="J479">
        <v>645.08080000000007</v>
      </c>
    </row>
    <row r="480" spans="1:10" x14ac:dyDescent="0.35">
      <c r="A480" t="s">
        <v>2303</v>
      </c>
      <c r="B480" s="2">
        <v>45924</v>
      </c>
      <c r="C480" t="s">
        <v>968</v>
      </c>
      <c r="D480" t="s">
        <v>1607</v>
      </c>
      <c r="E480" t="s">
        <v>1760</v>
      </c>
      <c r="F480">
        <v>1</v>
      </c>
      <c r="G480">
        <v>790.73</v>
      </c>
      <c r="H480">
        <v>0.24</v>
      </c>
      <c r="I480" t="s">
        <v>1825</v>
      </c>
      <c r="J480">
        <v>600.95479999999998</v>
      </c>
    </row>
    <row r="481" spans="1:10" x14ac:dyDescent="0.35">
      <c r="A481" t="s">
        <v>2304</v>
      </c>
      <c r="B481" s="2">
        <v>45574</v>
      </c>
      <c r="C481" t="s">
        <v>1388</v>
      </c>
      <c r="D481" t="s">
        <v>1577</v>
      </c>
      <c r="E481" t="s">
        <v>1785</v>
      </c>
      <c r="F481">
        <v>3</v>
      </c>
      <c r="G481">
        <v>635.13</v>
      </c>
      <c r="H481">
        <v>0.09</v>
      </c>
      <c r="I481" t="s">
        <v>1825</v>
      </c>
      <c r="J481">
        <v>1733.9049</v>
      </c>
    </row>
    <row r="482" spans="1:10" x14ac:dyDescent="0.35">
      <c r="A482" t="s">
        <v>2305</v>
      </c>
      <c r="B482" s="2">
        <v>45233</v>
      </c>
      <c r="C482" t="s">
        <v>848</v>
      </c>
      <c r="D482" t="s">
        <v>1733</v>
      </c>
      <c r="E482" t="s">
        <v>1798</v>
      </c>
      <c r="F482">
        <v>1</v>
      </c>
      <c r="G482">
        <v>744.88</v>
      </c>
      <c r="H482">
        <v>0.15</v>
      </c>
      <c r="I482" t="s">
        <v>1828</v>
      </c>
      <c r="J482">
        <v>633.14800000000002</v>
      </c>
    </row>
    <row r="483" spans="1:10" x14ac:dyDescent="0.35">
      <c r="A483" t="s">
        <v>2306</v>
      </c>
      <c r="B483" s="2">
        <v>45745</v>
      </c>
      <c r="C483" t="s">
        <v>603</v>
      </c>
      <c r="D483" t="s">
        <v>1603</v>
      </c>
      <c r="E483" t="s">
        <v>1756</v>
      </c>
      <c r="F483">
        <v>3</v>
      </c>
      <c r="G483">
        <v>205.34</v>
      </c>
      <c r="H483">
        <v>0.25</v>
      </c>
      <c r="I483" t="s">
        <v>1823</v>
      </c>
      <c r="J483">
        <v>462.01499999999999</v>
      </c>
    </row>
    <row r="484" spans="1:10" x14ac:dyDescent="0.35">
      <c r="A484" t="s">
        <v>2307</v>
      </c>
      <c r="B484" s="2">
        <v>45851</v>
      </c>
      <c r="C484" t="s">
        <v>1300</v>
      </c>
      <c r="D484" t="s">
        <v>1605</v>
      </c>
      <c r="E484" t="s">
        <v>1781</v>
      </c>
      <c r="F484">
        <v>2</v>
      </c>
      <c r="G484">
        <v>756.8</v>
      </c>
      <c r="H484">
        <v>0.15</v>
      </c>
      <c r="I484" t="s">
        <v>1823</v>
      </c>
      <c r="J484">
        <v>1286.56</v>
      </c>
    </row>
    <row r="485" spans="1:10" x14ac:dyDescent="0.35">
      <c r="A485" t="s">
        <v>2308</v>
      </c>
      <c r="B485" s="2">
        <v>45308</v>
      </c>
      <c r="C485" t="s">
        <v>171</v>
      </c>
      <c r="D485" t="s">
        <v>1589</v>
      </c>
      <c r="E485" t="s">
        <v>1788</v>
      </c>
      <c r="F485">
        <v>1</v>
      </c>
      <c r="G485">
        <v>771.73</v>
      </c>
      <c r="H485">
        <v>0.2</v>
      </c>
      <c r="I485" t="s">
        <v>1823</v>
      </c>
      <c r="J485">
        <v>617.38400000000001</v>
      </c>
    </row>
    <row r="486" spans="1:10" x14ac:dyDescent="0.35">
      <c r="A486" t="s">
        <v>2309</v>
      </c>
      <c r="B486" s="2">
        <v>45639</v>
      </c>
      <c r="C486" t="s">
        <v>1474</v>
      </c>
      <c r="D486" t="s">
        <v>1679</v>
      </c>
      <c r="E486" t="s">
        <v>1806</v>
      </c>
      <c r="F486">
        <v>1</v>
      </c>
      <c r="G486">
        <v>440.19</v>
      </c>
      <c r="H486">
        <v>0.03</v>
      </c>
      <c r="I486" t="s">
        <v>1825</v>
      </c>
      <c r="J486">
        <v>426.98430000000002</v>
      </c>
    </row>
    <row r="487" spans="1:10" x14ac:dyDescent="0.35">
      <c r="A487" t="s">
        <v>2310</v>
      </c>
      <c r="B487" s="2">
        <v>45919</v>
      </c>
      <c r="C487" t="s">
        <v>180</v>
      </c>
      <c r="D487" t="s">
        <v>1552</v>
      </c>
      <c r="E487" t="s">
        <v>1760</v>
      </c>
      <c r="F487">
        <v>2</v>
      </c>
      <c r="G487">
        <v>409</v>
      </c>
      <c r="H487">
        <v>0.17</v>
      </c>
      <c r="I487" t="s">
        <v>1823</v>
      </c>
      <c r="J487">
        <v>678.93999999999994</v>
      </c>
    </row>
    <row r="488" spans="1:10" x14ac:dyDescent="0.35">
      <c r="A488" t="s">
        <v>2311</v>
      </c>
      <c r="B488" s="2">
        <v>45333</v>
      </c>
      <c r="C488" t="s">
        <v>1076</v>
      </c>
      <c r="D488" t="s">
        <v>1623</v>
      </c>
      <c r="E488" t="s">
        <v>1812</v>
      </c>
      <c r="F488">
        <v>3</v>
      </c>
      <c r="G488">
        <v>134.58000000000001</v>
      </c>
      <c r="H488">
        <v>0.04</v>
      </c>
      <c r="I488" t="s">
        <v>1828</v>
      </c>
      <c r="J488">
        <v>387.59039999999999</v>
      </c>
    </row>
    <row r="489" spans="1:10" x14ac:dyDescent="0.35">
      <c r="A489" t="s">
        <v>2312</v>
      </c>
      <c r="B489" s="2">
        <v>45811</v>
      </c>
      <c r="C489" t="s">
        <v>1091</v>
      </c>
      <c r="D489" t="s">
        <v>1625</v>
      </c>
      <c r="E489" t="s">
        <v>1778</v>
      </c>
      <c r="F489">
        <v>4</v>
      </c>
      <c r="G489">
        <v>284.44</v>
      </c>
      <c r="H489">
        <v>0.02</v>
      </c>
      <c r="I489" t="s">
        <v>1823</v>
      </c>
      <c r="J489">
        <v>1115.0047999999999</v>
      </c>
    </row>
    <row r="490" spans="1:10" x14ac:dyDescent="0.35">
      <c r="A490" t="s">
        <v>2313</v>
      </c>
      <c r="B490" s="2">
        <v>45726</v>
      </c>
      <c r="C490" t="s">
        <v>1259</v>
      </c>
      <c r="D490" t="s">
        <v>1693</v>
      </c>
      <c r="E490" t="s">
        <v>1796</v>
      </c>
      <c r="F490">
        <v>4</v>
      </c>
      <c r="G490">
        <v>922.69</v>
      </c>
      <c r="H490">
        <v>0.16</v>
      </c>
      <c r="I490" t="s">
        <v>1823</v>
      </c>
      <c r="J490">
        <v>3100.2384000000002</v>
      </c>
    </row>
    <row r="491" spans="1:10" x14ac:dyDescent="0.35">
      <c r="A491" t="s">
        <v>2314</v>
      </c>
      <c r="B491" s="2">
        <v>45644</v>
      </c>
      <c r="C491" t="s">
        <v>874</v>
      </c>
      <c r="D491" t="s">
        <v>1619</v>
      </c>
      <c r="E491" t="s">
        <v>1775</v>
      </c>
      <c r="F491">
        <v>2</v>
      </c>
      <c r="G491">
        <v>992.55</v>
      </c>
      <c r="H491">
        <v>0.28000000000000003</v>
      </c>
      <c r="I491" t="s">
        <v>1823</v>
      </c>
      <c r="J491">
        <v>1429.2719999999999</v>
      </c>
    </row>
    <row r="492" spans="1:10" x14ac:dyDescent="0.35">
      <c r="A492" t="s">
        <v>2315</v>
      </c>
      <c r="B492" s="2">
        <v>45371</v>
      </c>
      <c r="C492" t="s">
        <v>1297</v>
      </c>
      <c r="D492" t="s">
        <v>1725</v>
      </c>
      <c r="E492" t="s">
        <v>1809</v>
      </c>
      <c r="F492">
        <v>1</v>
      </c>
      <c r="G492">
        <v>170.43</v>
      </c>
      <c r="H492">
        <v>0.03</v>
      </c>
      <c r="I492" t="s">
        <v>1823</v>
      </c>
      <c r="J492">
        <v>165.31710000000001</v>
      </c>
    </row>
    <row r="493" spans="1:10" x14ac:dyDescent="0.35">
      <c r="A493" t="s">
        <v>2316</v>
      </c>
      <c r="B493" s="2">
        <v>45462</v>
      </c>
      <c r="C493" t="s">
        <v>721</v>
      </c>
      <c r="D493" t="s">
        <v>1691</v>
      </c>
      <c r="E493" t="s">
        <v>1760</v>
      </c>
      <c r="F493">
        <v>3</v>
      </c>
      <c r="G493">
        <v>480.51</v>
      </c>
      <c r="H493">
        <v>0.03</v>
      </c>
      <c r="I493" t="s">
        <v>1823</v>
      </c>
      <c r="J493">
        <v>1398.2841000000001</v>
      </c>
    </row>
    <row r="494" spans="1:10" x14ac:dyDescent="0.35">
      <c r="A494" t="s">
        <v>2317</v>
      </c>
      <c r="B494" s="2">
        <v>45632</v>
      </c>
      <c r="C494" t="s">
        <v>522</v>
      </c>
      <c r="D494" t="s">
        <v>1645</v>
      </c>
      <c r="E494" t="s">
        <v>1778</v>
      </c>
      <c r="F494">
        <v>2</v>
      </c>
      <c r="G494">
        <v>955.66</v>
      </c>
      <c r="H494">
        <v>0.28999999999999998</v>
      </c>
      <c r="I494" t="s">
        <v>1828</v>
      </c>
      <c r="J494">
        <v>1357.0372</v>
      </c>
    </row>
    <row r="495" spans="1:10" x14ac:dyDescent="0.35">
      <c r="A495" t="s">
        <v>2318</v>
      </c>
      <c r="B495" s="2">
        <v>45863</v>
      </c>
      <c r="C495" t="s">
        <v>1394</v>
      </c>
      <c r="D495" t="s">
        <v>1691</v>
      </c>
      <c r="E495" t="s">
        <v>1751</v>
      </c>
      <c r="F495">
        <v>2</v>
      </c>
      <c r="G495">
        <v>488.02</v>
      </c>
      <c r="H495">
        <v>0.27</v>
      </c>
      <c r="I495" t="s">
        <v>1825</v>
      </c>
      <c r="J495">
        <v>712.50919999999996</v>
      </c>
    </row>
    <row r="496" spans="1:10" x14ac:dyDescent="0.35">
      <c r="A496" t="s">
        <v>2319</v>
      </c>
      <c r="B496" s="2">
        <v>45501</v>
      </c>
      <c r="C496" t="s">
        <v>769</v>
      </c>
      <c r="D496" t="s">
        <v>1583</v>
      </c>
      <c r="E496" t="s">
        <v>1751</v>
      </c>
      <c r="F496">
        <v>1</v>
      </c>
      <c r="G496">
        <v>917.17</v>
      </c>
      <c r="H496">
        <v>0.13</v>
      </c>
      <c r="I496" t="s">
        <v>1828</v>
      </c>
      <c r="J496">
        <v>797.93790000000001</v>
      </c>
    </row>
    <row r="497" spans="1:10" x14ac:dyDescent="0.35">
      <c r="A497" t="s">
        <v>2320</v>
      </c>
      <c r="B497" s="2">
        <v>45568</v>
      </c>
      <c r="C497" t="s">
        <v>1019</v>
      </c>
      <c r="D497" t="s">
        <v>1561</v>
      </c>
      <c r="E497" t="s">
        <v>1772</v>
      </c>
      <c r="F497">
        <v>2</v>
      </c>
      <c r="G497">
        <v>406.46</v>
      </c>
      <c r="H497">
        <v>0.3</v>
      </c>
      <c r="I497" t="s">
        <v>1825</v>
      </c>
      <c r="J497">
        <v>569.04399999999998</v>
      </c>
    </row>
    <row r="498" spans="1:10" x14ac:dyDescent="0.35">
      <c r="A498" t="s">
        <v>2321</v>
      </c>
      <c r="B498" s="2">
        <v>45238</v>
      </c>
      <c r="C498" t="s">
        <v>745</v>
      </c>
      <c r="D498" t="s">
        <v>1737</v>
      </c>
      <c r="E498" t="s">
        <v>1751</v>
      </c>
      <c r="F498">
        <v>2</v>
      </c>
      <c r="G498">
        <v>264.39</v>
      </c>
      <c r="H498">
        <v>0.11</v>
      </c>
      <c r="I498" t="s">
        <v>1828</v>
      </c>
      <c r="J498">
        <v>470.61419999999998</v>
      </c>
    </row>
    <row r="499" spans="1:10" x14ac:dyDescent="0.35">
      <c r="A499" t="s">
        <v>2322</v>
      </c>
      <c r="B499" s="2">
        <v>45754</v>
      </c>
      <c r="C499" t="s">
        <v>627</v>
      </c>
      <c r="D499" t="s">
        <v>1683</v>
      </c>
      <c r="E499" t="s">
        <v>1803</v>
      </c>
      <c r="F499">
        <v>1</v>
      </c>
      <c r="G499">
        <v>414.97</v>
      </c>
      <c r="H499">
        <v>0.22</v>
      </c>
      <c r="I499" t="s">
        <v>1825</v>
      </c>
      <c r="J499">
        <v>323.67660000000001</v>
      </c>
    </row>
    <row r="500" spans="1:10" x14ac:dyDescent="0.35">
      <c r="A500" t="s">
        <v>2323</v>
      </c>
      <c r="B500" s="2">
        <v>45280</v>
      </c>
      <c r="C500" t="s">
        <v>492</v>
      </c>
      <c r="D500" t="s">
        <v>1597</v>
      </c>
      <c r="E500" t="s">
        <v>1793</v>
      </c>
      <c r="F500">
        <v>2</v>
      </c>
      <c r="G500">
        <v>583.51</v>
      </c>
      <c r="H500">
        <v>0.2</v>
      </c>
      <c r="I500" t="s">
        <v>1828</v>
      </c>
      <c r="J500">
        <v>933.61599999999999</v>
      </c>
    </row>
    <row r="501" spans="1:10" x14ac:dyDescent="0.35">
      <c r="A501" t="s">
        <v>2324</v>
      </c>
      <c r="B501" s="2">
        <v>45911</v>
      </c>
      <c r="C501" t="s">
        <v>55</v>
      </c>
      <c r="D501" t="s">
        <v>1609</v>
      </c>
      <c r="E501" t="s">
        <v>1806</v>
      </c>
      <c r="F501">
        <v>1</v>
      </c>
      <c r="G501">
        <v>659.27</v>
      </c>
      <c r="H501">
        <v>0.15</v>
      </c>
      <c r="I501" t="s">
        <v>1825</v>
      </c>
      <c r="J501">
        <v>560.37950000000001</v>
      </c>
    </row>
    <row r="502" spans="1:10" x14ac:dyDescent="0.35">
      <c r="A502" t="s">
        <v>2325</v>
      </c>
      <c r="B502" s="2">
        <v>45627</v>
      </c>
      <c r="C502" t="s">
        <v>1376</v>
      </c>
      <c r="D502" t="s">
        <v>1548</v>
      </c>
      <c r="E502" t="s">
        <v>1768</v>
      </c>
      <c r="F502">
        <v>4</v>
      </c>
      <c r="G502">
        <v>106.66</v>
      </c>
      <c r="H502">
        <v>0.2</v>
      </c>
      <c r="I502" t="s">
        <v>1828</v>
      </c>
      <c r="J502">
        <v>341.31200000000001</v>
      </c>
    </row>
    <row r="503" spans="1:10" x14ac:dyDescent="0.35">
      <c r="A503" t="s">
        <v>2326</v>
      </c>
      <c r="B503" s="2">
        <v>45617</v>
      </c>
      <c r="C503" t="s">
        <v>543</v>
      </c>
      <c r="D503" t="s">
        <v>1567</v>
      </c>
      <c r="E503" t="s">
        <v>1772</v>
      </c>
      <c r="F503">
        <v>4</v>
      </c>
      <c r="G503">
        <v>168.55</v>
      </c>
      <c r="H503">
        <v>0.15</v>
      </c>
      <c r="I503" t="s">
        <v>1825</v>
      </c>
      <c r="J503">
        <v>573.07000000000005</v>
      </c>
    </row>
    <row r="504" spans="1:10" x14ac:dyDescent="0.35">
      <c r="A504" t="s">
        <v>2327</v>
      </c>
      <c r="B504" s="2">
        <v>45899</v>
      </c>
      <c r="C504" t="s">
        <v>1500</v>
      </c>
      <c r="D504" t="s">
        <v>1635</v>
      </c>
      <c r="E504" t="s">
        <v>1760</v>
      </c>
      <c r="F504">
        <v>1</v>
      </c>
      <c r="G504">
        <v>230.53</v>
      </c>
      <c r="H504">
        <v>0.06</v>
      </c>
      <c r="I504" t="s">
        <v>1828</v>
      </c>
      <c r="J504">
        <v>216.69820000000001</v>
      </c>
    </row>
    <row r="505" spans="1:10" x14ac:dyDescent="0.35">
      <c r="A505" t="s">
        <v>2328</v>
      </c>
      <c r="B505" s="2">
        <v>45889</v>
      </c>
      <c r="C505" t="s">
        <v>40</v>
      </c>
      <c r="D505" t="s">
        <v>1655</v>
      </c>
      <c r="E505" t="s">
        <v>1756</v>
      </c>
      <c r="F505">
        <v>2</v>
      </c>
      <c r="G505">
        <v>355.41</v>
      </c>
      <c r="H505">
        <v>0.13</v>
      </c>
      <c r="I505" t="s">
        <v>1828</v>
      </c>
      <c r="J505">
        <v>618.41340000000002</v>
      </c>
    </row>
    <row r="506" spans="1:10" x14ac:dyDescent="0.35">
      <c r="A506" t="s">
        <v>2329</v>
      </c>
      <c r="B506" s="2">
        <v>45943</v>
      </c>
      <c r="C506" t="s">
        <v>555</v>
      </c>
      <c r="D506" t="s">
        <v>1641</v>
      </c>
      <c r="E506" t="s">
        <v>1760</v>
      </c>
      <c r="F506">
        <v>3</v>
      </c>
      <c r="G506">
        <v>843.44</v>
      </c>
      <c r="H506">
        <v>0.22</v>
      </c>
      <c r="I506" t="s">
        <v>1823</v>
      </c>
      <c r="J506">
        <v>1973.6496</v>
      </c>
    </row>
    <row r="507" spans="1:10" x14ac:dyDescent="0.35">
      <c r="A507" t="s">
        <v>2330</v>
      </c>
      <c r="B507" s="2">
        <v>45306</v>
      </c>
      <c r="C507" t="s">
        <v>543</v>
      </c>
      <c r="D507" t="s">
        <v>1737</v>
      </c>
      <c r="E507" t="s">
        <v>1756</v>
      </c>
      <c r="F507">
        <v>1</v>
      </c>
      <c r="G507">
        <v>301.60000000000002</v>
      </c>
      <c r="H507">
        <v>0.27</v>
      </c>
      <c r="I507" t="s">
        <v>1823</v>
      </c>
      <c r="J507">
        <v>220.16800000000001</v>
      </c>
    </row>
    <row r="508" spans="1:10" x14ac:dyDescent="0.35">
      <c r="A508" t="s">
        <v>2331</v>
      </c>
      <c r="B508" s="2">
        <v>45772</v>
      </c>
      <c r="C508" t="s">
        <v>163</v>
      </c>
      <c r="D508" t="s">
        <v>1725</v>
      </c>
      <c r="E508" t="s">
        <v>1760</v>
      </c>
      <c r="F508">
        <v>3</v>
      </c>
      <c r="G508">
        <v>21.59</v>
      </c>
      <c r="H508">
        <v>0.16</v>
      </c>
      <c r="I508" t="s">
        <v>1828</v>
      </c>
      <c r="J508">
        <v>54.406799999999997</v>
      </c>
    </row>
    <row r="509" spans="1:10" x14ac:dyDescent="0.35">
      <c r="A509" t="s">
        <v>2332</v>
      </c>
      <c r="B509" s="2">
        <v>45346</v>
      </c>
      <c r="C509" t="s">
        <v>689</v>
      </c>
      <c r="D509" t="s">
        <v>1573</v>
      </c>
      <c r="E509" t="s">
        <v>1760</v>
      </c>
      <c r="F509">
        <v>4</v>
      </c>
      <c r="G509">
        <v>284.24</v>
      </c>
      <c r="H509">
        <v>0.09</v>
      </c>
      <c r="I509" t="s">
        <v>1823</v>
      </c>
      <c r="J509">
        <v>1034.6335999999999</v>
      </c>
    </row>
    <row r="510" spans="1:10" x14ac:dyDescent="0.35">
      <c r="A510" t="s">
        <v>2333</v>
      </c>
      <c r="B510" s="2">
        <v>45656</v>
      </c>
      <c r="C510" t="s">
        <v>1150</v>
      </c>
      <c r="D510" t="s">
        <v>1554</v>
      </c>
      <c r="E510" t="s">
        <v>1785</v>
      </c>
      <c r="F510">
        <v>1</v>
      </c>
      <c r="G510">
        <v>191.6</v>
      </c>
      <c r="H510">
        <v>0.27</v>
      </c>
      <c r="I510" t="s">
        <v>1825</v>
      </c>
      <c r="J510">
        <v>139.86799999999999</v>
      </c>
    </row>
    <row r="511" spans="1:10" x14ac:dyDescent="0.35">
      <c r="A511" t="s">
        <v>2334</v>
      </c>
      <c r="B511" s="2">
        <v>45762</v>
      </c>
      <c r="C511" t="s">
        <v>980</v>
      </c>
      <c r="D511" t="s">
        <v>1703</v>
      </c>
      <c r="E511" t="s">
        <v>1793</v>
      </c>
      <c r="F511">
        <v>2</v>
      </c>
      <c r="G511">
        <v>616.97</v>
      </c>
      <c r="H511">
        <v>0.22</v>
      </c>
      <c r="I511" t="s">
        <v>1823</v>
      </c>
      <c r="J511">
        <v>962.47320000000002</v>
      </c>
    </row>
    <row r="512" spans="1:10" x14ac:dyDescent="0.35">
      <c r="A512" t="s">
        <v>2335</v>
      </c>
      <c r="B512" s="2">
        <v>45580</v>
      </c>
      <c r="C512" t="s">
        <v>558</v>
      </c>
      <c r="D512" t="s">
        <v>1603</v>
      </c>
      <c r="E512" t="s">
        <v>1788</v>
      </c>
      <c r="F512">
        <v>3</v>
      </c>
      <c r="G512">
        <v>125.68</v>
      </c>
      <c r="H512">
        <v>0.26</v>
      </c>
      <c r="I512" t="s">
        <v>1828</v>
      </c>
      <c r="J512">
        <v>279.00959999999998</v>
      </c>
    </row>
    <row r="513" spans="1:10" x14ac:dyDescent="0.35">
      <c r="A513" t="s">
        <v>2336</v>
      </c>
      <c r="B513" s="2">
        <v>45676</v>
      </c>
      <c r="C513" t="s">
        <v>1103</v>
      </c>
      <c r="D513" t="s">
        <v>1633</v>
      </c>
      <c r="E513" t="s">
        <v>1768</v>
      </c>
      <c r="F513">
        <v>3</v>
      </c>
      <c r="G513">
        <v>307.48</v>
      </c>
      <c r="H513">
        <v>0.24</v>
      </c>
      <c r="I513" t="s">
        <v>1823</v>
      </c>
      <c r="J513">
        <v>701.0544000000001</v>
      </c>
    </row>
    <row r="514" spans="1:10" x14ac:dyDescent="0.35">
      <c r="A514" t="s">
        <v>2337</v>
      </c>
      <c r="B514" s="2">
        <v>45495</v>
      </c>
      <c r="C514" t="s">
        <v>941</v>
      </c>
      <c r="D514" t="s">
        <v>1548</v>
      </c>
      <c r="E514" t="s">
        <v>1812</v>
      </c>
      <c r="F514">
        <v>1</v>
      </c>
      <c r="G514">
        <v>505.23</v>
      </c>
      <c r="H514">
        <v>0.11</v>
      </c>
      <c r="I514" t="s">
        <v>1823</v>
      </c>
      <c r="J514">
        <v>449.65469999999999</v>
      </c>
    </row>
    <row r="515" spans="1:10" x14ac:dyDescent="0.35">
      <c r="A515" t="s">
        <v>2338</v>
      </c>
      <c r="B515" s="2">
        <v>45735</v>
      </c>
      <c r="C515" t="s">
        <v>1141</v>
      </c>
      <c r="D515" t="s">
        <v>1637</v>
      </c>
      <c r="E515" t="s">
        <v>1803</v>
      </c>
      <c r="F515">
        <v>1</v>
      </c>
      <c r="G515">
        <v>853.12</v>
      </c>
      <c r="H515">
        <v>0.19</v>
      </c>
      <c r="I515" t="s">
        <v>1828</v>
      </c>
      <c r="J515">
        <v>691.02719999999999</v>
      </c>
    </row>
    <row r="516" spans="1:10" x14ac:dyDescent="0.35">
      <c r="A516" t="s">
        <v>2339</v>
      </c>
      <c r="B516" s="2">
        <v>45312</v>
      </c>
      <c r="C516" t="s">
        <v>443</v>
      </c>
      <c r="D516" t="s">
        <v>1542</v>
      </c>
      <c r="E516" t="s">
        <v>1778</v>
      </c>
      <c r="F516">
        <v>4</v>
      </c>
      <c r="G516">
        <v>191.65</v>
      </c>
      <c r="H516">
        <v>0.19</v>
      </c>
      <c r="I516" t="s">
        <v>1825</v>
      </c>
      <c r="J516">
        <v>620.94600000000003</v>
      </c>
    </row>
    <row r="517" spans="1:10" x14ac:dyDescent="0.35">
      <c r="A517" t="s">
        <v>2340</v>
      </c>
      <c r="B517" s="2">
        <v>45286</v>
      </c>
      <c r="C517" t="s">
        <v>534</v>
      </c>
      <c r="D517" t="s">
        <v>1641</v>
      </c>
      <c r="E517" t="s">
        <v>1765</v>
      </c>
      <c r="F517">
        <v>1</v>
      </c>
      <c r="G517">
        <v>169.69</v>
      </c>
      <c r="H517">
        <v>0.22</v>
      </c>
      <c r="I517" t="s">
        <v>1823</v>
      </c>
      <c r="J517">
        <v>132.35820000000001</v>
      </c>
    </row>
    <row r="518" spans="1:10" x14ac:dyDescent="0.35">
      <c r="A518" t="s">
        <v>2341</v>
      </c>
      <c r="B518" s="2">
        <v>45372</v>
      </c>
      <c r="C518" t="s">
        <v>578</v>
      </c>
      <c r="D518" t="s">
        <v>1671</v>
      </c>
      <c r="E518" t="s">
        <v>1798</v>
      </c>
      <c r="F518">
        <v>1</v>
      </c>
      <c r="G518">
        <v>145.43</v>
      </c>
      <c r="H518">
        <v>0.08</v>
      </c>
      <c r="I518" t="s">
        <v>1823</v>
      </c>
      <c r="J518">
        <v>133.79560000000001</v>
      </c>
    </row>
    <row r="519" spans="1:10" x14ac:dyDescent="0.35">
      <c r="A519" t="s">
        <v>2342</v>
      </c>
      <c r="B519" s="2">
        <v>45633</v>
      </c>
      <c r="C519" t="s">
        <v>303</v>
      </c>
      <c r="D519" t="s">
        <v>1733</v>
      </c>
      <c r="E519" t="s">
        <v>1793</v>
      </c>
      <c r="F519">
        <v>4</v>
      </c>
      <c r="G519">
        <v>828.35</v>
      </c>
      <c r="H519">
        <v>0.17</v>
      </c>
      <c r="I519" t="s">
        <v>1823</v>
      </c>
      <c r="J519">
        <v>2750.1219999999998</v>
      </c>
    </row>
    <row r="520" spans="1:10" x14ac:dyDescent="0.35">
      <c r="A520" t="s">
        <v>2343</v>
      </c>
      <c r="B520" s="2">
        <v>45598</v>
      </c>
      <c r="C520" t="s">
        <v>1132</v>
      </c>
      <c r="D520" t="s">
        <v>1737</v>
      </c>
      <c r="E520" t="s">
        <v>1778</v>
      </c>
      <c r="F520">
        <v>3</v>
      </c>
      <c r="G520">
        <v>268.76</v>
      </c>
      <c r="H520">
        <v>0.01</v>
      </c>
      <c r="I520" t="s">
        <v>1825</v>
      </c>
      <c r="J520">
        <v>798.21719999999993</v>
      </c>
    </row>
    <row r="521" spans="1:10" x14ac:dyDescent="0.35">
      <c r="A521" t="s">
        <v>2344</v>
      </c>
      <c r="B521" s="2">
        <v>45495</v>
      </c>
      <c r="C521" t="s">
        <v>748</v>
      </c>
      <c r="D521" t="s">
        <v>1723</v>
      </c>
      <c r="E521" t="s">
        <v>1751</v>
      </c>
      <c r="F521">
        <v>4</v>
      </c>
      <c r="G521">
        <v>370.09</v>
      </c>
      <c r="H521">
        <v>0.22</v>
      </c>
      <c r="I521" t="s">
        <v>1828</v>
      </c>
      <c r="J521">
        <v>1154.6808000000001</v>
      </c>
    </row>
    <row r="522" spans="1:10" x14ac:dyDescent="0.35">
      <c r="A522" t="s">
        <v>2345</v>
      </c>
      <c r="B522" s="2">
        <v>45229</v>
      </c>
      <c r="C522" t="s">
        <v>808</v>
      </c>
      <c r="D522" t="s">
        <v>1703</v>
      </c>
      <c r="E522" t="s">
        <v>1775</v>
      </c>
      <c r="F522">
        <v>3</v>
      </c>
      <c r="G522">
        <v>679.22</v>
      </c>
      <c r="H522">
        <v>0.11</v>
      </c>
      <c r="I522" t="s">
        <v>1825</v>
      </c>
      <c r="J522">
        <v>1813.5174</v>
      </c>
    </row>
    <row r="523" spans="1:10" x14ac:dyDescent="0.35">
      <c r="A523" t="s">
        <v>2346</v>
      </c>
      <c r="B523" s="2">
        <v>45433</v>
      </c>
      <c r="C523" t="s">
        <v>1165</v>
      </c>
      <c r="D523" t="s">
        <v>1693</v>
      </c>
      <c r="E523" t="s">
        <v>1751</v>
      </c>
      <c r="F523">
        <v>3</v>
      </c>
      <c r="G523">
        <v>780.69</v>
      </c>
      <c r="H523">
        <v>0.1</v>
      </c>
      <c r="I523" t="s">
        <v>1828</v>
      </c>
      <c r="J523">
        <v>2107.8629999999998</v>
      </c>
    </row>
    <row r="524" spans="1:10" x14ac:dyDescent="0.35">
      <c r="A524" t="s">
        <v>2347</v>
      </c>
      <c r="B524" s="2">
        <v>45766</v>
      </c>
      <c r="C524" t="s">
        <v>832</v>
      </c>
      <c r="D524" t="s">
        <v>1631</v>
      </c>
      <c r="E524" t="s">
        <v>1760</v>
      </c>
      <c r="F524">
        <v>2</v>
      </c>
      <c r="G524">
        <v>42.97</v>
      </c>
      <c r="H524">
        <v>0.18</v>
      </c>
      <c r="I524" t="s">
        <v>1825</v>
      </c>
      <c r="J524">
        <v>70.470799999999997</v>
      </c>
    </row>
    <row r="525" spans="1:10" x14ac:dyDescent="0.35">
      <c r="A525" t="s">
        <v>2348</v>
      </c>
      <c r="B525" s="2">
        <v>45639</v>
      </c>
      <c r="C525" t="s">
        <v>907</v>
      </c>
      <c r="D525" t="s">
        <v>1711</v>
      </c>
      <c r="E525" t="s">
        <v>1751</v>
      </c>
      <c r="F525">
        <v>4</v>
      </c>
      <c r="G525">
        <v>854.37</v>
      </c>
      <c r="H525">
        <v>7.0000000000000007E-2</v>
      </c>
      <c r="I525" t="s">
        <v>1825</v>
      </c>
      <c r="J525">
        <v>3178.2564000000002</v>
      </c>
    </row>
    <row r="526" spans="1:10" x14ac:dyDescent="0.35">
      <c r="A526" t="s">
        <v>2349</v>
      </c>
      <c r="B526" s="2">
        <v>45774</v>
      </c>
      <c r="C526" t="s">
        <v>355</v>
      </c>
      <c r="D526" t="s">
        <v>1595</v>
      </c>
      <c r="E526" t="s">
        <v>1803</v>
      </c>
      <c r="F526">
        <v>2</v>
      </c>
      <c r="G526">
        <v>409.52</v>
      </c>
      <c r="H526">
        <v>0.06</v>
      </c>
      <c r="I526" t="s">
        <v>1828</v>
      </c>
      <c r="J526">
        <v>769.8975999999999</v>
      </c>
    </row>
    <row r="527" spans="1:10" x14ac:dyDescent="0.35">
      <c r="A527" t="s">
        <v>2350</v>
      </c>
      <c r="B527" s="2">
        <v>45569</v>
      </c>
      <c r="C527" t="s">
        <v>546</v>
      </c>
      <c r="D527" t="s">
        <v>1695</v>
      </c>
      <c r="E527" t="s">
        <v>1788</v>
      </c>
      <c r="F527">
        <v>2</v>
      </c>
      <c r="G527">
        <v>407.46</v>
      </c>
      <c r="H527">
        <v>0.21</v>
      </c>
      <c r="I527" t="s">
        <v>1823</v>
      </c>
      <c r="J527">
        <v>643.78679999999997</v>
      </c>
    </row>
    <row r="528" spans="1:10" x14ac:dyDescent="0.35">
      <c r="A528" t="s">
        <v>2351</v>
      </c>
      <c r="B528" s="2">
        <v>45856</v>
      </c>
      <c r="C528" t="s">
        <v>734</v>
      </c>
      <c r="D528" t="s">
        <v>1552</v>
      </c>
      <c r="E528" t="s">
        <v>1781</v>
      </c>
      <c r="F528">
        <v>1</v>
      </c>
      <c r="G528">
        <v>728.84</v>
      </c>
      <c r="H528">
        <v>0.28000000000000003</v>
      </c>
      <c r="I528" t="s">
        <v>1825</v>
      </c>
      <c r="J528">
        <v>524.76480000000004</v>
      </c>
    </row>
    <row r="529" spans="1:10" x14ac:dyDescent="0.35">
      <c r="A529" t="s">
        <v>2352</v>
      </c>
      <c r="B529" s="2">
        <v>45362</v>
      </c>
      <c r="C529" t="s">
        <v>1399</v>
      </c>
      <c r="D529" t="s">
        <v>1703</v>
      </c>
      <c r="E529" t="s">
        <v>1775</v>
      </c>
      <c r="F529">
        <v>4</v>
      </c>
      <c r="G529">
        <v>467.24</v>
      </c>
      <c r="H529">
        <v>0.08</v>
      </c>
      <c r="I529" t="s">
        <v>1825</v>
      </c>
      <c r="J529">
        <v>1719.4431999999999</v>
      </c>
    </row>
    <row r="530" spans="1:10" x14ac:dyDescent="0.35">
      <c r="A530" t="s">
        <v>2353</v>
      </c>
      <c r="B530" s="2">
        <v>45457</v>
      </c>
      <c r="C530" t="s">
        <v>331</v>
      </c>
      <c r="D530" t="s">
        <v>1567</v>
      </c>
      <c r="E530" t="s">
        <v>1791</v>
      </c>
      <c r="F530">
        <v>1</v>
      </c>
      <c r="G530">
        <v>57.94</v>
      </c>
      <c r="H530">
        <v>0.13</v>
      </c>
      <c r="I530" t="s">
        <v>1825</v>
      </c>
      <c r="J530">
        <v>50.407799999999988</v>
      </c>
    </row>
    <row r="531" spans="1:10" x14ac:dyDescent="0.35">
      <c r="A531" t="s">
        <v>2354</v>
      </c>
      <c r="B531" s="2">
        <v>45338</v>
      </c>
      <c r="C531" t="s">
        <v>1079</v>
      </c>
      <c r="D531" t="s">
        <v>1645</v>
      </c>
      <c r="E531" t="s">
        <v>1806</v>
      </c>
      <c r="F531">
        <v>1</v>
      </c>
      <c r="G531">
        <v>540.1</v>
      </c>
      <c r="H531">
        <v>0.22</v>
      </c>
      <c r="I531" t="s">
        <v>1823</v>
      </c>
      <c r="J531">
        <v>421.27800000000002</v>
      </c>
    </row>
    <row r="532" spans="1:10" x14ac:dyDescent="0.35">
      <c r="A532" t="s">
        <v>2355</v>
      </c>
      <c r="B532" s="2">
        <v>45552</v>
      </c>
      <c r="C532" t="s">
        <v>280</v>
      </c>
      <c r="D532" t="s">
        <v>1561</v>
      </c>
      <c r="E532" t="s">
        <v>1812</v>
      </c>
      <c r="F532">
        <v>4</v>
      </c>
      <c r="G532">
        <v>816.28</v>
      </c>
      <c r="H532">
        <v>0.15</v>
      </c>
      <c r="I532" t="s">
        <v>1828</v>
      </c>
      <c r="J532">
        <v>2775.3519999999999</v>
      </c>
    </row>
    <row r="533" spans="1:10" x14ac:dyDescent="0.35">
      <c r="A533" t="s">
        <v>2356</v>
      </c>
      <c r="B533" s="2">
        <v>45895</v>
      </c>
      <c r="C533" t="s">
        <v>588</v>
      </c>
      <c r="D533" t="s">
        <v>1631</v>
      </c>
      <c r="E533" t="s">
        <v>1781</v>
      </c>
      <c r="F533">
        <v>4</v>
      </c>
      <c r="G533">
        <v>727.49</v>
      </c>
      <c r="H533">
        <v>0.11</v>
      </c>
      <c r="I533" t="s">
        <v>1823</v>
      </c>
      <c r="J533">
        <v>2589.8643999999999</v>
      </c>
    </row>
    <row r="534" spans="1:10" x14ac:dyDescent="0.35">
      <c r="A534" t="s">
        <v>2357</v>
      </c>
      <c r="B534" s="2">
        <v>45447</v>
      </c>
      <c r="C534" t="s">
        <v>567</v>
      </c>
      <c r="D534" t="s">
        <v>1719</v>
      </c>
      <c r="E534" t="s">
        <v>1796</v>
      </c>
      <c r="F534">
        <v>4</v>
      </c>
      <c r="G534">
        <v>817.92</v>
      </c>
      <c r="H534">
        <v>0.21</v>
      </c>
      <c r="I534" t="s">
        <v>1823</v>
      </c>
      <c r="J534">
        <v>2584.6271999999999</v>
      </c>
    </row>
    <row r="535" spans="1:10" x14ac:dyDescent="0.35">
      <c r="A535" t="s">
        <v>2358</v>
      </c>
      <c r="B535" s="2">
        <v>45578</v>
      </c>
      <c r="C535" t="s">
        <v>1022</v>
      </c>
      <c r="D535" t="s">
        <v>1623</v>
      </c>
      <c r="E535" t="s">
        <v>1778</v>
      </c>
      <c r="F535">
        <v>2</v>
      </c>
      <c r="G535">
        <v>358.45</v>
      </c>
      <c r="H535">
        <v>7.0000000000000007E-2</v>
      </c>
      <c r="I535" t="s">
        <v>1828</v>
      </c>
      <c r="J535">
        <v>666.71699999999998</v>
      </c>
    </row>
    <row r="536" spans="1:10" x14ac:dyDescent="0.35">
      <c r="A536" t="s">
        <v>2359</v>
      </c>
      <c r="B536" s="2">
        <v>45697</v>
      </c>
      <c r="C536" t="s">
        <v>656</v>
      </c>
      <c r="D536" t="s">
        <v>1721</v>
      </c>
      <c r="E536" t="s">
        <v>1785</v>
      </c>
      <c r="F536">
        <v>1</v>
      </c>
      <c r="G536">
        <v>972.06</v>
      </c>
      <c r="H536">
        <v>0.3</v>
      </c>
      <c r="I536" t="s">
        <v>1828</v>
      </c>
      <c r="J536">
        <v>680.44199999999989</v>
      </c>
    </row>
    <row r="537" spans="1:10" x14ac:dyDescent="0.35">
      <c r="A537" t="s">
        <v>2360</v>
      </c>
      <c r="B537" s="2">
        <v>45281</v>
      </c>
      <c r="C537" t="s">
        <v>130</v>
      </c>
      <c r="D537" t="s">
        <v>1579</v>
      </c>
      <c r="E537" t="s">
        <v>1751</v>
      </c>
      <c r="F537">
        <v>1</v>
      </c>
      <c r="G537">
        <v>791.36</v>
      </c>
      <c r="H537">
        <v>0.06</v>
      </c>
      <c r="I537" t="s">
        <v>1825</v>
      </c>
      <c r="J537">
        <v>743.87839999999994</v>
      </c>
    </row>
    <row r="538" spans="1:10" x14ac:dyDescent="0.35">
      <c r="A538" t="s">
        <v>2361</v>
      </c>
      <c r="B538" s="2">
        <v>45855</v>
      </c>
      <c r="C538" t="s">
        <v>989</v>
      </c>
      <c r="D538" t="s">
        <v>1675</v>
      </c>
      <c r="E538" t="s">
        <v>1772</v>
      </c>
      <c r="F538">
        <v>4</v>
      </c>
      <c r="G538">
        <v>839.65</v>
      </c>
      <c r="H538">
        <v>0.26</v>
      </c>
      <c r="I538" t="s">
        <v>1828</v>
      </c>
      <c r="J538">
        <v>2485.364</v>
      </c>
    </row>
    <row r="539" spans="1:10" x14ac:dyDescent="0.35">
      <c r="A539" t="s">
        <v>2362</v>
      </c>
      <c r="B539" s="2">
        <v>45793</v>
      </c>
      <c r="C539" t="s">
        <v>814</v>
      </c>
      <c r="D539" t="s">
        <v>1691</v>
      </c>
      <c r="E539" t="s">
        <v>1760</v>
      </c>
      <c r="F539">
        <v>2</v>
      </c>
      <c r="G539">
        <v>245.52</v>
      </c>
      <c r="H539">
        <v>0.11</v>
      </c>
      <c r="I539" t="s">
        <v>1828</v>
      </c>
      <c r="J539">
        <v>437.0256</v>
      </c>
    </row>
    <row r="540" spans="1:10" x14ac:dyDescent="0.35">
      <c r="A540" t="s">
        <v>2363</v>
      </c>
      <c r="B540" s="2">
        <v>45881</v>
      </c>
      <c r="C540" t="s">
        <v>1210</v>
      </c>
      <c r="D540" t="s">
        <v>1711</v>
      </c>
      <c r="E540" t="s">
        <v>1781</v>
      </c>
      <c r="F540">
        <v>3</v>
      </c>
      <c r="G540">
        <v>787.91</v>
      </c>
      <c r="H540">
        <v>0.06</v>
      </c>
      <c r="I540" t="s">
        <v>1825</v>
      </c>
      <c r="J540">
        <v>2221.9061999999999</v>
      </c>
    </row>
    <row r="541" spans="1:10" x14ac:dyDescent="0.35">
      <c r="A541" t="s">
        <v>2364</v>
      </c>
      <c r="B541" s="2">
        <v>45890</v>
      </c>
      <c r="C541" t="s">
        <v>201</v>
      </c>
      <c r="D541" t="s">
        <v>1697</v>
      </c>
      <c r="E541" t="s">
        <v>1768</v>
      </c>
      <c r="F541">
        <v>2</v>
      </c>
      <c r="G541">
        <v>709.17</v>
      </c>
      <c r="H541">
        <v>0.22</v>
      </c>
      <c r="I541" t="s">
        <v>1823</v>
      </c>
      <c r="J541">
        <v>1106.3052</v>
      </c>
    </row>
    <row r="542" spans="1:10" x14ac:dyDescent="0.35">
      <c r="A542" t="s">
        <v>2365</v>
      </c>
      <c r="B542" s="2">
        <v>45251</v>
      </c>
      <c r="C542" t="s">
        <v>754</v>
      </c>
      <c r="D542" t="s">
        <v>1729</v>
      </c>
      <c r="E542" t="s">
        <v>1778</v>
      </c>
      <c r="F542">
        <v>2</v>
      </c>
      <c r="G542">
        <v>533.91999999999996</v>
      </c>
      <c r="H542">
        <v>0.13</v>
      </c>
      <c r="I542" t="s">
        <v>1823</v>
      </c>
      <c r="J542">
        <v>929.02079999999989</v>
      </c>
    </row>
    <row r="543" spans="1:10" x14ac:dyDescent="0.35">
      <c r="A543" t="s">
        <v>2366</v>
      </c>
      <c r="B543" s="2">
        <v>45695</v>
      </c>
      <c r="C543" t="s">
        <v>1512</v>
      </c>
      <c r="D543" t="s">
        <v>1631</v>
      </c>
      <c r="E543" t="s">
        <v>1751</v>
      </c>
      <c r="F543">
        <v>1</v>
      </c>
      <c r="G543">
        <v>878.84</v>
      </c>
      <c r="H543">
        <v>0.28000000000000003</v>
      </c>
      <c r="I543" t="s">
        <v>1828</v>
      </c>
      <c r="J543">
        <v>632.76480000000004</v>
      </c>
    </row>
    <row r="544" spans="1:10" x14ac:dyDescent="0.35">
      <c r="A544" t="s">
        <v>2367</v>
      </c>
      <c r="B544" s="2">
        <v>45287</v>
      </c>
      <c r="C544" t="s">
        <v>665</v>
      </c>
      <c r="D544" t="s">
        <v>1635</v>
      </c>
      <c r="E544" t="s">
        <v>1803</v>
      </c>
      <c r="F544">
        <v>1</v>
      </c>
      <c r="G544">
        <v>442.36</v>
      </c>
      <c r="H544">
        <v>0.14000000000000001</v>
      </c>
      <c r="I544" t="s">
        <v>1823</v>
      </c>
      <c r="J544">
        <v>380.42959999999999</v>
      </c>
    </row>
    <row r="545" spans="1:10" x14ac:dyDescent="0.35">
      <c r="A545" t="s">
        <v>2368</v>
      </c>
      <c r="B545" s="2">
        <v>45711</v>
      </c>
      <c r="C545" t="s">
        <v>1046</v>
      </c>
      <c r="D545" t="s">
        <v>1617</v>
      </c>
      <c r="E545" t="s">
        <v>1775</v>
      </c>
      <c r="F545">
        <v>1</v>
      </c>
      <c r="G545">
        <v>763.34</v>
      </c>
      <c r="H545">
        <v>0.11</v>
      </c>
      <c r="I545" t="s">
        <v>1828</v>
      </c>
      <c r="J545">
        <v>679.37260000000003</v>
      </c>
    </row>
    <row r="546" spans="1:10" x14ac:dyDescent="0.35">
      <c r="A546" t="s">
        <v>2369</v>
      </c>
      <c r="B546" s="2">
        <v>45842</v>
      </c>
      <c r="C546" t="s">
        <v>552</v>
      </c>
      <c r="D546" t="s">
        <v>1665</v>
      </c>
      <c r="E546" t="s">
        <v>1809</v>
      </c>
      <c r="F546">
        <v>3</v>
      </c>
      <c r="G546">
        <v>178.22</v>
      </c>
      <c r="H546">
        <v>0.15</v>
      </c>
      <c r="I546" t="s">
        <v>1828</v>
      </c>
      <c r="J546">
        <v>454.46100000000001</v>
      </c>
    </row>
    <row r="547" spans="1:10" x14ac:dyDescent="0.35">
      <c r="A547" t="s">
        <v>2370</v>
      </c>
      <c r="B547" s="2">
        <v>45255</v>
      </c>
      <c r="C547" t="s">
        <v>365</v>
      </c>
      <c r="D547" t="s">
        <v>1599</v>
      </c>
      <c r="E547" t="s">
        <v>1756</v>
      </c>
      <c r="F547">
        <v>4</v>
      </c>
      <c r="G547">
        <v>90.32</v>
      </c>
      <c r="H547">
        <v>0.08</v>
      </c>
      <c r="I547" t="s">
        <v>1825</v>
      </c>
      <c r="J547">
        <v>332.37759999999997</v>
      </c>
    </row>
    <row r="548" spans="1:10" x14ac:dyDescent="0.35">
      <c r="A548" t="s">
        <v>2371</v>
      </c>
      <c r="B548" s="2">
        <v>45695</v>
      </c>
      <c r="C548" t="s">
        <v>1180</v>
      </c>
      <c r="D548" t="s">
        <v>1567</v>
      </c>
      <c r="E548" t="s">
        <v>1775</v>
      </c>
      <c r="F548">
        <v>3</v>
      </c>
      <c r="G548">
        <v>370.93</v>
      </c>
      <c r="H548">
        <v>0</v>
      </c>
      <c r="I548" t="s">
        <v>1823</v>
      </c>
      <c r="J548">
        <v>1112.79</v>
      </c>
    </row>
    <row r="549" spans="1:10" x14ac:dyDescent="0.35">
      <c r="A549" t="s">
        <v>2372</v>
      </c>
      <c r="B549" s="2">
        <v>45281</v>
      </c>
      <c r="C549" t="s">
        <v>177</v>
      </c>
      <c r="D549" t="s">
        <v>1593</v>
      </c>
      <c r="E549" t="s">
        <v>1800</v>
      </c>
      <c r="F549">
        <v>1</v>
      </c>
      <c r="G549">
        <v>352.43</v>
      </c>
      <c r="H549">
        <v>0.14000000000000001</v>
      </c>
      <c r="I549" t="s">
        <v>1825</v>
      </c>
      <c r="J549">
        <v>303.08980000000003</v>
      </c>
    </row>
    <row r="550" spans="1:10" x14ac:dyDescent="0.35">
      <c r="A550" t="s">
        <v>2373</v>
      </c>
      <c r="B550" s="2">
        <v>45295</v>
      </c>
      <c r="C550" t="s">
        <v>424</v>
      </c>
      <c r="D550" t="s">
        <v>1571</v>
      </c>
      <c r="E550" t="s">
        <v>1800</v>
      </c>
      <c r="F550">
        <v>2</v>
      </c>
      <c r="G550">
        <v>562.97</v>
      </c>
      <c r="H550">
        <v>0.2</v>
      </c>
      <c r="I550" t="s">
        <v>1823</v>
      </c>
      <c r="J550">
        <v>900.75200000000007</v>
      </c>
    </row>
    <row r="551" spans="1:10" x14ac:dyDescent="0.35">
      <c r="A551" t="s">
        <v>2374</v>
      </c>
      <c r="B551" s="2">
        <v>45260</v>
      </c>
      <c r="C551" t="s">
        <v>525</v>
      </c>
      <c r="D551" t="s">
        <v>1657</v>
      </c>
      <c r="E551" t="s">
        <v>1778</v>
      </c>
      <c r="F551">
        <v>1</v>
      </c>
      <c r="G551">
        <v>522.85</v>
      </c>
      <c r="H551">
        <v>0.12</v>
      </c>
      <c r="I551" t="s">
        <v>1825</v>
      </c>
      <c r="J551">
        <v>460.108</v>
      </c>
    </row>
    <row r="552" spans="1:10" x14ac:dyDescent="0.35">
      <c r="A552" t="s">
        <v>2375</v>
      </c>
      <c r="B552" s="2">
        <v>45851</v>
      </c>
      <c r="C552" t="s">
        <v>1094</v>
      </c>
      <c r="D552" t="s">
        <v>1589</v>
      </c>
      <c r="E552" t="s">
        <v>1803</v>
      </c>
      <c r="F552">
        <v>4</v>
      </c>
      <c r="G552">
        <v>714.89</v>
      </c>
      <c r="H552">
        <v>0.15</v>
      </c>
      <c r="I552" t="s">
        <v>1823</v>
      </c>
      <c r="J552">
        <v>2430.6260000000002</v>
      </c>
    </row>
    <row r="553" spans="1:10" x14ac:dyDescent="0.35">
      <c r="A553" t="s">
        <v>2376</v>
      </c>
      <c r="B553" s="2">
        <v>45222</v>
      </c>
      <c r="C553" t="s">
        <v>615</v>
      </c>
      <c r="D553" t="s">
        <v>1633</v>
      </c>
      <c r="E553" t="s">
        <v>1760</v>
      </c>
      <c r="F553">
        <v>3</v>
      </c>
      <c r="G553">
        <v>137.77000000000001</v>
      </c>
      <c r="H553">
        <v>0.26</v>
      </c>
      <c r="I553" t="s">
        <v>1825</v>
      </c>
      <c r="J553">
        <v>305.84940000000012</v>
      </c>
    </row>
    <row r="554" spans="1:10" x14ac:dyDescent="0.35">
      <c r="A554" t="s">
        <v>2377</v>
      </c>
      <c r="B554" s="2">
        <v>45940</v>
      </c>
      <c r="C554" t="s">
        <v>114</v>
      </c>
      <c r="D554" t="s">
        <v>1731</v>
      </c>
      <c r="E554" t="s">
        <v>1791</v>
      </c>
      <c r="F554">
        <v>3</v>
      </c>
      <c r="G554">
        <v>862.18</v>
      </c>
      <c r="H554">
        <v>0.22</v>
      </c>
      <c r="I554" t="s">
        <v>1825</v>
      </c>
      <c r="J554">
        <v>2017.5011999999999</v>
      </c>
    </row>
    <row r="555" spans="1:10" x14ac:dyDescent="0.35">
      <c r="A555" t="s">
        <v>2378</v>
      </c>
      <c r="B555" s="2">
        <v>45822</v>
      </c>
      <c r="C555" t="s">
        <v>213</v>
      </c>
      <c r="D555" t="s">
        <v>1623</v>
      </c>
      <c r="E555" t="s">
        <v>1798</v>
      </c>
      <c r="F555">
        <v>2</v>
      </c>
      <c r="G555">
        <v>833.64</v>
      </c>
      <c r="H555">
        <v>0.24</v>
      </c>
      <c r="I555" t="s">
        <v>1825</v>
      </c>
      <c r="J555">
        <v>1267.1328000000001</v>
      </c>
    </row>
    <row r="556" spans="1:10" x14ac:dyDescent="0.35">
      <c r="A556" t="s">
        <v>2379</v>
      </c>
      <c r="B556" s="2">
        <v>45752</v>
      </c>
      <c r="C556" t="s">
        <v>859</v>
      </c>
      <c r="D556" t="s">
        <v>1585</v>
      </c>
      <c r="E556" t="s">
        <v>1800</v>
      </c>
      <c r="F556">
        <v>3</v>
      </c>
      <c r="G556">
        <v>543.22</v>
      </c>
      <c r="H556">
        <v>0.05</v>
      </c>
      <c r="I556" t="s">
        <v>1828</v>
      </c>
      <c r="J556">
        <v>1548.1769999999999</v>
      </c>
    </row>
    <row r="557" spans="1:10" x14ac:dyDescent="0.35">
      <c r="A557" t="s">
        <v>2380</v>
      </c>
      <c r="B557" s="2">
        <v>45677</v>
      </c>
      <c r="C557" t="s">
        <v>883</v>
      </c>
      <c r="D557" t="s">
        <v>1723</v>
      </c>
      <c r="E557" t="s">
        <v>1760</v>
      </c>
      <c r="F557">
        <v>3</v>
      </c>
      <c r="G557">
        <v>691.02</v>
      </c>
      <c r="H557">
        <v>0.12</v>
      </c>
      <c r="I557" t="s">
        <v>1828</v>
      </c>
      <c r="J557">
        <v>1824.2927999999999</v>
      </c>
    </row>
    <row r="558" spans="1:10" x14ac:dyDescent="0.35">
      <c r="A558" t="s">
        <v>2381</v>
      </c>
      <c r="B558" s="2">
        <v>45253</v>
      </c>
      <c r="C558" t="s">
        <v>313</v>
      </c>
      <c r="D558" t="s">
        <v>1719</v>
      </c>
      <c r="E558" t="s">
        <v>1806</v>
      </c>
      <c r="F558">
        <v>4</v>
      </c>
      <c r="G558">
        <v>338.73</v>
      </c>
      <c r="H558">
        <v>0.18</v>
      </c>
      <c r="I558" t="s">
        <v>1823</v>
      </c>
      <c r="J558">
        <v>1111.0344</v>
      </c>
    </row>
    <row r="559" spans="1:10" x14ac:dyDescent="0.35">
      <c r="A559" t="s">
        <v>2382</v>
      </c>
      <c r="B559" s="2">
        <v>45389</v>
      </c>
      <c r="C559" t="s">
        <v>229</v>
      </c>
      <c r="D559" t="s">
        <v>1715</v>
      </c>
      <c r="E559" t="s">
        <v>1803</v>
      </c>
      <c r="F559">
        <v>3</v>
      </c>
      <c r="G559">
        <v>366.08</v>
      </c>
      <c r="H559">
        <v>0.05</v>
      </c>
      <c r="I559" t="s">
        <v>1823</v>
      </c>
      <c r="J559">
        <v>1043.328</v>
      </c>
    </row>
    <row r="560" spans="1:10" x14ac:dyDescent="0.35">
      <c r="A560" t="s">
        <v>2383</v>
      </c>
      <c r="B560" s="2">
        <v>45840</v>
      </c>
      <c r="C560" t="s">
        <v>371</v>
      </c>
      <c r="D560" t="s">
        <v>1573</v>
      </c>
      <c r="E560" t="s">
        <v>1796</v>
      </c>
      <c r="F560">
        <v>4</v>
      </c>
      <c r="G560">
        <v>539.48</v>
      </c>
      <c r="H560">
        <v>0.28000000000000003</v>
      </c>
      <c r="I560" t="s">
        <v>1828</v>
      </c>
      <c r="J560">
        <v>1553.7023999999999</v>
      </c>
    </row>
    <row r="561" spans="1:10" x14ac:dyDescent="0.35">
      <c r="A561" t="s">
        <v>2384</v>
      </c>
      <c r="B561" s="2">
        <v>45256</v>
      </c>
      <c r="C561" t="s">
        <v>1213</v>
      </c>
      <c r="D561" t="s">
        <v>1729</v>
      </c>
      <c r="E561" t="s">
        <v>1803</v>
      </c>
      <c r="F561">
        <v>1</v>
      </c>
      <c r="G561">
        <v>499.59</v>
      </c>
      <c r="H561">
        <v>0.03</v>
      </c>
      <c r="I561" t="s">
        <v>1828</v>
      </c>
      <c r="J561">
        <v>484.60230000000001</v>
      </c>
    </row>
    <row r="562" spans="1:10" x14ac:dyDescent="0.35">
      <c r="A562" t="s">
        <v>2385</v>
      </c>
      <c r="B562" s="2">
        <v>45326</v>
      </c>
      <c r="C562" t="s">
        <v>618</v>
      </c>
      <c r="D562" t="s">
        <v>1607</v>
      </c>
      <c r="E562" t="s">
        <v>1781</v>
      </c>
      <c r="F562">
        <v>3</v>
      </c>
      <c r="G562">
        <v>330.04</v>
      </c>
      <c r="H562">
        <v>0.2</v>
      </c>
      <c r="I562" t="s">
        <v>1823</v>
      </c>
      <c r="J562">
        <v>792.09600000000012</v>
      </c>
    </row>
    <row r="563" spans="1:10" x14ac:dyDescent="0.35">
      <c r="A563" t="s">
        <v>2386</v>
      </c>
      <c r="B563" s="2">
        <v>45459</v>
      </c>
      <c r="C563" t="s">
        <v>600</v>
      </c>
      <c r="D563" t="s">
        <v>1569</v>
      </c>
      <c r="E563" t="s">
        <v>1806</v>
      </c>
      <c r="F563">
        <v>2</v>
      </c>
      <c r="G563">
        <v>813.01</v>
      </c>
      <c r="H563">
        <v>0.06</v>
      </c>
      <c r="I563" t="s">
        <v>1825</v>
      </c>
      <c r="J563">
        <v>1528.4588000000001</v>
      </c>
    </row>
    <row r="564" spans="1:10" x14ac:dyDescent="0.35">
      <c r="A564" t="s">
        <v>2387</v>
      </c>
      <c r="B564" s="2">
        <v>45715</v>
      </c>
      <c r="C564" t="s">
        <v>110</v>
      </c>
      <c r="D564" t="s">
        <v>1545</v>
      </c>
      <c r="E564" t="s">
        <v>1760</v>
      </c>
      <c r="F564">
        <v>4</v>
      </c>
      <c r="G564">
        <v>204.8</v>
      </c>
      <c r="H564">
        <v>0.03</v>
      </c>
      <c r="I564" t="s">
        <v>1825</v>
      </c>
      <c r="J564">
        <v>794.62400000000002</v>
      </c>
    </row>
    <row r="565" spans="1:10" x14ac:dyDescent="0.35">
      <c r="A565" t="s">
        <v>2388</v>
      </c>
      <c r="B565" s="2">
        <v>45223</v>
      </c>
      <c r="C565" t="s">
        <v>55</v>
      </c>
      <c r="D565" t="s">
        <v>1550</v>
      </c>
      <c r="E565" t="s">
        <v>1765</v>
      </c>
      <c r="F565">
        <v>3</v>
      </c>
      <c r="G565">
        <v>728.32</v>
      </c>
      <c r="H565">
        <v>0.01</v>
      </c>
      <c r="I565" t="s">
        <v>1823</v>
      </c>
      <c r="J565">
        <v>2163.1104</v>
      </c>
    </row>
    <row r="566" spans="1:10" x14ac:dyDescent="0.35">
      <c r="A566" t="s">
        <v>2389</v>
      </c>
      <c r="B566" s="2">
        <v>45507</v>
      </c>
      <c r="C566" t="s">
        <v>1396</v>
      </c>
      <c r="D566" t="s">
        <v>1665</v>
      </c>
      <c r="E566" t="s">
        <v>1778</v>
      </c>
      <c r="F566">
        <v>3</v>
      </c>
      <c r="G566">
        <v>836.4</v>
      </c>
      <c r="H566">
        <v>0</v>
      </c>
      <c r="I566" t="s">
        <v>1823</v>
      </c>
      <c r="J566">
        <v>2509.1999999999998</v>
      </c>
    </row>
    <row r="567" spans="1:10" x14ac:dyDescent="0.35">
      <c r="A567" t="s">
        <v>2390</v>
      </c>
      <c r="B567" s="2">
        <v>45843</v>
      </c>
      <c r="C567" t="s">
        <v>501</v>
      </c>
      <c r="D567" t="s">
        <v>1727</v>
      </c>
      <c r="E567" t="s">
        <v>1793</v>
      </c>
      <c r="F567">
        <v>1</v>
      </c>
      <c r="G567">
        <v>780.16</v>
      </c>
      <c r="H567">
        <v>0.02</v>
      </c>
      <c r="I567" t="s">
        <v>1828</v>
      </c>
      <c r="J567">
        <v>764.55679999999995</v>
      </c>
    </row>
    <row r="568" spans="1:10" x14ac:dyDescent="0.35">
      <c r="A568" t="s">
        <v>2391</v>
      </c>
      <c r="B568" s="2">
        <v>45804</v>
      </c>
      <c r="C568" t="s">
        <v>1448</v>
      </c>
      <c r="D568" t="s">
        <v>1639</v>
      </c>
      <c r="E568" t="s">
        <v>1796</v>
      </c>
      <c r="F568">
        <v>4</v>
      </c>
      <c r="G568">
        <v>354.12</v>
      </c>
      <c r="H568">
        <v>0.06</v>
      </c>
      <c r="I568" t="s">
        <v>1825</v>
      </c>
      <c r="J568">
        <v>1331.4911999999999</v>
      </c>
    </row>
    <row r="569" spans="1:10" x14ac:dyDescent="0.35">
      <c r="A569" t="s">
        <v>2392</v>
      </c>
      <c r="B569" s="2">
        <v>45602</v>
      </c>
      <c r="C569" t="s">
        <v>1396</v>
      </c>
      <c r="D569" t="s">
        <v>1673</v>
      </c>
      <c r="E569" t="s">
        <v>1760</v>
      </c>
      <c r="F569">
        <v>4</v>
      </c>
      <c r="G569">
        <v>282.48</v>
      </c>
      <c r="H569">
        <v>0.11</v>
      </c>
      <c r="I569" t="s">
        <v>1825</v>
      </c>
      <c r="J569">
        <v>1005.6288</v>
      </c>
    </row>
    <row r="570" spans="1:10" x14ac:dyDescent="0.35">
      <c r="A570" t="s">
        <v>2393</v>
      </c>
      <c r="B570" s="2">
        <v>45446</v>
      </c>
      <c r="C570" t="s">
        <v>1031</v>
      </c>
      <c r="D570" t="s">
        <v>1587</v>
      </c>
      <c r="E570" t="s">
        <v>1775</v>
      </c>
      <c r="F570">
        <v>2</v>
      </c>
      <c r="G570">
        <v>740.68</v>
      </c>
      <c r="H570">
        <v>0.02</v>
      </c>
      <c r="I570" t="s">
        <v>1825</v>
      </c>
      <c r="J570">
        <v>1451.7328</v>
      </c>
    </row>
    <row r="571" spans="1:10" x14ac:dyDescent="0.35">
      <c r="A571" t="s">
        <v>2394</v>
      </c>
      <c r="B571" s="2">
        <v>45384</v>
      </c>
      <c r="C571" t="s">
        <v>371</v>
      </c>
      <c r="D571" t="s">
        <v>1659</v>
      </c>
      <c r="E571" t="s">
        <v>1785</v>
      </c>
      <c r="F571">
        <v>3</v>
      </c>
      <c r="G571">
        <v>600.58000000000004</v>
      </c>
      <c r="H571">
        <v>0.28999999999999998</v>
      </c>
      <c r="I571" t="s">
        <v>1828</v>
      </c>
      <c r="J571">
        <v>1279.2354</v>
      </c>
    </row>
    <row r="572" spans="1:10" x14ac:dyDescent="0.35">
      <c r="A572" t="s">
        <v>2395</v>
      </c>
      <c r="B572" s="2">
        <v>45348</v>
      </c>
      <c r="C572" t="s">
        <v>1421</v>
      </c>
      <c r="D572" t="s">
        <v>1677</v>
      </c>
      <c r="E572" t="s">
        <v>1765</v>
      </c>
      <c r="F572">
        <v>3</v>
      </c>
      <c r="G572">
        <v>345.58</v>
      </c>
      <c r="H572">
        <v>0.22</v>
      </c>
      <c r="I572" t="s">
        <v>1823</v>
      </c>
      <c r="J572">
        <v>808.65719999999999</v>
      </c>
    </row>
    <row r="573" spans="1:10" x14ac:dyDescent="0.35">
      <c r="A573" t="s">
        <v>2396</v>
      </c>
      <c r="B573" s="2">
        <v>45688</v>
      </c>
      <c r="C573" t="s">
        <v>901</v>
      </c>
      <c r="D573" t="s">
        <v>1583</v>
      </c>
      <c r="E573" t="s">
        <v>1791</v>
      </c>
      <c r="F573">
        <v>1</v>
      </c>
      <c r="G573">
        <v>974.52</v>
      </c>
      <c r="H573">
        <v>0.01</v>
      </c>
      <c r="I573" t="s">
        <v>1825</v>
      </c>
      <c r="J573">
        <v>964.77480000000003</v>
      </c>
    </row>
    <row r="574" spans="1:10" x14ac:dyDescent="0.35">
      <c r="A574" t="s">
        <v>2397</v>
      </c>
      <c r="B574" s="2">
        <v>45249</v>
      </c>
      <c r="C574" t="s">
        <v>157</v>
      </c>
      <c r="D574" t="s">
        <v>1581</v>
      </c>
      <c r="E574" t="s">
        <v>1756</v>
      </c>
      <c r="F574">
        <v>3</v>
      </c>
      <c r="G574">
        <v>282.33</v>
      </c>
      <c r="H574">
        <v>7.0000000000000007E-2</v>
      </c>
      <c r="I574" t="s">
        <v>1823</v>
      </c>
      <c r="J574">
        <v>787.70069999999998</v>
      </c>
    </row>
    <row r="575" spans="1:10" x14ac:dyDescent="0.35">
      <c r="A575" t="s">
        <v>2398</v>
      </c>
      <c r="B575" s="2">
        <v>45726</v>
      </c>
      <c r="C575" t="s">
        <v>1192</v>
      </c>
      <c r="D575" t="s">
        <v>1699</v>
      </c>
      <c r="E575" t="s">
        <v>1812</v>
      </c>
      <c r="F575">
        <v>4</v>
      </c>
      <c r="G575">
        <v>158.46</v>
      </c>
      <c r="H575">
        <v>0.09</v>
      </c>
      <c r="I575" t="s">
        <v>1825</v>
      </c>
      <c r="J575">
        <v>576.7944</v>
      </c>
    </row>
    <row r="576" spans="1:10" x14ac:dyDescent="0.35">
      <c r="A576" t="s">
        <v>2399</v>
      </c>
      <c r="B576" s="2">
        <v>45283</v>
      </c>
      <c r="C576" t="s">
        <v>1076</v>
      </c>
      <c r="D576" t="s">
        <v>1657</v>
      </c>
      <c r="E576" t="s">
        <v>1778</v>
      </c>
      <c r="F576">
        <v>2</v>
      </c>
      <c r="G576">
        <v>778.56</v>
      </c>
      <c r="H576">
        <v>0.11</v>
      </c>
      <c r="I576" t="s">
        <v>1828</v>
      </c>
      <c r="J576">
        <v>1385.8368</v>
      </c>
    </row>
    <row r="577" spans="1:10" x14ac:dyDescent="0.35">
      <c r="A577" t="s">
        <v>2400</v>
      </c>
      <c r="B577" s="2">
        <v>45353</v>
      </c>
      <c r="C577" t="s">
        <v>760</v>
      </c>
      <c r="D577" t="s">
        <v>1647</v>
      </c>
      <c r="E577" t="s">
        <v>1812</v>
      </c>
      <c r="F577">
        <v>4</v>
      </c>
      <c r="G577">
        <v>280.16000000000003</v>
      </c>
      <c r="H577">
        <v>0.18</v>
      </c>
      <c r="I577" t="s">
        <v>1828</v>
      </c>
      <c r="J577">
        <v>918.92480000000012</v>
      </c>
    </row>
    <row r="578" spans="1:10" x14ac:dyDescent="0.35">
      <c r="A578" t="s">
        <v>2401</v>
      </c>
      <c r="B578" s="2">
        <v>45592</v>
      </c>
      <c r="C578" t="s">
        <v>910</v>
      </c>
      <c r="D578" t="s">
        <v>1689</v>
      </c>
      <c r="E578" t="s">
        <v>1796</v>
      </c>
      <c r="F578">
        <v>2</v>
      </c>
      <c r="G578">
        <v>649.54999999999995</v>
      </c>
      <c r="H578">
        <v>0.28999999999999998</v>
      </c>
      <c r="I578" t="s">
        <v>1825</v>
      </c>
      <c r="J578">
        <v>922.36099999999988</v>
      </c>
    </row>
    <row r="579" spans="1:10" x14ac:dyDescent="0.35">
      <c r="A579" t="s">
        <v>2402</v>
      </c>
      <c r="B579" s="2">
        <v>45360</v>
      </c>
      <c r="C579" t="s">
        <v>40</v>
      </c>
      <c r="D579" t="s">
        <v>1723</v>
      </c>
      <c r="E579" t="s">
        <v>1760</v>
      </c>
      <c r="F579">
        <v>2</v>
      </c>
      <c r="G579">
        <v>994.32</v>
      </c>
      <c r="H579">
        <v>0.27</v>
      </c>
      <c r="I579" t="s">
        <v>1825</v>
      </c>
      <c r="J579">
        <v>1451.7072000000001</v>
      </c>
    </row>
    <row r="580" spans="1:10" x14ac:dyDescent="0.35">
      <c r="A580" t="s">
        <v>2403</v>
      </c>
      <c r="B580" s="2">
        <v>45649</v>
      </c>
      <c r="C580" t="s">
        <v>721</v>
      </c>
      <c r="D580" t="s">
        <v>1709</v>
      </c>
      <c r="E580" t="s">
        <v>1793</v>
      </c>
      <c r="F580">
        <v>1</v>
      </c>
      <c r="G580">
        <v>64.94</v>
      </c>
      <c r="H580">
        <v>0.21</v>
      </c>
      <c r="I580" t="s">
        <v>1825</v>
      </c>
      <c r="J580">
        <v>51.302599999999998</v>
      </c>
    </row>
    <row r="581" spans="1:10" x14ac:dyDescent="0.35">
      <c r="A581" t="s">
        <v>2404</v>
      </c>
      <c r="B581" s="2">
        <v>45709</v>
      </c>
      <c r="C581" t="s">
        <v>463</v>
      </c>
      <c r="D581" t="s">
        <v>1625</v>
      </c>
      <c r="E581" t="s">
        <v>1778</v>
      </c>
      <c r="F581">
        <v>2</v>
      </c>
      <c r="G581">
        <v>507.66</v>
      </c>
      <c r="H581">
        <v>0</v>
      </c>
      <c r="I581" t="s">
        <v>1828</v>
      </c>
      <c r="J581">
        <v>1015.32</v>
      </c>
    </row>
    <row r="582" spans="1:10" x14ac:dyDescent="0.35">
      <c r="A582" t="s">
        <v>2405</v>
      </c>
      <c r="B582" s="2">
        <v>45273</v>
      </c>
      <c r="C582" t="s">
        <v>775</v>
      </c>
      <c r="D582" t="s">
        <v>1709</v>
      </c>
      <c r="E582" t="s">
        <v>1768</v>
      </c>
      <c r="F582">
        <v>4</v>
      </c>
      <c r="G582">
        <v>968.27</v>
      </c>
      <c r="H582">
        <v>0.03</v>
      </c>
      <c r="I582" t="s">
        <v>1825</v>
      </c>
      <c r="J582">
        <v>3756.8876</v>
      </c>
    </row>
    <row r="583" spans="1:10" x14ac:dyDescent="0.35">
      <c r="A583" t="s">
        <v>2406</v>
      </c>
      <c r="B583" s="2">
        <v>45250</v>
      </c>
      <c r="C583" t="s">
        <v>78</v>
      </c>
      <c r="D583" t="s">
        <v>1723</v>
      </c>
      <c r="E583" t="s">
        <v>1772</v>
      </c>
      <c r="F583">
        <v>4</v>
      </c>
      <c r="G583">
        <v>510.33</v>
      </c>
      <c r="H583">
        <v>0.2</v>
      </c>
      <c r="I583" t="s">
        <v>1825</v>
      </c>
      <c r="J583">
        <v>1633.056</v>
      </c>
    </row>
    <row r="584" spans="1:10" x14ac:dyDescent="0.35">
      <c r="A584" t="s">
        <v>2407</v>
      </c>
      <c r="B584" s="2">
        <v>45539</v>
      </c>
      <c r="C584" t="s">
        <v>55</v>
      </c>
      <c r="D584" t="s">
        <v>1635</v>
      </c>
      <c r="E584" t="s">
        <v>1812</v>
      </c>
      <c r="F584">
        <v>2</v>
      </c>
      <c r="G584">
        <v>156.72999999999999</v>
      </c>
      <c r="H584">
        <v>0.18</v>
      </c>
      <c r="I584" t="s">
        <v>1828</v>
      </c>
      <c r="J584">
        <v>257.03719999999998</v>
      </c>
    </row>
    <row r="585" spans="1:10" x14ac:dyDescent="0.35">
      <c r="A585" t="s">
        <v>2408</v>
      </c>
      <c r="B585" s="2">
        <v>45810</v>
      </c>
      <c r="C585" t="s">
        <v>480</v>
      </c>
      <c r="D585" t="s">
        <v>1745</v>
      </c>
      <c r="E585" t="s">
        <v>1788</v>
      </c>
      <c r="F585">
        <v>3</v>
      </c>
      <c r="G585">
        <v>53.83</v>
      </c>
      <c r="H585">
        <v>0.24</v>
      </c>
      <c r="I585" t="s">
        <v>1823</v>
      </c>
      <c r="J585">
        <v>122.7324</v>
      </c>
    </row>
    <row r="586" spans="1:10" x14ac:dyDescent="0.35">
      <c r="A586" t="s">
        <v>2409</v>
      </c>
      <c r="B586" s="2">
        <v>45350</v>
      </c>
      <c r="C586" t="s">
        <v>1177</v>
      </c>
      <c r="D586" t="s">
        <v>1703</v>
      </c>
      <c r="E586" t="s">
        <v>1768</v>
      </c>
      <c r="F586">
        <v>1</v>
      </c>
      <c r="G586">
        <v>34.71</v>
      </c>
      <c r="H586">
        <v>0.1</v>
      </c>
      <c r="I586" t="s">
        <v>1828</v>
      </c>
      <c r="J586">
        <v>31.239000000000001</v>
      </c>
    </row>
    <row r="587" spans="1:10" x14ac:dyDescent="0.35">
      <c r="A587" t="s">
        <v>2410</v>
      </c>
      <c r="B587" s="2">
        <v>45633</v>
      </c>
      <c r="C587" t="s">
        <v>736</v>
      </c>
      <c r="D587" t="s">
        <v>1701</v>
      </c>
      <c r="E587" t="s">
        <v>1756</v>
      </c>
      <c r="F587">
        <v>2</v>
      </c>
      <c r="G587">
        <v>829.15</v>
      </c>
      <c r="H587">
        <v>0.11</v>
      </c>
      <c r="I587" t="s">
        <v>1825</v>
      </c>
      <c r="J587">
        <v>1475.8869999999999</v>
      </c>
    </row>
    <row r="588" spans="1:10" x14ac:dyDescent="0.35">
      <c r="A588" t="s">
        <v>2411</v>
      </c>
      <c r="B588" s="2">
        <v>45798</v>
      </c>
      <c r="C588" t="s">
        <v>841</v>
      </c>
      <c r="D588" t="s">
        <v>1743</v>
      </c>
      <c r="E588" t="s">
        <v>1765</v>
      </c>
      <c r="F588">
        <v>2</v>
      </c>
      <c r="G588">
        <v>481.86</v>
      </c>
      <c r="H588">
        <v>0.1</v>
      </c>
      <c r="I588" t="s">
        <v>1828</v>
      </c>
      <c r="J588">
        <v>867.34800000000007</v>
      </c>
    </row>
    <row r="589" spans="1:10" x14ac:dyDescent="0.35">
      <c r="A589" t="s">
        <v>2412</v>
      </c>
      <c r="B589" s="2">
        <v>45354</v>
      </c>
      <c r="C589" t="s">
        <v>495</v>
      </c>
      <c r="D589" t="s">
        <v>1651</v>
      </c>
      <c r="E589" t="s">
        <v>1778</v>
      </c>
      <c r="F589">
        <v>4</v>
      </c>
      <c r="G589">
        <v>915.17</v>
      </c>
      <c r="H589">
        <v>0.19</v>
      </c>
      <c r="I589" t="s">
        <v>1828</v>
      </c>
      <c r="J589">
        <v>2965.1507999999999</v>
      </c>
    </row>
    <row r="590" spans="1:10" x14ac:dyDescent="0.35">
      <c r="A590" t="s">
        <v>2413</v>
      </c>
      <c r="B590" s="2">
        <v>45357</v>
      </c>
      <c r="C590" t="s">
        <v>695</v>
      </c>
      <c r="D590" t="s">
        <v>1689</v>
      </c>
      <c r="E590" t="s">
        <v>1809</v>
      </c>
      <c r="F590">
        <v>1</v>
      </c>
      <c r="G590">
        <v>250.95</v>
      </c>
      <c r="H590">
        <v>0.03</v>
      </c>
      <c r="I590" t="s">
        <v>1825</v>
      </c>
      <c r="J590">
        <v>243.42150000000001</v>
      </c>
    </row>
    <row r="591" spans="1:10" x14ac:dyDescent="0.35">
      <c r="A591" t="s">
        <v>2414</v>
      </c>
      <c r="B591" s="2">
        <v>45257</v>
      </c>
      <c r="C591" t="s">
        <v>1022</v>
      </c>
      <c r="D591" t="s">
        <v>1739</v>
      </c>
      <c r="E591" t="s">
        <v>1772</v>
      </c>
      <c r="F591">
        <v>3</v>
      </c>
      <c r="G591">
        <v>882.84</v>
      </c>
      <c r="H591">
        <v>0.1</v>
      </c>
      <c r="I591" t="s">
        <v>1823</v>
      </c>
      <c r="J591">
        <v>2383.6680000000001</v>
      </c>
    </row>
    <row r="592" spans="1:10" x14ac:dyDescent="0.35">
      <c r="A592" t="s">
        <v>2415</v>
      </c>
      <c r="B592" s="2">
        <v>45702</v>
      </c>
      <c r="C592" t="s">
        <v>469</v>
      </c>
      <c r="D592" t="s">
        <v>1585</v>
      </c>
      <c r="E592" t="s">
        <v>1809</v>
      </c>
      <c r="F592">
        <v>4</v>
      </c>
      <c r="G592">
        <v>573.37</v>
      </c>
      <c r="H592">
        <v>0.04</v>
      </c>
      <c r="I592" t="s">
        <v>1828</v>
      </c>
      <c r="J592">
        <v>2201.7408</v>
      </c>
    </row>
    <row r="593" spans="1:10" x14ac:dyDescent="0.35">
      <c r="A593" t="s">
        <v>2416</v>
      </c>
      <c r="B593" s="2">
        <v>45318</v>
      </c>
      <c r="C593" t="s">
        <v>217</v>
      </c>
      <c r="D593" t="s">
        <v>1611</v>
      </c>
      <c r="E593" t="s">
        <v>1793</v>
      </c>
      <c r="F593">
        <v>3</v>
      </c>
      <c r="G593">
        <v>622.72</v>
      </c>
      <c r="H593">
        <v>0.04</v>
      </c>
      <c r="I593" t="s">
        <v>1823</v>
      </c>
      <c r="J593">
        <v>1793.4336000000001</v>
      </c>
    </row>
    <row r="594" spans="1:10" x14ac:dyDescent="0.35">
      <c r="A594" t="s">
        <v>2417</v>
      </c>
      <c r="B594" s="2">
        <v>45943</v>
      </c>
      <c r="C594" t="s">
        <v>1210</v>
      </c>
      <c r="D594" t="s">
        <v>1731</v>
      </c>
      <c r="E594" t="s">
        <v>1806</v>
      </c>
      <c r="F594">
        <v>3</v>
      </c>
      <c r="G594">
        <v>259.74</v>
      </c>
      <c r="H594">
        <v>0.24</v>
      </c>
      <c r="I594" t="s">
        <v>1823</v>
      </c>
      <c r="J594">
        <v>592.20720000000006</v>
      </c>
    </row>
    <row r="595" spans="1:10" x14ac:dyDescent="0.35">
      <c r="A595" t="s">
        <v>2418</v>
      </c>
      <c r="B595" s="2">
        <v>45769</v>
      </c>
      <c r="C595" t="s">
        <v>204</v>
      </c>
      <c r="D595" t="s">
        <v>1603</v>
      </c>
      <c r="E595" t="s">
        <v>1796</v>
      </c>
      <c r="F595">
        <v>4</v>
      </c>
      <c r="G595">
        <v>951.09</v>
      </c>
      <c r="H595">
        <v>0.14000000000000001</v>
      </c>
      <c r="I595" t="s">
        <v>1828</v>
      </c>
      <c r="J595">
        <v>3271.7496000000001</v>
      </c>
    </row>
    <row r="596" spans="1:10" x14ac:dyDescent="0.35">
      <c r="A596" t="s">
        <v>2419</v>
      </c>
      <c r="B596" s="2">
        <v>45765</v>
      </c>
      <c r="C596" t="s">
        <v>650</v>
      </c>
      <c r="D596" t="s">
        <v>1745</v>
      </c>
      <c r="E596" t="s">
        <v>1760</v>
      </c>
      <c r="F596">
        <v>1</v>
      </c>
      <c r="G596">
        <v>71.709999999999994</v>
      </c>
      <c r="H596">
        <v>0.23</v>
      </c>
      <c r="I596" t="s">
        <v>1828</v>
      </c>
      <c r="J596">
        <v>55.216700000000003</v>
      </c>
    </row>
    <row r="597" spans="1:10" x14ac:dyDescent="0.35">
      <c r="A597" t="s">
        <v>2420</v>
      </c>
      <c r="B597" s="2">
        <v>45891</v>
      </c>
      <c r="C597" t="s">
        <v>573</v>
      </c>
      <c r="D597" t="s">
        <v>1587</v>
      </c>
      <c r="E597" t="s">
        <v>1778</v>
      </c>
      <c r="F597">
        <v>4</v>
      </c>
      <c r="G597">
        <v>894.93</v>
      </c>
      <c r="H597">
        <v>0.05</v>
      </c>
      <c r="I597" t="s">
        <v>1828</v>
      </c>
      <c r="J597">
        <v>3400.733999999999</v>
      </c>
    </row>
    <row r="598" spans="1:10" x14ac:dyDescent="0.35">
      <c r="A598" t="s">
        <v>2421</v>
      </c>
      <c r="B598" s="2">
        <v>45842</v>
      </c>
      <c r="C598" t="s">
        <v>659</v>
      </c>
      <c r="D598" t="s">
        <v>1703</v>
      </c>
      <c r="E598" t="s">
        <v>1781</v>
      </c>
      <c r="F598">
        <v>4</v>
      </c>
      <c r="G598">
        <v>870.18</v>
      </c>
      <c r="H598">
        <v>0.13</v>
      </c>
      <c r="I598" t="s">
        <v>1828</v>
      </c>
      <c r="J598">
        <v>3028.2264</v>
      </c>
    </row>
    <row r="599" spans="1:10" x14ac:dyDescent="0.35">
      <c r="A599" t="s">
        <v>2422</v>
      </c>
      <c r="B599" s="2">
        <v>45382</v>
      </c>
      <c r="C599" t="s">
        <v>883</v>
      </c>
      <c r="D599" t="s">
        <v>1675</v>
      </c>
      <c r="E599" t="s">
        <v>1760</v>
      </c>
      <c r="F599">
        <v>2</v>
      </c>
      <c r="G599">
        <v>552.72</v>
      </c>
      <c r="H599">
        <v>0.06</v>
      </c>
      <c r="I599" t="s">
        <v>1825</v>
      </c>
      <c r="J599">
        <v>1039.1135999999999</v>
      </c>
    </row>
    <row r="600" spans="1:10" x14ac:dyDescent="0.35">
      <c r="A600" t="s">
        <v>2423</v>
      </c>
      <c r="B600" s="2">
        <v>45236</v>
      </c>
      <c r="C600" t="s">
        <v>787</v>
      </c>
      <c r="D600" t="s">
        <v>1625</v>
      </c>
      <c r="E600" t="s">
        <v>1781</v>
      </c>
      <c r="F600">
        <v>3</v>
      </c>
      <c r="G600">
        <v>700.43</v>
      </c>
      <c r="H600">
        <v>0.01</v>
      </c>
      <c r="I600" t="s">
        <v>1828</v>
      </c>
      <c r="J600">
        <v>2080.2770999999998</v>
      </c>
    </row>
    <row r="601" spans="1:10" x14ac:dyDescent="0.35">
      <c r="A601" t="s">
        <v>2424</v>
      </c>
      <c r="B601" s="2">
        <v>45806</v>
      </c>
      <c r="C601" t="s">
        <v>1064</v>
      </c>
      <c r="D601" t="s">
        <v>1564</v>
      </c>
      <c r="E601" t="s">
        <v>1760</v>
      </c>
      <c r="F601">
        <v>2</v>
      </c>
      <c r="G601">
        <v>823.03</v>
      </c>
      <c r="H601">
        <v>0.18</v>
      </c>
      <c r="I601" t="s">
        <v>1825</v>
      </c>
      <c r="J601">
        <v>1349.7692</v>
      </c>
    </row>
    <row r="602" spans="1:10" x14ac:dyDescent="0.35">
      <c r="A602" t="s">
        <v>2425</v>
      </c>
      <c r="B602" s="2">
        <v>45401</v>
      </c>
      <c r="C602" t="s">
        <v>814</v>
      </c>
      <c r="D602" t="s">
        <v>1731</v>
      </c>
      <c r="E602" t="s">
        <v>1775</v>
      </c>
      <c r="F602">
        <v>1</v>
      </c>
      <c r="G602">
        <v>117.37</v>
      </c>
      <c r="H602">
        <v>0.21</v>
      </c>
      <c r="I602" t="s">
        <v>1823</v>
      </c>
      <c r="J602">
        <v>92.722300000000004</v>
      </c>
    </row>
    <row r="603" spans="1:10" x14ac:dyDescent="0.35">
      <c r="A603" t="s">
        <v>2426</v>
      </c>
      <c r="B603" s="2">
        <v>45716</v>
      </c>
      <c r="C603" t="s">
        <v>368</v>
      </c>
      <c r="D603" t="s">
        <v>1659</v>
      </c>
      <c r="E603" t="s">
        <v>1756</v>
      </c>
      <c r="F603">
        <v>4</v>
      </c>
      <c r="G603">
        <v>165.37</v>
      </c>
      <c r="H603">
        <v>0.28999999999999998</v>
      </c>
      <c r="I603" t="s">
        <v>1823</v>
      </c>
      <c r="J603">
        <v>469.6508</v>
      </c>
    </row>
    <row r="604" spans="1:10" x14ac:dyDescent="0.35">
      <c r="A604" t="s">
        <v>2427</v>
      </c>
      <c r="B604" s="2">
        <v>45718</v>
      </c>
      <c r="C604" t="s">
        <v>1180</v>
      </c>
      <c r="D604" t="s">
        <v>1556</v>
      </c>
      <c r="E604" t="s">
        <v>1788</v>
      </c>
      <c r="F604">
        <v>3</v>
      </c>
      <c r="G604">
        <v>483.06</v>
      </c>
      <c r="H604">
        <v>0.05</v>
      </c>
      <c r="I604" t="s">
        <v>1823</v>
      </c>
      <c r="J604">
        <v>1376.721</v>
      </c>
    </row>
    <row r="605" spans="1:10" x14ac:dyDescent="0.35">
      <c r="A605" t="s">
        <v>2428</v>
      </c>
      <c r="B605" s="2">
        <v>45379</v>
      </c>
      <c r="C605" t="s">
        <v>928</v>
      </c>
      <c r="D605" t="s">
        <v>1709</v>
      </c>
      <c r="E605" t="s">
        <v>1778</v>
      </c>
      <c r="F605">
        <v>4</v>
      </c>
      <c r="G605">
        <v>262.05</v>
      </c>
      <c r="H605">
        <v>0.24</v>
      </c>
      <c r="I605" t="s">
        <v>1825</v>
      </c>
      <c r="J605">
        <v>796.63200000000006</v>
      </c>
    </row>
    <row r="606" spans="1:10" x14ac:dyDescent="0.35">
      <c r="A606" t="s">
        <v>2429</v>
      </c>
      <c r="B606" s="2">
        <v>45635</v>
      </c>
      <c r="C606" t="s">
        <v>1427</v>
      </c>
      <c r="D606" t="s">
        <v>1575</v>
      </c>
      <c r="E606" t="s">
        <v>1798</v>
      </c>
      <c r="F606">
        <v>3</v>
      </c>
      <c r="G606">
        <v>970.89</v>
      </c>
      <c r="H606">
        <v>0.11</v>
      </c>
      <c r="I606" t="s">
        <v>1828</v>
      </c>
      <c r="J606">
        <v>2592.2763</v>
      </c>
    </row>
    <row r="607" spans="1:10" x14ac:dyDescent="0.35">
      <c r="A607" t="s">
        <v>2430</v>
      </c>
      <c r="B607" s="2">
        <v>45222</v>
      </c>
      <c r="C607" t="s">
        <v>701</v>
      </c>
      <c r="D607" t="s">
        <v>1691</v>
      </c>
      <c r="E607" t="s">
        <v>1751</v>
      </c>
      <c r="F607">
        <v>1</v>
      </c>
      <c r="G607">
        <v>61.11</v>
      </c>
      <c r="H607">
        <v>0.1</v>
      </c>
      <c r="I607" t="s">
        <v>1825</v>
      </c>
      <c r="J607">
        <v>54.999000000000002</v>
      </c>
    </row>
    <row r="608" spans="1:10" x14ac:dyDescent="0.35">
      <c r="A608" t="s">
        <v>2431</v>
      </c>
      <c r="B608" s="2">
        <v>45555</v>
      </c>
      <c r="C608" t="s">
        <v>121</v>
      </c>
      <c r="D608" t="s">
        <v>1601</v>
      </c>
      <c r="E608" t="s">
        <v>1781</v>
      </c>
      <c r="F608">
        <v>3</v>
      </c>
      <c r="G608">
        <v>827.88</v>
      </c>
      <c r="H608">
        <v>0.19</v>
      </c>
      <c r="I608" t="s">
        <v>1825</v>
      </c>
      <c r="J608">
        <v>2011.7483999999999</v>
      </c>
    </row>
    <row r="609" spans="1:10" x14ac:dyDescent="0.35">
      <c r="A609" t="s">
        <v>2432</v>
      </c>
      <c r="B609" s="2">
        <v>45583</v>
      </c>
      <c r="C609" t="s">
        <v>1333</v>
      </c>
      <c r="D609" t="s">
        <v>1721</v>
      </c>
      <c r="E609" t="s">
        <v>1796</v>
      </c>
      <c r="F609">
        <v>3</v>
      </c>
      <c r="G609">
        <v>926.85</v>
      </c>
      <c r="H609">
        <v>0.18</v>
      </c>
      <c r="I609" t="s">
        <v>1828</v>
      </c>
      <c r="J609">
        <v>2280.0509999999999</v>
      </c>
    </row>
    <row r="610" spans="1:10" x14ac:dyDescent="0.35">
      <c r="A610" t="s">
        <v>2433</v>
      </c>
      <c r="B610" s="2">
        <v>45662</v>
      </c>
      <c r="C610" t="s">
        <v>998</v>
      </c>
      <c r="D610" t="s">
        <v>1567</v>
      </c>
      <c r="E610" t="s">
        <v>1798</v>
      </c>
      <c r="F610">
        <v>1</v>
      </c>
      <c r="G610">
        <v>874.59</v>
      </c>
      <c r="H610">
        <v>0.28999999999999998</v>
      </c>
      <c r="I610" t="s">
        <v>1825</v>
      </c>
      <c r="J610">
        <v>620.95889999999997</v>
      </c>
    </row>
    <row r="611" spans="1:10" x14ac:dyDescent="0.35">
      <c r="A611" t="s">
        <v>2434</v>
      </c>
      <c r="B611" s="2">
        <v>45921</v>
      </c>
      <c r="C611" t="s">
        <v>1448</v>
      </c>
      <c r="D611" t="s">
        <v>1577</v>
      </c>
      <c r="E611" t="s">
        <v>1756</v>
      </c>
      <c r="F611">
        <v>4</v>
      </c>
      <c r="G611">
        <v>479.11</v>
      </c>
      <c r="H611">
        <v>0.24</v>
      </c>
      <c r="I611" t="s">
        <v>1825</v>
      </c>
      <c r="J611">
        <v>1456.4944</v>
      </c>
    </row>
    <row r="612" spans="1:10" x14ac:dyDescent="0.35">
      <c r="A612" t="s">
        <v>2435</v>
      </c>
      <c r="B612" s="2">
        <v>45490</v>
      </c>
      <c r="C612" t="s">
        <v>692</v>
      </c>
      <c r="D612" t="s">
        <v>1611</v>
      </c>
      <c r="E612" t="s">
        <v>1806</v>
      </c>
      <c r="F612">
        <v>3</v>
      </c>
      <c r="G612">
        <v>182.91</v>
      </c>
      <c r="H612">
        <v>0.28999999999999998</v>
      </c>
      <c r="I612" t="s">
        <v>1823</v>
      </c>
      <c r="J612">
        <v>389.59829999999999</v>
      </c>
    </row>
    <row r="613" spans="1:10" x14ac:dyDescent="0.35">
      <c r="A613" t="s">
        <v>2436</v>
      </c>
      <c r="B613" s="2">
        <v>45652</v>
      </c>
      <c r="C613" t="s">
        <v>865</v>
      </c>
      <c r="D613" t="s">
        <v>1615</v>
      </c>
      <c r="E613" t="s">
        <v>1772</v>
      </c>
      <c r="F613">
        <v>4</v>
      </c>
      <c r="G613">
        <v>745.51</v>
      </c>
      <c r="H613">
        <v>0.05</v>
      </c>
      <c r="I613" t="s">
        <v>1823</v>
      </c>
      <c r="J613">
        <v>2832.9380000000001</v>
      </c>
    </row>
    <row r="614" spans="1:10" x14ac:dyDescent="0.35">
      <c r="A614" t="s">
        <v>2437</v>
      </c>
      <c r="B614" s="2">
        <v>45598</v>
      </c>
      <c r="C614" t="s">
        <v>1480</v>
      </c>
      <c r="D614" t="s">
        <v>1723</v>
      </c>
      <c r="E614" t="s">
        <v>1800</v>
      </c>
      <c r="F614">
        <v>3</v>
      </c>
      <c r="G614">
        <v>920.61</v>
      </c>
      <c r="H614">
        <v>0.04</v>
      </c>
      <c r="I614" t="s">
        <v>1823</v>
      </c>
      <c r="J614">
        <v>2651.3568</v>
      </c>
    </row>
    <row r="615" spans="1:10" x14ac:dyDescent="0.35">
      <c r="A615" t="s">
        <v>2438</v>
      </c>
      <c r="B615" s="2">
        <v>45772</v>
      </c>
      <c r="C615" t="s">
        <v>1318</v>
      </c>
      <c r="D615" t="s">
        <v>1697</v>
      </c>
      <c r="E615" t="s">
        <v>1788</v>
      </c>
      <c r="F615">
        <v>4</v>
      </c>
      <c r="G615">
        <v>659.03</v>
      </c>
      <c r="H615">
        <v>0.15</v>
      </c>
      <c r="I615" t="s">
        <v>1823</v>
      </c>
      <c r="J615">
        <v>2240.7020000000002</v>
      </c>
    </row>
    <row r="616" spans="1:10" x14ac:dyDescent="0.35">
      <c r="A616" t="s">
        <v>2439</v>
      </c>
      <c r="B616" s="2">
        <v>45338</v>
      </c>
      <c r="C616" t="s">
        <v>1509</v>
      </c>
      <c r="D616" t="s">
        <v>1564</v>
      </c>
      <c r="E616" t="s">
        <v>1760</v>
      </c>
      <c r="F616">
        <v>1</v>
      </c>
      <c r="G616">
        <v>312.91000000000003</v>
      </c>
      <c r="H616">
        <v>0.12</v>
      </c>
      <c r="I616" t="s">
        <v>1825</v>
      </c>
      <c r="J616">
        <v>275.36079999999998</v>
      </c>
    </row>
    <row r="617" spans="1:10" x14ac:dyDescent="0.35">
      <c r="A617" t="s">
        <v>2440</v>
      </c>
      <c r="B617" s="2">
        <v>45524</v>
      </c>
      <c r="C617" t="s">
        <v>734</v>
      </c>
      <c r="D617" t="s">
        <v>1571</v>
      </c>
      <c r="E617" t="s">
        <v>1809</v>
      </c>
      <c r="F617">
        <v>4</v>
      </c>
      <c r="G617">
        <v>705.64</v>
      </c>
      <c r="H617">
        <v>0.11</v>
      </c>
      <c r="I617" t="s">
        <v>1825</v>
      </c>
      <c r="J617">
        <v>2512.0783999999999</v>
      </c>
    </row>
    <row r="618" spans="1:10" x14ac:dyDescent="0.35">
      <c r="A618" t="s">
        <v>2441</v>
      </c>
      <c r="B618" s="2">
        <v>45497</v>
      </c>
      <c r="C618" t="s">
        <v>486</v>
      </c>
      <c r="D618" t="s">
        <v>1564</v>
      </c>
      <c r="E618" t="s">
        <v>1788</v>
      </c>
      <c r="F618">
        <v>4</v>
      </c>
      <c r="G618">
        <v>386.41</v>
      </c>
      <c r="H618">
        <v>0.13</v>
      </c>
      <c r="I618" t="s">
        <v>1828</v>
      </c>
      <c r="J618">
        <v>1344.7067999999999</v>
      </c>
    </row>
    <row r="619" spans="1:10" x14ac:dyDescent="0.35">
      <c r="A619" t="s">
        <v>2442</v>
      </c>
      <c r="B619" s="2">
        <v>45534</v>
      </c>
      <c r="C619" t="s">
        <v>121</v>
      </c>
      <c r="D619" t="s">
        <v>1735</v>
      </c>
      <c r="E619" t="s">
        <v>1791</v>
      </c>
      <c r="F619">
        <v>3</v>
      </c>
      <c r="G619">
        <v>265.89</v>
      </c>
      <c r="H619">
        <v>0.08</v>
      </c>
      <c r="I619" t="s">
        <v>1828</v>
      </c>
      <c r="J619">
        <v>733.85640000000001</v>
      </c>
    </row>
    <row r="620" spans="1:10" x14ac:dyDescent="0.35">
      <c r="A620" t="s">
        <v>2443</v>
      </c>
      <c r="B620" s="2">
        <v>45925</v>
      </c>
      <c r="C620" t="s">
        <v>274</v>
      </c>
      <c r="D620" t="s">
        <v>1607</v>
      </c>
      <c r="E620" t="s">
        <v>1803</v>
      </c>
      <c r="F620">
        <v>1</v>
      </c>
      <c r="G620">
        <v>703.16</v>
      </c>
      <c r="H620">
        <v>0.28999999999999998</v>
      </c>
      <c r="I620" t="s">
        <v>1823</v>
      </c>
      <c r="J620">
        <v>499.24360000000001</v>
      </c>
    </row>
    <row r="621" spans="1:10" x14ac:dyDescent="0.35">
      <c r="A621" t="s">
        <v>2444</v>
      </c>
      <c r="B621" s="2">
        <v>45765</v>
      </c>
      <c r="C621" t="s">
        <v>1451</v>
      </c>
      <c r="D621" t="s">
        <v>1741</v>
      </c>
      <c r="E621" t="s">
        <v>1796</v>
      </c>
      <c r="F621">
        <v>2</v>
      </c>
      <c r="G621">
        <v>394.5</v>
      </c>
      <c r="H621">
        <v>0.28999999999999998</v>
      </c>
      <c r="I621" t="s">
        <v>1828</v>
      </c>
      <c r="J621">
        <v>560.18999999999994</v>
      </c>
    </row>
    <row r="622" spans="1:10" x14ac:dyDescent="0.35">
      <c r="A622" t="s">
        <v>2445</v>
      </c>
      <c r="B622" s="2">
        <v>45882</v>
      </c>
      <c r="C622" t="s">
        <v>407</v>
      </c>
      <c r="D622" t="s">
        <v>1741</v>
      </c>
      <c r="E622" t="s">
        <v>1778</v>
      </c>
      <c r="F622">
        <v>3</v>
      </c>
      <c r="G622">
        <v>411.25</v>
      </c>
      <c r="H622">
        <v>0.05</v>
      </c>
      <c r="I622" t="s">
        <v>1823</v>
      </c>
      <c r="J622">
        <v>1172.0625</v>
      </c>
    </row>
    <row r="623" spans="1:10" x14ac:dyDescent="0.35">
      <c r="A623" t="s">
        <v>2446</v>
      </c>
      <c r="B623" s="2">
        <v>45923</v>
      </c>
      <c r="C623" t="s">
        <v>1106</v>
      </c>
      <c r="D623" t="s">
        <v>1643</v>
      </c>
      <c r="E623" t="s">
        <v>1760</v>
      </c>
      <c r="F623">
        <v>4</v>
      </c>
      <c r="G623">
        <v>395.45</v>
      </c>
      <c r="H623">
        <v>0.01</v>
      </c>
      <c r="I623" t="s">
        <v>1823</v>
      </c>
      <c r="J623">
        <v>1565.982</v>
      </c>
    </row>
    <row r="624" spans="1:10" x14ac:dyDescent="0.35">
      <c r="A624" t="s">
        <v>2447</v>
      </c>
      <c r="B624" s="2">
        <v>45421</v>
      </c>
      <c r="C624" t="s">
        <v>144</v>
      </c>
      <c r="D624" t="s">
        <v>1727</v>
      </c>
      <c r="E624" t="s">
        <v>1772</v>
      </c>
      <c r="F624">
        <v>2</v>
      </c>
      <c r="G624">
        <v>678.98</v>
      </c>
      <c r="H624">
        <v>0.23</v>
      </c>
      <c r="I624" t="s">
        <v>1823</v>
      </c>
      <c r="J624">
        <v>1045.6292000000001</v>
      </c>
    </row>
    <row r="625" spans="1:10" x14ac:dyDescent="0.35">
      <c r="A625" t="s">
        <v>2448</v>
      </c>
      <c r="B625" s="2">
        <v>45608</v>
      </c>
      <c r="C625" t="s">
        <v>263</v>
      </c>
      <c r="D625" t="s">
        <v>1601</v>
      </c>
      <c r="E625" t="s">
        <v>1798</v>
      </c>
      <c r="F625">
        <v>4</v>
      </c>
      <c r="G625">
        <v>757.71</v>
      </c>
      <c r="H625">
        <v>0.26</v>
      </c>
      <c r="I625" t="s">
        <v>1828</v>
      </c>
      <c r="J625">
        <v>2242.8216000000002</v>
      </c>
    </row>
    <row r="626" spans="1:10" x14ac:dyDescent="0.35">
      <c r="A626" t="s">
        <v>2449</v>
      </c>
      <c r="B626" s="2">
        <v>45644</v>
      </c>
      <c r="C626" t="s">
        <v>220</v>
      </c>
      <c r="D626" t="s">
        <v>1735</v>
      </c>
      <c r="E626" t="s">
        <v>1768</v>
      </c>
      <c r="F626">
        <v>1</v>
      </c>
      <c r="G626">
        <v>647.86</v>
      </c>
      <c r="H626">
        <v>0.05</v>
      </c>
      <c r="I626" t="s">
        <v>1828</v>
      </c>
      <c r="J626">
        <v>615.46699999999998</v>
      </c>
    </row>
    <row r="627" spans="1:10" x14ac:dyDescent="0.35">
      <c r="A627" t="s">
        <v>2450</v>
      </c>
      <c r="B627" s="2">
        <v>45517</v>
      </c>
      <c r="C627" t="s">
        <v>460</v>
      </c>
      <c r="D627" t="s">
        <v>1571</v>
      </c>
      <c r="E627" t="s">
        <v>1775</v>
      </c>
      <c r="F627">
        <v>2</v>
      </c>
      <c r="G627">
        <v>179.64</v>
      </c>
      <c r="H627">
        <v>0.1</v>
      </c>
      <c r="I627" t="s">
        <v>1825</v>
      </c>
      <c r="J627">
        <v>323.35199999999998</v>
      </c>
    </row>
    <row r="628" spans="1:10" x14ac:dyDescent="0.35">
      <c r="A628" t="s">
        <v>2451</v>
      </c>
      <c r="B628" s="2">
        <v>45545</v>
      </c>
      <c r="C628" t="s">
        <v>1234</v>
      </c>
      <c r="D628" t="s">
        <v>1671</v>
      </c>
      <c r="E628" t="s">
        <v>1768</v>
      </c>
      <c r="F628">
        <v>3</v>
      </c>
      <c r="G628">
        <v>392.65</v>
      </c>
      <c r="H628">
        <v>0.17</v>
      </c>
      <c r="I628" t="s">
        <v>1825</v>
      </c>
      <c r="J628">
        <v>977.69849999999985</v>
      </c>
    </row>
    <row r="629" spans="1:10" x14ac:dyDescent="0.35">
      <c r="A629" t="s">
        <v>2452</v>
      </c>
      <c r="B629" s="2">
        <v>45547</v>
      </c>
      <c r="C629" t="s">
        <v>581</v>
      </c>
      <c r="D629" t="s">
        <v>1729</v>
      </c>
      <c r="E629" t="s">
        <v>1803</v>
      </c>
      <c r="F629">
        <v>4</v>
      </c>
      <c r="G629">
        <v>969.55</v>
      </c>
      <c r="H629">
        <v>0.09</v>
      </c>
      <c r="I629" t="s">
        <v>1828</v>
      </c>
      <c r="J629">
        <v>3529.1619999999998</v>
      </c>
    </row>
    <row r="630" spans="1:10" x14ac:dyDescent="0.35">
      <c r="A630" t="s">
        <v>2453</v>
      </c>
      <c r="B630" s="2">
        <v>45433</v>
      </c>
      <c r="C630" t="s">
        <v>1424</v>
      </c>
      <c r="D630" t="s">
        <v>1695</v>
      </c>
      <c r="E630" t="s">
        <v>1793</v>
      </c>
      <c r="F630">
        <v>3</v>
      </c>
      <c r="G630">
        <v>322.94</v>
      </c>
      <c r="H630">
        <v>0.01</v>
      </c>
      <c r="I630" t="s">
        <v>1823</v>
      </c>
      <c r="J630">
        <v>959.13179999999988</v>
      </c>
    </row>
    <row r="631" spans="1:10" x14ac:dyDescent="0.35">
      <c r="A631" t="s">
        <v>2454</v>
      </c>
      <c r="B631" s="2">
        <v>45792</v>
      </c>
      <c r="C631" t="s">
        <v>1132</v>
      </c>
      <c r="D631" t="s">
        <v>1713</v>
      </c>
      <c r="E631" t="s">
        <v>1751</v>
      </c>
      <c r="F631">
        <v>1</v>
      </c>
      <c r="G631">
        <v>92.83</v>
      </c>
      <c r="H631">
        <v>0.26</v>
      </c>
      <c r="I631" t="s">
        <v>1825</v>
      </c>
      <c r="J631">
        <v>68.694199999999995</v>
      </c>
    </row>
    <row r="632" spans="1:10" x14ac:dyDescent="0.35">
      <c r="A632" t="s">
        <v>2455</v>
      </c>
      <c r="B632" s="2">
        <v>45804</v>
      </c>
      <c r="C632" t="s">
        <v>1303</v>
      </c>
      <c r="D632" t="s">
        <v>1561</v>
      </c>
      <c r="E632" t="s">
        <v>1765</v>
      </c>
      <c r="F632">
        <v>4</v>
      </c>
      <c r="G632">
        <v>432.29</v>
      </c>
      <c r="H632">
        <v>0.16</v>
      </c>
      <c r="I632" t="s">
        <v>1828</v>
      </c>
      <c r="J632">
        <v>1452.4944</v>
      </c>
    </row>
    <row r="633" spans="1:10" x14ac:dyDescent="0.35">
      <c r="A633" t="s">
        <v>2456</v>
      </c>
      <c r="B633" s="2">
        <v>45311</v>
      </c>
      <c r="C633" t="s">
        <v>291</v>
      </c>
      <c r="D633" t="s">
        <v>1625</v>
      </c>
      <c r="E633" t="s">
        <v>1796</v>
      </c>
      <c r="F633">
        <v>2</v>
      </c>
      <c r="G633">
        <v>925.78</v>
      </c>
      <c r="H633">
        <v>0.14000000000000001</v>
      </c>
      <c r="I633" t="s">
        <v>1828</v>
      </c>
      <c r="J633">
        <v>1592.3416</v>
      </c>
    </row>
    <row r="634" spans="1:10" x14ac:dyDescent="0.35">
      <c r="A634" t="s">
        <v>2457</v>
      </c>
      <c r="B634" s="2">
        <v>45605</v>
      </c>
      <c r="C634" t="s">
        <v>1468</v>
      </c>
      <c r="D634" t="s">
        <v>1597</v>
      </c>
      <c r="E634" t="s">
        <v>1791</v>
      </c>
      <c r="F634">
        <v>2</v>
      </c>
      <c r="G634">
        <v>151.47</v>
      </c>
      <c r="H634">
        <v>0.21</v>
      </c>
      <c r="I634" t="s">
        <v>1825</v>
      </c>
      <c r="J634">
        <v>239.32259999999999</v>
      </c>
    </row>
    <row r="635" spans="1:10" x14ac:dyDescent="0.35">
      <c r="A635" t="s">
        <v>2458</v>
      </c>
      <c r="B635" s="2">
        <v>45338</v>
      </c>
      <c r="C635" t="s">
        <v>1388</v>
      </c>
      <c r="D635" t="s">
        <v>1713</v>
      </c>
      <c r="E635" t="s">
        <v>1788</v>
      </c>
      <c r="F635">
        <v>1</v>
      </c>
      <c r="G635">
        <v>343.05</v>
      </c>
      <c r="H635">
        <v>0.28000000000000003</v>
      </c>
      <c r="I635" t="s">
        <v>1825</v>
      </c>
      <c r="J635">
        <v>246.99600000000001</v>
      </c>
    </row>
    <row r="636" spans="1:10" x14ac:dyDescent="0.35">
      <c r="A636" t="s">
        <v>2459</v>
      </c>
      <c r="B636" s="2">
        <v>45642</v>
      </c>
      <c r="C636" t="s">
        <v>243</v>
      </c>
      <c r="D636" t="s">
        <v>1581</v>
      </c>
      <c r="E636" t="s">
        <v>1768</v>
      </c>
      <c r="F636">
        <v>1</v>
      </c>
      <c r="G636">
        <v>373.06</v>
      </c>
      <c r="H636">
        <v>0.11</v>
      </c>
      <c r="I636" t="s">
        <v>1825</v>
      </c>
      <c r="J636">
        <v>332.02339999999998</v>
      </c>
    </row>
    <row r="637" spans="1:10" x14ac:dyDescent="0.35">
      <c r="A637" t="s">
        <v>2460</v>
      </c>
      <c r="B637" s="2">
        <v>45693</v>
      </c>
      <c r="C637" t="s">
        <v>1277</v>
      </c>
      <c r="D637" t="s">
        <v>1583</v>
      </c>
      <c r="E637" t="s">
        <v>1800</v>
      </c>
      <c r="F637">
        <v>1</v>
      </c>
      <c r="G637">
        <v>124.98</v>
      </c>
      <c r="H637">
        <v>7.0000000000000007E-2</v>
      </c>
      <c r="I637" t="s">
        <v>1828</v>
      </c>
      <c r="J637">
        <v>116.23139999999999</v>
      </c>
    </row>
    <row r="638" spans="1:10" x14ac:dyDescent="0.35">
      <c r="A638" t="s">
        <v>2461</v>
      </c>
      <c r="B638" s="2">
        <v>45763</v>
      </c>
      <c r="C638" t="s">
        <v>865</v>
      </c>
      <c r="D638" t="s">
        <v>1693</v>
      </c>
      <c r="E638" t="s">
        <v>1812</v>
      </c>
      <c r="F638">
        <v>4</v>
      </c>
      <c r="G638">
        <v>221.49</v>
      </c>
      <c r="H638">
        <v>0.26</v>
      </c>
      <c r="I638" t="s">
        <v>1825</v>
      </c>
      <c r="J638">
        <v>655.61040000000003</v>
      </c>
    </row>
    <row r="639" spans="1:10" x14ac:dyDescent="0.35">
      <c r="A639" t="s">
        <v>2462</v>
      </c>
      <c r="B639" s="2">
        <v>45572</v>
      </c>
      <c r="C639" t="s">
        <v>564</v>
      </c>
      <c r="D639" t="s">
        <v>1593</v>
      </c>
      <c r="E639" t="s">
        <v>1800</v>
      </c>
      <c r="F639">
        <v>1</v>
      </c>
      <c r="G639">
        <v>563.32000000000005</v>
      </c>
      <c r="H639">
        <v>0.01</v>
      </c>
      <c r="I639" t="s">
        <v>1825</v>
      </c>
      <c r="J639">
        <v>557.68680000000006</v>
      </c>
    </row>
    <row r="640" spans="1:10" x14ac:dyDescent="0.35">
      <c r="A640" t="s">
        <v>2463</v>
      </c>
      <c r="B640" s="2">
        <v>45338</v>
      </c>
      <c r="C640" t="s">
        <v>1216</v>
      </c>
      <c r="D640" t="s">
        <v>1569</v>
      </c>
      <c r="E640" t="s">
        <v>1751</v>
      </c>
      <c r="F640">
        <v>1</v>
      </c>
      <c r="G640">
        <v>362.93</v>
      </c>
      <c r="H640">
        <v>0.27</v>
      </c>
      <c r="I640" t="s">
        <v>1823</v>
      </c>
      <c r="J640">
        <v>264.93889999999999</v>
      </c>
    </row>
    <row r="641" spans="1:10" x14ac:dyDescent="0.35">
      <c r="A641" t="s">
        <v>2464</v>
      </c>
      <c r="B641" s="2">
        <v>45373</v>
      </c>
      <c r="C641" t="s">
        <v>1055</v>
      </c>
      <c r="D641" t="s">
        <v>1569</v>
      </c>
      <c r="E641" t="s">
        <v>1800</v>
      </c>
      <c r="F641">
        <v>4</v>
      </c>
      <c r="G641">
        <v>369.22</v>
      </c>
      <c r="H641">
        <v>0.18</v>
      </c>
      <c r="I641" t="s">
        <v>1828</v>
      </c>
      <c r="J641">
        <v>1211.0416</v>
      </c>
    </row>
    <row r="642" spans="1:10" x14ac:dyDescent="0.35">
      <c r="A642" t="s">
        <v>2465</v>
      </c>
      <c r="B642" s="2">
        <v>45590</v>
      </c>
      <c r="C642" t="s">
        <v>1274</v>
      </c>
      <c r="D642" t="s">
        <v>1739</v>
      </c>
      <c r="E642" t="s">
        <v>1798</v>
      </c>
      <c r="F642">
        <v>3</v>
      </c>
      <c r="G642">
        <v>950.83</v>
      </c>
      <c r="H642">
        <v>0.06</v>
      </c>
      <c r="I642" t="s">
        <v>1825</v>
      </c>
      <c r="J642">
        <v>2681.3406</v>
      </c>
    </row>
    <row r="643" spans="1:10" x14ac:dyDescent="0.35">
      <c r="A643" t="s">
        <v>2466</v>
      </c>
      <c r="B643" s="2">
        <v>45365</v>
      </c>
      <c r="C643" t="s">
        <v>483</v>
      </c>
      <c r="D643" t="s">
        <v>1621</v>
      </c>
      <c r="E643" t="s">
        <v>1796</v>
      </c>
      <c r="F643">
        <v>3</v>
      </c>
      <c r="G643">
        <v>338.79</v>
      </c>
      <c r="H643">
        <v>0.01</v>
      </c>
      <c r="I643" t="s">
        <v>1823</v>
      </c>
      <c r="J643">
        <v>1006.2063000000001</v>
      </c>
    </row>
    <row r="644" spans="1:10" x14ac:dyDescent="0.35">
      <c r="A644" t="s">
        <v>2467</v>
      </c>
      <c r="B644" s="2">
        <v>45711</v>
      </c>
      <c r="C644" t="s">
        <v>492</v>
      </c>
      <c r="D644" t="s">
        <v>1727</v>
      </c>
      <c r="E644" t="s">
        <v>1756</v>
      </c>
      <c r="F644">
        <v>3</v>
      </c>
      <c r="G644">
        <v>853.32</v>
      </c>
      <c r="H644">
        <v>7.0000000000000007E-2</v>
      </c>
      <c r="I644" t="s">
        <v>1828</v>
      </c>
      <c r="J644">
        <v>2380.7628</v>
      </c>
    </row>
    <row r="645" spans="1:10" x14ac:dyDescent="0.35">
      <c r="A645" t="s">
        <v>2468</v>
      </c>
      <c r="B645" s="2">
        <v>45586</v>
      </c>
      <c r="C645" t="s">
        <v>501</v>
      </c>
      <c r="D645" t="s">
        <v>1699</v>
      </c>
      <c r="E645" t="s">
        <v>1775</v>
      </c>
      <c r="F645">
        <v>3</v>
      </c>
      <c r="G645">
        <v>89.78</v>
      </c>
      <c r="H645">
        <v>0.2</v>
      </c>
      <c r="I645" t="s">
        <v>1828</v>
      </c>
      <c r="J645">
        <v>215.47200000000001</v>
      </c>
    </row>
    <row r="646" spans="1:10" x14ac:dyDescent="0.35">
      <c r="A646" t="s">
        <v>2469</v>
      </c>
      <c r="B646" s="2">
        <v>45334</v>
      </c>
      <c r="C646" t="s">
        <v>627</v>
      </c>
      <c r="D646" t="s">
        <v>1657</v>
      </c>
      <c r="E646" t="s">
        <v>1756</v>
      </c>
      <c r="F646">
        <v>1</v>
      </c>
      <c r="G646">
        <v>172.04</v>
      </c>
      <c r="H646">
        <v>0.04</v>
      </c>
      <c r="I646" t="s">
        <v>1825</v>
      </c>
      <c r="J646">
        <v>165.1584</v>
      </c>
    </row>
    <row r="647" spans="1:10" x14ac:dyDescent="0.35">
      <c r="A647" t="s">
        <v>2470</v>
      </c>
      <c r="B647" s="2">
        <v>45333</v>
      </c>
      <c r="C647" t="s">
        <v>1439</v>
      </c>
      <c r="D647" t="s">
        <v>1655</v>
      </c>
      <c r="E647" t="s">
        <v>1756</v>
      </c>
      <c r="F647">
        <v>1</v>
      </c>
      <c r="G647">
        <v>389.2</v>
      </c>
      <c r="H647">
        <v>0.05</v>
      </c>
      <c r="I647" t="s">
        <v>1823</v>
      </c>
      <c r="J647">
        <v>369.74</v>
      </c>
    </row>
    <row r="648" spans="1:10" x14ac:dyDescent="0.35">
      <c r="A648" t="s">
        <v>2471</v>
      </c>
      <c r="B648" s="2">
        <v>45778</v>
      </c>
      <c r="C648" t="s">
        <v>1421</v>
      </c>
      <c r="D648" t="s">
        <v>1701</v>
      </c>
      <c r="E648" t="s">
        <v>1796</v>
      </c>
      <c r="F648">
        <v>3</v>
      </c>
      <c r="G648">
        <v>865.96</v>
      </c>
      <c r="H648">
        <v>0.12</v>
      </c>
      <c r="I648" t="s">
        <v>1825</v>
      </c>
      <c r="J648">
        <v>2286.1343999999999</v>
      </c>
    </row>
    <row r="649" spans="1:10" x14ac:dyDescent="0.35">
      <c r="A649" t="s">
        <v>2472</v>
      </c>
      <c r="B649" s="2">
        <v>45592</v>
      </c>
      <c r="C649" t="s">
        <v>561</v>
      </c>
      <c r="D649" t="s">
        <v>1585</v>
      </c>
      <c r="E649" t="s">
        <v>1756</v>
      </c>
      <c r="F649">
        <v>3</v>
      </c>
      <c r="G649">
        <v>79.95</v>
      </c>
      <c r="H649">
        <v>0.2</v>
      </c>
      <c r="I649" t="s">
        <v>1828</v>
      </c>
      <c r="J649">
        <v>191.88</v>
      </c>
    </row>
    <row r="650" spans="1:10" x14ac:dyDescent="0.35">
      <c r="A650" t="s">
        <v>2473</v>
      </c>
      <c r="B650" s="2">
        <v>45259</v>
      </c>
      <c r="C650" t="s">
        <v>1189</v>
      </c>
      <c r="D650" t="s">
        <v>1599</v>
      </c>
      <c r="E650" t="s">
        <v>1778</v>
      </c>
      <c r="F650">
        <v>1</v>
      </c>
      <c r="G650">
        <v>566.5</v>
      </c>
      <c r="H650">
        <v>0.25</v>
      </c>
      <c r="I650" t="s">
        <v>1828</v>
      </c>
      <c r="J650">
        <v>424.875</v>
      </c>
    </row>
    <row r="651" spans="1:10" x14ac:dyDescent="0.35">
      <c r="A651" t="s">
        <v>2474</v>
      </c>
      <c r="B651" s="2">
        <v>45801</v>
      </c>
      <c r="C651" t="s">
        <v>1251</v>
      </c>
      <c r="D651" t="s">
        <v>1589</v>
      </c>
      <c r="E651" t="s">
        <v>1751</v>
      </c>
      <c r="F651">
        <v>2</v>
      </c>
      <c r="G651">
        <v>347.95</v>
      </c>
      <c r="H651">
        <v>0.13</v>
      </c>
      <c r="I651" t="s">
        <v>1828</v>
      </c>
      <c r="J651">
        <v>605.43299999999999</v>
      </c>
    </row>
    <row r="652" spans="1:10" x14ac:dyDescent="0.35">
      <c r="A652" t="s">
        <v>2475</v>
      </c>
      <c r="B652" s="2">
        <v>45347</v>
      </c>
      <c r="C652" t="s">
        <v>680</v>
      </c>
      <c r="D652" t="s">
        <v>1663</v>
      </c>
      <c r="E652" t="s">
        <v>1765</v>
      </c>
      <c r="F652">
        <v>2</v>
      </c>
      <c r="G652">
        <v>250.83</v>
      </c>
      <c r="H652">
        <v>0.15</v>
      </c>
      <c r="I652" t="s">
        <v>1825</v>
      </c>
      <c r="J652">
        <v>426.411</v>
      </c>
    </row>
    <row r="653" spans="1:10" x14ac:dyDescent="0.35">
      <c r="A653" t="s">
        <v>2476</v>
      </c>
      <c r="B653" s="2">
        <v>45721</v>
      </c>
      <c r="C653" t="s">
        <v>501</v>
      </c>
      <c r="D653" t="s">
        <v>1689</v>
      </c>
      <c r="E653" t="s">
        <v>1756</v>
      </c>
      <c r="F653">
        <v>1</v>
      </c>
      <c r="G653">
        <v>888.05</v>
      </c>
      <c r="H653">
        <v>0.2</v>
      </c>
      <c r="I653" t="s">
        <v>1825</v>
      </c>
      <c r="J653">
        <v>710.44</v>
      </c>
    </row>
    <row r="654" spans="1:10" x14ac:dyDescent="0.35">
      <c r="A654" t="s">
        <v>2477</v>
      </c>
      <c r="B654" s="2">
        <v>45531</v>
      </c>
      <c r="C654" t="s">
        <v>36</v>
      </c>
      <c r="D654" t="s">
        <v>1625</v>
      </c>
      <c r="E654" t="s">
        <v>1809</v>
      </c>
      <c r="F654">
        <v>2</v>
      </c>
      <c r="G654">
        <v>673.02</v>
      </c>
      <c r="H654">
        <v>0.11</v>
      </c>
      <c r="I654" t="s">
        <v>1825</v>
      </c>
      <c r="J654">
        <v>1197.9756</v>
      </c>
    </row>
    <row r="655" spans="1:10" x14ac:dyDescent="0.35">
      <c r="A655" t="s">
        <v>2478</v>
      </c>
      <c r="B655" s="2">
        <v>45332</v>
      </c>
      <c r="C655" t="s">
        <v>1361</v>
      </c>
      <c r="D655" t="s">
        <v>1675</v>
      </c>
      <c r="E655" t="s">
        <v>1765</v>
      </c>
      <c r="F655">
        <v>2</v>
      </c>
      <c r="G655">
        <v>492.62</v>
      </c>
      <c r="H655">
        <v>0.26</v>
      </c>
      <c r="I655" t="s">
        <v>1828</v>
      </c>
      <c r="J655">
        <v>729.07759999999996</v>
      </c>
    </row>
    <row r="656" spans="1:10" x14ac:dyDescent="0.35">
      <c r="A656" t="s">
        <v>2479</v>
      </c>
      <c r="B656" s="2">
        <v>45344</v>
      </c>
      <c r="C656" t="s">
        <v>1174</v>
      </c>
      <c r="D656" t="s">
        <v>1717</v>
      </c>
      <c r="E656" t="s">
        <v>1765</v>
      </c>
      <c r="F656">
        <v>4</v>
      </c>
      <c r="G656">
        <v>986.93</v>
      </c>
      <c r="H656">
        <v>0.01</v>
      </c>
      <c r="I656" t="s">
        <v>1823</v>
      </c>
      <c r="J656">
        <v>3908.2428</v>
      </c>
    </row>
    <row r="657" spans="1:10" x14ac:dyDescent="0.35">
      <c r="A657" t="s">
        <v>2480</v>
      </c>
      <c r="B657" s="2">
        <v>45388</v>
      </c>
      <c r="C657" t="s">
        <v>1474</v>
      </c>
      <c r="D657" t="s">
        <v>1591</v>
      </c>
      <c r="E657" t="s">
        <v>1793</v>
      </c>
      <c r="F657">
        <v>4</v>
      </c>
      <c r="G657">
        <v>411.68</v>
      </c>
      <c r="H657">
        <v>0.06</v>
      </c>
      <c r="I657" t="s">
        <v>1825</v>
      </c>
      <c r="J657">
        <v>1547.9168</v>
      </c>
    </row>
    <row r="658" spans="1:10" x14ac:dyDescent="0.35">
      <c r="A658" t="s">
        <v>2481</v>
      </c>
      <c r="B658" s="2">
        <v>45397</v>
      </c>
      <c r="C658" t="s">
        <v>710</v>
      </c>
      <c r="D658" t="s">
        <v>1619</v>
      </c>
      <c r="E658" t="s">
        <v>1806</v>
      </c>
      <c r="F658">
        <v>2</v>
      </c>
      <c r="G658">
        <v>637.55999999999995</v>
      </c>
      <c r="H658">
        <v>0.05</v>
      </c>
      <c r="I658" t="s">
        <v>1828</v>
      </c>
      <c r="J658">
        <v>1211.364</v>
      </c>
    </row>
    <row r="659" spans="1:10" x14ac:dyDescent="0.35">
      <c r="A659" t="s">
        <v>2482</v>
      </c>
      <c r="B659" s="2">
        <v>45633</v>
      </c>
      <c r="C659" t="s">
        <v>67</v>
      </c>
      <c r="D659" t="s">
        <v>1573</v>
      </c>
      <c r="E659" t="s">
        <v>1765</v>
      </c>
      <c r="F659">
        <v>3</v>
      </c>
      <c r="G659">
        <v>706.87</v>
      </c>
      <c r="H659">
        <v>0.27</v>
      </c>
      <c r="I659" t="s">
        <v>1823</v>
      </c>
      <c r="J659">
        <v>1548.0453</v>
      </c>
    </row>
    <row r="660" spans="1:10" x14ac:dyDescent="0.35">
      <c r="A660" t="s">
        <v>2483</v>
      </c>
      <c r="B660" s="2">
        <v>45629</v>
      </c>
      <c r="C660" t="s">
        <v>207</v>
      </c>
      <c r="D660" t="s">
        <v>1577</v>
      </c>
      <c r="E660" t="s">
        <v>1775</v>
      </c>
      <c r="F660">
        <v>2</v>
      </c>
      <c r="G660">
        <v>884.48</v>
      </c>
      <c r="H660">
        <v>0</v>
      </c>
      <c r="I660" t="s">
        <v>1828</v>
      </c>
      <c r="J660">
        <v>1768.96</v>
      </c>
    </row>
    <row r="661" spans="1:10" x14ac:dyDescent="0.35">
      <c r="A661" t="s">
        <v>2484</v>
      </c>
      <c r="B661" s="2">
        <v>45291</v>
      </c>
      <c r="C661" t="s">
        <v>180</v>
      </c>
      <c r="D661" t="s">
        <v>1731</v>
      </c>
      <c r="E661" t="s">
        <v>1768</v>
      </c>
      <c r="F661">
        <v>3</v>
      </c>
      <c r="G661">
        <v>718.23</v>
      </c>
      <c r="H661">
        <v>0.19</v>
      </c>
      <c r="I661" t="s">
        <v>1825</v>
      </c>
      <c r="J661">
        <v>1745.2989</v>
      </c>
    </row>
    <row r="662" spans="1:10" x14ac:dyDescent="0.35">
      <c r="A662" t="s">
        <v>2485</v>
      </c>
      <c r="B662" s="2">
        <v>45914</v>
      </c>
      <c r="C662" t="s">
        <v>594</v>
      </c>
      <c r="D662" t="s">
        <v>1727</v>
      </c>
      <c r="E662" t="s">
        <v>1809</v>
      </c>
      <c r="F662">
        <v>3</v>
      </c>
      <c r="G662">
        <v>107.44</v>
      </c>
      <c r="H662">
        <v>0.27</v>
      </c>
      <c r="I662" t="s">
        <v>1825</v>
      </c>
      <c r="J662">
        <v>235.2936</v>
      </c>
    </row>
    <row r="663" spans="1:10" x14ac:dyDescent="0.35">
      <c r="A663" t="s">
        <v>2486</v>
      </c>
      <c r="B663" s="2">
        <v>45673</v>
      </c>
      <c r="C663" t="s">
        <v>210</v>
      </c>
      <c r="D663" t="s">
        <v>1639</v>
      </c>
      <c r="E663" t="s">
        <v>1765</v>
      </c>
      <c r="F663">
        <v>4</v>
      </c>
      <c r="G663">
        <v>608.97</v>
      </c>
      <c r="H663">
        <v>0.14000000000000001</v>
      </c>
      <c r="I663" t="s">
        <v>1828</v>
      </c>
      <c r="J663">
        <v>2094.8568</v>
      </c>
    </row>
    <row r="664" spans="1:10" x14ac:dyDescent="0.35">
      <c r="A664" t="s">
        <v>2487</v>
      </c>
      <c r="B664" s="2">
        <v>45689</v>
      </c>
      <c r="C664" t="s">
        <v>1108</v>
      </c>
      <c r="D664" t="s">
        <v>1669</v>
      </c>
      <c r="E664" t="s">
        <v>1775</v>
      </c>
      <c r="F664">
        <v>3</v>
      </c>
      <c r="G664">
        <v>260.45999999999998</v>
      </c>
      <c r="H664">
        <v>0.09</v>
      </c>
      <c r="I664" t="s">
        <v>1823</v>
      </c>
      <c r="J664">
        <v>711.05579999999986</v>
      </c>
    </row>
    <row r="665" spans="1:10" x14ac:dyDescent="0.35">
      <c r="A665" t="s">
        <v>2488</v>
      </c>
      <c r="B665" s="2">
        <v>45646</v>
      </c>
      <c r="C665" t="s">
        <v>424</v>
      </c>
      <c r="D665" t="s">
        <v>1591</v>
      </c>
      <c r="E665" t="s">
        <v>1775</v>
      </c>
      <c r="F665">
        <v>1</v>
      </c>
      <c r="G665">
        <v>747.03</v>
      </c>
      <c r="H665">
        <v>0.01</v>
      </c>
      <c r="I665" t="s">
        <v>1823</v>
      </c>
      <c r="J665">
        <v>739.55970000000002</v>
      </c>
    </row>
    <row r="666" spans="1:10" x14ac:dyDescent="0.35">
      <c r="A666" t="s">
        <v>2489</v>
      </c>
      <c r="B666" s="2">
        <v>45475</v>
      </c>
      <c r="C666" t="s">
        <v>1256</v>
      </c>
      <c r="D666" t="s">
        <v>1579</v>
      </c>
      <c r="E666" t="s">
        <v>1781</v>
      </c>
      <c r="F666">
        <v>4</v>
      </c>
      <c r="G666">
        <v>700.88</v>
      </c>
      <c r="H666">
        <v>0.23</v>
      </c>
      <c r="I666" t="s">
        <v>1825</v>
      </c>
      <c r="J666">
        <v>2158.7103999999999</v>
      </c>
    </row>
    <row r="667" spans="1:10" x14ac:dyDescent="0.35">
      <c r="A667" t="s">
        <v>2490</v>
      </c>
      <c r="B667" s="2">
        <v>45781</v>
      </c>
      <c r="C667" t="s">
        <v>184</v>
      </c>
      <c r="D667" t="s">
        <v>1737</v>
      </c>
      <c r="E667" t="s">
        <v>1798</v>
      </c>
      <c r="F667">
        <v>4</v>
      </c>
      <c r="G667">
        <v>20.09</v>
      </c>
      <c r="H667">
        <v>0.16</v>
      </c>
      <c r="I667" t="s">
        <v>1825</v>
      </c>
      <c r="J667">
        <v>67.502399999999994</v>
      </c>
    </row>
    <row r="668" spans="1:10" x14ac:dyDescent="0.35">
      <c r="A668" t="s">
        <v>2491</v>
      </c>
      <c r="B668" s="2">
        <v>45654</v>
      </c>
      <c r="C668" t="s">
        <v>229</v>
      </c>
      <c r="D668" t="s">
        <v>1621</v>
      </c>
      <c r="E668" t="s">
        <v>1791</v>
      </c>
      <c r="F668">
        <v>3</v>
      </c>
      <c r="G668">
        <v>917.64</v>
      </c>
      <c r="H668">
        <v>0.24</v>
      </c>
      <c r="I668" t="s">
        <v>1825</v>
      </c>
      <c r="J668">
        <v>2092.2192</v>
      </c>
    </row>
    <row r="669" spans="1:10" x14ac:dyDescent="0.35">
      <c r="A669" t="s">
        <v>2492</v>
      </c>
      <c r="B669" s="2">
        <v>45594</v>
      </c>
      <c r="C669" t="s">
        <v>194</v>
      </c>
      <c r="D669" t="s">
        <v>1589</v>
      </c>
      <c r="E669" t="s">
        <v>1751</v>
      </c>
      <c r="F669">
        <v>1</v>
      </c>
      <c r="G669">
        <v>242.08</v>
      </c>
      <c r="H669">
        <v>0.18</v>
      </c>
      <c r="I669" t="s">
        <v>1825</v>
      </c>
      <c r="J669">
        <v>198.50559999999999</v>
      </c>
    </row>
    <row r="670" spans="1:10" x14ac:dyDescent="0.35">
      <c r="A670" t="s">
        <v>2493</v>
      </c>
      <c r="B670" s="2">
        <v>45581</v>
      </c>
      <c r="C670" t="s">
        <v>213</v>
      </c>
      <c r="D670" t="s">
        <v>1673</v>
      </c>
      <c r="E670" t="s">
        <v>1778</v>
      </c>
      <c r="F670">
        <v>1</v>
      </c>
      <c r="G670">
        <v>536.67999999999995</v>
      </c>
      <c r="H670">
        <v>0.27</v>
      </c>
      <c r="I670" t="s">
        <v>1823</v>
      </c>
      <c r="J670">
        <v>391.77640000000002</v>
      </c>
    </row>
    <row r="671" spans="1:10" x14ac:dyDescent="0.35">
      <c r="A671" t="s">
        <v>2494</v>
      </c>
      <c r="B671" s="2">
        <v>45748</v>
      </c>
      <c r="C671" t="s">
        <v>337</v>
      </c>
      <c r="D671" t="s">
        <v>1605</v>
      </c>
      <c r="E671" t="s">
        <v>1768</v>
      </c>
      <c r="F671">
        <v>2</v>
      </c>
      <c r="G671">
        <v>145.18</v>
      </c>
      <c r="H671">
        <v>0.26</v>
      </c>
      <c r="I671" t="s">
        <v>1825</v>
      </c>
      <c r="J671">
        <v>214.8664</v>
      </c>
    </row>
    <row r="672" spans="1:10" x14ac:dyDescent="0.35">
      <c r="A672" t="s">
        <v>2495</v>
      </c>
      <c r="B672" s="2">
        <v>45369</v>
      </c>
      <c r="C672" t="s">
        <v>715</v>
      </c>
      <c r="D672" t="s">
        <v>1681</v>
      </c>
      <c r="E672" t="s">
        <v>1768</v>
      </c>
      <c r="F672">
        <v>2</v>
      </c>
      <c r="G672">
        <v>132.77000000000001</v>
      </c>
      <c r="H672">
        <v>0.13</v>
      </c>
      <c r="I672" t="s">
        <v>1828</v>
      </c>
      <c r="J672">
        <v>231.0198</v>
      </c>
    </row>
    <row r="673" spans="1:10" x14ac:dyDescent="0.35">
      <c r="A673" t="s">
        <v>2496</v>
      </c>
      <c r="B673" s="2">
        <v>45701</v>
      </c>
      <c r="C673" t="s">
        <v>63</v>
      </c>
      <c r="D673" t="s">
        <v>1629</v>
      </c>
      <c r="E673" t="s">
        <v>1785</v>
      </c>
      <c r="F673">
        <v>4</v>
      </c>
      <c r="G673">
        <v>682.11</v>
      </c>
      <c r="H673">
        <v>0.14000000000000001</v>
      </c>
      <c r="I673" t="s">
        <v>1823</v>
      </c>
      <c r="J673">
        <v>2346.4584</v>
      </c>
    </row>
    <row r="674" spans="1:10" x14ac:dyDescent="0.35">
      <c r="A674" t="s">
        <v>2497</v>
      </c>
      <c r="B674" s="2">
        <v>45510</v>
      </c>
      <c r="C674" t="s">
        <v>1494</v>
      </c>
      <c r="D674" t="s">
        <v>1627</v>
      </c>
      <c r="E674" t="s">
        <v>1806</v>
      </c>
      <c r="F674">
        <v>4</v>
      </c>
      <c r="G674">
        <v>502.95</v>
      </c>
      <c r="H674">
        <v>0.14000000000000001</v>
      </c>
      <c r="I674" t="s">
        <v>1828</v>
      </c>
      <c r="J674">
        <v>1730.1479999999999</v>
      </c>
    </row>
    <row r="675" spans="1:10" x14ac:dyDescent="0.35">
      <c r="A675" t="s">
        <v>2498</v>
      </c>
      <c r="B675" s="2">
        <v>45538</v>
      </c>
      <c r="C675" t="s">
        <v>751</v>
      </c>
      <c r="D675" t="s">
        <v>1621</v>
      </c>
      <c r="E675" t="s">
        <v>1803</v>
      </c>
      <c r="F675">
        <v>2</v>
      </c>
      <c r="G675">
        <v>472.08</v>
      </c>
      <c r="H675">
        <v>7.0000000000000007E-2</v>
      </c>
      <c r="I675" t="s">
        <v>1823</v>
      </c>
      <c r="J675">
        <v>878.0687999999999</v>
      </c>
    </row>
    <row r="676" spans="1:10" x14ac:dyDescent="0.35">
      <c r="A676" t="s">
        <v>2499</v>
      </c>
      <c r="B676" s="2">
        <v>45665</v>
      </c>
      <c r="C676" t="s">
        <v>1457</v>
      </c>
      <c r="D676" t="s">
        <v>1661</v>
      </c>
      <c r="E676" t="s">
        <v>1806</v>
      </c>
      <c r="F676">
        <v>2</v>
      </c>
      <c r="G676">
        <v>218.11</v>
      </c>
      <c r="H676">
        <v>0.02</v>
      </c>
      <c r="I676" t="s">
        <v>1828</v>
      </c>
      <c r="J676">
        <v>427.49560000000002</v>
      </c>
    </row>
    <row r="677" spans="1:10" x14ac:dyDescent="0.35">
      <c r="A677" t="s">
        <v>2500</v>
      </c>
      <c r="B677" s="2">
        <v>45859</v>
      </c>
      <c r="C677" t="s">
        <v>213</v>
      </c>
      <c r="D677" t="s">
        <v>1545</v>
      </c>
      <c r="E677" t="s">
        <v>1775</v>
      </c>
      <c r="F677">
        <v>4</v>
      </c>
      <c r="G677">
        <v>845.58</v>
      </c>
      <c r="H677">
        <v>0.06</v>
      </c>
      <c r="I677" t="s">
        <v>1825</v>
      </c>
      <c r="J677">
        <v>3179.3807999999999</v>
      </c>
    </row>
    <row r="678" spans="1:10" x14ac:dyDescent="0.35">
      <c r="A678" t="s">
        <v>2501</v>
      </c>
      <c r="B678" s="2">
        <v>45255</v>
      </c>
      <c r="C678" t="s">
        <v>440</v>
      </c>
      <c r="D678" t="s">
        <v>1707</v>
      </c>
      <c r="E678" t="s">
        <v>1760</v>
      </c>
      <c r="F678">
        <v>2</v>
      </c>
      <c r="G678">
        <v>111.28</v>
      </c>
      <c r="H678">
        <v>0.14000000000000001</v>
      </c>
      <c r="I678" t="s">
        <v>1823</v>
      </c>
      <c r="J678">
        <v>191.4016</v>
      </c>
    </row>
    <row r="679" spans="1:10" x14ac:dyDescent="0.35">
      <c r="A679" t="s">
        <v>2502</v>
      </c>
      <c r="B679" s="2">
        <v>45842</v>
      </c>
      <c r="C679" t="s">
        <v>584</v>
      </c>
      <c r="D679" t="s">
        <v>1665</v>
      </c>
      <c r="E679" t="s">
        <v>1798</v>
      </c>
      <c r="F679">
        <v>2</v>
      </c>
      <c r="G679">
        <v>37.21</v>
      </c>
      <c r="H679">
        <v>0.19</v>
      </c>
      <c r="I679" t="s">
        <v>1823</v>
      </c>
      <c r="J679">
        <v>60.280200000000008</v>
      </c>
    </row>
    <row r="680" spans="1:10" x14ac:dyDescent="0.35">
      <c r="A680" t="s">
        <v>2503</v>
      </c>
      <c r="B680" s="2">
        <v>45220</v>
      </c>
      <c r="C680" t="s">
        <v>1294</v>
      </c>
      <c r="D680" t="s">
        <v>1671</v>
      </c>
      <c r="E680" t="s">
        <v>1796</v>
      </c>
      <c r="F680">
        <v>1</v>
      </c>
      <c r="G680">
        <v>331.73</v>
      </c>
      <c r="H680">
        <v>0.04</v>
      </c>
      <c r="I680" t="s">
        <v>1823</v>
      </c>
      <c r="J680">
        <v>318.46080000000001</v>
      </c>
    </row>
    <row r="681" spans="1:10" x14ac:dyDescent="0.35">
      <c r="A681" t="s">
        <v>2504</v>
      </c>
      <c r="B681" s="2">
        <v>45273</v>
      </c>
      <c r="C681" t="s">
        <v>1138</v>
      </c>
      <c r="D681" t="s">
        <v>1687</v>
      </c>
      <c r="E681" t="s">
        <v>1793</v>
      </c>
      <c r="F681">
        <v>3</v>
      </c>
      <c r="G681">
        <v>306.70999999999998</v>
      </c>
      <c r="H681">
        <v>0.09</v>
      </c>
      <c r="I681" t="s">
        <v>1825</v>
      </c>
      <c r="J681">
        <v>837.31829999999991</v>
      </c>
    </row>
    <row r="682" spans="1:10" x14ac:dyDescent="0.35">
      <c r="A682" t="s">
        <v>2505</v>
      </c>
      <c r="B682" s="2">
        <v>45456</v>
      </c>
      <c r="C682" t="s">
        <v>859</v>
      </c>
      <c r="D682" t="s">
        <v>1597</v>
      </c>
      <c r="E682" t="s">
        <v>1775</v>
      </c>
      <c r="F682">
        <v>4</v>
      </c>
      <c r="G682">
        <v>484.92</v>
      </c>
      <c r="H682">
        <v>0.28000000000000003</v>
      </c>
      <c r="I682" t="s">
        <v>1825</v>
      </c>
      <c r="J682">
        <v>1396.5696</v>
      </c>
    </row>
    <row r="683" spans="1:10" x14ac:dyDescent="0.35">
      <c r="A683" t="s">
        <v>2506</v>
      </c>
      <c r="B683" s="2">
        <v>45292</v>
      </c>
      <c r="C683" t="s">
        <v>167</v>
      </c>
      <c r="D683" t="s">
        <v>1647</v>
      </c>
      <c r="E683" t="s">
        <v>1772</v>
      </c>
      <c r="F683">
        <v>2</v>
      </c>
      <c r="G683">
        <v>42.04</v>
      </c>
      <c r="H683">
        <v>7.0000000000000007E-2</v>
      </c>
      <c r="I683" t="s">
        <v>1823</v>
      </c>
      <c r="J683">
        <v>78.194399999999987</v>
      </c>
    </row>
    <row r="684" spans="1:10" x14ac:dyDescent="0.35">
      <c r="A684" t="s">
        <v>2507</v>
      </c>
      <c r="B684" s="2">
        <v>45278</v>
      </c>
      <c r="C684" t="s">
        <v>892</v>
      </c>
      <c r="D684" t="s">
        <v>1657</v>
      </c>
      <c r="E684" t="s">
        <v>1775</v>
      </c>
      <c r="F684">
        <v>3</v>
      </c>
      <c r="G684">
        <v>599.48</v>
      </c>
      <c r="H684">
        <v>0.22</v>
      </c>
      <c r="I684" t="s">
        <v>1825</v>
      </c>
      <c r="J684">
        <v>1402.7832000000001</v>
      </c>
    </row>
    <row r="685" spans="1:10" x14ac:dyDescent="0.35">
      <c r="A685" t="s">
        <v>2508</v>
      </c>
      <c r="B685" s="2">
        <v>45232</v>
      </c>
      <c r="C685" t="s">
        <v>1117</v>
      </c>
      <c r="D685" t="s">
        <v>1581</v>
      </c>
      <c r="E685" t="s">
        <v>1756</v>
      </c>
      <c r="F685">
        <v>3</v>
      </c>
      <c r="G685">
        <v>401.42</v>
      </c>
      <c r="H685">
        <v>0.01</v>
      </c>
      <c r="I685" t="s">
        <v>1828</v>
      </c>
      <c r="J685">
        <v>1192.2174</v>
      </c>
    </row>
    <row r="686" spans="1:10" x14ac:dyDescent="0.35">
      <c r="A686" t="s">
        <v>2509</v>
      </c>
      <c r="B686" s="2">
        <v>45907</v>
      </c>
      <c r="C686" t="s">
        <v>630</v>
      </c>
      <c r="D686" t="s">
        <v>1639</v>
      </c>
      <c r="E686" t="s">
        <v>1781</v>
      </c>
      <c r="F686">
        <v>4</v>
      </c>
      <c r="G686">
        <v>442.54</v>
      </c>
      <c r="H686">
        <v>0.06</v>
      </c>
      <c r="I686" t="s">
        <v>1823</v>
      </c>
      <c r="J686">
        <v>1663.9503999999999</v>
      </c>
    </row>
    <row r="687" spans="1:10" x14ac:dyDescent="0.35">
      <c r="A687" t="s">
        <v>2510</v>
      </c>
      <c r="B687" s="2">
        <v>45270</v>
      </c>
      <c r="C687" t="s">
        <v>1407</v>
      </c>
      <c r="D687" t="s">
        <v>1723</v>
      </c>
      <c r="E687" t="s">
        <v>1796</v>
      </c>
      <c r="F687">
        <v>4</v>
      </c>
      <c r="G687">
        <v>451.41</v>
      </c>
      <c r="H687">
        <v>0.06</v>
      </c>
      <c r="I687" t="s">
        <v>1825</v>
      </c>
      <c r="J687">
        <v>1697.3016</v>
      </c>
    </row>
    <row r="688" spans="1:10" x14ac:dyDescent="0.35">
      <c r="A688" t="s">
        <v>2511</v>
      </c>
      <c r="B688" s="2">
        <v>45942</v>
      </c>
      <c r="C688" t="s">
        <v>845</v>
      </c>
      <c r="D688" t="s">
        <v>1729</v>
      </c>
      <c r="E688" t="s">
        <v>1785</v>
      </c>
      <c r="F688">
        <v>4</v>
      </c>
      <c r="G688">
        <v>547.21</v>
      </c>
      <c r="H688">
        <v>0.25</v>
      </c>
      <c r="I688" t="s">
        <v>1823</v>
      </c>
      <c r="J688">
        <v>1641.63</v>
      </c>
    </row>
    <row r="689" spans="1:10" x14ac:dyDescent="0.35">
      <c r="A689" t="s">
        <v>2512</v>
      </c>
      <c r="B689" s="2">
        <v>45750</v>
      </c>
      <c r="C689" t="s">
        <v>662</v>
      </c>
      <c r="D689" t="s">
        <v>1721</v>
      </c>
      <c r="E689" t="s">
        <v>1768</v>
      </c>
      <c r="F689">
        <v>1</v>
      </c>
      <c r="G689">
        <v>979.28</v>
      </c>
      <c r="H689">
        <v>0.2</v>
      </c>
      <c r="I689" t="s">
        <v>1825</v>
      </c>
      <c r="J689">
        <v>783.42399999999998</v>
      </c>
    </row>
    <row r="690" spans="1:10" x14ac:dyDescent="0.35">
      <c r="A690" t="s">
        <v>2513</v>
      </c>
      <c r="B690" s="2">
        <v>45300</v>
      </c>
      <c r="C690" t="s">
        <v>1430</v>
      </c>
      <c r="D690" t="s">
        <v>1659</v>
      </c>
      <c r="E690" t="s">
        <v>1778</v>
      </c>
      <c r="F690">
        <v>4</v>
      </c>
      <c r="G690">
        <v>263.58999999999997</v>
      </c>
      <c r="H690">
        <v>0.04</v>
      </c>
      <c r="I690" t="s">
        <v>1823</v>
      </c>
      <c r="J690">
        <v>1012.1856</v>
      </c>
    </row>
    <row r="691" spans="1:10" x14ac:dyDescent="0.35">
      <c r="A691" t="s">
        <v>2514</v>
      </c>
      <c r="B691" s="2">
        <v>45876</v>
      </c>
      <c r="C691" t="s">
        <v>20</v>
      </c>
      <c r="D691" t="s">
        <v>1655</v>
      </c>
      <c r="E691" t="s">
        <v>1772</v>
      </c>
      <c r="F691">
        <v>1</v>
      </c>
      <c r="G691">
        <v>692.75</v>
      </c>
      <c r="H691">
        <v>0.11</v>
      </c>
      <c r="I691" t="s">
        <v>1828</v>
      </c>
      <c r="J691">
        <v>616.54750000000001</v>
      </c>
    </row>
    <row r="692" spans="1:10" x14ac:dyDescent="0.35">
      <c r="A692" t="s">
        <v>2515</v>
      </c>
      <c r="B692" s="2">
        <v>45301</v>
      </c>
      <c r="C692" t="s">
        <v>543</v>
      </c>
      <c r="D692" t="s">
        <v>1673</v>
      </c>
      <c r="E692" t="s">
        <v>1765</v>
      </c>
      <c r="F692">
        <v>3</v>
      </c>
      <c r="G692">
        <v>142.83000000000001</v>
      </c>
      <c r="H692">
        <v>0.01</v>
      </c>
      <c r="I692" t="s">
        <v>1823</v>
      </c>
      <c r="J692">
        <v>424.20510000000002</v>
      </c>
    </row>
    <row r="693" spans="1:10" x14ac:dyDescent="0.35">
      <c r="A693" t="s">
        <v>2516</v>
      </c>
      <c r="B693" s="2">
        <v>45857</v>
      </c>
      <c r="C693" t="s">
        <v>427</v>
      </c>
      <c r="D693" t="s">
        <v>1591</v>
      </c>
      <c r="E693" t="s">
        <v>1760</v>
      </c>
      <c r="F693">
        <v>2</v>
      </c>
      <c r="G693">
        <v>419.25</v>
      </c>
      <c r="H693">
        <v>0.17</v>
      </c>
      <c r="I693" t="s">
        <v>1825</v>
      </c>
      <c r="J693">
        <v>695.95499999999993</v>
      </c>
    </row>
    <row r="694" spans="1:10" x14ac:dyDescent="0.35">
      <c r="A694" t="s">
        <v>2517</v>
      </c>
      <c r="B694" s="2">
        <v>45650</v>
      </c>
      <c r="C694" t="s">
        <v>769</v>
      </c>
      <c r="D694" t="s">
        <v>1599</v>
      </c>
      <c r="E694" t="s">
        <v>1812</v>
      </c>
      <c r="F694">
        <v>2</v>
      </c>
      <c r="G694">
        <v>800.84</v>
      </c>
      <c r="H694">
        <v>0.27</v>
      </c>
      <c r="I694" t="s">
        <v>1828</v>
      </c>
      <c r="J694">
        <v>1169.2264</v>
      </c>
    </row>
    <row r="695" spans="1:10" x14ac:dyDescent="0.35">
      <c r="A695" t="s">
        <v>2518</v>
      </c>
      <c r="B695" s="2">
        <v>45520</v>
      </c>
      <c r="C695" t="s">
        <v>14</v>
      </c>
      <c r="D695" t="s">
        <v>1643</v>
      </c>
      <c r="E695" t="s">
        <v>1760</v>
      </c>
      <c r="F695">
        <v>1</v>
      </c>
      <c r="G695">
        <v>301.24</v>
      </c>
      <c r="H695">
        <v>0.11</v>
      </c>
      <c r="I695" t="s">
        <v>1825</v>
      </c>
      <c r="J695">
        <v>268.10359999999997</v>
      </c>
    </row>
    <row r="696" spans="1:10" x14ac:dyDescent="0.35">
      <c r="A696" t="s">
        <v>2519</v>
      </c>
      <c r="B696" s="2">
        <v>45497</v>
      </c>
      <c r="C696" t="s">
        <v>913</v>
      </c>
      <c r="D696" t="s">
        <v>1717</v>
      </c>
      <c r="E696" t="s">
        <v>1772</v>
      </c>
      <c r="F696">
        <v>2</v>
      </c>
      <c r="G696">
        <v>701.49</v>
      </c>
      <c r="H696">
        <v>0.09</v>
      </c>
      <c r="I696" t="s">
        <v>1825</v>
      </c>
      <c r="J696">
        <v>1276.7118</v>
      </c>
    </row>
    <row r="697" spans="1:10" x14ac:dyDescent="0.35">
      <c r="A697" t="s">
        <v>2520</v>
      </c>
      <c r="B697" s="2">
        <v>45615</v>
      </c>
      <c r="C697" t="s">
        <v>1100</v>
      </c>
      <c r="D697" t="s">
        <v>1599</v>
      </c>
      <c r="E697" t="s">
        <v>1788</v>
      </c>
      <c r="F697">
        <v>4</v>
      </c>
      <c r="G697">
        <v>413.48</v>
      </c>
      <c r="H697">
        <v>0.02</v>
      </c>
      <c r="I697" t="s">
        <v>1825</v>
      </c>
      <c r="J697">
        <v>1620.8416</v>
      </c>
    </row>
    <row r="698" spans="1:10" x14ac:dyDescent="0.35">
      <c r="A698" t="s">
        <v>2521</v>
      </c>
      <c r="B698" s="2">
        <v>45365</v>
      </c>
      <c r="C698" t="s">
        <v>645</v>
      </c>
      <c r="D698" t="s">
        <v>1561</v>
      </c>
      <c r="E698" t="s">
        <v>1756</v>
      </c>
      <c r="F698">
        <v>4</v>
      </c>
      <c r="G698">
        <v>167.83</v>
      </c>
      <c r="H698">
        <v>0.15</v>
      </c>
      <c r="I698" t="s">
        <v>1823</v>
      </c>
      <c r="J698">
        <v>570.62200000000007</v>
      </c>
    </row>
    <row r="699" spans="1:10" x14ac:dyDescent="0.35">
      <c r="A699" t="s">
        <v>2522</v>
      </c>
      <c r="B699" s="2">
        <v>45832</v>
      </c>
      <c r="C699" t="s">
        <v>471</v>
      </c>
      <c r="D699" t="s">
        <v>1577</v>
      </c>
      <c r="E699" t="s">
        <v>1809</v>
      </c>
      <c r="F699">
        <v>2</v>
      </c>
      <c r="G699">
        <v>669.12</v>
      </c>
      <c r="H699">
        <v>0.22</v>
      </c>
      <c r="I699" t="s">
        <v>1823</v>
      </c>
      <c r="J699">
        <v>1043.8271999999999</v>
      </c>
    </row>
    <row r="700" spans="1:10" x14ac:dyDescent="0.35">
      <c r="A700" t="s">
        <v>2523</v>
      </c>
      <c r="B700" s="2">
        <v>45530</v>
      </c>
      <c r="C700" t="s">
        <v>153</v>
      </c>
      <c r="D700" t="s">
        <v>1621</v>
      </c>
      <c r="E700" t="s">
        <v>1778</v>
      </c>
      <c r="F700">
        <v>3</v>
      </c>
      <c r="G700">
        <v>346.77</v>
      </c>
      <c r="H700">
        <v>0.18</v>
      </c>
      <c r="I700" t="s">
        <v>1825</v>
      </c>
      <c r="J700">
        <v>853.05420000000004</v>
      </c>
    </row>
    <row r="701" spans="1:10" x14ac:dyDescent="0.35">
      <c r="A701" t="s">
        <v>2524</v>
      </c>
      <c r="B701" s="2">
        <v>45939</v>
      </c>
      <c r="C701" t="s">
        <v>220</v>
      </c>
      <c r="D701" t="s">
        <v>1593</v>
      </c>
      <c r="E701" t="s">
        <v>1812</v>
      </c>
      <c r="F701">
        <v>3</v>
      </c>
      <c r="G701">
        <v>648.33000000000004</v>
      </c>
      <c r="H701">
        <v>0.2</v>
      </c>
      <c r="I701" t="s">
        <v>1828</v>
      </c>
      <c r="J701">
        <v>1555.992</v>
      </c>
    </row>
    <row r="702" spans="1:10" x14ac:dyDescent="0.35">
      <c r="A702" t="s">
        <v>2525</v>
      </c>
      <c r="B702" s="2">
        <v>45401</v>
      </c>
      <c r="C702" t="s">
        <v>904</v>
      </c>
      <c r="D702" t="s">
        <v>1556</v>
      </c>
      <c r="E702" t="s">
        <v>1760</v>
      </c>
      <c r="F702">
        <v>4</v>
      </c>
      <c r="G702">
        <v>254.94</v>
      </c>
      <c r="H702">
        <v>0.06</v>
      </c>
      <c r="I702" t="s">
        <v>1825</v>
      </c>
      <c r="J702">
        <v>958.57439999999997</v>
      </c>
    </row>
    <row r="703" spans="1:10" x14ac:dyDescent="0.35">
      <c r="A703" t="s">
        <v>2526</v>
      </c>
      <c r="B703" s="2">
        <v>45420</v>
      </c>
      <c r="C703" t="s">
        <v>1061</v>
      </c>
      <c r="D703" t="s">
        <v>1709</v>
      </c>
      <c r="E703" t="s">
        <v>1768</v>
      </c>
      <c r="F703">
        <v>1</v>
      </c>
      <c r="G703">
        <v>445.5</v>
      </c>
      <c r="H703">
        <v>0.28000000000000003</v>
      </c>
      <c r="I703" t="s">
        <v>1823</v>
      </c>
      <c r="J703">
        <v>320.76</v>
      </c>
    </row>
    <row r="704" spans="1:10" x14ac:dyDescent="0.35">
      <c r="A704" t="s">
        <v>2527</v>
      </c>
      <c r="B704" s="2">
        <v>45459</v>
      </c>
      <c r="C704" t="s">
        <v>715</v>
      </c>
      <c r="D704" t="s">
        <v>1727</v>
      </c>
      <c r="E704" t="s">
        <v>1768</v>
      </c>
      <c r="F704">
        <v>1</v>
      </c>
      <c r="G704">
        <v>900.94</v>
      </c>
      <c r="H704">
        <v>0.1</v>
      </c>
      <c r="I704" t="s">
        <v>1823</v>
      </c>
      <c r="J704">
        <v>810.84600000000012</v>
      </c>
    </row>
    <row r="705" spans="1:10" x14ac:dyDescent="0.35">
      <c r="A705" t="s">
        <v>2528</v>
      </c>
      <c r="B705" s="2">
        <v>45429</v>
      </c>
      <c r="C705" t="s">
        <v>642</v>
      </c>
      <c r="D705" t="s">
        <v>1577</v>
      </c>
      <c r="E705" t="s">
        <v>1803</v>
      </c>
      <c r="F705">
        <v>3</v>
      </c>
      <c r="G705">
        <v>262.69</v>
      </c>
      <c r="H705">
        <v>0.04</v>
      </c>
      <c r="I705" t="s">
        <v>1825</v>
      </c>
      <c r="J705">
        <v>756.54719999999986</v>
      </c>
    </row>
    <row r="706" spans="1:10" x14ac:dyDescent="0.35">
      <c r="A706" t="s">
        <v>2529</v>
      </c>
      <c r="B706" s="2">
        <v>45386</v>
      </c>
      <c r="C706" t="s">
        <v>1483</v>
      </c>
      <c r="D706" t="s">
        <v>1683</v>
      </c>
      <c r="E706" t="s">
        <v>1760</v>
      </c>
      <c r="F706">
        <v>3</v>
      </c>
      <c r="G706">
        <v>212.72</v>
      </c>
      <c r="H706">
        <v>0.22</v>
      </c>
      <c r="I706" t="s">
        <v>1825</v>
      </c>
      <c r="J706">
        <v>497.76479999999998</v>
      </c>
    </row>
    <row r="707" spans="1:10" x14ac:dyDescent="0.35">
      <c r="A707" t="s">
        <v>2530</v>
      </c>
      <c r="B707" s="2">
        <v>45803</v>
      </c>
      <c r="C707" t="s">
        <v>507</v>
      </c>
      <c r="D707" t="s">
        <v>1595</v>
      </c>
      <c r="E707" t="s">
        <v>1809</v>
      </c>
      <c r="F707">
        <v>4</v>
      </c>
      <c r="G707">
        <v>757.9</v>
      </c>
      <c r="H707">
        <v>0.22</v>
      </c>
      <c r="I707" t="s">
        <v>1825</v>
      </c>
      <c r="J707">
        <v>2364.6480000000001</v>
      </c>
    </row>
    <row r="708" spans="1:10" x14ac:dyDescent="0.35">
      <c r="A708" t="s">
        <v>2531</v>
      </c>
      <c r="B708" s="2">
        <v>45346</v>
      </c>
      <c r="C708" t="s">
        <v>78</v>
      </c>
      <c r="D708" t="s">
        <v>1707</v>
      </c>
      <c r="E708" t="s">
        <v>1806</v>
      </c>
      <c r="F708">
        <v>1</v>
      </c>
      <c r="G708">
        <v>846.04</v>
      </c>
      <c r="H708">
        <v>0.08</v>
      </c>
      <c r="I708" t="s">
        <v>1825</v>
      </c>
      <c r="J708">
        <v>778.35680000000002</v>
      </c>
    </row>
    <row r="709" spans="1:10" x14ac:dyDescent="0.35">
      <c r="A709" t="s">
        <v>2532</v>
      </c>
      <c r="B709" s="2">
        <v>45267</v>
      </c>
      <c r="C709" t="s">
        <v>531</v>
      </c>
      <c r="D709" t="s">
        <v>1623</v>
      </c>
      <c r="E709" t="s">
        <v>1778</v>
      </c>
      <c r="F709">
        <v>3</v>
      </c>
      <c r="G709">
        <v>179.7</v>
      </c>
      <c r="H709">
        <v>0.17</v>
      </c>
      <c r="I709" t="s">
        <v>1828</v>
      </c>
      <c r="J709">
        <v>447.45299999999992</v>
      </c>
    </row>
    <row r="710" spans="1:10" x14ac:dyDescent="0.35">
      <c r="A710" t="s">
        <v>2533</v>
      </c>
      <c r="B710" s="2">
        <v>45572</v>
      </c>
      <c r="C710" t="s">
        <v>1379</v>
      </c>
      <c r="D710" t="s">
        <v>1609</v>
      </c>
      <c r="E710" t="s">
        <v>1768</v>
      </c>
      <c r="F710">
        <v>4</v>
      </c>
      <c r="G710">
        <v>681.08</v>
      </c>
      <c r="H710">
        <v>0</v>
      </c>
      <c r="I710" t="s">
        <v>1825</v>
      </c>
      <c r="J710">
        <v>2724.32</v>
      </c>
    </row>
    <row r="711" spans="1:10" x14ac:dyDescent="0.35">
      <c r="A711" t="s">
        <v>2534</v>
      </c>
      <c r="B711" s="2">
        <v>45252</v>
      </c>
      <c r="C711" t="s">
        <v>1253</v>
      </c>
      <c r="D711" t="s">
        <v>1552</v>
      </c>
      <c r="E711" t="s">
        <v>1778</v>
      </c>
      <c r="F711">
        <v>4</v>
      </c>
      <c r="G711">
        <v>723.44</v>
      </c>
      <c r="H711">
        <v>0.14000000000000001</v>
      </c>
      <c r="I711" t="s">
        <v>1825</v>
      </c>
      <c r="J711">
        <v>2488.6336000000001</v>
      </c>
    </row>
    <row r="712" spans="1:10" x14ac:dyDescent="0.35">
      <c r="A712" t="s">
        <v>2535</v>
      </c>
      <c r="B712" s="2">
        <v>45939</v>
      </c>
      <c r="C712" t="s">
        <v>434</v>
      </c>
      <c r="D712" t="s">
        <v>1609</v>
      </c>
      <c r="E712" t="s">
        <v>1798</v>
      </c>
      <c r="F712">
        <v>4</v>
      </c>
      <c r="G712">
        <v>471.89</v>
      </c>
      <c r="H712">
        <v>0.12</v>
      </c>
      <c r="I712" t="s">
        <v>1828</v>
      </c>
      <c r="J712">
        <v>1661.0527999999999</v>
      </c>
    </row>
    <row r="713" spans="1:10" x14ac:dyDescent="0.35">
      <c r="A713" t="s">
        <v>2536</v>
      </c>
      <c r="B713" s="2">
        <v>45559</v>
      </c>
      <c r="C713" t="s">
        <v>1144</v>
      </c>
      <c r="D713" t="s">
        <v>1689</v>
      </c>
      <c r="E713" t="s">
        <v>1806</v>
      </c>
      <c r="F713">
        <v>1</v>
      </c>
      <c r="G713">
        <v>613.17999999999995</v>
      </c>
      <c r="H713">
        <v>0.14000000000000001</v>
      </c>
      <c r="I713" t="s">
        <v>1828</v>
      </c>
      <c r="J713">
        <v>527.33479999999997</v>
      </c>
    </row>
    <row r="714" spans="1:10" x14ac:dyDescent="0.35">
      <c r="A714" t="s">
        <v>2537</v>
      </c>
      <c r="B714" s="2">
        <v>45229</v>
      </c>
      <c r="C714" t="s">
        <v>194</v>
      </c>
      <c r="D714" t="s">
        <v>1633</v>
      </c>
      <c r="E714" t="s">
        <v>1768</v>
      </c>
      <c r="F714">
        <v>1</v>
      </c>
      <c r="G714">
        <v>651.30999999999995</v>
      </c>
      <c r="H714">
        <v>0.24</v>
      </c>
      <c r="I714" t="s">
        <v>1825</v>
      </c>
      <c r="J714">
        <v>494.99560000000002</v>
      </c>
    </row>
    <row r="715" spans="1:10" x14ac:dyDescent="0.35">
      <c r="A715" t="s">
        <v>2538</v>
      </c>
      <c r="B715" s="2">
        <v>45333</v>
      </c>
      <c r="C715" t="s">
        <v>103</v>
      </c>
      <c r="D715" t="s">
        <v>1550</v>
      </c>
      <c r="E715" t="s">
        <v>1775</v>
      </c>
      <c r="F715">
        <v>2</v>
      </c>
      <c r="G715">
        <v>635.14</v>
      </c>
      <c r="H715">
        <v>0.1</v>
      </c>
      <c r="I715" t="s">
        <v>1828</v>
      </c>
      <c r="J715">
        <v>1143.252</v>
      </c>
    </row>
    <row r="716" spans="1:10" x14ac:dyDescent="0.35">
      <c r="A716" t="s">
        <v>2539</v>
      </c>
      <c r="B716" s="2">
        <v>45752</v>
      </c>
      <c r="C716" t="s">
        <v>1186</v>
      </c>
      <c r="D716" t="s">
        <v>1743</v>
      </c>
      <c r="E716" t="s">
        <v>1798</v>
      </c>
      <c r="F716">
        <v>4</v>
      </c>
      <c r="G716">
        <v>912.61</v>
      </c>
      <c r="H716">
        <v>0.14000000000000001</v>
      </c>
      <c r="I716" t="s">
        <v>1823</v>
      </c>
      <c r="J716">
        <v>3139.3784000000001</v>
      </c>
    </row>
    <row r="717" spans="1:10" x14ac:dyDescent="0.35">
      <c r="A717" t="s">
        <v>2540</v>
      </c>
      <c r="B717" s="2">
        <v>45795</v>
      </c>
      <c r="C717" t="s">
        <v>871</v>
      </c>
      <c r="D717" t="s">
        <v>1641</v>
      </c>
      <c r="E717" t="s">
        <v>1778</v>
      </c>
      <c r="F717">
        <v>3</v>
      </c>
      <c r="G717">
        <v>79.77</v>
      </c>
      <c r="H717">
        <v>0.09</v>
      </c>
      <c r="I717" t="s">
        <v>1823</v>
      </c>
      <c r="J717">
        <v>217.77209999999999</v>
      </c>
    </row>
    <row r="718" spans="1:10" x14ac:dyDescent="0.35">
      <c r="A718" t="s">
        <v>2541</v>
      </c>
      <c r="B718" s="2">
        <v>45755</v>
      </c>
      <c r="C718" t="s">
        <v>880</v>
      </c>
      <c r="D718" t="s">
        <v>1735</v>
      </c>
      <c r="E718" t="s">
        <v>1800</v>
      </c>
      <c r="F718">
        <v>4</v>
      </c>
      <c r="G718">
        <v>603.52</v>
      </c>
      <c r="H718">
        <v>0.25</v>
      </c>
      <c r="I718" t="s">
        <v>1823</v>
      </c>
      <c r="J718">
        <v>1810.56</v>
      </c>
    </row>
    <row r="719" spans="1:10" x14ac:dyDescent="0.35">
      <c r="A719" t="s">
        <v>2542</v>
      </c>
      <c r="B719" s="2">
        <v>45625</v>
      </c>
      <c r="C719" t="s">
        <v>280</v>
      </c>
      <c r="D719" t="s">
        <v>1701</v>
      </c>
      <c r="E719" t="s">
        <v>1793</v>
      </c>
      <c r="F719">
        <v>4</v>
      </c>
      <c r="G719">
        <v>453.12</v>
      </c>
      <c r="H719">
        <v>0.23</v>
      </c>
      <c r="I719" t="s">
        <v>1828</v>
      </c>
      <c r="J719">
        <v>1395.6096</v>
      </c>
    </row>
    <row r="720" spans="1:10" x14ac:dyDescent="0.35">
      <c r="A720" t="s">
        <v>2543</v>
      </c>
      <c r="B720" s="2">
        <v>45656</v>
      </c>
      <c r="C720" t="s">
        <v>1526</v>
      </c>
      <c r="D720" t="s">
        <v>1613</v>
      </c>
      <c r="E720" t="s">
        <v>1785</v>
      </c>
      <c r="F720">
        <v>2</v>
      </c>
      <c r="G720">
        <v>974.35</v>
      </c>
      <c r="H720">
        <v>0.15</v>
      </c>
      <c r="I720" t="s">
        <v>1823</v>
      </c>
      <c r="J720">
        <v>1656.395</v>
      </c>
    </row>
    <row r="721" spans="1:10" x14ac:dyDescent="0.35">
      <c r="A721" t="s">
        <v>2544</v>
      </c>
      <c r="B721" s="2">
        <v>45824</v>
      </c>
      <c r="C721" t="s">
        <v>1465</v>
      </c>
      <c r="D721" t="s">
        <v>1737</v>
      </c>
      <c r="E721" t="s">
        <v>1806</v>
      </c>
      <c r="F721">
        <v>4</v>
      </c>
      <c r="G721">
        <v>52.35</v>
      </c>
      <c r="H721">
        <v>0.23</v>
      </c>
      <c r="I721" t="s">
        <v>1828</v>
      </c>
      <c r="J721">
        <v>161.238</v>
      </c>
    </row>
    <row r="722" spans="1:10" x14ac:dyDescent="0.35">
      <c r="A722" t="s">
        <v>2545</v>
      </c>
      <c r="B722" s="2">
        <v>45824</v>
      </c>
      <c r="C722" t="s">
        <v>1156</v>
      </c>
      <c r="D722" t="s">
        <v>1677</v>
      </c>
      <c r="E722" t="s">
        <v>1806</v>
      </c>
      <c r="F722">
        <v>3</v>
      </c>
      <c r="G722">
        <v>681.58</v>
      </c>
      <c r="H722">
        <v>0.23</v>
      </c>
      <c r="I722" t="s">
        <v>1823</v>
      </c>
      <c r="J722">
        <v>1574.4498000000001</v>
      </c>
    </row>
    <row r="723" spans="1:10" x14ac:dyDescent="0.35">
      <c r="A723" t="s">
        <v>2546</v>
      </c>
      <c r="B723" s="2">
        <v>45384</v>
      </c>
      <c r="C723" t="s">
        <v>584</v>
      </c>
      <c r="D723" t="s">
        <v>1713</v>
      </c>
      <c r="E723" t="s">
        <v>1800</v>
      </c>
      <c r="F723">
        <v>3</v>
      </c>
      <c r="G723">
        <v>71.23</v>
      </c>
      <c r="H723">
        <v>0.03</v>
      </c>
      <c r="I723" t="s">
        <v>1823</v>
      </c>
      <c r="J723">
        <v>207.27930000000001</v>
      </c>
    </row>
    <row r="724" spans="1:10" x14ac:dyDescent="0.35">
      <c r="A724" t="s">
        <v>2547</v>
      </c>
      <c r="B724" s="2">
        <v>45379</v>
      </c>
      <c r="C724" t="s">
        <v>772</v>
      </c>
      <c r="D724" t="s">
        <v>1577</v>
      </c>
      <c r="E724" t="s">
        <v>1798</v>
      </c>
      <c r="F724">
        <v>1</v>
      </c>
      <c r="G724">
        <v>31.36</v>
      </c>
      <c r="H724">
        <v>0.21</v>
      </c>
      <c r="I724" t="s">
        <v>1828</v>
      </c>
      <c r="J724">
        <v>24.7744</v>
      </c>
    </row>
    <row r="725" spans="1:10" x14ac:dyDescent="0.35">
      <c r="A725" t="s">
        <v>2548</v>
      </c>
      <c r="B725" s="2">
        <v>45674</v>
      </c>
      <c r="C725" t="s">
        <v>1070</v>
      </c>
      <c r="D725" t="s">
        <v>1629</v>
      </c>
      <c r="E725" t="s">
        <v>1796</v>
      </c>
      <c r="F725">
        <v>2</v>
      </c>
      <c r="G725">
        <v>555.54999999999995</v>
      </c>
      <c r="H725">
        <v>0.14000000000000001</v>
      </c>
      <c r="I725" t="s">
        <v>1823</v>
      </c>
      <c r="J725">
        <v>955.54599999999994</v>
      </c>
    </row>
    <row r="726" spans="1:10" x14ac:dyDescent="0.35">
      <c r="A726" t="s">
        <v>2549</v>
      </c>
      <c r="B726" s="2">
        <v>45760</v>
      </c>
      <c r="C726" t="s">
        <v>802</v>
      </c>
      <c r="D726" t="s">
        <v>1679</v>
      </c>
      <c r="E726" t="s">
        <v>1803</v>
      </c>
      <c r="F726">
        <v>4</v>
      </c>
      <c r="G726">
        <v>805.99</v>
      </c>
      <c r="H726">
        <v>0.06</v>
      </c>
      <c r="I726" t="s">
        <v>1823</v>
      </c>
      <c r="J726">
        <v>3030.5223999999998</v>
      </c>
    </row>
    <row r="727" spans="1:10" x14ac:dyDescent="0.35">
      <c r="A727" t="s">
        <v>2550</v>
      </c>
      <c r="B727" s="2">
        <v>45474</v>
      </c>
      <c r="C727" t="s">
        <v>1210</v>
      </c>
      <c r="D727" t="s">
        <v>1689</v>
      </c>
      <c r="E727" t="s">
        <v>1756</v>
      </c>
      <c r="F727">
        <v>1</v>
      </c>
      <c r="G727">
        <v>506.55</v>
      </c>
      <c r="H727">
        <v>0.28000000000000003</v>
      </c>
      <c r="I727" t="s">
        <v>1823</v>
      </c>
      <c r="J727">
        <v>364.71600000000001</v>
      </c>
    </row>
    <row r="728" spans="1:10" x14ac:dyDescent="0.35">
      <c r="A728" t="s">
        <v>2551</v>
      </c>
      <c r="B728" s="2">
        <v>45640</v>
      </c>
      <c r="C728" t="s">
        <v>446</v>
      </c>
      <c r="D728" t="s">
        <v>1629</v>
      </c>
      <c r="E728" t="s">
        <v>1791</v>
      </c>
      <c r="F728">
        <v>3</v>
      </c>
      <c r="G728">
        <v>28.69</v>
      </c>
      <c r="H728">
        <v>0.02</v>
      </c>
      <c r="I728" t="s">
        <v>1823</v>
      </c>
      <c r="J728">
        <v>84.348600000000005</v>
      </c>
    </row>
    <row r="729" spans="1:10" x14ac:dyDescent="0.35">
      <c r="A729" t="s">
        <v>2552</v>
      </c>
      <c r="B729" s="2">
        <v>45253</v>
      </c>
      <c r="C729" t="s">
        <v>1207</v>
      </c>
      <c r="D729" t="s">
        <v>1699</v>
      </c>
      <c r="E729" t="s">
        <v>1768</v>
      </c>
      <c r="F729">
        <v>1</v>
      </c>
      <c r="G729">
        <v>106.07</v>
      </c>
      <c r="H729">
        <v>0.23</v>
      </c>
      <c r="I729" t="s">
        <v>1828</v>
      </c>
      <c r="J729">
        <v>81.673900000000003</v>
      </c>
    </row>
    <row r="730" spans="1:10" x14ac:dyDescent="0.35">
      <c r="A730" t="s">
        <v>2553</v>
      </c>
      <c r="B730" s="2">
        <v>45225</v>
      </c>
      <c r="C730" t="s">
        <v>829</v>
      </c>
      <c r="D730" t="s">
        <v>1729</v>
      </c>
      <c r="E730" t="s">
        <v>1751</v>
      </c>
      <c r="F730">
        <v>4</v>
      </c>
      <c r="G730">
        <v>289.77</v>
      </c>
      <c r="H730">
        <v>0.06</v>
      </c>
      <c r="I730" t="s">
        <v>1825</v>
      </c>
      <c r="J730">
        <v>1089.5352</v>
      </c>
    </row>
    <row r="731" spans="1:10" x14ac:dyDescent="0.35">
      <c r="A731" t="s">
        <v>2554</v>
      </c>
      <c r="B731" s="2">
        <v>45263</v>
      </c>
      <c r="C731" t="s">
        <v>522</v>
      </c>
      <c r="D731" t="s">
        <v>1713</v>
      </c>
      <c r="E731" t="s">
        <v>1809</v>
      </c>
      <c r="F731">
        <v>2</v>
      </c>
      <c r="G731">
        <v>354.26</v>
      </c>
      <c r="H731">
        <v>0.01</v>
      </c>
      <c r="I731" t="s">
        <v>1828</v>
      </c>
      <c r="J731">
        <v>701.4348</v>
      </c>
    </row>
    <row r="732" spans="1:10" x14ac:dyDescent="0.35">
      <c r="A732" t="s">
        <v>2555</v>
      </c>
      <c r="B732" s="2">
        <v>45554</v>
      </c>
      <c r="C732" t="s">
        <v>1201</v>
      </c>
      <c r="D732" t="s">
        <v>1683</v>
      </c>
      <c r="E732" t="s">
        <v>1798</v>
      </c>
      <c r="F732">
        <v>1</v>
      </c>
      <c r="G732">
        <v>522.72</v>
      </c>
      <c r="H732">
        <v>0.25</v>
      </c>
      <c r="I732" t="s">
        <v>1825</v>
      </c>
      <c r="J732">
        <v>392.04</v>
      </c>
    </row>
    <row r="733" spans="1:10" x14ac:dyDescent="0.35">
      <c r="A733" t="s">
        <v>2556</v>
      </c>
      <c r="B733" s="2">
        <v>45569</v>
      </c>
      <c r="C733" t="s">
        <v>213</v>
      </c>
      <c r="D733" t="s">
        <v>1554</v>
      </c>
      <c r="E733" t="s">
        <v>1785</v>
      </c>
      <c r="F733">
        <v>3</v>
      </c>
      <c r="G733">
        <v>966.02</v>
      </c>
      <c r="H733">
        <v>0.03</v>
      </c>
      <c r="I733" t="s">
        <v>1828</v>
      </c>
      <c r="J733">
        <v>2811.1181999999999</v>
      </c>
    </row>
    <row r="734" spans="1:10" x14ac:dyDescent="0.35">
      <c r="A734" t="s">
        <v>2557</v>
      </c>
      <c r="B734" s="2">
        <v>45217</v>
      </c>
      <c r="C734" t="s">
        <v>723</v>
      </c>
      <c r="D734" t="s">
        <v>1647</v>
      </c>
      <c r="E734" t="s">
        <v>1806</v>
      </c>
      <c r="F734">
        <v>1</v>
      </c>
      <c r="G734">
        <v>498.61</v>
      </c>
      <c r="H734">
        <v>0.04</v>
      </c>
      <c r="I734" t="s">
        <v>1825</v>
      </c>
      <c r="J734">
        <v>478.66559999999998</v>
      </c>
    </row>
    <row r="735" spans="1:10" x14ac:dyDescent="0.35">
      <c r="A735" t="s">
        <v>2558</v>
      </c>
      <c r="B735" s="2">
        <v>45783</v>
      </c>
      <c r="C735" t="s">
        <v>1037</v>
      </c>
      <c r="D735" t="s">
        <v>1631</v>
      </c>
      <c r="E735" t="s">
        <v>1775</v>
      </c>
      <c r="F735">
        <v>4</v>
      </c>
      <c r="G735">
        <v>758.27</v>
      </c>
      <c r="H735">
        <v>0.05</v>
      </c>
      <c r="I735" t="s">
        <v>1825</v>
      </c>
      <c r="J735">
        <v>2881.4259999999999</v>
      </c>
    </row>
    <row r="736" spans="1:10" x14ac:dyDescent="0.35">
      <c r="A736" t="s">
        <v>2559</v>
      </c>
      <c r="B736" s="2">
        <v>45371</v>
      </c>
      <c r="C736" t="s">
        <v>647</v>
      </c>
      <c r="D736" t="s">
        <v>1550</v>
      </c>
      <c r="E736" t="s">
        <v>1760</v>
      </c>
      <c r="F736">
        <v>2</v>
      </c>
      <c r="G736">
        <v>371.03</v>
      </c>
      <c r="H736">
        <v>0.23</v>
      </c>
      <c r="I736" t="s">
        <v>1825</v>
      </c>
      <c r="J736">
        <v>571.38619999999992</v>
      </c>
    </row>
    <row r="737" spans="1:10" x14ac:dyDescent="0.35">
      <c r="A737" t="s">
        <v>2560</v>
      </c>
      <c r="B737" s="2">
        <v>45453</v>
      </c>
      <c r="C737" t="s">
        <v>1111</v>
      </c>
      <c r="D737" t="s">
        <v>1729</v>
      </c>
      <c r="E737" t="s">
        <v>1806</v>
      </c>
      <c r="F737">
        <v>1</v>
      </c>
      <c r="G737">
        <v>230.32</v>
      </c>
      <c r="H737">
        <v>0.05</v>
      </c>
      <c r="I737" t="s">
        <v>1828</v>
      </c>
      <c r="J737">
        <v>218.804</v>
      </c>
    </row>
    <row r="738" spans="1:10" x14ac:dyDescent="0.35">
      <c r="A738" t="s">
        <v>2561</v>
      </c>
      <c r="B738" s="2">
        <v>45526</v>
      </c>
      <c r="C738" t="s">
        <v>1073</v>
      </c>
      <c r="D738" t="s">
        <v>1669</v>
      </c>
      <c r="E738" t="s">
        <v>1775</v>
      </c>
      <c r="F738">
        <v>2</v>
      </c>
      <c r="G738">
        <v>985.43</v>
      </c>
      <c r="H738">
        <v>0.28000000000000003</v>
      </c>
      <c r="I738" t="s">
        <v>1828</v>
      </c>
      <c r="J738">
        <v>1419.0192</v>
      </c>
    </row>
    <row r="739" spans="1:10" x14ac:dyDescent="0.35">
      <c r="A739" t="s">
        <v>2562</v>
      </c>
      <c r="B739" s="2">
        <v>45756</v>
      </c>
      <c r="C739" t="s">
        <v>1309</v>
      </c>
      <c r="D739" t="s">
        <v>1564</v>
      </c>
      <c r="E739" t="s">
        <v>1768</v>
      </c>
      <c r="F739">
        <v>2</v>
      </c>
      <c r="G739">
        <v>492.5</v>
      </c>
      <c r="H739">
        <v>0.3</v>
      </c>
      <c r="I739" t="s">
        <v>1825</v>
      </c>
      <c r="J739">
        <v>689.5</v>
      </c>
    </row>
    <row r="740" spans="1:10" x14ac:dyDescent="0.35">
      <c r="A740" t="s">
        <v>2563</v>
      </c>
      <c r="B740" s="2">
        <v>45657</v>
      </c>
      <c r="C740" t="s">
        <v>1138</v>
      </c>
      <c r="D740" t="s">
        <v>1639</v>
      </c>
      <c r="E740" t="s">
        <v>1791</v>
      </c>
      <c r="F740">
        <v>2</v>
      </c>
      <c r="G740">
        <v>213.69</v>
      </c>
      <c r="H740">
        <v>0.28000000000000003</v>
      </c>
      <c r="I740" t="s">
        <v>1825</v>
      </c>
      <c r="J740">
        <v>307.71359999999999</v>
      </c>
    </row>
    <row r="741" spans="1:10" x14ac:dyDescent="0.35">
      <c r="A741" t="s">
        <v>2564</v>
      </c>
      <c r="B741" s="2">
        <v>45716</v>
      </c>
      <c r="C741" t="s">
        <v>240</v>
      </c>
      <c r="D741" t="s">
        <v>1587</v>
      </c>
      <c r="E741" t="s">
        <v>1781</v>
      </c>
      <c r="F741">
        <v>4</v>
      </c>
      <c r="G741">
        <v>618.83000000000004</v>
      </c>
      <c r="H741">
        <v>0.08</v>
      </c>
      <c r="I741" t="s">
        <v>1825</v>
      </c>
      <c r="J741">
        <v>2277.2944000000002</v>
      </c>
    </row>
    <row r="742" spans="1:10" x14ac:dyDescent="0.35">
      <c r="A742" t="s">
        <v>2565</v>
      </c>
      <c r="B742" s="2">
        <v>45313</v>
      </c>
      <c r="C742" t="s">
        <v>334</v>
      </c>
      <c r="D742" t="s">
        <v>1665</v>
      </c>
      <c r="E742" t="s">
        <v>1791</v>
      </c>
      <c r="F742">
        <v>2</v>
      </c>
      <c r="G742">
        <v>81.16</v>
      </c>
      <c r="H742">
        <v>0.16</v>
      </c>
      <c r="I742" t="s">
        <v>1825</v>
      </c>
      <c r="J742">
        <v>136.34880000000001</v>
      </c>
    </row>
    <row r="743" spans="1:10" x14ac:dyDescent="0.35">
      <c r="A743" t="s">
        <v>2566</v>
      </c>
      <c r="B743" s="2">
        <v>45372</v>
      </c>
      <c r="C743" t="s">
        <v>20</v>
      </c>
      <c r="D743" t="s">
        <v>1719</v>
      </c>
      <c r="E743" t="s">
        <v>1785</v>
      </c>
      <c r="F743">
        <v>1</v>
      </c>
      <c r="G743">
        <v>431.69</v>
      </c>
      <c r="H743">
        <v>0.09</v>
      </c>
      <c r="I743" t="s">
        <v>1823</v>
      </c>
      <c r="J743">
        <v>392.83789999999999</v>
      </c>
    </row>
    <row r="744" spans="1:10" x14ac:dyDescent="0.35">
      <c r="A744" t="s">
        <v>2567</v>
      </c>
      <c r="B744" s="2">
        <v>45648</v>
      </c>
      <c r="C744" t="s">
        <v>1259</v>
      </c>
      <c r="D744" t="s">
        <v>1583</v>
      </c>
      <c r="E744" t="s">
        <v>1772</v>
      </c>
      <c r="F744">
        <v>3</v>
      </c>
      <c r="G744">
        <v>438.65</v>
      </c>
      <c r="H744">
        <v>0.28999999999999998</v>
      </c>
      <c r="I744" t="s">
        <v>1825</v>
      </c>
      <c r="J744">
        <v>934.32449999999983</v>
      </c>
    </row>
    <row r="745" spans="1:10" x14ac:dyDescent="0.35">
      <c r="A745" t="s">
        <v>2568</v>
      </c>
      <c r="B745" s="2">
        <v>45384</v>
      </c>
      <c r="C745" t="s">
        <v>570</v>
      </c>
      <c r="D745" t="s">
        <v>1705</v>
      </c>
      <c r="E745" t="s">
        <v>1765</v>
      </c>
      <c r="F745">
        <v>3</v>
      </c>
      <c r="G745">
        <v>339.41</v>
      </c>
      <c r="H745">
        <v>0.26</v>
      </c>
      <c r="I745" t="s">
        <v>1823</v>
      </c>
      <c r="J745">
        <v>753.49019999999996</v>
      </c>
    </row>
    <row r="746" spans="1:10" x14ac:dyDescent="0.35">
      <c r="A746" t="s">
        <v>2569</v>
      </c>
      <c r="B746" s="2">
        <v>45687</v>
      </c>
      <c r="C746" t="s">
        <v>1448</v>
      </c>
      <c r="D746" t="s">
        <v>1705</v>
      </c>
      <c r="E746" t="s">
        <v>1785</v>
      </c>
      <c r="F746">
        <v>4</v>
      </c>
      <c r="G746">
        <v>848.47</v>
      </c>
      <c r="H746">
        <v>0.21</v>
      </c>
      <c r="I746" t="s">
        <v>1828</v>
      </c>
      <c r="J746">
        <v>2681.1651999999999</v>
      </c>
    </row>
    <row r="747" spans="1:10" x14ac:dyDescent="0.35">
      <c r="A747" t="s">
        <v>2570</v>
      </c>
      <c r="B747" s="2">
        <v>45747</v>
      </c>
      <c r="C747" t="s">
        <v>630</v>
      </c>
      <c r="D747" t="s">
        <v>1681</v>
      </c>
      <c r="E747" t="s">
        <v>1781</v>
      </c>
      <c r="F747">
        <v>1</v>
      </c>
      <c r="G747">
        <v>664.87</v>
      </c>
      <c r="H747">
        <v>0.08</v>
      </c>
      <c r="I747" t="s">
        <v>1825</v>
      </c>
      <c r="J747">
        <v>611.68040000000008</v>
      </c>
    </row>
    <row r="748" spans="1:10" x14ac:dyDescent="0.35">
      <c r="A748" t="s">
        <v>2571</v>
      </c>
      <c r="B748" s="2">
        <v>45687</v>
      </c>
      <c r="C748" t="s">
        <v>352</v>
      </c>
      <c r="D748" t="s">
        <v>1595</v>
      </c>
      <c r="E748" t="s">
        <v>1778</v>
      </c>
      <c r="F748">
        <v>1</v>
      </c>
      <c r="G748">
        <v>412.11</v>
      </c>
      <c r="H748">
        <v>0.23</v>
      </c>
      <c r="I748" t="s">
        <v>1825</v>
      </c>
      <c r="J748">
        <v>317.32470000000001</v>
      </c>
    </row>
    <row r="749" spans="1:10" x14ac:dyDescent="0.35">
      <c r="A749" t="s">
        <v>2572</v>
      </c>
      <c r="B749" s="2">
        <v>45916</v>
      </c>
      <c r="C749" t="s">
        <v>421</v>
      </c>
      <c r="D749" t="s">
        <v>1735</v>
      </c>
      <c r="E749" t="s">
        <v>1756</v>
      </c>
      <c r="F749">
        <v>1</v>
      </c>
      <c r="G749">
        <v>126.09</v>
      </c>
      <c r="H749">
        <v>0.05</v>
      </c>
      <c r="I749" t="s">
        <v>1828</v>
      </c>
      <c r="J749">
        <v>119.7855</v>
      </c>
    </row>
    <row r="750" spans="1:10" x14ac:dyDescent="0.35">
      <c r="A750" t="s">
        <v>2573</v>
      </c>
      <c r="B750" s="2">
        <v>45917</v>
      </c>
      <c r="C750" t="s">
        <v>647</v>
      </c>
      <c r="D750" t="s">
        <v>1681</v>
      </c>
      <c r="E750" t="s">
        <v>1788</v>
      </c>
      <c r="F750">
        <v>4</v>
      </c>
      <c r="G750">
        <v>602.39</v>
      </c>
      <c r="H750">
        <v>0.19</v>
      </c>
      <c r="I750" t="s">
        <v>1828</v>
      </c>
      <c r="J750">
        <v>1951.7436</v>
      </c>
    </row>
    <row r="751" spans="1:10" x14ac:dyDescent="0.35">
      <c r="A751" t="s">
        <v>2574</v>
      </c>
      <c r="B751" s="2">
        <v>45941</v>
      </c>
      <c r="C751" t="s">
        <v>1022</v>
      </c>
      <c r="D751" t="s">
        <v>1711</v>
      </c>
      <c r="E751" t="s">
        <v>1765</v>
      </c>
      <c r="F751">
        <v>3</v>
      </c>
      <c r="G751">
        <v>447.69</v>
      </c>
      <c r="H751">
        <v>0.02</v>
      </c>
      <c r="I751" t="s">
        <v>1828</v>
      </c>
      <c r="J751">
        <v>1316.2085999999999</v>
      </c>
    </row>
    <row r="752" spans="1:10" x14ac:dyDescent="0.35">
      <c r="A752" t="s">
        <v>2575</v>
      </c>
      <c r="B752" s="2">
        <v>45778</v>
      </c>
      <c r="C752" t="s">
        <v>793</v>
      </c>
      <c r="D752" t="s">
        <v>1615</v>
      </c>
      <c r="E752" t="s">
        <v>1765</v>
      </c>
      <c r="F752">
        <v>3</v>
      </c>
      <c r="G752">
        <v>35.159999999999997</v>
      </c>
      <c r="H752">
        <v>0.04</v>
      </c>
      <c r="I752" t="s">
        <v>1828</v>
      </c>
      <c r="J752">
        <v>101.2608</v>
      </c>
    </row>
    <row r="753" spans="1:10" x14ac:dyDescent="0.35">
      <c r="A753" t="s">
        <v>2576</v>
      </c>
      <c r="B753" s="2">
        <v>45740</v>
      </c>
      <c r="C753" t="s">
        <v>1037</v>
      </c>
      <c r="D753" t="s">
        <v>1691</v>
      </c>
      <c r="E753" t="s">
        <v>1791</v>
      </c>
      <c r="F753">
        <v>2</v>
      </c>
      <c r="G753">
        <v>838.59</v>
      </c>
      <c r="H753">
        <v>0.18</v>
      </c>
      <c r="I753" t="s">
        <v>1828</v>
      </c>
      <c r="J753">
        <v>1375.2876000000001</v>
      </c>
    </row>
    <row r="754" spans="1:10" x14ac:dyDescent="0.35">
      <c r="A754" t="s">
        <v>2577</v>
      </c>
      <c r="B754" s="2">
        <v>45598</v>
      </c>
      <c r="C754" t="s">
        <v>320</v>
      </c>
      <c r="D754" t="s">
        <v>1665</v>
      </c>
      <c r="E754" t="s">
        <v>1775</v>
      </c>
      <c r="F754">
        <v>4</v>
      </c>
      <c r="G754">
        <v>867.94</v>
      </c>
      <c r="H754">
        <v>0.26</v>
      </c>
      <c r="I754" t="s">
        <v>1825</v>
      </c>
      <c r="J754">
        <v>2569.1024000000002</v>
      </c>
    </row>
    <row r="755" spans="1:10" x14ac:dyDescent="0.35">
      <c r="A755" t="s">
        <v>2578</v>
      </c>
      <c r="B755" s="2">
        <v>45591</v>
      </c>
      <c r="C755" t="s">
        <v>642</v>
      </c>
      <c r="D755" t="s">
        <v>1625</v>
      </c>
      <c r="E755" t="s">
        <v>1806</v>
      </c>
      <c r="F755">
        <v>1</v>
      </c>
      <c r="G755">
        <v>623.88</v>
      </c>
      <c r="H755">
        <v>0.25</v>
      </c>
      <c r="I755" t="s">
        <v>1823</v>
      </c>
      <c r="J755">
        <v>467.91</v>
      </c>
    </row>
    <row r="756" spans="1:10" x14ac:dyDescent="0.35">
      <c r="A756" t="s">
        <v>2579</v>
      </c>
      <c r="B756" s="2">
        <v>45546</v>
      </c>
      <c r="C756" t="s">
        <v>584</v>
      </c>
      <c r="D756" t="s">
        <v>1631</v>
      </c>
      <c r="E756" t="s">
        <v>1798</v>
      </c>
      <c r="F756">
        <v>2</v>
      </c>
      <c r="G756">
        <v>567.95000000000005</v>
      </c>
      <c r="H756">
        <v>0.12</v>
      </c>
      <c r="I756" t="s">
        <v>1825</v>
      </c>
      <c r="J756">
        <v>999.5920000000001</v>
      </c>
    </row>
    <row r="757" spans="1:10" x14ac:dyDescent="0.35">
      <c r="A757" t="s">
        <v>2580</v>
      </c>
      <c r="B757" s="2">
        <v>45483</v>
      </c>
      <c r="C757" t="s">
        <v>1016</v>
      </c>
      <c r="D757" t="s">
        <v>1609</v>
      </c>
      <c r="E757" t="s">
        <v>1809</v>
      </c>
      <c r="F757">
        <v>2</v>
      </c>
      <c r="G757">
        <v>671.69</v>
      </c>
      <c r="H757">
        <v>0.19</v>
      </c>
      <c r="I757" t="s">
        <v>1823</v>
      </c>
      <c r="J757">
        <v>1088.1378</v>
      </c>
    </row>
    <row r="758" spans="1:10" x14ac:dyDescent="0.35">
      <c r="A758" t="s">
        <v>2581</v>
      </c>
      <c r="B758" s="2">
        <v>45786</v>
      </c>
      <c r="C758" t="s">
        <v>671</v>
      </c>
      <c r="D758" t="s">
        <v>1556</v>
      </c>
      <c r="E758" t="s">
        <v>1778</v>
      </c>
      <c r="F758">
        <v>2</v>
      </c>
      <c r="G758">
        <v>257.95999999999998</v>
      </c>
      <c r="H758">
        <v>0.21</v>
      </c>
      <c r="I758" t="s">
        <v>1825</v>
      </c>
      <c r="J758">
        <v>407.57679999999999</v>
      </c>
    </row>
    <row r="759" spans="1:10" x14ac:dyDescent="0.35">
      <c r="A759" t="s">
        <v>2582</v>
      </c>
      <c r="B759" s="2">
        <v>45475</v>
      </c>
      <c r="C759" t="s">
        <v>665</v>
      </c>
      <c r="D759" t="s">
        <v>1743</v>
      </c>
      <c r="E759" t="s">
        <v>1812</v>
      </c>
      <c r="F759">
        <v>4</v>
      </c>
      <c r="G759">
        <v>281.48</v>
      </c>
      <c r="H759">
        <v>0.27</v>
      </c>
      <c r="I759" t="s">
        <v>1825</v>
      </c>
      <c r="J759">
        <v>821.92160000000001</v>
      </c>
    </row>
    <row r="760" spans="1:10" x14ac:dyDescent="0.35">
      <c r="A760" t="s">
        <v>2583</v>
      </c>
      <c r="B760" s="2">
        <v>45470</v>
      </c>
      <c r="C760" t="s">
        <v>995</v>
      </c>
      <c r="D760" t="s">
        <v>1587</v>
      </c>
      <c r="E760" t="s">
        <v>1791</v>
      </c>
      <c r="F760">
        <v>1</v>
      </c>
      <c r="G760">
        <v>202.13</v>
      </c>
      <c r="H760">
        <v>0.13</v>
      </c>
      <c r="I760" t="s">
        <v>1828</v>
      </c>
      <c r="J760">
        <v>175.85310000000001</v>
      </c>
    </row>
    <row r="761" spans="1:10" x14ac:dyDescent="0.35">
      <c r="A761" t="s">
        <v>2584</v>
      </c>
      <c r="B761" s="2">
        <v>45243</v>
      </c>
      <c r="C761" t="s">
        <v>862</v>
      </c>
      <c r="D761" t="s">
        <v>1695</v>
      </c>
      <c r="E761" t="s">
        <v>1772</v>
      </c>
      <c r="F761">
        <v>1</v>
      </c>
      <c r="G761">
        <v>370.66</v>
      </c>
      <c r="H761">
        <v>0.01</v>
      </c>
      <c r="I761" t="s">
        <v>1825</v>
      </c>
      <c r="J761">
        <v>366.95339999999999</v>
      </c>
    </row>
    <row r="762" spans="1:10" x14ac:dyDescent="0.35">
      <c r="A762" t="s">
        <v>2585</v>
      </c>
      <c r="B762" s="2">
        <v>45341</v>
      </c>
      <c r="C762" t="s">
        <v>32</v>
      </c>
      <c r="D762" t="s">
        <v>1669</v>
      </c>
      <c r="E762" t="s">
        <v>1793</v>
      </c>
      <c r="F762">
        <v>4</v>
      </c>
      <c r="G762">
        <v>731.53</v>
      </c>
      <c r="H762">
        <v>0.12</v>
      </c>
      <c r="I762" t="s">
        <v>1823</v>
      </c>
      <c r="J762">
        <v>2574.9856</v>
      </c>
    </row>
    <row r="763" spans="1:10" x14ac:dyDescent="0.35">
      <c r="A763" t="s">
        <v>2586</v>
      </c>
      <c r="B763" s="2">
        <v>45371</v>
      </c>
      <c r="C763" t="s">
        <v>549</v>
      </c>
      <c r="D763" t="s">
        <v>1703</v>
      </c>
      <c r="E763" t="s">
        <v>1756</v>
      </c>
      <c r="F763">
        <v>3</v>
      </c>
      <c r="G763">
        <v>468.25</v>
      </c>
      <c r="H763">
        <v>7.0000000000000007E-2</v>
      </c>
      <c r="I763" t="s">
        <v>1825</v>
      </c>
      <c r="J763">
        <v>1306.4175</v>
      </c>
    </row>
    <row r="764" spans="1:10" x14ac:dyDescent="0.35">
      <c r="A764" t="s">
        <v>2587</v>
      </c>
      <c r="B764" s="2">
        <v>45360</v>
      </c>
      <c r="C764" t="s">
        <v>14</v>
      </c>
      <c r="D764" t="s">
        <v>1681</v>
      </c>
      <c r="E764" t="s">
        <v>1751</v>
      </c>
      <c r="F764">
        <v>1</v>
      </c>
      <c r="G764">
        <v>928.72</v>
      </c>
      <c r="H764">
        <v>0.1</v>
      </c>
      <c r="I764" t="s">
        <v>1828</v>
      </c>
      <c r="J764">
        <v>835.84800000000007</v>
      </c>
    </row>
    <row r="765" spans="1:10" x14ac:dyDescent="0.35">
      <c r="A765" t="s">
        <v>2588</v>
      </c>
      <c r="B765" s="2">
        <v>45499</v>
      </c>
      <c r="C765" t="s">
        <v>359</v>
      </c>
      <c r="D765" t="s">
        <v>1552</v>
      </c>
      <c r="E765" t="s">
        <v>1809</v>
      </c>
      <c r="F765">
        <v>3</v>
      </c>
      <c r="G765">
        <v>217.22</v>
      </c>
      <c r="H765">
        <v>0.06</v>
      </c>
      <c r="I765" t="s">
        <v>1825</v>
      </c>
      <c r="J765">
        <v>612.56039999999996</v>
      </c>
    </row>
    <row r="766" spans="1:10" x14ac:dyDescent="0.35">
      <c r="A766" t="s">
        <v>2589</v>
      </c>
      <c r="B766" s="2">
        <v>45745</v>
      </c>
      <c r="C766" t="s">
        <v>1259</v>
      </c>
      <c r="D766" t="s">
        <v>1595</v>
      </c>
      <c r="E766" t="s">
        <v>1765</v>
      </c>
      <c r="F766">
        <v>1</v>
      </c>
      <c r="G766">
        <v>387.99</v>
      </c>
      <c r="H766">
        <v>0.3</v>
      </c>
      <c r="I766" t="s">
        <v>1823</v>
      </c>
      <c r="J766">
        <v>271.59300000000002</v>
      </c>
    </row>
    <row r="767" spans="1:10" x14ac:dyDescent="0.35">
      <c r="A767" t="s">
        <v>2590</v>
      </c>
      <c r="B767" s="2">
        <v>45718</v>
      </c>
      <c r="C767" t="s">
        <v>1465</v>
      </c>
      <c r="D767" t="s">
        <v>1583</v>
      </c>
      <c r="E767" t="s">
        <v>1775</v>
      </c>
      <c r="F767">
        <v>4</v>
      </c>
      <c r="G767">
        <v>186.24</v>
      </c>
      <c r="H767">
        <v>0.23</v>
      </c>
      <c r="I767" t="s">
        <v>1823</v>
      </c>
      <c r="J767">
        <v>573.61920000000009</v>
      </c>
    </row>
    <row r="768" spans="1:10" x14ac:dyDescent="0.35">
      <c r="A768" t="s">
        <v>2591</v>
      </c>
      <c r="B768" s="2">
        <v>45454</v>
      </c>
      <c r="C768" t="s">
        <v>936</v>
      </c>
      <c r="D768" t="s">
        <v>1627</v>
      </c>
      <c r="E768" t="s">
        <v>1781</v>
      </c>
      <c r="F768">
        <v>4</v>
      </c>
      <c r="G768">
        <v>609.05999999999995</v>
      </c>
      <c r="H768">
        <v>0.22</v>
      </c>
      <c r="I768" t="s">
        <v>1828</v>
      </c>
      <c r="J768">
        <v>1900.2672</v>
      </c>
    </row>
    <row r="769" spans="1:10" x14ac:dyDescent="0.35">
      <c r="A769" t="s">
        <v>2592</v>
      </c>
      <c r="B769" s="2">
        <v>45434</v>
      </c>
      <c r="C769" t="s">
        <v>1354</v>
      </c>
      <c r="D769" t="s">
        <v>1613</v>
      </c>
      <c r="E769" t="s">
        <v>1791</v>
      </c>
      <c r="F769">
        <v>1</v>
      </c>
      <c r="G769">
        <v>827.91</v>
      </c>
      <c r="H769">
        <v>0.21</v>
      </c>
      <c r="I769" t="s">
        <v>1825</v>
      </c>
      <c r="J769">
        <v>654.0489</v>
      </c>
    </row>
    <row r="770" spans="1:10" x14ac:dyDescent="0.35">
      <c r="A770" t="s">
        <v>2593</v>
      </c>
      <c r="B770" s="2">
        <v>45486</v>
      </c>
      <c r="C770" t="s">
        <v>581</v>
      </c>
      <c r="D770" t="s">
        <v>1713</v>
      </c>
      <c r="E770" t="s">
        <v>1751</v>
      </c>
      <c r="F770">
        <v>1</v>
      </c>
      <c r="G770">
        <v>303.79000000000002</v>
      </c>
      <c r="H770">
        <v>0.24</v>
      </c>
      <c r="I770" t="s">
        <v>1825</v>
      </c>
      <c r="J770">
        <v>230.88040000000001</v>
      </c>
    </row>
    <row r="771" spans="1:10" x14ac:dyDescent="0.35">
      <c r="A771" t="s">
        <v>2594</v>
      </c>
      <c r="B771" s="2">
        <v>45902</v>
      </c>
      <c r="C771" t="s">
        <v>368</v>
      </c>
      <c r="D771" t="s">
        <v>1621</v>
      </c>
      <c r="E771" t="s">
        <v>1775</v>
      </c>
      <c r="F771">
        <v>2</v>
      </c>
      <c r="G771">
        <v>365.91</v>
      </c>
      <c r="H771">
        <v>0.14000000000000001</v>
      </c>
      <c r="I771" t="s">
        <v>1828</v>
      </c>
      <c r="J771">
        <v>629.36520000000007</v>
      </c>
    </row>
    <row r="772" spans="1:10" x14ac:dyDescent="0.35">
      <c r="A772" t="s">
        <v>2595</v>
      </c>
      <c r="B772" s="2">
        <v>45762</v>
      </c>
      <c r="C772" t="s">
        <v>254</v>
      </c>
      <c r="D772" t="s">
        <v>1597</v>
      </c>
      <c r="E772" t="s">
        <v>1806</v>
      </c>
      <c r="F772">
        <v>3</v>
      </c>
      <c r="G772">
        <v>852.72</v>
      </c>
      <c r="H772">
        <v>0.16</v>
      </c>
      <c r="I772" t="s">
        <v>1823</v>
      </c>
      <c r="J772">
        <v>2148.8544000000002</v>
      </c>
    </row>
    <row r="773" spans="1:10" x14ac:dyDescent="0.35">
      <c r="A773" t="s">
        <v>2596</v>
      </c>
      <c r="B773" s="2">
        <v>45752</v>
      </c>
      <c r="C773" t="s">
        <v>790</v>
      </c>
      <c r="D773" t="s">
        <v>1567</v>
      </c>
      <c r="E773" t="s">
        <v>1768</v>
      </c>
      <c r="F773">
        <v>1</v>
      </c>
      <c r="G773">
        <v>768.25</v>
      </c>
      <c r="H773">
        <v>0.18</v>
      </c>
      <c r="I773" t="s">
        <v>1823</v>
      </c>
      <c r="J773">
        <v>629.96500000000003</v>
      </c>
    </row>
    <row r="774" spans="1:10" x14ac:dyDescent="0.35">
      <c r="A774" t="s">
        <v>2597</v>
      </c>
      <c r="B774" s="2">
        <v>45254</v>
      </c>
      <c r="C774" t="s">
        <v>1097</v>
      </c>
      <c r="D774" t="s">
        <v>1731</v>
      </c>
      <c r="E774" t="s">
        <v>1812</v>
      </c>
      <c r="F774">
        <v>2</v>
      </c>
      <c r="G774">
        <v>318.62</v>
      </c>
      <c r="H774">
        <v>0.02</v>
      </c>
      <c r="I774" t="s">
        <v>1828</v>
      </c>
      <c r="J774">
        <v>624.49519999999995</v>
      </c>
    </row>
    <row r="775" spans="1:10" x14ac:dyDescent="0.35">
      <c r="A775" t="s">
        <v>2598</v>
      </c>
      <c r="B775" s="2">
        <v>45683</v>
      </c>
      <c r="C775" t="s">
        <v>187</v>
      </c>
      <c r="D775" t="s">
        <v>1699</v>
      </c>
      <c r="E775" t="s">
        <v>1760</v>
      </c>
      <c r="F775">
        <v>4</v>
      </c>
      <c r="G775">
        <v>402.11</v>
      </c>
      <c r="H775">
        <v>0.14000000000000001</v>
      </c>
      <c r="I775" t="s">
        <v>1825</v>
      </c>
      <c r="J775">
        <v>1383.2583999999999</v>
      </c>
    </row>
    <row r="776" spans="1:10" x14ac:dyDescent="0.35">
      <c r="A776" t="s">
        <v>2599</v>
      </c>
      <c r="B776" s="2">
        <v>45804</v>
      </c>
      <c r="C776" t="s">
        <v>1268</v>
      </c>
      <c r="D776" t="s">
        <v>1715</v>
      </c>
      <c r="E776" t="s">
        <v>1806</v>
      </c>
      <c r="F776">
        <v>3</v>
      </c>
      <c r="G776">
        <v>846.31</v>
      </c>
      <c r="H776">
        <v>0.18</v>
      </c>
      <c r="I776" t="s">
        <v>1828</v>
      </c>
      <c r="J776">
        <v>2081.9225999999999</v>
      </c>
    </row>
    <row r="777" spans="1:10" x14ac:dyDescent="0.35">
      <c r="A777" t="s">
        <v>2600</v>
      </c>
      <c r="B777" s="2">
        <v>45821</v>
      </c>
      <c r="C777" t="s">
        <v>558</v>
      </c>
      <c r="D777" t="s">
        <v>1735</v>
      </c>
      <c r="E777" t="s">
        <v>1798</v>
      </c>
      <c r="F777">
        <v>1</v>
      </c>
      <c r="G777">
        <v>269.94</v>
      </c>
      <c r="H777">
        <v>7.0000000000000007E-2</v>
      </c>
      <c r="I777" t="s">
        <v>1828</v>
      </c>
      <c r="J777">
        <v>251.04419999999999</v>
      </c>
    </row>
    <row r="778" spans="1:10" x14ac:dyDescent="0.35">
      <c r="A778" t="s">
        <v>2601</v>
      </c>
      <c r="B778" s="2">
        <v>45472</v>
      </c>
      <c r="C778" t="s">
        <v>772</v>
      </c>
      <c r="D778" t="s">
        <v>1587</v>
      </c>
      <c r="E778" t="s">
        <v>1768</v>
      </c>
      <c r="F778">
        <v>3</v>
      </c>
      <c r="G778">
        <v>909.25</v>
      </c>
      <c r="H778">
        <v>0.28999999999999998</v>
      </c>
      <c r="I778" t="s">
        <v>1828</v>
      </c>
      <c r="J778">
        <v>1936.7025000000001</v>
      </c>
    </row>
    <row r="779" spans="1:10" x14ac:dyDescent="0.35">
      <c r="A779" t="s">
        <v>2602</v>
      </c>
      <c r="B779" s="2">
        <v>45331</v>
      </c>
      <c r="C779" t="s">
        <v>1135</v>
      </c>
      <c r="D779" t="s">
        <v>1729</v>
      </c>
      <c r="E779" t="s">
        <v>1793</v>
      </c>
      <c r="F779">
        <v>2</v>
      </c>
      <c r="G779">
        <v>229.81</v>
      </c>
      <c r="H779">
        <v>0.21</v>
      </c>
      <c r="I779" t="s">
        <v>1828</v>
      </c>
      <c r="J779">
        <v>363.09980000000002</v>
      </c>
    </row>
    <row r="780" spans="1:10" x14ac:dyDescent="0.35">
      <c r="A780" t="s">
        <v>2603</v>
      </c>
      <c r="B780" s="2">
        <v>45451</v>
      </c>
      <c r="C780" t="s">
        <v>147</v>
      </c>
      <c r="D780" t="s">
        <v>1703</v>
      </c>
      <c r="E780" t="s">
        <v>1800</v>
      </c>
      <c r="F780">
        <v>3</v>
      </c>
      <c r="G780">
        <v>442.36</v>
      </c>
      <c r="H780">
        <v>0.06</v>
      </c>
      <c r="I780" t="s">
        <v>1825</v>
      </c>
      <c r="J780">
        <v>1247.4552000000001</v>
      </c>
    </row>
    <row r="781" spans="1:10" x14ac:dyDescent="0.35">
      <c r="A781" t="s">
        <v>2604</v>
      </c>
      <c r="B781" s="2">
        <v>45386</v>
      </c>
      <c r="C781" t="s">
        <v>766</v>
      </c>
      <c r="D781" t="s">
        <v>1719</v>
      </c>
      <c r="E781" t="s">
        <v>1765</v>
      </c>
      <c r="F781">
        <v>3</v>
      </c>
      <c r="G781">
        <v>413.74</v>
      </c>
      <c r="H781">
        <v>0.01</v>
      </c>
      <c r="I781" t="s">
        <v>1823</v>
      </c>
      <c r="J781">
        <v>1228.8078</v>
      </c>
    </row>
    <row r="782" spans="1:10" x14ac:dyDescent="0.35">
      <c r="A782" t="s">
        <v>2605</v>
      </c>
      <c r="B782" s="2">
        <v>45477</v>
      </c>
      <c r="C782" t="s">
        <v>1523</v>
      </c>
      <c r="D782" t="s">
        <v>1725</v>
      </c>
      <c r="E782" t="s">
        <v>1798</v>
      </c>
      <c r="F782">
        <v>4</v>
      </c>
      <c r="G782">
        <v>79.75</v>
      </c>
      <c r="H782">
        <v>0.18</v>
      </c>
      <c r="I782" t="s">
        <v>1825</v>
      </c>
      <c r="J782">
        <v>261.58</v>
      </c>
    </row>
    <row r="783" spans="1:10" x14ac:dyDescent="0.35">
      <c r="A783" t="s">
        <v>2606</v>
      </c>
      <c r="B783" s="2">
        <v>45433</v>
      </c>
      <c r="C783" t="s">
        <v>1520</v>
      </c>
      <c r="D783" t="s">
        <v>1627</v>
      </c>
      <c r="E783" t="s">
        <v>1793</v>
      </c>
      <c r="F783">
        <v>4</v>
      </c>
      <c r="G783">
        <v>95.06</v>
      </c>
      <c r="H783">
        <v>0.03</v>
      </c>
      <c r="I783" t="s">
        <v>1823</v>
      </c>
      <c r="J783">
        <v>368.83280000000002</v>
      </c>
    </row>
    <row r="784" spans="1:10" x14ac:dyDescent="0.35">
      <c r="A784" t="s">
        <v>2607</v>
      </c>
      <c r="B784" s="2">
        <v>45759</v>
      </c>
      <c r="C784" t="s">
        <v>1291</v>
      </c>
      <c r="D784" t="s">
        <v>1743</v>
      </c>
      <c r="E784" t="s">
        <v>1778</v>
      </c>
      <c r="F784">
        <v>4</v>
      </c>
      <c r="G784">
        <v>107.08</v>
      </c>
      <c r="H784">
        <v>0.27</v>
      </c>
      <c r="I784" t="s">
        <v>1828</v>
      </c>
      <c r="J784">
        <v>312.67360000000002</v>
      </c>
    </row>
    <row r="785" spans="1:10" x14ac:dyDescent="0.35">
      <c r="A785" t="s">
        <v>2608</v>
      </c>
      <c r="B785" s="2">
        <v>45794</v>
      </c>
      <c r="C785" t="s">
        <v>1460</v>
      </c>
      <c r="D785" t="s">
        <v>1745</v>
      </c>
      <c r="E785" t="s">
        <v>1809</v>
      </c>
      <c r="F785">
        <v>1</v>
      </c>
      <c r="G785">
        <v>873.18</v>
      </c>
      <c r="H785">
        <v>0.03</v>
      </c>
      <c r="I785" t="s">
        <v>1828</v>
      </c>
      <c r="J785">
        <v>846.98459999999989</v>
      </c>
    </row>
    <row r="786" spans="1:10" x14ac:dyDescent="0.35">
      <c r="A786" t="s">
        <v>2609</v>
      </c>
      <c r="B786" s="2">
        <v>45764</v>
      </c>
      <c r="C786" t="s">
        <v>1177</v>
      </c>
      <c r="D786" t="s">
        <v>1687</v>
      </c>
      <c r="E786" t="s">
        <v>1809</v>
      </c>
      <c r="F786">
        <v>1</v>
      </c>
      <c r="G786">
        <v>914.75</v>
      </c>
      <c r="H786">
        <v>0.1</v>
      </c>
      <c r="I786" t="s">
        <v>1828</v>
      </c>
      <c r="J786">
        <v>823.27499999999998</v>
      </c>
    </row>
    <row r="787" spans="1:10" x14ac:dyDescent="0.35">
      <c r="A787" t="s">
        <v>2610</v>
      </c>
      <c r="B787" s="2">
        <v>45279</v>
      </c>
      <c r="C787" t="s">
        <v>187</v>
      </c>
      <c r="D787" t="s">
        <v>1693</v>
      </c>
      <c r="E787" t="s">
        <v>1796</v>
      </c>
      <c r="F787">
        <v>4</v>
      </c>
      <c r="G787">
        <v>457.33</v>
      </c>
      <c r="H787">
        <v>0.1</v>
      </c>
      <c r="I787" t="s">
        <v>1823</v>
      </c>
      <c r="J787">
        <v>1646.3879999999999</v>
      </c>
    </row>
    <row r="788" spans="1:10" x14ac:dyDescent="0.35">
      <c r="A788" t="s">
        <v>2611</v>
      </c>
      <c r="B788" s="2">
        <v>45602</v>
      </c>
      <c r="C788" t="s">
        <v>925</v>
      </c>
      <c r="D788" t="s">
        <v>1745</v>
      </c>
      <c r="E788" t="s">
        <v>1765</v>
      </c>
      <c r="F788">
        <v>3</v>
      </c>
      <c r="G788">
        <v>761.88</v>
      </c>
      <c r="H788">
        <v>0.23</v>
      </c>
      <c r="I788" t="s">
        <v>1825</v>
      </c>
      <c r="J788">
        <v>1759.9428</v>
      </c>
    </row>
    <row r="789" spans="1:10" x14ac:dyDescent="0.35">
      <c r="A789" t="s">
        <v>2612</v>
      </c>
      <c r="B789" s="2">
        <v>45793</v>
      </c>
      <c r="C789" t="s">
        <v>584</v>
      </c>
      <c r="D789" t="s">
        <v>1621</v>
      </c>
      <c r="E789" t="s">
        <v>1812</v>
      </c>
      <c r="F789">
        <v>4</v>
      </c>
      <c r="G789">
        <v>122.87</v>
      </c>
      <c r="H789">
        <v>0.13</v>
      </c>
      <c r="I789" t="s">
        <v>1823</v>
      </c>
      <c r="J789">
        <v>427.58760000000001</v>
      </c>
    </row>
    <row r="790" spans="1:10" x14ac:dyDescent="0.35">
      <c r="A790" t="s">
        <v>2613</v>
      </c>
      <c r="B790" s="2">
        <v>45778</v>
      </c>
      <c r="C790" t="s">
        <v>1463</v>
      </c>
      <c r="D790" t="s">
        <v>1693</v>
      </c>
      <c r="E790" t="s">
        <v>1768</v>
      </c>
      <c r="F790">
        <v>4</v>
      </c>
      <c r="G790">
        <v>753</v>
      </c>
      <c r="H790">
        <v>0.28000000000000003</v>
      </c>
      <c r="I790" t="s">
        <v>1828</v>
      </c>
      <c r="J790">
        <v>2168.64</v>
      </c>
    </row>
    <row r="791" spans="1:10" x14ac:dyDescent="0.35">
      <c r="A791" t="s">
        <v>2614</v>
      </c>
      <c r="B791" s="2">
        <v>45325</v>
      </c>
      <c r="C791" t="s">
        <v>1156</v>
      </c>
      <c r="D791" t="s">
        <v>1554</v>
      </c>
      <c r="E791" t="s">
        <v>1772</v>
      </c>
      <c r="F791">
        <v>2</v>
      </c>
      <c r="G791">
        <v>788.05</v>
      </c>
      <c r="H791">
        <v>0.21</v>
      </c>
      <c r="I791" t="s">
        <v>1823</v>
      </c>
      <c r="J791">
        <v>1245.1189999999999</v>
      </c>
    </row>
    <row r="792" spans="1:10" x14ac:dyDescent="0.35">
      <c r="A792" t="s">
        <v>2615</v>
      </c>
      <c r="B792" s="2">
        <v>45875</v>
      </c>
      <c r="C792" t="s">
        <v>1424</v>
      </c>
      <c r="D792" t="s">
        <v>1711</v>
      </c>
      <c r="E792" t="s">
        <v>1788</v>
      </c>
      <c r="F792">
        <v>2</v>
      </c>
      <c r="G792">
        <v>807.1</v>
      </c>
      <c r="H792">
        <v>0.28999999999999998</v>
      </c>
      <c r="I792" t="s">
        <v>1823</v>
      </c>
      <c r="J792">
        <v>1146.0820000000001</v>
      </c>
    </row>
    <row r="793" spans="1:10" x14ac:dyDescent="0.35">
      <c r="A793" t="s">
        <v>2616</v>
      </c>
      <c r="B793" s="2">
        <v>45320</v>
      </c>
      <c r="C793" t="s">
        <v>457</v>
      </c>
      <c r="D793" t="s">
        <v>1561</v>
      </c>
      <c r="E793" t="s">
        <v>1756</v>
      </c>
      <c r="F793">
        <v>2</v>
      </c>
      <c r="G793">
        <v>443.09</v>
      </c>
      <c r="H793">
        <v>0.02</v>
      </c>
      <c r="I793" t="s">
        <v>1825</v>
      </c>
      <c r="J793">
        <v>868.45639999999992</v>
      </c>
    </row>
    <row r="794" spans="1:10" x14ac:dyDescent="0.35">
      <c r="A794" t="s">
        <v>2617</v>
      </c>
      <c r="B794" s="2">
        <v>45870</v>
      </c>
      <c r="C794" t="s">
        <v>1442</v>
      </c>
      <c r="D794" t="s">
        <v>1585</v>
      </c>
      <c r="E794" t="s">
        <v>1800</v>
      </c>
      <c r="F794">
        <v>1</v>
      </c>
      <c r="G794">
        <v>512.16</v>
      </c>
      <c r="H794">
        <v>0.02</v>
      </c>
      <c r="I794" t="s">
        <v>1828</v>
      </c>
      <c r="J794">
        <v>501.91680000000002</v>
      </c>
    </row>
    <row r="795" spans="1:10" x14ac:dyDescent="0.35">
      <c r="A795" t="s">
        <v>2618</v>
      </c>
      <c r="B795" s="2">
        <v>45577</v>
      </c>
      <c r="C795" t="s">
        <v>677</v>
      </c>
      <c r="D795" t="s">
        <v>1629</v>
      </c>
      <c r="E795" t="s">
        <v>1809</v>
      </c>
      <c r="F795">
        <v>2</v>
      </c>
      <c r="G795">
        <v>602.54999999999995</v>
      </c>
      <c r="H795">
        <v>0.23</v>
      </c>
      <c r="I795" t="s">
        <v>1828</v>
      </c>
      <c r="J795">
        <v>927.92699999999991</v>
      </c>
    </row>
    <row r="796" spans="1:10" x14ac:dyDescent="0.35">
      <c r="A796" t="s">
        <v>2619</v>
      </c>
      <c r="B796" s="2">
        <v>45745</v>
      </c>
      <c r="C796" t="s">
        <v>546</v>
      </c>
      <c r="D796" t="s">
        <v>1631</v>
      </c>
      <c r="E796" t="s">
        <v>1751</v>
      </c>
      <c r="F796">
        <v>3</v>
      </c>
      <c r="G796">
        <v>846.19</v>
      </c>
      <c r="H796">
        <v>0.09</v>
      </c>
      <c r="I796" t="s">
        <v>1828</v>
      </c>
      <c r="J796">
        <v>2310.0987</v>
      </c>
    </row>
    <row r="797" spans="1:10" x14ac:dyDescent="0.35">
      <c r="A797" t="s">
        <v>2620</v>
      </c>
      <c r="B797" s="2">
        <v>45772</v>
      </c>
      <c r="C797" t="s">
        <v>1025</v>
      </c>
      <c r="D797" t="s">
        <v>1685</v>
      </c>
      <c r="E797" t="s">
        <v>1781</v>
      </c>
      <c r="F797">
        <v>1</v>
      </c>
      <c r="G797">
        <v>506.73</v>
      </c>
      <c r="H797">
        <v>0.28999999999999998</v>
      </c>
      <c r="I797" t="s">
        <v>1823</v>
      </c>
      <c r="J797">
        <v>359.7783</v>
      </c>
    </row>
    <row r="798" spans="1:10" x14ac:dyDescent="0.35">
      <c r="A798" t="s">
        <v>2621</v>
      </c>
      <c r="B798" s="2">
        <v>45299</v>
      </c>
      <c r="C798" t="s">
        <v>197</v>
      </c>
      <c r="D798" t="s">
        <v>1649</v>
      </c>
      <c r="E798" t="s">
        <v>1803</v>
      </c>
      <c r="F798">
        <v>1</v>
      </c>
      <c r="G798">
        <v>408.66</v>
      </c>
      <c r="H798">
        <v>0.13</v>
      </c>
      <c r="I798" t="s">
        <v>1828</v>
      </c>
      <c r="J798">
        <v>355.5342</v>
      </c>
    </row>
    <row r="799" spans="1:10" x14ac:dyDescent="0.35">
      <c r="A799" t="s">
        <v>2622</v>
      </c>
      <c r="B799" s="2">
        <v>45447</v>
      </c>
      <c r="C799" t="s">
        <v>386</v>
      </c>
      <c r="D799" t="s">
        <v>1561</v>
      </c>
      <c r="E799" t="s">
        <v>1806</v>
      </c>
      <c r="F799">
        <v>3</v>
      </c>
      <c r="G799">
        <v>170.48</v>
      </c>
      <c r="H799">
        <v>0.06</v>
      </c>
      <c r="I799" t="s">
        <v>1828</v>
      </c>
      <c r="J799">
        <v>480.75359999999989</v>
      </c>
    </row>
    <row r="800" spans="1:10" x14ac:dyDescent="0.35">
      <c r="A800" t="s">
        <v>2623</v>
      </c>
      <c r="B800" s="2">
        <v>45717</v>
      </c>
      <c r="C800" t="s">
        <v>346</v>
      </c>
      <c r="D800" t="s">
        <v>1583</v>
      </c>
      <c r="E800" t="s">
        <v>1785</v>
      </c>
      <c r="F800">
        <v>1</v>
      </c>
      <c r="G800">
        <v>423.48</v>
      </c>
      <c r="H800">
        <v>0.18</v>
      </c>
      <c r="I800" t="s">
        <v>1825</v>
      </c>
      <c r="J800">
        <v>347.25360000000012</v>
      </c>
    </row>
    <row r="801" spans="1:10" x14ac:dyDescent="0.35">
      <c r="A801" t="s">
        <v>2624</v>
      </c>
      <c r="B801" s="2">
        <v>45213</v>
      </c>
      <c r="C801" t="s">
        <v>754</v>
      </c>
      <c r="D801" t="s">
        <v>1731</v>
      </c>
      <c r="E801" t="s">
        <v>1791</v>
      </c>
      <c r="F801">
        <v>4</v>
      </c>
      <c r="G801">
        <v>23.57</v>
      </c>
      <c r="H801">
        <v>0.1</v>
      </c>
      <c r="I801" t="s">
        <v>1823</v>
      </c>
      <c r="J801">
        <v>84.852000000000004</v>
      </c>
    </row>
    <row r="802" spans="1:10" x14ac:dyDescent="0.35">
      <c r="A802" t="s">
        <v>2625</v>
      </c>
      <c r="B802" s="2">
        <v>45837</v>
      </c>
      <c r="C802" t="s">
        <v>1189</v>
      </c>
      <c r="D802" t="s">
        <v>1631</v>
      </c>
      <c r="E802" t="s">
        <v>1809</v>
      </c>
      <c r="F802">
        <v>2</v>
      </c>
      <c r="G802">
        <v>953.26</v>
      </c>
      <c r="H802">
        <v>0.1</v>
      </c>
      <c r="I802" t="s">
        <v>1828</v>
      </c>
      <c r="J802">
        <v>1715.8679999999999</v>
      </c>
    </row>
    <row r="803" spans="1:10" x14ac:dyDescent="0.35">
      <c r="A803" t="s">
        <v>2626</v>
      </c>
      <c r="B803" s="2">
        <v>45277</v>
      </c>
      <c r="C803" t="s">
        <v>1088</v>
      </c>
      <c r="D803" t="s">
        <v>1693</v>
      </c>
      <c r="E803" t="s">
        <v>1778</v>
      </c>
      <c r="F803">
        <v>3</v>
      </c>
      <c r="G803">
        <v>405.13</v>
      </c>
      <c r="H803">
        <v>0.14000000000000001</v>
      </c>
      <c r="I803" t="s">
        <v>1828</v>
      </c>
      <c r="J803">
        <v>1045.2354</v>
      </c>
    </row>
    <row r="804" spans="1:10" x14ac:dyDescent="0.35">
      <c r="A804" t="s">
        <v>2627</v>
      </c>
      <c r="B804" s="2">
        <v>45248</v>
      </c>
      <c r="C804" t="s">
        <v>1064</v>
      </c>
      <c r="D804" t="s">
        <v>1548</v>
      </c>
      <c r="E804" t="s">
        <v>1768</v>
      </c>
      <c r="F804">
        <v>2</v>
      </c>
      <c r="G804">
        <v>333.83</v>
      </c>
      <c r="H804">
        <v>0.26</v>
      </c>
      <c r="I804" t="s">
        <v>1825</v>
      </c>
      <c r="J804">
        <v>494.0684</v>
      </c>
    </row>
    <row r="805" spans="1:10" x14ac:dyDescent="0.35">
      <c r="A805" t="s">
        <v>2628</v>
      </c>
      <c r="B805" s="2">
        <v>45741</v>
      </c>
      <c r="C805" t="s">
        <v>1046</v>
      </c>
      <c r="D805" t="s">
        <v>1729</v>
      </c>
      <c r="E805" t="s">
        <v>1765</v>
      </c>
      <c r="F805">
        <v>2</v>
      </c>
      <c r="G805">
        <v>727.18</v>
      </c>
      <c r="H805">
        <v>0.22</v>
      </c>
      <c r="I805" t="s">
        <v>1825</v>
      </c>
      <c r="J805">
        <v>1134.4007999999999</v>
      </c>
    </row>
    <row r="806" spans="1:10" x14ac:dyDescent="0.35">
      <c r="A806" t="s">
        <v>2629</v>
      </c>
      <c r="B806" s="2">
        <v>45778</v>
      </c>
      <c r="C806" t="s">
        <v>965</v>
      </c>
      <c r="D806" t="s">
        <v>1554</v>
      </c>
      <c r="E806" t="s">
        <v>1788</v>
      </c>
      <c r="F806">
        <v>2</v>
      </c>
      <c r="G806">
        <v>516.02</v>
      </c>
      <c r="H806">
        <v>0.19</v>
      </c>
      <c r="I806" t="s">
        <v>1828</v>
      </c>
      <c r="J806">
        <v>835.95240000000001</v>
      </c>
    </row>
    <row r="807" spans="1:10" x14ac:dyDescent="0.35">
      <c r="A807" t="s">
        <v>2630</v>
      </c>
      <c r="B807" s="2">
        <v>45361</v>
      </c>
      <c r="C807" t="s">
        <v>931</v>
      </c>
      <c r="D807" t="s">
        <v>1631</v>
      </c>
      <c r="E807" t="s">
        <v>1791</v>
      </c>
      <c r="F807">
        <v>2</v>
      </c>
      <c r="G807">
        <v>705.61</v>
      </c>
      <c r="H807">
        <v>0.28000000000000003</v>
      </c>
      <c r="I807" t="s">
        <v>1823</v>
      </c>
      <c r="J807">
        <v>1016.0784</v>
      </c>
    </row>
    <row r="808" spans="1:10" x14ac:dyDescent="0.35">
      <c r="A808" t="s">
        <v>2631</v>
      </c>
      <c r="B808" s="2">
        <v>45414</v>
      </c>
      <c r="C808" t="s">
        <v>874</v>
      </c>
      <c r="D808" t="s">
        <v>1715</v>
      </c>
      <c r="E808" t="s">
        <v>1781</v>
      </c>
      <c r="F808">
        <v>3</v>
      </c>
      <c r="G808">
        <v>654.47</v>
      </c>
      <c r="H808">
        <v>0.18</v>
      </c>
      <c r="I808" t="s">
        <v>1828</v>
      </c>
      <c r="J808">
        <v>1609.9962</v>
      </c>
    </row>
    <row r="809" spans="1:10" x14ac:dyDescent="0.35">
      <c r="A809" t="s">
        <v>2632</v>
      </c>
      <c r="B809" s="2">
        <v>45734</v>
      </c>
      <c r="C809" t="s">
        <v>567</v>
      </c>
      <c r="D809" t="s">
        <v>1723</v>
      </c>
      <c r="E809" t="s">
        <v>1800</v>
      </c>
      <c r="F809">
        <v>2</v>
      </c>
      <c r="G809">
        <v>315.27</v>
      </c>
      <c r="H809">
        <v>0.23</v>
      </c>
      <c r="I809" t="s">
        <v>1823</v>
      </c>
      <c r="J809">
        <v>485.51580000000001</v>
      </c>
    </row>
    <row r="810" spans="1:10" x14ac:dyDescent="0.35">
      <c r="A810" t="s">
        <v>2633</v>
      </c>
      <c r="B810" s="2">
        <v>45623</v>
      </c>
      <c r="C810" t="s">
        <v>718</v>
      </c>
      <c r="D810" t="s">
        <v>1603</v>
      </c>
      <c r="E810" t="s">
        <v>1760</v>
      </c>
      <c r="F810">
        <v>1</v>
      </c>
      <c r="G810">
        <v>974.47</v>
      </c>
      <c r="H810">
        <v>0.05</v>
      </c>
      <c r="I810" t="s">
        <v>1823</v>
      </c>
      <c r="J810">
        <v>925.74649999999997</v>
      </c>
    </row>
    <row r="811" spans="1:10" x14ac:dyDescent="0.35">
      <c r="A811" t="s">
        <v>2634</v>
      </c>
      <c r="B811" s="2">
        <v>45340</v>
      </c>
      <c r="C811" t="s">
        <v>246</v>
      </c>
      <c r="D811" t="s">
        <v>1548</v>
      </c>
      <c r="E811" t="s">
        <v>1768</v>
      </c>
      <c r="F811">
        <v>2</v>
      </c>
      <c r="G811">
        <v>803.3</v>
      </c>
      <c r="H811">
        <v>0.17</v>
      </c>
      <c r="I811" t="s">
        <v>1823</v>
      </c>
      <c r="J811">
        <v>1333.4780000000001</v>
      </c>
    </row>
    <row r="812" spans="1:10" x14ac:dyDescent="0.35">
      <c r="A812" t="s">
        <v>2635</v>
      </c>
      <c r="B812" s="2">
        <v>45447</v>
      </c>
      <c r="C812" t="s">
        <v>63</v>
      </c>
      <c r="D812" t="s">
        <v>1548</v>
      </c>
      <c r="E812" t="s">
        <v>1788</v>
      </c>
      <c r="F812">
        <v>4</v>
      </c>
      <c r="G812">
        <v>863.87</v>
      </c>
      <c r="H812">
        <v>0.21</v>
      </c>
      <c r="I812" t="s">
        <v>1828</v>
      </c>
      <c r="J812">
        <v>2729.8292000000001</v>
      </c>
    </row>
    <row r="813" spans="1:10" x14ac:dyDescent="0.35">
      <c r="A813" t="s">
        <v>2636</v>
      </c>
      <c r="B813" s="2">
        <v>45513</v>
      </c>
      <c r="C813" t="s">
        <v>1445</v>
      </c>
      <c r="D813" t="s">
        <v>1707</v>
      </c>
      <c r="E813" t="s">
        <v>1809</v>
      </c>
      <c r="F813">
        <v>1</v>
      </c>
      <c r="G813">
        <v>450.11</v>
      </c>
      <c r="H813">
        <v>0.17</v>
      </c>
      <c r="I813" t="s">
        <v>1823</v>
      </c>
      <c r="J813">
        <v>373.59129999999999</v>
      </c>
    </row>
    <row r="814" spans="1:10" x14ac:dyDescent="0.35">
      <c r="A814" t="s">
        <v>2637</v>
      </c>
      <c r="B814" s="2">
        <v>45486</v>
      </c>
      <c r="C814" t="s">
        <v>739</v>
      </c>
      <c r="D814" t="s">
        <v>1683</v>
      </c>
      <c r="E814" t="s">
        <v>1796</v>
      </c>
      <c r="F814">
        <v>1</v>
      </c>
      <c r="G814">
        <v>289.82</v>
      </c>
      <c r="H814">
        <v>0.18</v>
      </c>
      <c r="I814" t="s">
        <v>1828</v>
      </c>
      <c r="J814">
        <v>237.6524</v>
      </c>
    </row>
    <row r="815" spans="1:10" x14ac:dyDescent="0.35">
      <c r="A815" t="s">
        <v>2638</v>
      </c>
      <c r="B815" s="2">
        <v>45890</v>
      </c>
      <c r="C815" t="s">
        <v>1049</v>
      </c>
      <c r="D815" t="s">
        <v>1655</v>
      </c>
      <c r="E815" t="s">
        <v>1788</v>
      </c>
      <c r="F815">
        <v>4</v>
      </c>
      <c r="G815">
        <v>250.64</v>
      </c>
      <c r="H815">
        <v>0.1</v>
      </c>
      <c r="I815" t="s">
        <v>1825</v>
      </c>
      <c r="J815">
        <v>902.30399999999997</v>
      </c>
    </row>
    <row r="816" spans="1:10" x14ac:dyDescent="0.35">
      <c r="A816" t="s">
        <v>2639</v>
      </c>
      <c r="B816" s="2">
        <v>45876</v>
      </c>
      <c r="C816" t="s">
        <v>910</v>
      </c>
      <c r="D816" t="s">
        <v>1685</v>
      </c>
      <c r="E816" t="s">
        <v>1812</v>
      </c>
      <c r="F816">
        <v>4</v>
      </c>
      <c r="G816">
        <v>373.49</v>
      </c>
      <c r="H816">
        <v>0.16</v>
      </c>
      <c r="I816" t="s">
        <v>1828</v>
      </c>
      <c r="J816">
        <v>1254.9264000000001</v>
      </c>
    </row>
    <row r="817" spans="1:10" x14ac:dyDescent="0.35">
      <c r="A817" t="s">
        <v>2640</v>
      </c>
      <c r="B817" s="2">
        <v>45398</v>
      </c>
      <c r="C817" t="s">
        <v>243</v>
      </c>
      <c r="D817" t="s">
        <v>1550</v>
      </c>
      <c r="E817" t="s">
        <v>1785</v>
      </c>
      <c r="F817">
        <v>4</v>
      </c>
      <c r="G817">
        <v>348.91</v>
      </c>
      <c r="H817">
        <v>0.18</v>
      </c>
      <c r="I817" t="s">
        <v>1825</v>
      </c>
      <c r="J817">
        <v>1144.4248</v>
      </c>
    </row>
    <row r="818" spans="1:10" x14ac:dyDescent="0.35">
      <c r="A818" t="s">
        <v>2641</v>
      </c>
      <c r="B818" s="2">
        <v>45390</v>
      </c>
      <c r="C818" t="s">
        <v>386</v>
      </c>
      <c r="D818" t="s">
        <v>1735</v>
      </c>
      <c r="E818" t="s">
        <v>1806</v>
      </c>
      <c r="F818">
        <v>4</v>
      </c>
      <c r="G818">
        <v>212.96</v>
      </c>
      <c r="H818">
        <v>0.17</v>
      </c>
      <c r="I818" t="s">
        <v>1823</v>
      </c>
      <c r="J818">
        <v>707.02719999999999</v>
      </c>
    </row>
    <row r="819" spans="1:10" x14ac:dyDescent="0.35">
      <c r="A819" t="s">
        <v>2642</v>
      </c>
      <c r="B819" s="2">
        <v>45406</v>
      </c>
      <c r="C819" t="s">
        <v>624</v>
      </c>
      <c r="D819" t="s">
        <v>1601</v>
      </c>
      <c r="E819" t="s">
        <v>1812</v>
      </c>
      <c r="F819">
        <v>3</v>
      </c>
      <c r="G819">
        <v>871.34</v>
      </c>
      <c r="H819">
        <v>0.11</v>
      </c>
      <c r="I819" t="s">
        <v>1828</v>
      </c>
      <c r="J819">
        <v>2326.4778000000001</v>
      </c>
    </row>
    <row r="820" spans="1:10" x14ac:dyDescent="0.35">
      <c r="A820" t="s">
        <v>2643</v>
      </c>
      <c r="B820" s="2">
        <v>45844</v>
      </c>
      <c r="C820" t="s">
        <v>355</v>
      </c>
      <c r="D820" t="s">
        <v>1735</v>
      </c>
      <c r="E820" t="s">
        <v>1751</v>
      </c>
      <c r="F820">
        <v>2</v>
      </c>
      <c r="G820">
        <v>698.94</v>
      </c>
      <c r="H820">
        <v>0.06</v>
      </c>
      <c r="I820" t="s">
        <v>1823</v>
      </c>
      <c r="J820">
        <v>1314.0072</v>
      </c>
    </row>
    <row r="821" spans="1:10" x14ac:dyDescent="0.35">
      <c r="A821" t="s">
        <v>2644</v>
      </c>
      <c r="B821" s="2">
        <v>45697</v>
      </c>
      <c r="C821" t="s">
        <v>995</v>
      </c>
      <c r="D821" t="s">
        <v>1695</v>
      </c>
      <c r="E821" t="s">
        <v>1751</v>
      </c>
      <c r="F821">
        <v>1</v>
      </c>
      <c r="G821">
        <v>719.94</v>
      </c>
      <c r="H821">
        <v>0.23</v>
      </c>
      <c r="I821" t="s">
        <v>1828</v>
      </c>
      <c r="J821">
        <v>554.35380000000009</v>
      </c>
    </row>
    <row r="822" spans="1:10" x14ac:dyDescent="0.35">
      <c r="A822" t="s">
        <v>2645</v>
      </c>
      <c r="B822" s="2">
        <v>45607</v>
      </c>
      <c r="C822" t="s">
        <v>36</v>
      </c>
      <c r="D822" t="s">
        <v>1603</v>
      </c>
      <c r="E822" t="s">
        <v>1768</v>
      </c>
      <c r="F822">
        <v>2</v>
      </c>
      <c r="G822">
        <v>278.16000000000003</v>
      </c>
      <c r="H822">
        <v>0.22</v>
      </c>
      <c r="I822" t="s">
        <v>1825</v>
      </c>
      <c r="J822">
        <v>433.92960000000011</v>
      </c>
    </row>
    <row r="823" spans="1:10" x14ac:dyDescent="0.35">
      <c r="A823" t="s">
        <v>2646</v>
      </c>
      <c r="B823" s="2">
        <v>45307</v>
      </c>
      <c r="C823" t="s">
        <v>201</v>
      </c>
      <c r="D823" t="s">
        <v>1645</v>
      </c>
      <c r="E823" t="s">
        <v>1772</v>
      </c>
      <c r="F823">
        <v>1</v>
      </c>
      <c r="G823">
        <v>678.9</v>
      </c>
      <c r="H823">
        <v>0.17</v>
      </c>
      <c r="I823" t="s">
        <v>1823</v>
      </c>
      <c r="J823">
        <v>563.48699999999997</v>
      </c>
    </row>
    <row r="824" spans="1:10" x14ac:dyDescent="0.35">
      <c r="A824" t="s">
        <v>2647</v>
      </c>
      <c r="B824" s="2">
        <v>45520</v>
      </c>
      <c r="C824" t="s">
        <v>71</v>
      </c>
      <c r="D824" t="s">
        <v>1597</v>
      </c>
      <c r="E824" t="s">
        <v>1800</v>
      </c>
      <c r="F824">
        <v>4</v>
      </c>
      <c r="G824">
        <v>94.13</v>
      </c>
      <c r="H824">
        <v>0.15</v>
      </c>
      <c r="I824" t="s">
        <v>1823</v>
      </c>
      <c r="J824">
        <v>320.04199999999997</v>
      </c>
    </row>
    <row r="825" spans="1:10" x14ac:dyDescent="0.35">
      <c r="A825" t="s">
        <v>2648</v>
      </c>
      <c r="B825" s="2">
        <v>45933</v>
      </c>
      <c r="C825" t="s">
        <v>1364</v>
      </c>
      <c r="D825" t="s">
        <v>1635</v>
      </c>
      <c r="E825" t="s">
        <v>1756</v>
      </c>
      <c r="F825">
        <v>4</v>
      </c>
      <c r="G825">
        <v>415.02</v>
      </c>
      <c r="H825">
        <v>0.01</v>
      </c>
      <c r="I825" t="s">
        <v>1825</v>
      </c>
      <c r="J825">
        <v>1643.4792</v>
      </c>
    </row>
    <row r="826" spans="1:10" x14ac:dyDescent="0.35">
      <c r="A826" t="s">
        <v>2649</v>
      </c>
      <c r="B826" s="2">
        <v>45841</v>
      </c>
      <c r="C826" t="s">
        <v>194</v>
      </c>
      <c r="D826" t="s">
        <v>1569</v>
      </c>
      <c r="E826" t="s">
        <v>1768</v>
      </c>
      <c r="F826">
        <v>4</v>
      </c>
      <c r="G826">
        <v>780.07</v>
      </c>
      <c r="H826">
        <v>0.03</v>
      </c>
      <c r="I826" t="s">
        <v>1823</v>
      </c>
      <c r="J826">
        <v>3026.6716000000001</v>
      </c>
    </row>
    <row r="827" spans="1:10" x14ac:dyDescent="0.35">
      <c r="A827" t="s">
        <v>2650</v>
      </c>
      <c r="B827" s="2">
        <v>45877</v>
      </c>
      <c r="C827" t="s">
        <v>1327</v>
      </c>
      <c r="D827" t="s">
        <v>1621</v>
      </c>
      <c r="E827" t="s">
        <v>1800</v>
      </c>
      <c r="F827">
        <v>4</v>
      </c>
      <c r="G827">
        <v>184.57</v>
      </c>
      <c r="H827">
        <v>0.28000000000000003</v>
      </c>
      <c r="I827" t="s">
        <v>1823</v>
      </c>
      <c r="J827">
        <v>531.5616</v>
      </c>
    </row>
    <row r="828" spans="1:10" x14ac:dyDescent="0.35">
      <c r="A828" t="s">
        <v>2651</v>
      </c>
      <c r="B828" s="2">
        <v>45532</v>
      </c>
      <c r="C828" t="s">
        <v>910</v>
      </c>
      <c r="D828" t="s">
        <v>1677</v>
      </c>
      <c r="E828" t="s">
        <v>1768</v>
      </c>
      <c r="F828">
        <v>4</v>
      </c>
      <c r="G828">
        <v>277.58</v>
      </c>
      <c r="H828">
        <v>0.22</v>
      </c>
      <c r="I828" t="s">
        <v>1825</v>
      </c>
      <c r="J828">
        <v>866.04959999999994</v>
      </c>
    </row>
    <row r="829" spans="1:10" x14ac:dyDescent="0.35">
      <c r="A829" t="s">
        <v>2652</v>
      </c>
      <c r="B829" s="2">
        <v>45734</v>
      </c>
      <c r="C829" t="s">
        <v>368</v>
      </c>
      <c r="D829" t="s">
        <v>1609</v>
      </c>
      <c r="E829" t="s">
        <v>1765</v>
      </c>
      <c r="F829">
        <v>1</v>
      </c>
      <c r="G829">
        <v>36.799999999999997</v>
      </c>
      <c r="H829">
        <v>0.18</v>
      </c>
      <c r="I829" t="s">
        <v>1823</v>
      </c>
      <c r="J829">
        <v>30.175999999999998</v>
      </c>
    </row>
    <row r="830" spans="1:10" x14ac:dyDescent="0.35">
      <c r="A830" t="s">
        <v>2653</v>
      </c>
      <c r="B830" s="2">
        <v>45809</v>
      </c>
      <c r="C830" t="s">
        <v>1114</v>
      </c>
      <c r="D830" t="s">
        <v>1723</v>
      </c>
      <c r="E830" t="s">
        <v>1775</v>
      </c>
      <c r="F830">
        <v>1</v>
      </c>
      <c r="G830">
        <v>539.37</v>
      </c>
      <c r="H830">
        <v>0.14000000000000001</v>
      </c>
      <c r="I830" t="s">
        <v>1823</v>
      </c>
      <c r="J830">
        <v>463.85820000000001</v>
      </c>
    </row>
    <row r="831" spans="1:10" x14ac:dyDescent="0.35">
      <c r="A831" t="s">
        <v>2654</v>
      </c>
      <c r="B831" s="2">
        <v>45760</v>
      </c>
      <c r="C831" t="s">
        <v>320</v>
      </c>
      <c r="D831" t="s">
        <v>1587</v>
      </c>
      <c r="E831" t="s">
        <v>1809</v>
      </c>
      <c r="F831">
        <v>1</v>
      </c>
      <c r="G831">
        <v>27.83</v>
      </c>
      <c r="H831">
        <v>0.3</v>
      </c>
      <c r="I831" t="s">
        <v>1825</v>
      </c>
      <c r="J831">
        <v>19.481000000000002</v>
      </c>
    </row>
    <row r="832" spans="1:10" x14ac:dyDescent="0.35">
      <c r="A832" t="s">
        <v>2655</v>
      </c>
      <c r="B832" s="2">
        <v>45456</v>
      </c>
      <c r="C832" t="s">
        <v>898</v>
      </c>
      <c r="D832" t="s">
        <v>1687</v>
      </c>
      <c r="E832" t="s">
        <v>1768</v>
      </c>
      <c r="F832">
        <v>3</v>
      </c>
      <c r="G832">
        <v>698.72</v>
      </c>
      <c r="H832">
        <v>0.28000000000000003</v>
      </c>
      <c r="I832" t="s">
        <v>1828</v>
      </c>
      <c r="J832">
        <v>1509.2352000000001</v>
      </c>
    </row>
    <row r="833" spans="1:10" x14ac:dyDescent="0.35">
      <c r="A833" t="s">
        <v>2656</v>
      </c>
      <c r="B833" s="2">
        <v>45698</v>
      </c>
      <c r="C833" t="s">
        <v>59</v>
      </c>
      <c r="D833" t="s">
        <v>1699</v>
      </c>
      <c r="E833" t="s">
        <v>1796</v>
      </c>
      <c r="F833">
        <v>4</v>
      </c>
      <c r="G833">
        <v>528.23</v>
      </c>
      <c r="H833">
        <v>0.15</v>
      </c>
      <c r="I833" t="s">
        <v>1828</v>
      </c>
      <c r="J833">
        <v>1795.982</v>
      </c>
    </row>
    <row r="834" spans="1:10" x14ac:dyDescent="0.35">
      <c r="A834" t="s">
        <v>2657</v>
      </c>
      <c r="B834" s="2">
        <v>45548</v>
      </c>
      <c r="C834" t="s">
        <v>1512</v>
      </c>
      <c r="D834" t="s">
        <v>1639</v>
      </c>
      <c r="E834" t="s">
        <v>1803</v>
      </c>
      <c r="F834">
        <v>2</v>
      </c>
      <c r="G834">
        <v>780.9</v>
      </c>
      <c r="H834">
        <v>0.24</v>
      </c>
      <c r="I834" t="s">
        <v>1825</v>
      </c>
      <c r="J834">
        <v>1186.9680000000001</v>
      </c>
    </row>
    <row r="835" spans="1:10" x14ac:dyDescent="0.35">
      <c r="A835" t="s">
        <v>2658</v>
      </c>
      <c r="B835" s="2">
        <v>45236</v>
      </c>
      <c r="C835" t="s">
        <v>594</v>
      </c>
      <c r="D835" t="s">
        <v>1589</v>
      </c>
      <c r="E835" t="s">
        <v>1798</v>
      </c>
      <c r="F835">
        <v>1</v>
      </c>
      <c r="G835">
        <v>977.97</v>
      </c>
      <c r="H835">
        <v>0.06</v>
      </c>
      <c r="I835" t="s">
        <v>1828</v>
      </c>
      <c r="J835">
        <v>919.29179999999997</v>
      </c>
    </row>
    <row r="836" spans="1:10" x14ac:dyDescent="0.35">
      <c r="A836" t="s">
        <v>2659</v>
      </c>
      <c r="B836" s="2">
        <v>45310</v>
      </c>
      <c r="C836" t="s">
        <v>1153</v>
      </c>
      <c r="D836" t="s">
        <v>1713</v>
      </c>
      <c r="E836" t="s">
        <v>1793</v>
      </c>
      <c r="F836">
        <v>4</v>
      </c>
      <c r="G836">
        <v>354.65</v>
      </c>
      <c r="H836">
        <v>0.19</v>
      </c>
      <c r="I836" t="s">
        <v>1823</v>
      </c>
      <c r="J836">
        <v>1149.066</v>
      </c>
    </row>
    <row r="837" spans="1:10" x14ac:dyDescent="0.35">
      <c r="A837" t="s">
        <v>2660</v>
      </c>
      <c r="B837" s="2">
        <v>45376</v>
      </c>
      <c r="C837" t="s">
        <v>898</v>
      </c>
      <c r="D837" t="s">
        <v>1683</v>
      </c>
      <c r="E837" t="s">
        <v>1812</v>
      </c>
      <c r="F837">
        <v>1</v>
      </c>
      <c r="G837">
        <v>671.62</v>
      </c>
      <c r="H837">
        <v>0.09</v>
      </c>
      <c r="I837" t="s">
        <v>1828</v>
      </c>
      <c r="J837">
        <v>611.17420000000004</v>
      </c>
    </row>
    <row r="838" spans="1:10" x14ac:dyDescent="0.35">
      <c r="A838" t="s">
        <v>2661</v>
      </c>
      <c r="B838" s="2">
        <v>45914</v>
      </c>
      <c r="C838" t="s">
        <v>998</v>
      </c>
      <c r="D838" t="s">
        <v>1711</v>
      </c>
      <c r="E838" t="s">
        <v>1765</v>
      </c>
      <c r="F838">
        <v>1</v>
      </c>
      <c r="G838">
        <v>867.32</v>
      </c>
      <c r="H838">
        <v>0.28999999999999998</v>
      </c>
      <c r="I838" t="s">
        <v>1825</v>
      </c>
      <c r="J838">
        <v>615.79719999999998</v>
      </c>
    </row>
    <row r="839" spans="1:10" x14ac:dyDescent="0.35">
      <c r="A839" t="s">
        <v>2662</v>
      </c>
      <c r="B839" s="2">
        <v>45336</v>
      </c>
      <c r="C839" t="s">
        <v>294</v>
      </c>
      <c r="D839" t="s">
        <v>1567</v>
      </c>
      <c r="E839" t="s">
        <v>1793</v>
      </c>
      <c r="F839">
        <v>3</v>
      </c>
      <c r="G839">
        <v>240.27</v>
      </c>
      <c r="H839">
        <v>0.15</v>
      </c>
      <c r="I839" t="s">
        <v>1825</v>
      </c>
      <c r="J839">
        <v>612.68850000000009</v>
      </c>
    </row>
    <row r="840" spans="1:10" x14ac:dyDescent="0.35">
      <c r="A840" t="s">
        <v>2663</v>
      </c>
      <c r="B840" s="2">
        <v>45728</v>
      </c>
      <c r="C840" t="s">
        <v>274</v>
      </c>
      <c r="D840" t="s">
        <v>1603</v>
      </c>
      <c r="E840" t="s">
        <v>1803</v>
      </c>
      <c r="F840">
        <v>2</v>
      </c>
      <c r="G840">
        <v>619.12</v>
      </c>
      <c r="H840">
        <v>0.28000000000000003</v>
      </c>
      <c r="I840" t="s">
        <v>1828</v>
      </c>
      <c r="J840">
        <v>891.53279999999995</v>
      </c>
    </row>
    <row r="841" spans="1:10" x14ac:dyDescent="0.35">
      <c r="A841" t="s">
        <v>2664</v>
      </c>
      <c r="B841" s="2">
        <v>45755</v>
      </c>
      <c r="C841" t="s">
        <v>692</v>
      </c>
      <c r="D841" t="s">
        <v>1721</v>
      </c>
      <c r="E841" t="s">
        <v>1751</v>
      </c>
      <c r="F841">
        <v>3</v>
      </c>
      <c r="G841">
        <v>693.42</v>
      </c>
      <c r="H841">
        <v>0.08</v>
      </c>
      <c r="I841" t="s">
        <v>1825</v>
      </c>
      <c r="J841">
        <v>1913.8391999999999</v>
      </c>
    </row>
    <row r="842" spans="1:10" x14ac:dyDescent="0.35">
      <c r="A842" t="s">
        <v>2665</v>
      </c>
      <c r="B842" s="2">
        <v>45695</v>
      </c>
      <c r="C842" t="s">
        <v>380</v>
      </c>
      <c r="D842" t="s">
        <v>1643</v>
      </c>
      <c r="E842" t="s">
        <v>1788</v>
      </c>
      <c r="F842">
        <v>4</v>
      </c>
      <c r="G842">
        <v>751.63</v>
      </c>
      <c r="H842">
        <v>0.28000000000000003</v>
      </c>
      <c r="I842" t="s">
        <v>1828</v>
      </c>
      <c r="J842">
        <v>2164.6943999999999</v>
      </c>
    </row>
    <row r="843" spans="1:10" x14ac:dyDescent="0.35">
      <c r="A843" t="s">
        <v>2666</v>
      </c>
      <c r="B843" s="2">
        <v>45380</v>
      </c>
      <c r="C843" t="s">
        <v>386</v>
      </c>
      <c r="D843" t="s">
        <v>1609</v>
      </c>
      <c r="E843" t="s">
        <v>1800</v>
      </c>
      <c r="F843">
        <v>3</v>
      </c>
      <c r="G843">
        <v>108.14</v>
      </c>
      <c r="H843">
        <v>0.19</v>
      </c>
      <c r="I843" t="s">
        <v>1828</v>
      </c>
      <c r="J843">
        <v>262.78019999999998</v>
      </c>
    </row>
    <row r="844" spans="1:10" x14ac:dyDescent="0.35">
      <c r="A844" t="s">
        <v>2667</v>
      </c>
      <c r="B844" s="2">
        <v>45446</v>
      </c>
      <c r="C844" t="s">
        <v>817</v>
      </c>
      <c r="D844" t="s">
        <v>1601</v>
      </c>
      <c r="E844" t="s">
        <v>1768</v>
      </c>
      <c r="F844">
        <v>1</v>
      </c>
      <c r="G844">
        <v>964.11</v>
      </c>
      <c r="H844">
        <v>0.17</v>
      </c>
      <c r="I844" t="s">
        <v>1828</v>
      </c>
      <c r="J844">
        <v>800.21129999999994</v>
      </c>
    </row>
    <row r="845" spans="1:10" x14ac:dyDescent="0.35">
      <c r="A845" t="s">
        <v>2668</v>
      </c>
      <c r="B845" s="2">
        <v>45525</v>
      </c>
      <c r="C845" t="s">
        <v>448</v>
      </c>
      <c r="D845" t="s">
        <v>1585</v>
      </c>
      <c r="E845" t="s">
        <v>1751</v>
      </c>
      <c r="F845">
        <v>1</v>
      </c>
      <c r="G845">
        <v>346.2</v>
      </c>
      <c r="H845">
        <v>0.28999999999999998</v>
      </c>
      <c r="I845" t="s">
        <v>1823</v>
      </c>
      <c r="J845">
        <v>245.80199999999999</v>
      </c>
    </row>
    <row r="846" spans="1:10" x14ac:dyDescent="0.35">
      <c r="A846" t="s">
        <v>2669</v>
      </c>
      <c r="B846" s="2">
        <v>45527</v>
      </c>
      <c r="C846" t="s">
        <v>1410</v>
      </c>
      <c r="D846" t="s">
        <v>1633</v>
      </c>
      <c r="E846" t="s">
        <v>1800</v>
      </c>
      <c r="F846">
        <v>3</v>
      </c>
      <c r="G846">
        <v>791.75</v>
      </c>
      <c r="H846">
        <v>0.28999999999999998</v>
      </c>
      <c r="I846" t="s">
        <v>1823</v>
      </c>
      <c r="J846">
        <v>1686.4275</v>
      </c>
    </row>
    <row r="847" spans="1:10" x14ac:dyDescent="0.35">
      <c r="A847" t="s">
        <v>2670</v>
      </c>
      <c r="B847" s="2">
        <v>45265</v>
      </c>
      <c r="C847" t="s">
        <v>1004</v>
      </c>
      <c r="D847" t="s">
        <v>1625</v>
      </c>
      <c r="E847" t="s">
        <v>1796</v>
      </c>
      <c r="F847">
        <v>1</v>
      </c>
      <c r="G847">
        <v>529.84</v>
      </c>
      <c r="H847">
        <v>0.13</v>
      </c>
      <c r="I847" t="s">
        <v>1825</v>
      </c>
      <c r="J847">
        <v>460.96080000000001</v>
      </c>
    </row>
    <row r="848" spans="1:10" x14ac:dyDescent="0.35">
      <c r="A848" t="s">
        <v>2671</v>
      </c>
      <c r="B848" s="2">
        <v>45936</v>
      </c>
      <c r="C848" t="s">
        <v>1451</v>
      </c>
      <c r="D848" t="s">
        <v>1655</v>
      </c>
      <c r="E848" t="s">
        <v>1765</v>
      </c>
      <c r="F848">
        <v>3</v>
      </c>
      <c r="G848">
        <v>582.57000000000005</v>
      </c>
      <c r="H848">
        <v>0.11</v>
      </c>
      <c r="I848" t="s">
        <v>1825</v>
      </c>
      <c r="J848">
        <v>1555.4619</v>
      </c>
    </row>
    <row r="849" spans="1:10" x14ac:dyDescent="0.35">
      <c r="A849" t="s">
        <v>2672</v>
      </c>
      <c r="B849" s="2">
        <v>45242</v>
      </c>
      <c r="C849" t="s">
        <v>686</v>
      </c>
      <c r="D849" t="s">
        <v>1737</v>
      </c>
      <c r="E849" t="s">
        <v>1806</v>
      </c>
      <c r="F849">
        <v>1</v>
      </c>
      <c r="G849">
        <v>219.81</v>
      </c>
      <c r="H849">
        <v>0.22</v>
      </c>
      <c r="I849" t="s">
        <v>1828</v>
      </c>
      <c r="J849">
        <v>171.45179999999999</v>
      </c>
    </row>
    <row r="850" spans="1:10" x14ac:dyDescent="0.35">
      <c r="A850" t="s">
        <v>2673</v>
      </c>
      <c r="B850" s="2">
        <v>45437</v>
      </c>
      <c r="C850" t="s">
        <v>1526</v>
      </c>
      <c r="D850" t="s">
        <v>1687</v>
      </c>
      <c r="E850" t="s">
        <v>1809</v>
      </c>
      <c r="F850">
        <v>4</v>
      </c>
      <c r="G850">
        <v>883.31</v>
      </c>
      <c r="H850">
        <v>0.27</v>
      </c>
      <c r="I850" t="s">
        <v>1823</v>
      </c>
      <c r="J850">
        <v>2579.2651999999998</v>
      </c>
    </row>
    <row r="851" spans="1:10" x14ac:dyDescent="0.35">
      <c r="A851" t="s">
        <v>2674</v>
      </c>
      <c r="B851" s="2">
        <v>45627</v>
      </c>
      <c r="C851" t="s">
        <v>751</v>
      </c>
      <c r="D851" t="s">
        <v>1581</v>
      </c>
      <c r="E851" t="s">
        <v>1798</v>
      </c>
      <c r="F851">
        <v>4</v>
      </c>
      <c r="G851">
        <v>329.06</v>
      </c>
      <c r="H851">
        <v>0.04</v>
      </c>
      <c r="I851" t="s">
        <v>1828</v>
      </c>
      <c r="J851">
        <v>1263.5904</v>
      </c>
    </row>
    <row r="852" spans="1:10" x14ac:dyDescent="0.35">
      <c r="A852" t="s">
        <v>2675</v>
      </c>
      <c r="B852" s="2">
        <v>45678</v>
      </c>
      <c r="C852" t="s">
        <v>371</v>
      </c>
      <c r="D852" t="s">
        <v>1683</v>
      </c>
      <c r="E852" t="s">
        <v>1791</v>
      </c>
      <c r="F852">
        <v>1</v>
      </c>
      <c r="G852">
        <v>935.78</v>
      </c>
      <c r="H852">
        <v>0.03</v>
      </c>
      <c r="I852" t="s">
        <v>1825</v>
      </c>
      <c r="J852">
        <v>907.70659999999998</v>
      </c>
    </row>
    <row r="853" spans="1:10" x14ac:dyDescent="0.35">
      <c r="A853" t="s">
        <v>2676</v>
      </c>
      <c r="B853" s="2">
        <v>45484</v>
      </c>
      <c r="C853" t="s">
        <v>1007</v>
      </c>
      <c r="D853" t="s">
        <v>1667</v>
      </c>
      <c r="E853" t="s">
        <v>1788</v>
      </c>
      <c r="F853">
        <v>4</v>
      </c>
      <c r="G853">
        <v>597.79999999999995</v>
      </c>
      <c r="H853">
        <v>0.2</v>
      </c>
      <c r="I853" t="s">
        <v>1823</v>
      </c>
      <c r="J853">
        <v>1912.96</v>
      </c>
    </row>
    <row r="854" spans="1:10" x14ac:dyDescent="0.35">
      <c r="A854" t="s">
        <v>2677</v>
      </c>
      <c r="B854" s="2">
        <v>45700</v>
      </c>
      <c r="C854" t="s">
        <v>826</v>
      </c>
      <c r="D854" t="s">
        <v>1573</v>
      </c>
      <c r="E854" t="s">
        <v>1809</v>
      </c>
      <c r="F854">
        <v>4</v>
      </c>
      <c r="G854">
        <v>266.98</v>
      </c>
      <c r="H854">
        <v>0.16</v>
      </c>
      <c r="I854" t="s">
        <v>1823</v>
      </c>
      <c r="J854">
        <v>897.05280000000005</v>
      </c>
    </row>
    <row r="855" spans="1:10" x14ac:dyDescent="0.35">
      <c r="A855" t="s">
        <v>2678</v>
      </c>
      <c r="B855" s="2">
        <v>45873</v>
      </c>
      <c r="C855" t="s">
        <v>1265</v>
      </c>
      <c r="D855" t="s">
        <v>1687</v>
      </c>
      <c r="E855" t="s">
        <v>1800</v>
      </c>
      <c r="F855">
        <v>3</v>
      </c>
      <c r="G855">
        <v>360.18</v>
      </c>
      <c r="H855">
        <v>0.03</v>
      </c>
      <c r="I855" t="s">
        <v>1823</v>
      </c>
      <c r="J855">
        <v>1048.1238000000001</v>
      </c>
    </row>
    <row r="856" spans="1:10" x14ac:dyDescent="0.35">
      <c r="A856" t="s">
        <v>2679</v>
      </c>
      <c r="B856" s="2">
        <v>45860</v>
      </c>
      <c r="C856" t="s">
        <v>1135</v>
      </c>
      <c r="D856" t="s">
        <v>1659</v>
      </c>
      <c r="E856" t="s">
        <v>1751</v>
      </c>
      <c r="F856">
        <v>3</v>
      </c>
      <c r="G856">
        <v>247.41</v>
      </c>
      <c r="H856">
        <v>0.05</v>
      </c>
      <c r="I856" t="s">
        <v>1828</v>
      </c>
      <c r="J856">
        <v>705.11850000000004</v>
      </c>
    </row>
    <row r="857" spans="1:10" x14ac:dyDescent="0.35">
      <c r="A857" t="s">
        <v>2680</v>
      </c>
      <c r="B857" s="2">
        <v>45235</v>
      </c>
      <c r="C857" t="s">
        <v>283</v>
      </c>
      <c r="D857" t="s">
        <v>1637</v>
      </c>
      <c r="E857" t="s">
        <v>1800</v>
      </c>
      <c r="F857">
        <v>3</v>
      </c>
      <c r="G857">
        <v>674.66</v>
      </c>
      <c r="H857">
        <v>0.23</v>
      </c>
      <c r="I857" t="s">
        <v>1823</v>
      </c>
      <c r="J857">
        <v>1558.4646</v>
      </c>
    </row>
    <row r="858" spans="1:10" x14ac:dyDescent="0.35">
      <c r="A858" t="s">
        <v>2681</v>
      </c>
      <c r="B858" s="2">
        <v>45874</v>
      </c>
      <c r="C858" t="s">
        <v>1288</v>
      </c>
      <c r="D858" t="s">
        <v>1631</v>
      </c>
      <c r="E858" t="s">
        <v>1768</v>
      </c>
      <c r="F858">
        <v>1</v>
      </c>
      <c r="G858">
        <v>913.98</v>
      </c>
      <c r="H858">
        <v>0.27</v>
      </c>
      <c r="I858" t="s">
        <v>1825</v>
      </c>
      <c r="J858">
        <v>667.20539999999994</v>
      </c>
    </row>
    <row r="859" spans="1:10" x14ac:dyDescent="0.35">
      <c r="A859" t="s">
        <v>2682</v>
      </c>
      <c r="B859" s="2">
        <v>45769</v>
      </c>
      <c r="C859" t="s">
        <v>989</v>
      </c>
      <c r="D859" t="s">
        <v>1733</v>
      </c>
      <c r="E859" t="s">
        <v>1788</v>
      </c>
      <c r="F859">
        <v>4</v>
      </c>
      <c r="G859">
        <v>370.5</v>
      </c>
      <c r="H859">
        <v>0.13</v>
      </c>
      <c r="I859" t="s">
        <v>1825</v>
      </c>
      <c r="J859">
        <v>1289.3399999999999</v>
      </c>
    </row>
    <row r="860" spans="1:10" x14ac:dyDescent="0.35">
      <c r="A860" t="s">
        <v>2683</v>
      </c>
      <c r="B860" s="2">
        <v>45619</v>
      </c>
      <c r="C860" t="s">
        <v>1120</v>
      </c>
      <c r="D860" t="s">
        <v>1691</v>
      </c>
      <c r="E860" t="s">
        <v>1796</v>
      </c>
      <c r="F860">
        <v>1</v>
      </c>
      <c r="G860">
        <v>735.1</v>
      </c>
      <c r="H860">
        <v>0.1</v>
      </c>
      <c r="I860" t="s">
        <v>1825</v>
      </c>
      <c r="J860">
        <v>661.59</v>
      </c>
    </row>
    <row r="861" spans="1:10" x14ac:dyDescent="0.35">
      <c r="A861" t="s">
        <v>2684</v>
      </c>
      <c r="B861" s="2">
        <v>45614</v>
      </c>
      <c r="C861" t="s">
        <v>460</v>
      </c>
      <c r="D861" t="s">
        <v>1705</v>
      </c>
      <c r="E861" t="s">
        <v>1760</v>
      </c>
      <c r="F861">
        <v>3</v>
      </c>
      <c r="G861">
        <v>448.55</v>
      </c>
      <c r="H861">
        <v>0.05</v>
      </c>
      <c r="I861" t="s">
        <v>1823</v>
      </c>
      <c r="J861">
        <v>1278.3675000000001</v>
      </c>
    </row>
    <row r="862" spans="1:10" x14ac:dyDescent="0.35">
      <c r="A862" t="s">
        <v>2685</v>
      </c>
      <c r="B862" s="2">
        <v>45691</v>
      </c>
      <c r="C862" t="s">
        <v>220</v>
      </c>
      <c r="D862" t="s">
        <v>1715</v>
      </c>
      <c r="E862" t="s">
        <v>1796</v>
      </c>
      <c r="F862">
        <v>3</v>
      </c>
      <c r="G862">
        <v>904.96</v>
      </c>
      <c r="H862">
        <v>7.0000000000000007E-2</v>
      </c>
      <c r="I862" t="s">
        <v>1828</v>
      </c>
      <c r="J862">
        <v>2524.8384000000001</v>
      </c>
    </row>
    <row r="863" spans="1:10" x14ac:dyDescent="0.35">
      <c r="A863" t="s">
        <v>2686</v>
      </c>
      <c r="B863" s="2">
        <v>45608</v>
      </c>
      <c r="C863" t="s">
        <v>1186</v>
      </c>
      <c r="D863" t="s">
        <v>1683</v>
      </c>
      <c r="E863" t="s">
        <v>1796</v>
      </c>
      <c r="F863">
        <v>4</v>
      </c>
      <c r="G863">
        <v>408.72</v>
      </c>
      <c r="H863">
        <v>0.16</v>
      </c>
      <c r="I863" t="s">
        <v>1828</v>
      </c>
      <c r="J863">
        <v>1373.2991999999999</v>
      </c>
    </row>
    <row r="864" spans="1:10" x14ac:dyDescent="0.35">
      <c r="A864" t="s">
        <v>2687</v>
      </c>
      <c r="B864" s="2">
        <v>45412</v>
      </c>
      <c r="C864" t="s">
        <v>895</v>
      </c>
      <c r="D864" t="s">
        <v>1689</v>
      </c>
      <c r="E864" t="s">
        <v>1765</v>
      </c>
      <c r="F864">
        <v>4</v>
      </c>
      <c r="G864">
        <v>770.65</v>
      </c>
      <c r="H864">
        <v>0.27</v>
      </c>
      <c r="I864" t="s">
        <v>1823</v>
      </c>
      <c r="J864">
        <v>2250.2979999999998</v>
      </c>
    </row>
    <row r="865" spans="1:10" x14ac:dyDescent="0.35">
      <c r="A865" t="s">
        <v>2688</v>
      </c>
      <c r="B865" s="2">
        <v>45767</v>
      </c>
      <c r="C865" t="s">
        <v>662</v>
      </c>
      <c r="D865" t="s">
        <v>1607</v>
      </c>
      <c r="E865" t="s">
        <v>1775</v>
      </c>
      <c r="F865">
        <v>1</v>
      </c>
      <c r="G865">
        <v>649.22</v>
      </c>
      <c r="H865">
        <v>0.03</v>
      </c>
      <c r="I865" t="s">
        <v>1828</v>
      </c>
      <c r="J865">
        <v>629.74340000000007</v>
      </c>
    </row>
    <row r="866" spans="1:10" x14ac:dyDescent="0.35">
      <c r="A866" t="s">
        <v>2689</v>
      </c>
      <c r="B866" s="2">
        <v>45428</v>
      </c>
      <c r="C866" t="s">
        <v>1091</v>
      </c>
      <c r="D866" t="s">
        <v>1613</v>
      </c>
      <c r="E866" t="s">
        <v>1788</v>
      </c>
      <c r="F866">
        <v>2</v>
      </c>
      <c r="G866">
        <v>379.78</v>
      </c>
      <c r="H866">
        <v>0.2</v>
      </c>
      <c r="I866" t="s">
        <v>1823</v>
      </c>
      <c r="J866">
        <v>607.64800000000002</v>
      </c>
    </row>
    <row r="867" spans="1:10" x14ac:dyDescent="0.35">
      <c r="A867" t="s">
        <v>2690</v>
      </c>
      <c r="B867" s="2">
        <v>45770</v>
      </c>
      <c r="C867" t="s">
        <v>793</v>
      </c>
      <c r="D867" t="s">
        <v>1633</v>
      </c>
      <c r="E867" t="s">
        <v>1781</v>
      </c>
      <c r="F867">
        <v>3</v>
      </c>
      <c r="G867">
        <v>924.15</v>
      </c>
      <c r="H867">
        <v>0.1</v>
      </c>
      <c r="I867" t="s">
        <v>1825</v>
      </c>
      <c r="J867">
        <v>2495.2049999999999</v>
      </c>
    </row>
    <row r="868" spans="1:10" x14ac:dyDescent="0.35">
      <c r="A868" t="s">
        <v>2691</v>
      </c>
      <c r="B868" s="2">
        <v>45571</v>
      </c>
      <c r="C868" t="s">
        <v>1445</v>
      </c>
      <c r="D868" t="s">
        <v>1637</v>
      </c>
      <c r="E868" t="s">
        <v>1806</v>
      </c>
      <c r="F868">
        <v>3</v>
      </c>
      <c r="G868">
        <v>144.66999999999999</v>
      </c>
      <c r="H868">
        <v>0.28999999999999998</v>
      </c>
      <c r="I868" t="s">
        <v>1828</v>
      </c>
      <c r="J868">
        <v>308.14710000000002</v>
      </c>
    </row>
    <row r="869" spans="1:10" x14ac:dyDescent="0.35">
      <c r="A869" t="s">
        <v>2692</v>
      </c>
      <c r="B869" s="2">
        <v>45700</v>
      </c>
      <c r="C869" t="s">
        <v>418</v>
      </c>
      <c r="D869" t="s">
        <v>1613</v>
      </c>
      <c r="E869" t="s">
        <v>1800</v>
      </c>
      <c r="F869">
        <v>2</v>
      </c>
      <c r="G869">
        <v>667.17</v>
      </c>
      <c r="H869">
        <v>0.1</v>
      </c>
      <c r="I869" t="s">
        <v>1825</v>
      </c>
      <c r="J869">
        <v>1200.9059999999999</v>
      </c>
    </row>
    <row r="870" spans="1:10" x14ac:dyDescent="0.35">
      <c r="A870" t="s">
        <v>2693</v>
      </c>
      <c r="B870" s="2">
        <v>45382</v>
      </c>
      <c r="C870" t="s">
        <v>1251</v>
      </c>
      <c r="D870" t="s">
        <v>1679</v>
      </c>
      <c r="E870" t="s">
        <v>1765</v>
      </c>
      <c r="F870">
        <v>1</v>
      </c>
      <c r="G870">
        <v>984.6</v>
      </c>
      <c r="H870">
        <v>0.22</v>
      </c>
      <c r="I870" t="s">
        <v>1823</v>
      </c>
      <c r="J870">
        <v>767.98800000000006</v>
      </c>
    </row>
    <row r="871" spans="1:10" x14ac:dyDescent="0.35">
      <c r="A871" t="s">
        <v>2694</v>
      </c>
      <c r="B871" s="2">
        <v>45260</v>
      </c>
      <c r="C871" t="s">
        <v>886</v>
      </c>
      <c r="D871" t="s">
        <v>1573</v>
      </c>
      <c r="E871" t="s">
        <v>1781</v>
      </c>
      <c r="F871">
        <v>1</v>
      </c>
      <c r="G871">
        <v>139.29</v>
      </c>
      <c r="H871">
        <v>0</v>
      </c>
      <c r="I871" t="s">
        <v>1823</v>
      </c>
      <c r="J871">
        <v>139.29</v>
      </c>
    </row>
    <row r="872" spans="1:10" x14ac:dyDescent="0.35">
      <c r="A872" t="s">
        <v>2695</v>
      </c>
      <c r="B872" s="2">
        <v>45702</v>
      </c>
      <c r="C872" t="s">
        <v>134</v>
      </c>
      <c r="D872" t="s">
        <v>1579</v>
      </c>
      <c r="E872" t="s">
        <v>1781</v>
      </c>
      <c r="F872">
        <v>3</v>
      </c>
      <c r="G872">
        <v>459.57</v>
      </c>
      <c r="H872">
        <v>0.1</v>
      </c>
      <c r="I872" t="s">
        <v>1828</v>
      </c>
      <c r="J872">
        <v>1240.8389999999999</v>
      </c>
    </row>
    <row r="873" spans="1:10" x14ac:dyDescent="0.35">
      <c r="A873" t="s">
        <v>2696</v>
      </c>
      <c r="B873" s="2">
        <v>45302</v>
      </c>
      <c r="C873" t="s">
        <v>243</v>
      </c>
      <c r="D873" t="s">
        <v>1627</v>
      </c>
      <c r="E873" t="s">
        <v>1800</v>
      </c>
      <c r="F873">
        <v>1</v>
      </c>
      <c r="G873">
        <v>517.82000000000005</v>
      </c>
      <c r="H873">
        <v>0.28999999999999998</v>
      </c>
      <c r="I873" t="s">
        <v>1823</v>
      </c>
      <c r="J873">
        <v>367.65219999999999</v>
      </c>
    </row>
    <row r="874" spans="1:10" x14ac:dyDescent="0.35">
      <c r="A874" t="s">
        <v>2697</v>
      </c>
      <c r="B874" s="2">
        <v>45653</v>
      </c>
      <c r="C874" t="s">
        <v>1183</v>
      </c>
      <c r="D874" t="s">
        <v>1699</v>
      </c>
      <c r="E874" t="s">
        <v>1775</v>
      </c>
      <c r="F874">
        <v>4</v>
      </c>
      <c r="G874">
        <v>282.45</v>
      </c>
      <c r="H874">
        <v>0.28999999999999998</v>
      </c>
      <c r="I874" t="s">
        <v>1828</v>
      </c>
      <c r="J874">
        <v>802.1579999999999</v>
      </c>
    </row>
    <row r="875" spans="1:10" x14ac:dyDescent="0.35">
      <c r="A875" t="s">
        <v>2698</v>
      </c>
      <c r="B875" s="2">
        <v>45250</v>
      </c>
      <c r="C875" t="s">
        <v>1404</v>
      </c>
      <c r="D875" t="s">
        <v>1721</v>
      </c>
      <c r="E875" t="s">
        <v>1778</v>
      </c>
      <c r="F875">
        <v>2</v>
      </c>
      <c r="G875">
        <v>386.46</v>
      </c>
      <c r="H875">
        <v>0.23</v>
      </c>
      <c r="I875" t="s">
        <v>1828</v>
      </c>
      <c r="J875">
        <v>595.14840000000004</v>
      </c>
    </row>
    <row r="876" spans="1:10" x14ac:dyDescent="0.35">
      <c r="A876" t="s">
        <v>2699</v>
      </c>
      <c r="B876" s="2">
        <v>45661</v>
      </c>
      <c r="C876" t="s">
        <v>639</v>
      </c>
      <c r="D876" t="s">
        <v>1585</v>
      </c>
      <c r="E876" t="s">
        <v>1765</v>
      </c>
      <c r="F876">
        <v>1</v>
      </c>
      <c r="G876">
        <v>270.45</v>
      </c>
      <c r="H876">
        <v>0.15</v>
      </c>
      <c r="I876" t="s">
        <v>1828</v>
      </c>
      <c r="J876">
        <v>229.88249999999999</v>
      </c>
    </row>
    <row r="877" spans="1:10" x14ac:dyDescent="0.35">
      <c r="A877" t="s">
        <v>2700</v>
      </c>
      <c r="B877" s="2">
        <v>45493</v>
      </c>
      <c r="C877" t="s">
        <v>159</v>
      </c>
      <c r="D877" t="s">
        <v>1699</v>
      </c>
      <c r="E877" t="s">
        <v>1788</v>
      </c>
      <c r="F877">
        <v>4</v>
      </c>
      <c r="G877">
        <v>762.94</v>
      </c>
      <c r="H877">
        <v>0.09</v>
      </c>
      <c r="I877" t="s">
        <v>1828</v>
      </c>
      <c r="J877">
        <v>2777.1016</v>
      </c>
    </row>
    <row r="878" spans="1:10" x14ac:dyDescent="0.35">
      <c r="A878" t="s">
        <v>2701</v>
      </c>
      <c r="B878" s="2">
        <v>45242</v>
      </c>
      <c r="C878" t="s">
        <v>1517</v>
      </c>
      <c r="D878" t="s">
        <v>1629</v>
      </c>
      <c r="E878" t="s">
        <v>1796</v>
      </c>
      <c r="F878">
        <v>1</v>
      </c>
      <c r="G878">
        <v>409.03</v>
      </c>
      <c r="H878">
        <v>0.25</v>
      </c>
      <c r="I878" t="s">
        <v>1828</v>
      </c>
      <c r="J878">
        <v>306.77249999999998</v>
      </c>
    </row>
    <row r="879" spans="1:10" x14ac:dyDescent="0.35">
      <c r="A879" t="s">
        <v>2702</v>
      </c>
      <c r="B879" s="2">
        <v>45411</v>
      </c>
      <c r="C879" t="s">
        <v>710</v>
      </c>
      <c r="D879" t="s">
        <v>1739</v>
      </c>
      <c r="E879" t="s">
        <v>1809</v>
      </c>
      <c r="F879">
        <v>2</v>
      </c>
      <c r="G879">
        <v>891.13</v>
      </c>
      <c r="H879">
        <v>0.13</v>
      </c>
      <c r="I879" t="s">
        <v>1823</v>
      </c>
      <c r="J879">
        <v>1550.5662</v>
      </c>
    </row>
    <row r="880" spans="1:10" x14ac:dyDescent="0.35">
      <c r="A880" t="s">
        <v>2703</v>
      </c>
      <c r="B880" s="2">
        <v>45593</v>
      </c>
      <c r="C880" t="s">
        <v>130</v>
      </c>
      <c r="D880" t="s">
        <v>1731</v>
      </c>
      <c r="E880" t="s">
        <v>1803</v>
      </c>
      <c r="F880">
        <v>1</v>
      </c>
      <c r="G880">
        <v>553.38</v>
      </c>
      <c r="H880">
        <v>0.21</v>
      </c>
      <c r="I880" t="s">
        <v>1825</v>
      </c>
      <c r="J880">
        <v>437.17020000000002</v>
      </c>
    </row>
    <row r="881" spans="1:10" x14ac:dyDescent="0.35">
      <c r="A881" t="s">
        <v>2704</v>
      </c>
      <c r="B881" s="2">
        <v>45281</v>
      </c>
      <c r="C881" t="s">
        <v>534</v>
      </c>
      <c r="D881" t="s">
        <v>1717</v>
      </c>
      <c r="E881" t="s">
        <v>1796</v>
      </c>
      <c r="F881">
        <v>2</v>
      </c>
      <c r="G881">
        <v>652.29999999999995</v>
      </c>
      <c r="H881">
        <v>0.16</v>
      </c>
      <c r="I881" t="s">
        <v>1828</v>
      </c>
      <c r="J881">
        <v>1095.864</v>
      </c>
    </row>
    <row r="882" spans="1:10" x14ac:dyDescent="0.35">
      <c r="A882" t="s">
        <v>2705</v>
      </c>
      <c r="B882" s="2">
        <v>45575</v>
      </c>
      <c r="C882" t="s">
        <v>421</v>
      </c>
      <c r="D882" t="s">
        <v>1631</v>
      </c>
      <c r="E882" t="s">
        <v>1785</v>
      </c>
      <c r="F882">
        <v>4</v>
      </c>
      <c r="G882">
        <v>194.36</v>
      </c>
      <c r="H882">
        <v>0.18</v>
      </c>
      <c r="I882" t="s">
        <v>1828</v>
      </c>
      <c r="J882">
        <v>637.50080000000014</v>
      </c>
    </row>
    <row r="883" spans="1:10" x14ac:dyDescent="0.35">
      <c r="A883" t="s">
        <v>2706</v>
      </c>
      <c r="B883" s="2">
        <v>45660</v>
      </c>
      <c r="C883" t="s">
        <v>513</v>
      </c>
      <c r="D883" t="s">
        <v>1731</v>
      </c>
      <c r="E883" t="s">
        <v>1756</v>
      </c>
      <c r="F883">
        <v>3</v>
      </c>
      <c r="G883">
        <v>476.37</v>
      </c>
      <c r="H883">
        <v>0.21</v>
      </c>
      <c r="I883" t="s">
        <v>1828</v>
      </c>
      <c r="J883">
        <v>1128.9969000000001</v>
      </c>
    </row>
    <row r="884" spans="1:10" x14ac:dyDescent="0.35">
      <c r="A884" t="s">
        <v>2707</v>
      </c>
      <c r="B884" s="2">
        <v>45360</v>
      </c>
      <c r="C884" t="s">
        <v>1141</v>
      </c>
      <c r="D884" t="s">
        <v>1627</v>
      </c>
      <c r="E884" t="s">
        <v>1772</v>
      </c>
      <c r="F884">
        <v>3</v>
      </c>
      <c r="G884">
        <v>174.57</v>
      </c>
      <c r="H884">
        <v>0</v>
      </c>
      <c r="I884" t="s">
        <v>1825</v>
      </c>
      <c r="J884">
        <v>523.71</v>
      </c>
    </row>
    <row r="885" spans="1:10" x14ac:dyDescent="0.35">
      <c r="A885" t="s">
        <v>2708</v>
      </c>
      <c r="B885" s="2">
        <v>45526</v>
      </c>
      <c r="C885" t="s">
        <v>413</v>
      </c>
      <c r="D885" t="s">
        <v>1717</v>
      </c>
      <c r="E885" t="s">
        <v>1751</v>
      </c>
      <c r="F885">
        <v>3</v>
      </c>
      <c r="G885">
        <v>762</v>
      </c>
      <c r="H885">
        <v>0.02</v>
      </c>
      <c r="I885" t="s">
        <v>1825</v>
      </c>
      <c r="J885">
        <v>2240.2800000000002</v>
      </c>
    </row>
    <row r="886" spans="1:10" x14ac:dyDescent="0.35">
      <c r="A886" t="s">
        <v>2709</v>
      </c>
      <c r="B886" s="2">
        <v>45395</v>
      </c>
      <c r="C886" t="s">
        <v>1318</v>
      </c>
      <c r="D886" t="s">
        <v>1691</v>
      </c>
      <c r="E886" t="s">
        <v>1812</v>
      </c>
      <c r="F886">
        <v>1</v>
      </c>
      <c r="G886">
        <v>44.08</v>
      </c>
      <c r="H886">
        <v>0.05</v>
      </c>
      <c r="I886" t="s">
        <v>1823</v>
      </c>
      <c r="J886">
        <v>41.875999999999998</v>
      </c>
    </row>
    <row r="887" spans="1:10" x14ac:dyDescent="0.35">
      <c r="A887" t="s">
        <v>2710</v>
      </c>
      <c r="B887" s="2">
        <v>45466</v>
      </c>
      <c r="C887" t="s">
        <v>1520</v>
      </c>
      <c r="D887" t="s">
        <v>1665</v>
      </c>
      <c r="E887" t="s">
        <v>1796</v>
      </c>
      <c r="F887">
        <v>1</v>
      </c>
      <c r="G887">
        <v>992.37</v>
      </c>
      <c r="H887">
        <v>0.24</v>
      </c>
      <c r="I887" t="s">
        <v>1828</v>
      </c>
      <c r="J887">
        <v>754.20119999999997</v>
      </c>
    </row>
    <row r="888" spans="1:10" x14ac:dyDescent="0.35">
      <c r="A888" t="s">
        <v>2711</v>
      </c>
      <c r="B888" s="2">
        <v>45876</v>
      </c>
      <c r="C888" t="s">
        <v>656</v>
      </c>
      <c r="D888" t="s">
        <v>1609</v>
      </c>
      <c r="E888" t="s">
        <v>1788</v>
      </c>
      <c r="F888">
        <v>3</v>
      </c>
      <c r="G888">
        <v>465.4</v>
      </c>
      <c r="H888">
        <v>0.28999999999999998</v>
      </c>
      <c r="I888" t="s">
        <v>1828</v>
      </c>
      <c r="J888">
        <v>991.30199999999979</v>
      </c>
    </row>
    <row r="889" spans="1:10" x14ac:dyDescent="0.35">
      <c r="A889" t="s">
        <v>2712</v>
      </c>
      <c r="B889" s="2">
        <v>45724</v>
      </c>
      <c r="C889" t="s">
        <v>1058</v>
      </c>
      <c r="D889" t="s">
        <v>1579</v>
      </c>
      <c r="E889" t="s">
        <v>1788</v>
      </c>
      <c r="F889">
        <v>2</v>
      </c>
      <c r="G889">
        <v>693.61</v>
      </c>
      <c r="H889">
        <v>0.15</v>
      </c>
      <c r="I889" t="s">
        <v>1825</v>
      </c>
      <c r="J889">
        <v>1179.1369999999999</v>
      </c>
    </row>
    <row r="890" spans="1:10" x14ac:dyDescent="0.35">
      <c r="A890" t="s">
        <v>2713</v>
      </c>
      <c r="B890" s="2">
        <v>45801</v>
      </c>
      <c r="C890" t="s">
        <v>1433</v>
      </c>
      <c r="D890" t="s">
        <v>1681</v>
      </c>
      <c r="E890" t="s">
        <v>1781</v>
      </c>
      <c r="F890">
        <v>2</v>
      </c>
      <c r="G890">
        <v>995.11</v>
      </c>
      <c r="H890">
        <v>0.13</v>
      </c>
      <c r="I890" t="s">
        <v>1825</v>
      </c>
      <c r="J890">
        <v>1731.4914000000001</v>
      </c>
    </row>
    <row r="891" spans="1:10" x14ac:dyDescent="0.35">
      <c r="A891" t="s">
        <v>2714</v>
      </c>
      <c r="B891" s="2">
        <v>45749</v>
      </c>
      <c r="C891" t="s">
        <v>1189</v>
      </c>
      <c r="D891" t="s">
        <v>1593</v>
      </c>
      <c r="E891" t="s">
        <v>1768</v>
      </c>
      <c r="F891">
        <v>3</v>
      </c>
      <c r="G891">
        <v>70.97</v>
      </c>
      <c r="H891">
        <v>0.06</v>
      </c>
      <c r="I891" t="s">
        <v>1828</v>
      </c>
      <c r="J891">
        <v>200.1354</v>
      </c>
    </row>
    <row r="892" spans="1:10" x14ac:dyDescent="0.35">
      <c r="A892" t="s">
        <v>2715</v>
      </c>
      <c r="B892" s="2">
        <v>45325</v>
      </c>
      <c r="C892" t="s">
        <v>395</v>
      </c>
      <c r="D892" t="s">
        <v>1713</v>
      </c>
      <c r="E892" t="s">
        <v>1785</v>
      </c>
      <c r="F892">
        <v>3</v>
      </c>
      <c r="G892">
        <v>470.42</v>
      </c>
      <c r="H892">
        <v>0.16</v>
      </c>
      <c r="I892" t="s">
        <v>1823</v>
      </c>
      <c r="J892">
        <v>1185.4584</v>
      </c>
    </row>
    <row r="893" spans="1:10" x14ac:dyDescent="0.35">
      <c r="A893" t="s">
        <v>2716</v>
      </c>
      <c r="B893" s="2">
        <v>45932</v>
      </c>
      <c r="C893" t="s">
        <v>989</v>
      </c>
      <c r="D893" t="s">
        <v>1719</v>
      </c>
      <c r="E893" t="s">
        <v>1803</v>
      </c>
      <c r="F893">
        <v>2</v>
      </c>
      <c r="G893">
        <v>215.59</v>
      </c>
      <c r="H893">
        <v>0.18</v>
      </c>
      <c r="I893" t="s">
        <v>1823</v>
      </c>
      <c r="J893">
        <v>353.56760000000003</v>
      </c>
    </row>
    <row r="894" spans="1:10" x14ac:dyDescent="0.35">
      <c r="A894" t="s">
        <v>2717</v>
      </c>
      <c r="B894" s="2">
        <v>45895</v>
      </c>
      <c r="C894" t="s">
        <v>766</v>
      </c>
      <c r="D894" t="s">
        <v>1731</v>
      </c>
      <c r="E894" t="s">
        <v>1751</v>
      </c>
      <c r="F894">
        <v>1</v>
      </c>
      <c r="G894">
        <v>533.79999999999995</v>
      </c>
      <c r="H894">
        <v>0.27</v>
      </c>
      <c r="I894" t="s">
        <v>1828</v>
      </c>
      <c r="J894">
        <v>389.67399999999998</v>
      </c>
    </row>
    <row r="895" spans="1:10" x14ac:dyDescent="0.35">
      <c r="A895" t="s">
        <v>2718</v>
      </c>
      <c r="B895" s="2">
        <v>45614</v>
      </c>
      <c r="C895" t="s">
        <v>334</v>
      </c>
      <c r="D895" t="s">
        <v>1611</v>
      </c>
      <c r="E895" t="s">
        <v>1765</v>
      </c>
      <c r="F895">
        <v>2</v>
      </c>
      <c r="G895">
        <v>732.67</v>
      </c>
      <c r="H895">
        <v>0.24</v>
      </c>
      <c r="I895" t="s">
        <v>1825</v>
      </c>
      <c r="J895">
        <v>1113.6584</v>
      </c>
    </row>
    <row r="896" spans="1:10" x14ac:dyDescent="0.35">
      <c r="A896" t="s">
        <v>2719</v>
      </c>
      <c r="B896" s="2">
        <v>45247</v>
      </c>
      <c r="C896" t="s">
        <v>1503</v>
      </c>
      <c r="D896" t="s">
        <v>1667</v>
      </c>
      <c r="E896" t="s">
        <v>1796</v>
      </c>
      <c r="F896">
        <v>4</v>
      </c>
      <c r="G896">
        <v>106.48</v>
      </c>
      <c r="H896">
        <v>0.1</v>
      </c>
      <c r="I896" t="s">
        <v>1828</v>
      </c>
      <c r="J896">
        <v>383.32799999999997</v>
      </c>
    </row>
    <row r="897" spans="1:10" x14ac:dyDescent="0.35">
      <c r="A897" t="s">
        <v>2720</v>
      </c>
      <c r="B897" s="2">
        <v>45696</v>
      </c>
      <c r="C897" t="s">
        <v>371</v>
      </c>
      <c r="D897" t="s">
        <v>1661</v>
      </c>
      <c r="E897" t="s">
        <v>1765</v>
      </c>
      <c r="F897">
        <v>1</v>
      </c>
      <c r="G897">
        <v>38.950000000000003</v>
      </c>
      <c r="H897">
        <v>0.28000000000000003</v>
      </c>
      <c r="I897" t="s">
        <v>1823</v>
      </c>
      <c r="J897">
        <v>28.044</v>
      </c>
    </row>
    <row r="898" spans="1:10" x14ac:dyDescent="0.35">
      <c r="A898" t="s">
        <v>2721</v>
      </c>
      <c r="B898" s="2">
        <v>45294</v>
      </c>
      <c r="C898" t="s">
        <v>1336</v>
      </c>
      <c r="D898" t="s">
        <v>1739</v>
      </c>
      <c r="E898" t="s">
        <v>1803</v>
      </c>
      <c r="F898">
        <v>1</v>
      </c>
      <c r="G898">
        <v>835.17</v>
      </c>
      <c r="H898">
        <v>0.02</v>
      </c>
      <c r="I898" t="s">
        <v>1828</v>
      </c>
      <c r="J898">
        <v>818.46659999999997</v>
      </c>
    </row>
    <row r="899" spans="1:10" x14ac:dyDescent="0.35">
      <c r="A899" t="s">
        <v>2722</v>
      </c>
      <c r="B899" s="2">
        <v>45389</v>
      </c>
      <c r="C899" t="s">
        <v>457</v>
      </c>
      <c r="D899" t="s">
        <v>1713</v>
      </c>
      <c r="E899" t="s">
        <v>1765</v>
      </c>
      <c r="F899">
        <v>1</v>
      </c>
      <c r="G899">
        <v>113.07</v>
      </c>
      <c r="H899">
        <v>0.24</v>
      </c>
      <c r="I899" t="s">
        <v>1823</v>
      </c>
      <c r="J899">
        <v>85.933199999999999</v>
      </c>
    </row>
    <row r="900" spans="1:10" x14ac:dyDescent="0.35">
      <c r="A900" t="s">
        <v>2723</v>
      </c>
      <c r="B900" s="2">
        <v>45930</v>
      </c>
      <c r="C900" t="s">
        <v>1436</v>
      </c>
      <c r="D900" t="s">
        <v>1735</v>
      </c>
      <c r="E900" t="s">
        <v>1793</v>
      </c>
      <c r="F900">
        <v>2</v>
      </c>
      <c r="G900">
        <v>451.33</v>
      </c>
      <c r="H900">
        <v>0.23</v>
      </c>
      <c r="I900" t="s">
        <v>1828</v>
      </c>
      <c r="J900">
        <v>695.04819999999995</v>
      </c>
    </row>
    <row r="901" spans="1:10" x14ac:dyDescent="0.35">
      <c r="A901" t="s">
        <v>2724</v>
      </c>
      <c r="B901" s="2">
        <v>45456</v>
      </c>
      <c r="C901" t="s">
        <v>1162</v>
      </c>
      <c r="D901" t="s">
        <v>1719</v>
      </c>
      <c r="E901" t="s">
        <v>1775</v>
      </c>
      <c r="F901">
        <v>3</v>
      </c>
      <c r="G901">
        <v>619.80999999999995</v>
      </c>
      <c r="H901">
        <v>0.16</v>
      </c>
      <c r="I901" t="s">
        <v>1828</v>
      </c>
      <c r="J901">
        <v>1561.9212</v>
      </c>
    </row>
    <row r="902" spans="1:10" x14ac:dyDescent="0.35">
      <c r="A902" t="s">
        <v>2725</v>
      </c>
      <c r="B902" s="2">
        <v>45713</v>
      </c>
      <c r="C902" t="s">
        <v>380</v>
      </c>
      <c r="D902" t="s">
        <v>1671</v>
      </c>
      <c r="E902" t="s">
        <v>1778</v>
      </c>
      <c r="F902">
        <v>4</v>
      </c>
      <c r="G902">
        <v>46.97</v>
      </c>
      <c r="H902">
        <v>0.26</v>
      </c>
      <c r="I902" t="s">
        <v>1825</v>
      </c>
      <c r="J902">
        <v>139.03120000000001</v>
      </c>
    </row>
    <row r="903" spans="1:10" x14ac:dyDescent="0.35">
      <c r="A903" t="s">
        <v>2726</v>
      </c>
      <c r="B903" s="2">
        <v>45784</v>
      </c>
      <c r="C903" t="s">
        <v>606</v>
      </c>
      <c r="D903" t="s">
        <v>1639</v>
      </c>
      <c r="E903" t="s">
        <v>1760</v>
      </c>
      <c r="F903">
        <v>2</v>
      </c>
      <c r="G903">
        <v>71.48</v>
      </c>
      <c r="H903">
        <v>0.14000000000000001</v>
      </c>
      <c r="I903" t="s">
        <v>1828</v>
      </c>
      <c r="J903">
        <v>122.9456</v>
      </c>
    </row>
    <row r="904" spans="1:10" x14ac:dyDescent="0.35">
      <c r="A904" t="s">
        <v>2727</v>
      </c>
      <c r="B904" s="2">
        <v>45812</v>
      </c>
      <c r="C904" t="s">
        <v>8</v>
      </c>
      <c r="D904" t="s">
        <v>1659</v>
      </c>
      <c r="E904" t="s">
        <v>1812</v>
      </c>
      <c r="F904">
        <v>2</v>
      </c>
      <c r="G904">
        <v>404.08</v>
      </c>
      <c r="H904">
        <v>7.0000000000000007E-2</v>
      </c>
      <c r="I904" t="s">
        <v>1823</v>
      </c>
      <c r="J904">
        <v>751.58879999999988</v>
      </c>
    </row>
    <row r="905" spans="1:10" x14ac:dyDescent="0.35">
      <c r="A905" t="s">
        <v>2728</v>
      </c>
      <c r="B905" s="2">
        <v>45653</v>
      </c>
      <c r="C905" t="s">
        <v>841</v>
      </c>
      <c r="D905" t="s">
        <v>1581</v>
      </c>
      <c r="E905" t="s">
        <v>1803</v>
      </c>
      <c r="F905">
        <v>1</v>
      </c>
      <c r="G905">
        <v>519.91</v>
      </c>
      <c r="H905">
        <v>0.05</v>
      </c>
      <c r="I905" t="s">
        <v>1828</v>
      </c>
      <c r="J905">
        <v>493.91449999999992</v>
      </c>
    </row>
    <row r="906" spans="1:10" x14ac:dyDescent="0.35">
      <c r="A906" t="s">
        <v>2729</v>
      </c>
      <c r="B906" s="2">
        <v>45672</v>
      </c>
      <c r="C906" t="s">
        <v>489</v>
      </c>
      <c r="D906" t="s">
        <v>1643</v>
      </c>
      <c r="E906" t="s">
        <v>1796</v>
      </c>
      <c r="F906">
        <v>3</v>
      </c>
      <c r="G906">
        <v>566.16</v>
      </c>
      <c r="H906">
        <v>0.05</v>
      </c>
      <c r="I906" t="s">
        <v>1825</v>
      </c>
      <c r="J906">
        <v>1613.556</v>
      </c>
    </row>
    <row r="907" spans="1:10" x14ac:dyDescent="0.35">
      <c r="A907" t="s">
        <v>2730</v>
      </c>
      <c r="B907" s="2">
        <v>45799</v>
      </c>
      <c r="C907" t="s">
        <v>1222</v>
      </c>
      <c r="D907" t="s">
        <v>1651</v>
      </c>
      <c r="E907" t="s">
        <v>1788</v>
      </c>
      <c r="F907">
        <v>2</v>
      </c>
      <c r="G907">
        <v>295.12</v>
      </c>
      <c r="H907">
        <v>0.09</v>
      </c>
      <c r="I907" t="s">
        <v>1828</v>
      </c>
      <c r="J907">
        <v>537.11840000000007</v>
      </c>
    </row>
    <row r="908" spans="1:10" x14ac:dyDescent="0.35">
      <c r="A908" t="s">
        <v>2731</v>
      </c>
      <c r="B908" s="2">
        <v>45848</v>
      </c>
      <c r="C908" t="s">
        <v>383</v>
      </c>
      <c r="D908" t="s">
        <v>1615</v>
      </c>
      <c r="E908" t="s">
        <v>1791</v>
      </c>
      <c r="F908">
        <v>2</v>
      </c>
      <c r="G908">
        <v>414.18</v>
      </c>
      <c r="H908">
        <v>0.25</v>
      </c>
      <c r="I908" t="s">
        <v>1825</v>
      </c>
      <c r="J908">
        <v>621.27</v>
      </c>
    </row>
    <row r="909" spans="1:10" x14ac:dyDescent="0.35">
      <c r="A909" t="s">
        <v>2732</v>
      </c>
      <c r="B909" s="2">
        <v>45918</v>
      </c>
      <c r="C909" t="s">
        <v>853</v>
      </c>
      <c r="D909" t="s">
        <v>1663</v>
      </c>
      <c r="E909" t="s">
        <v>1781</v>
      </c>
      <c r="F909">
        <v>2</v>
      </c>
      <c r="G909">
        <v>433.75</v>
      </c>
      <c r="H909">
        <v>0</v>
      </c>
      <c r="I909" t="s">
        <v>1823</v>
      </c>
      <c r="J909">
        <v>867.5</v>
      </c>
    </row>
    <row r="910" spans="1:10" x14ac:dyDescent="0.35">
      <c r="A910" t="s">
        <v>2733</v>
      </c>
      <c r="B910" s="2">
        <v>45288</v>
      </c>
      <c r="C910" t="s">
        <v>892</v>
      </c>
      <c r="D910" t="s">
        <v>1717</v>
      </c>
      <c r="E910" t="s">
        <v>1812</v>
      </c>
      <c r="F910">
        <v>3</v>
      </c>
      <c r="G910">
        <v>104.33</v>
      </c>
      <c r="H910">
        <v>0.13</v>
      </c>
      <c r="I910" t="s">
        <v>1828</v>
      </c>
      <c r="J910">
        <v>272.30130000000003</v>
      </c>
    </row>
    <row r="911" spans="1:10" x14ac:dyDescent="0.35">
      <c r="A911" t="s">
        <v>2734</v>
      </c>
      <c r="B911" s="2">
        <v>45477</v>
      </c>
      <c r="C911" t="s">
        <v>1430</v>
      </c>
      <c r="D911" t="s">
        <v>1552</v>
      </c>
      <c r="E911" t="s">
        <v>1793</v>
      </c>
      <c r="F911">
        <v>1</v>
      </c>
      <c r="G911">
        <v>221.7</v>
      </c>
      <c r="H911">
        <v>0.04</v>
      </c>
      <c r="I911" t="s">
        <v>1823</v>
      </c>
      <c r="J911">
        <v>212.83199999999999</v>
      </c>
    </row>
    <row r="912" spans="1:10" x14ac:dyDescent="0.35">
      <c r="A912" t="s">
        <v>2735</v>
      </c>
      <c r="B912" s="2">
        <v>45796</v>
      </c>
      <c r="C912" t="s">
        <v>686</v>
      </c>
      <c r="D912" t="s">
        <v>1681</v>
      </c>
      <c r="E912" t="s">
        <v>1772</v>
      </c>
      <c r="F912">
        <v>2</v>
      </c>
      <c r="G912">
        <v>491.26</v>
      </c>
      <c r="H912">
        <v>0.14000000000000001</v>
      </c>
      <c r="I912" t="s">
        <v>1828</v>
      </c>
      <c r="J912">
        <v>844.96719999999993</v>
      </c>
    </row>
    <row r="913" spans="1:10" x14ac:dyDescent="0.35">
      <c r="A913" t="s">
        <v>2736</v>
      </c>
      <c r="B913" s="2">
        <v>45630</v>
      </c>
      <c r="C913" t="s">
        <v>597</v>
      </c>
      <c r="D913" t="s">
        <v>1621</v>
      </c>
      <c r="E913" t="s">
        <v>1781</v>
      </c>
      <c r="F913">
        <v>4</v>
      </c>
      <c r="G913">
        <v>923.14</v>
      </c>
      <c r="H913">
        <v>0.15</v>
      </c>
      <c r="I913" t="s">
        <v>1823</v>
      </c>
      <c r="J913">
        <v>3138.6759999999999</v>
      </c>
    </row>
    <row r="914" spans="1:10" x14ac:dyDescent="0.35">
      <c r="A914" t="s">
        <v>2737</v>
      </c>
      <c r="B914" s="2">
        <v>45625</v>
      </c>
      <c r="C914" t="s">
        <v>633</v>
      </c>
      <c r="D914" t="s">
        <v>1675</v>
      </c>
      <c r="E914" t="s">
        <v>1778</v>
      </c>
      <c r="F914">
        <v>2</v>
      </c>
      <c r="G914">
        <v>747.65</v>
      </c>
      <c r="H914">
        <v>0.08</v>
      </c>
      <c r="I914" t="s">
        <v>1823</v>
      </c>
      <c r="J914">
        <v>1375.6759999999999</v>
      </c>
    </row>
    <row r="915" spans="1:10" x14ac:dyDescent="0.35">
      <c r="A915" t="s">
        <v>2738</v>
      </c>
      <c r="B915" s="2">
        <v>45773</v>
      </c>
      <c r="C915" t="s">
        <v>383</v>
      </c>
      <c r="D915" t="s">
        <v>1631</v>
      </c>
      <c r="E915" t="s">
        <v>1778</v>
      </c>
      <c r="F915">
        <v>3</v>
      </c>
      <c r="G915">
        <v>94.55</v>
      </c>
      <c r="H915">
        <v>0.13</v>
      </c>
      <c r="I915" t="s">
        <v>1828</v>
      </c>
      <c r="J915">
        <v>246.77549999999999</v>
      </c>
    </row>
    <row r="916" spans="1:10" x14ac:dyDescent="0.35">
      <c r="A916" t="s">
        <v>2739</v>
      </c>
      <c r="B916" s="2">
        <v>45308</v>
      </c>
      <c r="C916" t="s">
        <v>153</v>
      </c>
      <c r="D916" t="s">
        <v>1577</v>
      </c>
      <c r="E916" t="s">
        <v>1812</v>
      </c>
      <c r="F916">
        <v>3</v>
      </c>
      <c r="G916">
        <v>620.12</v>
      </c>
      <c r="H916">
        <v>0.06</v>
      </c>
      <c r="I916" t="s">
        <v>1823</v>
      </c>
      <c r="J916">
        <v>1748.7384</v>
      </c>
    </row>
    <row r="917" spans="1:10" x14ac:dyDescent="0.35">
      <c r="A917" t="s">
        <v>2740</v>
      </c>
      <c r="B917" s="2">
        <v>45869</v>
      </c>
      <c r="C917" t="s">
        <v>1494</v>
      </c>
      <c r="D917" t="s">
        <v>1685</v>
      </c>
      <c r="E917" t="s">
        <v>1775</v>
      </c>
      <c r="F917">
        <v>2</v>
      </c>
      <c r="G917">
        <v>354.09</v>
      </c>
      <c r="H917">
        <v>0.12</v>
      </c>
      <c r="I917" t="s">
        <v>1828</v>
      </c>
      <c r="J917">
        <v>623.19839999999999</v>
      </c>
    </row>
    <row r="918" spans="1:10" x14ac:dyDescent="0.35">
      <c r="A918" t="s">
        <v>2741</v>
      </c>
      <c r="B918" s="2">
        <v>45621</v>
      </c>
      <c r="C918" t="s">
        <v>446</v>
      </c>
      <c r="D918" t="s">
        <v>1653</v>
      </c>
      <c r="E918" t="s">
        <v>1772</v>
      </c>
      <c r="F918">
        <v>3</v>
      </c>
      <c r="G918">
        <v>214.94</v>
      </c>
      <c r="H918">
        <v>0.22</v>
      </c>
      <c r="I918" t="s">
        <v>1828</v>
      </c>
      <c r="J918">
        <v>502.95960000000002</v>
      </c>
    </row>
    <row r="919" spans="1:10" x14ac:dyDescent="0.35">
      <c r="A919" t="s">
        <v>2742</v>
      </c>
      <c r="B919" s="2">
        <v>45428</v>
      </c>
      <c r="C919" t="s">
        <v>650</v>
      </c>
      <c r="D919" t="s">
        <v>1564</v>
      </c>
      <c r="E919" t="s">
        <v>1793</v>
      </c>
      <c r="F919">
        <v>2</v>
      </c>
      <c r="G919">
        <v>309.77999999999997</v>
      </c>
      <c r="H919">
        <v>0.16</v>
      </c>
      <c r="I919" t="s">
        <v>1823</v>
      </c>
      <c r="J919">
        <v>520.43039999999996</v>
      </c>
    </row>
    <row r="920" spans="1:10" x14ac:dyDescent="0.35">
      <c r="A920" t="s">
        <v>2743</v>
      </c>
      <c r="B920" s="2">
        <v>45807</v>
      </c>
      <c r="C920" t="s">
        <v>254</v>
      </c>
      <c r="D920" t="s">
        <v>1573</v>
      </c>
      <c r="E920" t="s">
        <v>1765</v>
      </c>
      <c r="F920">
        <v>2</v>
      </c>
      <c r="G920">
        <v>183.85</v>
      </c>
      <c r="H920">
        <v>0.14000000000000001</v>
      </c>
      <c r="I920" t="s">
        <v>1825</v>
      </c>
      <c r="J920">
        <v>316.22199999999998</v>
      </c>
    </row>
    <row r="921" spans="1:10" x14ac:dyDescent="0.35">
      <c r="A921" t="s">
        <v>2744</v>
      </c>
      <c r="B921" s="2">
        <v>45238</v>
      </c>
      <c r="C921" t="s">
        <v>1271</v>
      </c>
      <c r="D921" t="s">
        <v>1687</v>
      </c>
      <c r="E921" t="s">
        <v>1751</v>
      </c>
      <c r="F921">
        <v>1</v>
      </c>
      <c r="G921">
        <v>550.05999999999995</v>
      </c>
      <c r="H921">
        <v>0.01</v>
      </c>
      <c r="I921" t="s">
        <v>1823</v>
      </c>
      <c r="J921">
        <v>544.55939999999998</v>
      </c>
    </row>
    <row r="922" spans="1:10" x14ac:dyDescent="0.35">
      <c r="A922" t="s">
        <v>2745</v>
      </c>
      <c r="B922" s="2">
        <v>45253</v>
      </c>
      <c r="C922" t="s">
        <v>121</v>
      </c>
      <c r="D922" t="s">
        <v>1705</v>
      </c>
      <c r="E922" t="s">
        <v>1768</v>
      </c>
      <c r="F922">
        <v>2</v>
      </c>
      <c r="G922">
        <v>32.19</v>
      </c>
      <c r="H922">
        <v>0.13</v>
      </c>
      <c r="I922" t="s">
        <v>1828</v>
      </c>
      <c r="J922">
        <v>56.010599999999997</v>
      </c>
    </row>
    <row r="923" spans="1:10" x14ac:dyDescent="0.35">
      <c r="A923" t="s">
        <v>2746</v>
      </c>
      <c r="B923" s="2">
        <v>45460</v>
      </c>
      <c r="C923" t="s">
        <v>469</v>
      </c>
      <c r="D923" t="s">
        <v>1613</v>
      </c>
      <c r="E923" t="s">
        <v>1812</v>
      </c>
      <c r="F923">
        <v>2</v>
      </c>
      <c r="G923">
        <v>892.06</v>
      </c>
      <c r="H923">
        <v>0.08</v>
      </c>
      <c r="I923" t="s">
        <v>1823</v>
      </c>
      <c r="J923">
        <v>1641.3904</v>
      </c>
    </row>
    <row r="924" spans="1:10" x14ac:dyDescent="0.35">
      <c r="A924" t="s">
        <v>2747</v>
      </c>
      <c r="B924" s="2">
        <v>45628</v>
      </c>
      <c r="C924" t="s">
        <v>1454</v>
      </c>
      <c r="D924" t="s">
        <v>1663</v>
      </c>
      <c r="E924" t="s">
        <v>1775</v>
      </c>
      <c r="F924">
        <v>1</v>
      </c>
      <c r="G924">
        <v>127.47</v>
      </c>
      <c r="H924">
        <v>0.16</v>
      </c>
      <c r="I924" t="s">
        <v>1828</v>
      </c>
      <c r="J924">
        <v>107.0748</v>
      </c>
    </row>
    <row r="925" spans="1:10" x14ac:dyDescent="0.35">
      <c r="A925" t="s">
        <v>2748</v>
      </c>
      <c r="B925" s="2">
        <v>45778</v>
      </c>
      <c r="C925" t="s">
        <v>1210</v>
      </c>
      <c r="D925" t="s">
        <v>1701</v>
      </c>
      <c r="E925" t="s">
        <v>1798</v>
      </c>
      <c r="F925">
        <v>3</v>
      </c>
      <c r="G925">
        <v>212.87</v>
      </c>
      <c r="H925">
        <v>0.18</v>
      </c>
      <c r="I925" t="s">
        <v>1823</v>
      </c>
      <c r="J925">
        <v>523.66020000000003</v>
      </c>
    </row>
    <row r="926" spans="1:10" x14ac:dyDescent="0.35">
      <c r="A926" t="s">
        <v>2749</v>
      </c>
      <c r="B926" s="2">
        <v>45471</v>
      </c>
      <c r="C926" t="s">
        <v>597</v>
      </c>
      <c r="D926" t="s">
        <v>1709</v>
      </c>
      <c r="E926" t="s">
        <v>1778</v>
      </c>
      <c r="F926">
        <v>1</v>
      </c>
      <c r="G926">
        <v>26.37</v>
      </c>
      <c r="H926">
        <v>0.3</v>
      </c>
      <c r="I926" t="s">
        <v>1828</v>
      </c>
      <c r="J926">
        <v>18.459</v>
      </c>
    </row>
    <row r="927" spans="1:10" x14ac:dyDescent="0.35">
      <c r="A927" t="s">
        <v>2750</v>
      </c>
      <c r="B927" s="2">
        <v>45770</v>
      </c>
      <c r="C927" t="s">
        <v>1436</v>
      </c>
      <c r="D927" t="s">
        <v>1615</v>
      </c>
      <c r="E927" t="s">
        <v>1809</v>
      </c>
      <c r="F927">
        <v>4</v>
      </c>
      <c r="G927">
        <v>953.98</v>
      </c>
      <c r="H927">
        <v>0.16</v>
      </c>
      <c r="I927" t="s">
        <v>1823</v>
      </c>
      <c r="J927">
        <v>3205.3728000000001</v>
      </c>
    </row>
    <row r="928" spans="1:10" x14ac:dyDescent="0.35">
      <c r="A928" t="s">
        <v>2751</v>
      </c>
      <c r="B928" s="2">
        <v>45369</v>
      </c>
      <c r="C928" t="s">
        <v>698</v>
      </c>
      <c r="D928" t="s">
        <v>1681</v>
      </c>
      <c r="E928" t="s">
        <v>1812</v>
      </c>
      <c r="F928">
        <v>3</v>
      </c>
      <c r="G928">
        <v>968.88</v>
      </c>
      <c r="H928">
        <v>0.15</v>
      </c>
      <c r="I928" t="s">
        <v>1823</v>
      </c>
      <c r="J928">
        <v>2470.6439999999998</v>
      </c>
    </row>
    <row r="929" spans="1:10" x14ac:dyDescent="0.35">
      <c r="A929" t="s">
        <v>2752</v>
      </c>
      <c r="B929" s="2">
        <v>45910</v>
      </c>
      <c r="C929" t="s">
        <v>615</v>
      </c>
      <c r="D929" t="s">
        <v>1699</v>
      </c>
      <c r="E929" t="s">
        <v>1809</v>
      </c>
      <c r="F929">
        <v>1</v>
      </c>
      <c r="G929">
        <v>533.04999999999995</v>
      </c>
      <c r="H929">
        <v>0.11</v>
      </c>
      <c r="I929" t="s">
        <v>1825</v>
      </c>
      <c r="J929">
        <v>474.41449999999998</v>
      </c>
    </row>
    <row r="930" spans="1:10" x14ac:dyDescent="0.35">
      <c r="A930" t="s">
        <v>2753</v>
      </c>
      <c r="B930" s="2">
        <v>45637</v>
      </c>
      <c r="C930" t="s">
        <v>1189</v>
      </c>
      <c r="D930" t="s">
        <v>1709</v>
      </c>
      <c r="E930" t="s">
        <v>1756</v>
      </c>
      <c r="F930">
        <v>3</v>
      </c>
      <c r="G930">
        <v>138.86000000000001</v>
      </c>
      <c r="H930">
        <v>0.11</v>
      </c>
      <c r="I930" t="s">
        <v>1825</v>
      </c>
      <c r="J930">
        <v>370.75619999999998</v>
      </c>
    </row>
    <row r="931" spans="1:10" x14ac:dyDescent="0.35">
      <c r="A931" t="s">
        <v>2754</v>
      </c>
      <c r="B931" s="2">
        <v>45706</v>
      </c>
      <c r="C931" t="s">
        <v>531</v>
      </c>
      <c r="D931" t="s">
        <v>1591</v>
      </c>
      <c r="E931" t="s">
        <v>1751</v>
      </c>
      <c r="F931">
        <v>1</v>
      </c>
      <c r="G931">
        <v>588.92999999999995</v>
      </c>
      <c r="H931">
        <v>0.03</v>
      </c>
      <c r="I931" t="s">
        <v>1828</v>
      </c>
      <c r="J931">
        <v>571.26209999999992</v>
      </c>
    </row>
    <row r="932" spans="1:10" x14ac:dyDescent="0.35">
      <c r="A932" t="s">
        <v>2755</v>
      </c>
      <c r="B932" s="2">
        <v>45557</v>
      </c>
      <c r="C932" t="s">
        <v>1253</v>
      </c>
      <c r="D932" t="s">
        <v>1651</v>
      </c>
      <c r="E932" t="s">
        <v>1772</v>
      </c>
      <c r="F932">
        <v>2</v>
      </c>
      <c r="G932">
        <v>576.83000000000004</v>
      </c>
      <c r="H932">
        <v>0.19</v>
      </c>
      <c r="I932" t="s">
        <v>1825</v>
      </c>
      <c r="J932">
        <v>934.46460000000013</v>
      </c>
    </row>
    <row r="933" spans="1:10" x14ac:dyDescent="0.35">
      <c r="A933" t="s">
        <v>2756</v>
      </c>
      <c r="B933" s="2">
        <v>45338</v>
      </c>
      <c r="C933" t="s">
        <v>1016</v>
      </c>
      <c r="D933" t="s">
        <v>1677</v>
      </c>
      <c r="E933" t="s">
        <v>1793</v>
      </c>
      <c r="F933">
        <v>1</v>
      </c>
      <c r="G933">
        <v>681.3</v>
      </c>
      <c r="H933">
        <v>0.05</v>
      </c>
      <c r="I933" t="s">
        <v>1823</v>
      </c>
      <c r="J933">
        <v>647.2349999999999</v>
      </c>
    </row>
    <row r="934" spans="1:10" x14ac:dyDescent="0.35">
      <c r="A934" t="s">
        <v>2757</v>
      </c>
      <c r="B934" s="2">
        <v>45441</v>
      </c>
      <c r="C934" t="s">
        <v>1410</v>
      </c>
      <c r="D934" t="s">
        <v>1597</v>
      </c>
      <c r="E934" t="s">
        <v>1800</v>
      </c>
      <c r="F934">
        <v>3</v>
      </c>
      <c r="G934">
        <v>504.97</v>
      </c>
      <c r="H934">
        <v>0.3</v>
      </c>
      <c r="I934" t="s">
        <v>1823</v>
      </c>
      <c r="J934">
        <v>1060.4369999999999</v>
      </c>
    </row>
    <row r="935" spans="1:10" x14ac:dyDescent="0.35">
      <c r="A935" t="s">
        <v>2758</v>
      </c>
      <c r="B935" s="2">
        <v>45396</v>
      </c>
      <c r="C935" t="s">
        <v>223</v>
      </c>
      <c r="D935" t="s">
        <v>1623</v>
      </c>
      <c r="E935" t="s">
        <v>1791</v>
      </c>
      <c r="F935">
        <v>3</v>
      </c>
      <c r="G935">
        <v>649.78</v>
      </c>
      <c r="H935">
        <v>0.1</v>
      </c>
      <c r="I935" t="s">
        <v>1825</v>
      </c>
      <c r="J935">
        <v>1754.4059999999999</v>
      </c>
    </row>
    <row r="936" spans="1:10" x14ac:dyDescent="0.35">
      <c r="A936" t="s">
        <v>2759</v>
      </c>
      <c r="B936" s="2">
        <v>45317</v>
      </c>
      <c r="C936" t="s">
        <v>784</v>
      </c>
      <c r="D936" t="s">
        <v>1625</v>
      </c>
      <c r="E936" t="s">
        <v>1785</v>
      </c>
      <c r="F936">
        <v>2</v>
      </c>
      <c r="G936">
        <v>986.73</v>
      </c>
      <c r="H936">
        <v>0.05</v>
      </c>
      <c r="I936" t="s">
        <v>1825</v>
      </c>
      <c r="J936">
        <v>1874.787</v>
      </c>
    </row>
    <row r="937" spans="1:10" x14ac:dyDescent="0.35">
      <c r="A937" t="s">
        <v>2760</v>
      </c>
      <c r="B937" s="2">
        <v>45235</v>
      </c>
      <c r="C937" t="s">
        <v>413</v>
      </c>
      <c r="D937" t="s">
        <v>1573</v>
      </c>
      <c r="E937" t="s">
        <v>1800</v>
      </c>
      <c r="F937">
        <v>2</v>
      </c>
      <c r="G937">
        <v>65.44</v>
      </c>
      <c r="H937">
        <v>0.05</v>
      </c>
      <c r="I937" t="s">
        <v>1825</v>
      </c>
      <c r="J937">
        <v>124.336</v>
      </c>
    </row>
    <row r="938" spans="1:10" x14ac:dyDescent="0.35">
      <c r="A938" t="s">
        <v>2761</v>
      </c>
      <c r="B938" s="2">
        <v>45824</v>
      </c>
      <c r="C938" t="s">
        <v>1195</v>
      </c>
      <c r="D938" t="s">
        <v>1673</v>
      </c>
      <c r="E938" t="s">
        <v>1796</v>
      </c>
      <c r="F938">
        <v>3</v>
      </c>
      <c r="G938">
        <v>953.74</v>
      </c>
      <c r="H938">
        <v>0.04</v>
      </c>
      <c r="I938" t="s">
        <v>1823</v>
      </c>
      <c r="J938">
        <v>2746.7712000000001</v>
      </c>
    </row>
    <row r="939" spans="1:10" x14ac:dyDescent="0.35">
      <c r="A939" t="s">
        <v>2762</v>
      </c>
      <c r="B939" s="2">
        <v>45543</v>
      </c>
      <c r="C939" t="s">
        <v>246</v>
      </c>
      <c r="D939" t="s">
        <v>1699</v>
      </c>
      <c r="E939" t="s">
        <v>1788</v>
      </c>
      <c r="F939">
        <v>3</v>
      </c>
      <c r="G939">
        <v>904.48</v>
      </c>
      <c r="H939">
        <v>0.21</v>
      </c>
      <c r="I939" t="s">
        <v>1825</v>
      </c>
      <c r="J939">
        <v>2143.6176</v>
      </c>
    </row>
    <row r="940" spans="1:10" x14ac:dyDescent="0.35">
      <c r="A940" t="s">
        <v>2763</v>
      </c>
      <c r="B940" s="2">
        <v>45595</v>
      </c>
      <c r="C940" t="s">
        <v>1512</v>
      </c>
      <c r="D940" t="s">
        <v>1671</v>
      </c>
      <c r="E940" t="s">
        <v>1800</v>
      </c>
      <c r="F940">
        <v>3</v>
      </c>
      <c r="G940">
        <v>920.82</v>
      </c>
      <c r="H940">
        <v>0.1</v>
      </c>
      <c r="I940" t="s">
        <v>1825</v>
      </c>
      <c r="J940">
        <v>2486.2139999999999</v>
      </c>
    </row>
    <row r="941" spans="1:10" x14ac:dyDescent="0.35">
      <c r="A941" t="s">
        <v>2764</v>
      </c>
      <c r="B941" s="2">
        <v>45803</v>
      </c>
      <c r="C941" t="s">
        <v>962</v>
      </c>
      <c r="D941" t="s">
        <v>1603</v>
      </c>
      <c r="E941" t="s">
        <v>1756</v>
      </c>
      <c r="F941">
        <v>1</v>
      </c>
      <c r="G941">
        <v>182.28</v>
      </c>
      <c r="H941">
        <v>0.15</v>
      </c>
      <c r="I941" t="s">
        <v>1828</v>
      </c>
      <c r="J941">
        <v>154.93799999999999</v>
      </c>
    </row>
    <row r="942" spans="1:10" x14ac:dyDescent="0.35">
      <c r="A942" t="s">
        <v>2765</v>
      </c>
      <c r="B942" s="2">
        <v>45880</v>
      </c>
      <c r="C942" t="s">
        <v>1376</v>
      </c>
      <c r="D942" t="s">
        <v>1609</v>
      </c>
      <c r="E942" t="s">
        <v>1803</v>
      </c>
      <c r="F942">
        <v>3</v>
      </c>
      <c r="G942">
        <v>938.68</v>
      </c>
      <c r="H942">
        <v>0.14000000000000001</v>
      </c>
      <c r="I942" t="s">
        <v>1823</v>
      </c>
      <c r="J942">
        <v>2421.7944000000002</v>
      </c>
    </row>
    <row r="943" spans="1:10" x14ac:dyDescent="0.35">
      <c r="A943" t="s">
        <v>2766</v>
      </c>
      <c r="B943" s="2">
        <v>45690</v>
      </c>
      <c r="C943" t="s">
        <v>294</v>
      </c>
      <c r="D943" t="s">
        <v>1729</v>
      </c>
      <c r="E943" t="s">
        <v>1772</v>
      </c>
      <c r="F943">
        <v>3</v>
      </c>
      <c r="G943">
        <v>219.96</v>
      </c>
      <c r="H943">
        <v>0.18</v>
      </c>
      <c r="I943" t="s">
        <v>1825</v>
      </c>
      <c r="J943">
        <v>541.10160000000008</v>
      </c>
    </row>
    <row r="944" spans="1:10" x14ac:dyDescent="0.35">
      <c r="A944" t="s">
        <v>2767</v>
      </c>
      <c r="B944" s="2">
        <v>45841</v>
      </c>
      <c r="C944" t="s">
        <v>1457</v>
      </c>
      <c r="D944" t="s">
        <v>1689</v>
      </c>
      <c r="E944" t="s">
        <v>1809</v>
      </c>
      <c r="F944">
        <v>3</v>
      </c>
      <c r="G944">
        <v>385.74</v>
      </c>
      <c r="H944">
        <v>0.27</v>
      </c>
      <c r="I944" t="s">
        <v>1823</v>
      </c>
      <c r="J944">
        <v>844.77059999999994</v>
      </c>
    </row>
    <row r="945" spans="1:10" x14ac:dyDescent="0.35">
      <c r="A945" t="s">
        <v>2768</v>
      </c>
      <c r="B945" s="2">
        <v>45380</v>
      </c>
      <c r="C945" t="s">
        <v>1399</v>
      </c>
      <c r="D945" t="s">
        <v>1709</v>
      </c>
      <c r="E945" t="s">
        <v>1809</v>
      </c>
      <c r="F945">
        <v>2</v>
      </c>
      <c r="G945">
        <v>830.94</v>
      </c>
      <c r="H945">
        <v>0.28000000000000003</v>
      </c>
      <c r="I945" t="s">
        <v>1825</v>
      </c>
      <c r="J945">
        <v>1196.5536</v>
      </c>
    </row>
    <row r="946" spans="1:10" x14ac:dyDescent="0.35">
      <c r="A946" t="s">
        <v>2769</v>
      </c>
      <c r="B946" s="2">
        <v>45503</v>
      </c>
      <c r="C946" t="s">
        <v>1195</v>
      </c>
      <c r="D946" t="s">
        <v>1550</v>
      </c>
      <c r="E946" t="s">
        <v>1785</v>
      </c>
      <c r="F946">
        <v>3</v>
      </c>
      <c r="G946">
        <v>462.75</v>
      </c>
      <c r="H946">
        <v>0.22</v>
      </c>
      <c r="I946" t="s">
        <v>1825</v>
      </c>
      <c r="J946">
        <v>1082.835</v>
      </c>
    </row>
    <row r="947" spans="1:10" x14ac:dyDescent="0.35">
      <c r="A947" t="s">
        <v>2770</v>
      </c>
      <c r="B947" s="2">
        <v>45567</v>
      </c>
      <c r="C947" t="s">
        <v>246</v>
      </c>
      <c r="D947" t="s">
        <v>1575</v>
      </c>
      <c r="E947" t="s">
        <v>1800</v>
      </c>
      <c r="F947">
        <v>4</v>
      </c>
      <c r="G947">
        <v>973.9</v>
      </c>
      <c r="H947">
        <v>0.02</v>
      </c>
      <c r="I947" t="s">
        <v>1828</v>
      </c>
      <c r="J947">
        <v>3817.6880000000001</v>
      </c>
    </row>
    <row r="948" spans="1:10" x14ac:dyDescent="0.35">
      <c r="A948" t="s">
        <v>2771</v>
      </c>
      <c r="B948" s="2">
        <v>45600</v>
      </c>
      <c r="C948" t="s">
        <v>474</v>
      </c>
      <c r="D948" t="s">
        <v>1617</v>
      </c>
      <c r="E948" t="s">
        <v>1756</v>
      </c>
      <c r="F948">
        <v>2</v>
      </c>
      <c r="G948">
        <v>157.18</v>
      </c>
      <c r="H948">
        <v>0.15</v>
      </c>
      <c r="I948" t="s">
        <v>1823</v>
      </c>
      <c r="J948">
        <v>267.20600000000002</v>
      </c>
    </row>
    <row r="949" spans="1:10" x14ac:dyDescent="0.35">
      <c r="A949" t="s">
        <v>2772</v>
      </c>
      <c r="B949" s="2">
        <v>45415</v>
      </c>
      <c r="C949" t="s">
        <v>63</v>
      </c>
      <c r="D949" t="s">
        <v>1693</v>
      </c>
      <c r="E949" t="s">
        <v>1796</v>
      </c>
      <c r="F949">
        <v>3</v>
      </c>
      <c r="G949">
        <v>239.57</v>
      </c>
      <c r="H949">
        <v>0.16</v>
      </c>
      <c r="I949" t="s">
        <v>1823</v>
      </c>
      <c r="J949">
        <v>603.71640000000002</v>
      </c>
    </row>
    <row r="950" spans="1:10" x14ac:dyDescent="0.35">
      <c r="A950" t="s">
        <v>2773</v>
      </c>
      <c r="B950" s="2">
        <v>45343</v>
      </c>
      <c r="C950" t="s">
        <v>1028</v>
      </c>
      <c r="D950" t="s">
        <v>1564</v>
      </c>
      <c r="E950" t="s">
        <v>1803</v>
      </c>
      <c r="F950">
        <v>4</v>
      </c>
      <c r="G950">
        <v>583.21</v>
      </c>
      <c r="H950">
        <v>0.2</v>
      </c>
      <c r="I950" t="s">
        <v>1823</v>
      </c>
      <c r="J950">
        <v>1866.2719999999999</v>
      </c>
    </row>
    <row r="951" spans="1:10" x14ac:dyDescent="0.35">
      <c r="A951" t="s">
        <v>2774</v>
      </c>
      <c r="B951" s="2">
        <v>45399</v>
      </c>
      <c r="C951" t="s">
        <v>1282</v>
      </c>
      <c r="D951" t="s">
        <v>1709</v>
      </c>
      <c r="E951" t="s">
        <v>1781</v>
      </c>
      <c r="F951">
        <v>3</v>
      </c>
      <c r="G951">
        <v>758.75</v>
      </c>
      <c r="H951">
        <v>0.27</v>
      </c>
      <c r="I951" t="s">
        <v>1825</v>
      </c>
      <c r="J951">
        <v>1661.6624999999999</v>
      </c>
    </row>
    <row r="952" spans="1:10" x14ac:dyDescent="0.35">
      <c r="A952" t="s">
        <v>2775</v>
      </c>
      <c r="B952" s="2">
        <v>45689</v>
      </c>
      <c r="C952" t="s">
        <v>974</v>
      </c>
      <c r="D952" t="s">
        <v>1669</v>
      </c>
      <c r="E952" t="s">
        <v>1772</v>
      </c>
      <c r="F952">
        <v>4</v>
      </c>
      <c r="G952">
        <v>372.42</v>
      </c>
      <c r="H952">
        <v>0.19</v>
      </c>
      <c r="I952" t="s">
        <v>1823</v>
      </c>
      <c r="J952">
        <v>1206.6407999999999</v>
      </c>
    </row>
    <row r="953" spans="1:10" x14ac:dyDescent="0.35">
      <c r="A953" t="s">
        <v>2776</v>
      </c>
      <c r="B953" s="2">
        <v>45699</v>
      </c>
      <c r="C953" t="s">
        <v>516</v>
      </c>
      <c r="D953" t="s">
        <v>1673</v>
      </c>
      <c r="E953" t="s">
        <v>1812</v>
      </c>
      <c r="F953">
        <v>4</v>
      </c>
      <c r="G953">
        <v>286.27999999999997</v>
      </c>
      <c r="H953">
        <v>0.28000000000000003</v>
      </c>
      <c r="I953" t="s">
        <v>1825</v>
      </c>
      <c r="J953">
        <v>824.48639999999989</v>
      </c>
    </row>
    <row r="954" spans="1:10" x14ac:dyDescent="0.35">
      <c r="A954" t="s">
        <v>2777</v>
      </c>
      <c r="B954" s="2">
        <v>45663</v>
      </c>
      <c r="C954" t="s">
        <v>886</v>
      </c>
      <c r="D954" t="s">
        <v>1693</v>
      </c>
      <c r="E954" t="s">
        <v>1791</v>
      </c>
      <c r="F954">
        <v>3</v>
      </c>
      <c r="G954">
        <v>488.37</v>
      </c>
      <c r="H954">
        <v>0.27</v>
      </c>
      <c r="I954" t="s">
        <v>1828</v>
      </c>
      <c r="J954">
        <v>1069.5302999999999</v>
      </c>
    </row>
    <row r="955" spans="1:10" x14ac:dyDescent="0.35">
      <c r="A955" t="s">
        <v>2778</v>
      </c>
      <c r="B955" s="2">
        <v>45377</v>
      </c>
      <c r="C955" t="s">
        <v>1445</v>
      </c>
      <c r="D955" t="s">
        <v>1721</v>
      </c>
      <c r="E955" t="s">
        <v>1781</v>
      </c>
      <c r="F955">
        <v>3</v>
      </c>
      <c r="G955">
        <v>662.82</v>
      </c>
      <c r="H955">
        <v>0.01</v>
      </c>
      <c r="I955" t="s">
        <v>1828</v>
      </c>
      <c r="J955">
        <v>1968.5753999999999</v>
      </c>
    </row>
    <row r="956" spans="1:10" x14ac:dyDescent="0.35">
      <c r="A956" t="s">
        <v>2779</v>
      </c>
      <c r="B956" s="2">
        <v>45412</v>
      </c>
      <c r="C956" t="s">
        <v>1526</v>
      </c>
      <c r="D956" t="s">
        <v>1556</v>
      </c>
      <c r="E956" t="s">
        <v>1803</v>
      </c>
      <c r="F956">
        <v>2</v>
      </c>
      <c r="G956">
        <v>824.34</v>
      </c>
      <c r="H956">
        <v>0.1</v>
      </c>
      <c r="I956" t="s">
        <v>1828</v>
      </c>
      <c r="J956">
        <v>1483.8119999999999</v>
      </c>
    </row>
    <row r="957" spans="1:10" x14ac:dyDescent="0.35">
      <c r="A957" t="s">
        <v>2780</v>
      </c>
      <c r="B957" s="2">
        <v>45349</v>
      </c>
      <c r="C957" t="s">
        <v>395</v>
      </c>
      <c r="D957" t="s">
        <v>1665</v>
      </c>
      <c r="E957" t="s">
        <v>1781</v>
      </c>
      <c r="F957">
        <v>1</v>
      </c>
      <c r="G957">
        <v>437.12</v>
      </c>
      <c r="H957">
        <v>0.21</v>
      </c>
      <c r="I957" t="s">
        <v>1823</v>
      </c>
      <c r="J957">
        <v>345.32479999999998</v>
      </c>
    </row>
    <row r="958" spans="1:10" x14ac:dyDescent="0.35">
      <c r="A958" t="s">
        <v>2781</v>
      </c>
      <c r="B958" s="2">
        <v>45486</v>
      </c>
      <c r="C958" t="s">
        <v>1117</v>
      </c>
      <c r="D958" t="s">
        <v>1723</v>
      </c>
      <c r="E958" t="s">
        <v>1775</v>
      </c>
      <c r="F958">
        <v>3</v>
      </c>
      <c r="G958">
        <v>23.37</v>
      </c>
      <c r="H958">
        <v>0.15</v>
      </c>
      <c r="I958" t="s">
        <v>1825</v>
      </c>
      <c r="J958">
        <v>59.593499999999999</v>
      </c>
    </row>
    <row r="959" spans="1:10" x14ac:dyDescent="0.35">
      <c r="A959" t="s">
        <v>2782</v>
      </c>
      <c r="B959" s="2">
        <v>45761</v>
      </c>
      <c r="C959" t="s">
        <v>615</v>
      </c>
      <c r="D959" t="s">
        <v>1619</v>
      </c>
      <c r="E959" t="s">
        <v>1781</v>
      </c>
      <c r="F959">
        <v>1</v>
      </c>
      <c r="G959">
        <v>579.69000000000005</v>
      </c>
      <c r="H959">
        <v>0.02</v>
      </c>
      <c r="I959" t="s">
        <v>1823</v>
      </c>
      <c r="J959">
        <v>568.09620000000007</v>
      </c>
    </row>
    <row r="960" spans="1:10" x14ac:dyDescent="0.35">
      <c r="A960" t="s">
        <v>2783</v>
      </c>
      <c r="B960" s="2">
        <v>45639</v>
      </c>
      <c r="C960" t="s">
        <v>1333</v>
      </c>
      <c r="D960" t="s">
        <v>1703</v>
      </c>
      <c r="E960" t="s">
        <v>1798</v>
      </c>
      <c r="F960">
        <v>3</v>
      </c>
      <c r="G960">
        <v>240.51</v>
      </c>
      <c r="H960">
        <v>7.0000000000000007E-2</v>
      </c>
      <c r="I960" t="s">
        <v>1823</v>
      </c>
      <c r="J960">
        <v>671.02289999999994</v>
      </c>
    </row>
    <row r="961" spans="1:10" x14ac:dyDescent="0.35">
      <c r="A961" t="s">
        <v>2784</v>
      </c>
      <c r="B961" s="2">
        <v>45893</v>
      </c>
      <c r="C961" t="s">
        <v>1192</v>
      </c>
      <c r="D961" t="s">
        <v>1597</v>
      </c>
      <c r="E961" t="s">
        <v>1798</v>
      </c>
      <c r="F961">
        <v>2</v>
      </c>
      <c r="G961">
        <v>855.4</v>
      </c>
      <c r="H961">
        <v>0.08</v>
      </c>
      <c r="I961" t="s">
        <v>1828</v>
      </c>
      <c r="J961">
        <v>1573.9359999999999</v>
      </c>
    </row>
    <row r="962" spans="1:10" x14ac:dyDescent="0.35">
      <c r="A962" t="s">
        <v>2785</v>
      </c>
      <c r="B962" s="2">
        <v>45227</v>
      </c>
      <c r="C962" t="s">
        <v>40</v>
      </c>
      <c r="D962" t="s">
        <v>1727</v>
      </c>
      <c r="E962" t="s">
        <v>1778</v>
      </c>
      <c r="F962">
        <v>1</v>
      </c>
      <c r="G962">
        <v>537.26</v>
      </c>
      <c r="H962">
        <v>0.09</v>
      </c>
      <c r="I962" t="s">
        <v>1823</v>
      </c>
      <c r="J962">
        <v>488.90660000000003</v>
      </c>
    </row>
    <row r="963" spans="1:10" x14ac:dyDescent="0.35">
      <c r="A963" t="s">
        <v>2786</v>
      </c>
      <c r="B963" s="2">
        <v>45637</v>
      </c>
      <c r="C963" t="s">
        <v>1198</v>
      </c>
      <c r="D963" t="s">
        <v>1649</v>
      </c>
      <c r="E963" t="s">
        <v>1788</v>
      </c>
      <c r="F963">
        <v>3</v>
      </c>
      <c r="G963">
        <v>918.26</v>
      </c>
      <c r="H963">
        <v>0.17</v>
      </c>
      <c r="I963" t="s">
        <v>1828</v>
      </c>
      <c r="J963">
        <v>2286.4674</v>
      </c>
    </row>
    <row r="964" spans="1:10" x14ac:dyDescent="0.35">
      <c r="A964" t="s">
        <v>2787</v>
      </c>
      <c r="B964" s="2">
        <v>45472</v>
      </c>
      <c r="C964" t="s">
        <v>340</v>
      </c>
      <c r="D964" t="s">
        <v>1556</v>
      </c>
      <c r="E964" t="s">
        <v>1785</v>
      </c>
      <c r="F964">
        <v>4</v>
      </c>
      <c r="G964">
        <v>579.70000000000005</v>
      </c>
      <c r="H964">
        <v>0.18</v>
      </c>
      <c r="I964" t="s">
        <v>1825</v>
      </c>
      <c r="J964">
        <v>1901.4159999999999</v>
      </c>
    </row>
    <row r="965" spans="1:10" x14ac:dyDescent="0.35">
      <c r="A965" t="s">
        <v>2788</v>
      </c>
      <c r="B965" s="2">
        <v>45710</v>
      </c>
      <c r="C965" t="s">
        <v>489</v>
      </c>
      <c r="D965" t="s">
        <v>1633</v>
      </c>
      <c r="E965" t="s">
        <v>1775</v>
      </c>
      <c r="F965">
        <v>1</v>
      </c>
      <c r="G965">
        <v>824.32</v>
      </c>
      <c r="H965">
        <v>0.18</v>
      </c>
      <c r="I965" t="s">
        <v>1823</v>
      </c>
      <c r="J965">
        <v>675.94240000000013</v>
      </c>
    </row>
    <row r="966" spans="1:10" x14ac:dyDescent="0.35">
      <c r="A966" t="s">
        <v>2789</v>
      </c>
      <c r="B966" s="2">
        <v>45682</v>
      </c>
      <c r="C966" t="s">
        <v>383</v>
      </c>
      <c r="D966" t="s">
        <v>1639</v>
      </c>
      <c r="E966" t="s">
        <v>1800</v>
      </c>
      <c r="F966">
        <v>4</v>
      </c>
      <c r="G966">
        <v>614.99</v>
      </c>
      <c r="H966">
        <v>0.16</v>
      </c>
      <c r="I966" t="s">
        <v>1825</v>
      </c>
      <c r="J966">
        <v>2066.3663999999999</v>
      </c>
    </row>
    <row r="967" spans="1:10" x14ac:dyDescent="0.35">
      <c r="A967" t="s">
        <v>2790</v>
      </c>
      <c r="B967" s="2">
        <v>45730</v>
      </c>
      <c r="C967" t="s">
        <v>440</v>
      </c>
      <c r="D967" t="s">
        <v>1671</v>
      </c>
      <c r="E967" t="s">
        <v>1751</v>
      </c>
      <c r="F967">
        <v>4</v>
      </c>
      <c r="G967">
        <v>189.21</v>
      </c>
      <c r="H967">
        <v>0.06</v>
      </c>
      <c r="I967" t="s">
        <v>1828</v>
      </c>
      <c r="J967">
        <v>711.42959999999994</v>
      </c>
    </row>
    <row r="968" spans="1:10" x14ac:dyDescent="0.35">
      <c r="A968" t="s">
        <v>2791</v>
      </c>
      <c r="B968" s="2">
        <v>45629</v>
      </c>
      <c r="C968" t="s">
        <v>516</v>
      </c>
      <c r="D968" t="s">
        <v>1671</v>
      </c>
      <c r="E968" t="s">
        <v>1798</v>
      </c>
      <c r="F968">
        <v>2</v>
      </c>
      <c r="G968">
        <v>233.33</v>
      </c>
      <c r="H968">
        <v>0.05</v>
      </c>
      <c r="I968" t="s">
        <v>1823</v>
      </c>
      <c r="J968">
        <v>443.327</v>
      </c>
    </row>
    <row r="969" spans="1:10" x14ac:dyDescent="0.35">
      <c r="A969" t="s">
        <v>2792</v>
      </c>
      <c r="B969" s="2">
        <v>45783</v>
      </c>
      <c r="C969" t="s">
        <v>793</v>
      </c>
      <c r="D969" t="s">
        <v>1625</v>
      </c>
      <c r="E969" t="s">
        <v>1809</v>
      </c>
      <c r="F969">
        <v>3</v>
      </c>
      <c r="G969">
        <v>529.89</v>
      </c>
      <c r="H969">
        <v>0.21</v>
      </c>
      <c r="I969" t="s">
        <v>1823</v>
      </c>
      <c r="J969">
        <v>1255.8393000000001</v>
      </c>
    </row>
    <row r="970" spans="1:10" x14ac:dyDescent="0.35">
      <c r="A970" t="s">
        <v>2793</v>
      </c>
      <c r="B970" s="2">
        <v>45518</v>
      </c>
      <c r="C970" t="s">
        <v>1503</v>
      </c>
      <c r="D970" t="s">
        <v>1731</v>
      </c>
      <c r="E970" t="s">
        <v>1756</v>
      </c>
      <c r="F970">
        <v>2</v>
      </c>
      <c r="G970">
        <v>954.1</v>
      </c>
      <c r="H970">
        <v>0.17</v>
      </c>
      <c r="I970" t="s">
        <v>1825</v>
      </c>
      <c r="J970">
        <v>1583.806</v>
      </c>
    </row>
    <row r="971" spans="1:10" x14ac:dyDescent="0.35">
      <c r="A971" t="s">
        <v>2794</v>
      </c>
      <c r="B971" s="2">
        <v>45274</v>
      </c>
      <c r="C971" t="s">
        <v>1016</v>
      </c>
      <c r="D971" t="s">
        <v>1677</v>
      </c>
      <c r="E971" t="s">
        <v>1778</v>
      </c>
      <c r="F971">
        <v>1</v>
      </c>
      <c r="G971">
        <v>370.04</v>
      </c>
      <c r="H971">
        <v>0.04</v>
      </c>
      <c r="I971" t="s">
        <v>1828</v>
      </c>
      <c r="J971">
        <v>355.23840000000001</v>
      </c>
    </row>
    <row r="972" spans="1:10" x14ac:dyDescent="0.35">
      <c r="A972" t="s">
        <v>2795</v>
      </c>
      <c r="B972" s="2">
        <v>45297</v>
      </c>
      <c r="C972" t="s">
        <v>226</v>
      </c>
      <c r="D972" t="s">
        <v>1739</v>
      </c>
      <c r="E972" t="s">
        <v>1812</v>
      </c>
      <c r="F972">
        <v>4</v>
      </c>
      <c r="G972">
        <v>492.71</v>
      </c>
      <c r="H972">
        <v>0.08</v>
      </c>
      <c r="I972" t="s">
        <v>1823</v>
      </c>
      <c r="J972">
        <v>1813.1728000000001</v>
      </c>
    </row>
    <row r="973" spans="1:10" x14ac:dyDescent="0.35">
      <c r="A973" t="s">
        <v>2796</v>
      </c>
      <c r="B973" s="2">
        <v>45530</v>
      </c>
      <c r="C973" t="s">
        <v>889</v>
      </c>
      <c r="D973" t="s">
        <v>1729</v>
      </c>
      <c r="E973" t="s">
        <v>1796</v>
      </c>
      <c r="F973">
        <v>4</v>
      </c>
      <c r="G973">
        <v>853.26</v>
      </c>
      <c r="H973">
        <v>0.24</v>
      </c>
      <c r="I973" t="s">
        <v>1828</v>
      </c>
      <c r="J973">
        <v>2593.9104000000002</v>
      </c>
    </row>
    <row r="974" spans="1:10" x14ac:dyDescent="0.35">
      <c r="A974" t="s">
        <v>2797</v>
      </c>
      <c r="B974" s="2">
        <v>45740</v>
      </c>
      <c r="C974" t="s">
        <v>1262</v>
      </c>
      <c r="D974" t="s">
        <v>1550</v>
      </c>
      <c r="E974" t="s">
        <v>1803</v>
      </c>
      <c r="F974">
        <v>1</v>
      </c>
      <c r="G974">
        <v>402.47</v>
      </c>
      <c r="H974">
        <v>0.19</v>
      </c>
      <c r="I974" t="s">
        <v>1825</v>
      </c>
      <c r="J974">
        <v>326.00070000000011</v>
      </c>
    </row>
    <row r="975" spans="1:10" x14ac:dyDescent="0.35">
      <c r="A975" t="s">
        <v>2798</v>
      </c>
      <c r="B975" s="2">
        <v>45311</v>
      </c>
      <c r="C975" t="s">
        <v>1251</v>
      </c>
      <c r="D975" t="s">
        <v>1655</v>
      </c>
      <c r="E975" t="s">
        <v>1809</v>
      </c>
      <c r="F975">
        <v>2</v>
      </c>
      <c r="G975">
        <v>528.29999999999995</v>
      </c>
      <c r="H975">
        <v>0.24</v>
      </c>
      <c r="I975" t="s">
        <v>1823</v>
      </c>
      <c r="J975">
        <v>803.01599999999996</v>
      </c>
    </row>
    <row r="976" spans="1:10" x14ac:dyDescent="0.35">
      <c r="A976" t="s">
        <v>2799</v>
      </c>
      <c r="B976" s="2">
        <v>45667</v>
      </c>
      <c r="C976" t="s">
        <v>1373</v>
      </c>
      <c r="D976" t="s">
        <v>1567</v>
      </c>
      <c r="E976" t="s">
        <v>1775</v>
      </c>
      <c r="F976">
        <v>4</v>
      </c>
      <c r="G976">
        <v>599.85</v>
      </c>
      <c r="H976">
        <v>0.25</v>
      </c>
      <c r="I976" t="s">
        <v>1823</v>
      </c>
      <c r="J976">
        <v>1799.55</v>
      </c>
    </row>
    <row r="977" spans="1:10" x14ac:dyDescent="0.35">
      <c r="A977" t="s">
        <v>2800</v>
      </c>
      <c r="B977" s="2">
        <v>45281</v>
      </c>
      <c r="C977" t="s">
        <v>956</v>
      </c>
      <c r="D977" t="s">
        <v>1579</v>
      </c>
      <c r="E977" t="s">
        <v>1785</v>
      </c>
      <c r="F977">
        <v>2</v>
      </c>
      <c r="G977">
        <v>61.42</v>
      </c>
      <c r="H977">
        <v>0.08</v>
      </c>
      <c r="I977" t="s">
        <v>1825</v>
      </c>
      <c r="J977">
        <v>113.0128</v>
      </c>
    </row>
    <row r="978" spans="1:10" x14ac:dyDescent="0.35">
      <c r="A978" t="s">
        <v>2801</v>
      </c>
      <c r="B978" s="2">
        <v>45693</v>
      </c>
      <c r="C978" t="s">
        <v>796</v>
      </c>
      <c r="D978" t="s">
        <v>1585</v>
      </c>
      <c r="E978" t="s">
        <v>1788</v>
      </c>
      <c r="F978">
        <v>2</v>
      </c>
      <c r="G978">
        <v>466.42</v>
      </c>
      <c r="H978">
        <v>0.12</v>
      </c>
      <c r="I978" t="s">
        <v>1825</v>
      </c>
      <c r="J978">
        <v>820.89920000000006</v>
      </c>
    </row>
    <row r="979" spans="1:10" x14ac:dyDescent="0.35">
      <c r="A979" t="s">
        <v>2802</v>
      </c>
      <c r="B979" s="2">
        <v>45857</v>
      </c>
      <c r="C979" t="s">
        <v>352</v>
      </c>
      <c r="D979" t="s">
        <v>1609</v>
      </c>
      <c r="E979" t="s">
        <v>1772</v>
      </c>
      <c r="F979">
        <v>4</v>
      </c>
      <c r="G979">
        <v>540.69000000000005</v>
      </c>
      <c r="H979">
        <v>0.09</v>
      </c>
      <c r="I979" t="s">
        <v>1828</v>
      </c>
      <c r="J979">
        <v>1968.1116</v>
      </c>
    </row>
    <row r="980" spans="1:10" x14ac:dyDescent="0.35">
      <c r="A980" t="s">
        <v>2803</v>
      </c>
      <c r="B980" s="2">
        <v>45737</v>
      </c>
      <c r="C980" t="s">
        <v>941</v>
      </c>
      <c r="D980" t="s">
        <v>1585</v>
      </c>
      <c r="E980" t="s">
        <v>1796</v>
      </c>
      <c r="F980">
        <v>3</v>
      </c>
      <c r="G980">
        <v>677.46</v>
      </c>
      <c r="H980">
        <v>0.05</v>
      </c>
      <c r="I980" t="s">
        <v>1823</v>
      </c>
      <c r="J980">
        <v>1930.761</v>
      </c>
    </row>
    <row r="981" spans="1:10" x14ac:dyDescent="0.35">
      <c r="A981" t="s">
        <v>2804</v>
      </c>
      <c r="B981" s="2">
        <v>45771</v>
      </c>
      <c r="C981" t="s">
        <v>1031</v>
      </c>
      <c r="D981" t="s">
        <v>1589</v>
      </c>
      <c r="E981" t="s">
        <v>1756</v>
      </c>
      <c r="F981">
        <v>3</v>
      </c>
      <c r="G981">
        <v>614.63</v>
      </c>
      <c r="H981">
        <v>0.06</v>
      </c>
      <c r="I981" t="s">
        <v>1825</v>
      </c>
      <c r="J981">
        <v>1733.2565999999999</v>
      </c>
    </row>
    <row r="982" spans="1:10" x14ac:dyDescent="0.35">
      <c r="A982" t="s">
        <v>2805</v>
      </c>
      <c r="B982" s="2">
        <v>45272</v>
      </c>
      <c r="C982" t="s">
        <v>745</v>
      </c>
      <c r="D982" t="s">
        <v>1679</v>
      </c>
      <c r="E982" t="s">
        <v>1781</v>
      </c>
      <c r="F982">
        <v>4</v>
      </c>
      <c r="G982">
        <v>649.52</v>
      </c>
      <c r="H982">
        <v>0.11</v>
      </c>
      <c r="I982" t="s">
        <v>1823</v>
      </c>
      <c r="J982">
        <v>2312.2912000000001</v>
      </c>
    </row>
    <row r="983" spans="1:10" x14ac:dyDescent="0.35">
      <c r="A983" t="s">
        <v>2806</v>
      </c>
      <c r="B983" s="2">
        <v>45481</v>
      </c>
      <c r="C983" t="s">
        <v>1376</v>
      </c>
      <c r="D983" t="s">
        <v>1717</v>
      </c>
      <c r="E983" t="s">
        <v>1781</v>
      </c>
      <c r="F983">
        <v>2</v>
      </c>
      <c r="G983">
        <v>943.93</v>
      </c>
      <c r="H983">
        <v>0.22</v>
      </c>
      <c r="I983" t="s">
        <v>1825</v>
      </c>
      <c r="J983">
        <v>1472.5308</v>
      </c>
    </row>
    <row r="984" spans="1:10" x14ac:dyDescent="0.35">
      <c r="A984" t="s">
        <v>2807</v>
      </c>
      <c r="B984" s="2">
        <v>45228</v>
      </c>
      <c r="C984" t="s">
        <v>549</v>
      </c>
      <c r="D984" t="s">
        <v>1609</v>
      </c>
      <c r="E984" t="s">
        <v>1781</v>
      </c>
      <c r="F984">
        <v>4</v>
      </c>
      <c r="G984">
        <v>538.73</v>
      </c>
      <c r="H984">
        <v>0.03</v>
      </c>
      <c r="I984" t="s">
        <v>1823</v>
      </c>
      <c r="J984">
        <v>2090.2723999999998</v>
      </c>
    </row>
    <row r="985" spans="1:10" x14ac:dyDescent="0.35">
      <c r="A985" t="s">
        <v>2808</v>
      </c>
      <c r="B985" s="2">
        <v>45432</v>
      </c>
      <c r="C985" t="s">
        <v>317</v>
      </c>
      <c r="D985" t="s">
        <v>1679</v>
      </c>
      <c r="E985" t="s">
        <v>1781</v>
      </c>
      <c r="F985">
        <v>2</v>
      </c>
      <c r="G985">
        <v>853.93</v>
      </c>
      <c r="H985">
        <v>0.01</v>
      </c>
      <c r="I985" t="s">
        <v>1825</v>
      </c>
      <c r="J985">
        <v>1690.7814000000001</v>
      </c>
    </row>
    <row r="986" spans="1:10" x14ac:dyDescent="0.35">
      <c r="A986" t="s">
        <v>2809</v>
      </c>
      <c r="B986" s="2">
        <v>45914</v>
      </c>
      <c r="C986" t="s">
        <v>1509</v>
      </c>
      <c r="D986" t="s">
        <v>1605</v>
      </c>
      <c r="E986" t="s">
        <v>1768</v>
      </c>
      <c r="F986">
        <v>4</v>
      </c>
      <c r="G986">
        <v>465.42</v>
      </c>
      <c r="H986">
        <v>0.26</v>
      </c>
      <c r="I986" t="s">
        <v>1828</v>
      </c>
      <c r="J986">
        <v>1377.6432</v>
      </c>
    </row>
    <row r="987" spans="1:10" x14ac:dyDescent="0.35">
      <c r="A987" t="s">
        <v>2810</v>
      </c>
      <c r="B987" s="2">
        <v>45758</v>
      </c>
      <c r="C987" t="s">
        <v>207</v>
      </c>
      <c r="D987" t="s">
        <v>1545</v>
      </c>
      <c r="E987" t="s">
        <v>1791</v>
      </c>
      <c r="F987">
        <v>4</v>
      </c>
      <c r="G987">
        <v>880.26</v>
      </c>
      <c r="H987">
        <v>0.11</v>
      </c>
      <c r="I987" t="s">
        <v>1828</v>
      </c>
      <c r="J987">
        <v>3133.7256000000002</v>
      </c>
    </row>
    <row r="988" spans="1:10" x14ac:dyDescent="0.35">
      <c r="A988" t="s">
        <v>2811</v>
      </c>
      <c r="B988" s="2">
        <v>45429</v>
      </c>
      <c r="C988" t="s">
        <v>1486</v>
      </c>
      <c r="D988" t="s">
        <v>1649</v>
      </c>
      <c r="E988" t="s">
        <v>1791</v>
      </c>
      <c r="F988">
        <v>3</v>
      </c>
      <c r="G988">
        <v>461.02</v>
      </c>
      <c r="H988">
        <v>0.28999999999999998</v>
      </c>
      <c r="I988" t="s">
        <v>1825</v>
      </c>
      <c r="J988">
        <v>981.97259999999994</v>
      </c>
    </row>
    <row r="989" spans="1:10" x14ac:dyDescent="0.35">
      <c r="A989" t="s">
        <v>2812</v>
      </c>
      <c r="B989" s="2">
        <v>45578</v>
      </c>
      <c r="C989" t="s">
        <v>110</v>
      </c>
      <c r="D989" t="s">
        <v>1597</v>
      </c>
      <c r="E989" t="s">
        <v>1796</v>
      </c>
      <c r="F989">
        <v>1</v>
      </c>
      <c r="G989">
        <v>531.99</v>
      </c>
      <c r="H989">
        <v>0.17</v>
      </c>
      <c r="I989" t="s">
        <v>1825</v>
      </c>
      <c r="J989">
        <v>441.55169999999998</v>
      </c>
    </row>
    <row r="990" spans="1:10" x14ac:dyDescent="0.35">
      <c r="A990" t="s">
        <v>2813</v>
      </c>
      <c r="B990" s="2">
        <v>45486</v>
      </c>
      <c r="C990" t="s">
        <v>27</v>
      </c>
      <c r="D990" t="s">
        <v>1641</v>
      </c>
      <c r="E990" t="s">
        <v>1806</v>
      </c>
      <c r="F990">
        <v>2</v>
      </c>
      <c r="G990">
        <v>274.08999999999997</v>
      </c>
      <c r="H990">
        <v>0.13</v>
      </c>
      <c r="I990" t="s">
        <v>1825</v>
      </c>
      <c r="J990">
        <v>476.91660000000002</v>
      </c>
    </row>
    <row r="991" spans="1:10" x14ac:dyDescent="0.35">
      <c r="A991" t="s">
        <v>2814</v>
      </c>
      <c r="B991" s="2">
        <v>45694</v>
      </c>
      <c r="C991" t="s">
        <v>1370</v>
      </c>
      <c r="D991" t="s">
        <v>1723</v>
      </c>
      <c r="E991" t="s">
        <v>1788</v>
      </c>
      <c r="F991">
        <v>1</v>
      </c>
      <c r="G991">
        <v>66.14</v>
      </c>
      <c r="H991">
        <v>0.14000000000000001</v>
      </c>
      <c r="I991" t="s">
        <v>1828</v>
      </c>
      <c r="J991">
        <v>56.880400000000002</v>
      </c>
    </row>
    <row r="992" spans="1:10" x14ac:dyDescent="0.35">
      <c r="A992" t="s">
        <v>2815</v>
      </c>
      <c r="B992" s="2">
        <v>45875</v>
      </c>
      <c r="C992" t="s">
        <v>280</v>
      </c>
      <c r="D992" t="s">
        <v>1587</v>
      </c>
      <c r="E992" t="s">
        <v>1785</v>
      </c>
      <c r="F992">
        <v>3</v>
      </c>
      <c r="G992">
        <v>955.82</v>
      </c>
      <c r="H992">
        <v>0.16</v>
      </c>
      <c r="I992" t="s">
        <v>1828</v>
      </c>
      <c r="J992">
        <v>2408.6664000000001</v>
      </c>
    </row>
    <row r="993" spans="1:10" x14ac:dyDescent="0.35">
      <c r="A993" t="s">
        <v>2816</v>
      </c>
      <c r="B993" s="2">
        <v>45432</v>
      </c>
      <c r="C993" t="s">
        <v>1004</v>
      </c>
      <c r="D993" t="s">
        <v>1591</v>
      </c>
      <c r="E993" t="s">
        <v>1793</v>
      </c>
      <c r="F993">
        <v>1</v>
      </c>
      <c r="G993">
        <v>904.92</v>
      </c>
      <c r="H993">
        <v>0.13</v>
      </c>
      <c r="I993" t="s">
        <v>1823</v>
      </c>
      <c r="J993">
        <v>787.28039999999999</v>
      </c>
    </row>
    <row r="994" spans="1:10" x14ac:dyDescent="0.35">
      <c r="A994" t="s">
        <v>2817</v>
      </c>
      <c r="B994" s="2">
        <v>45575</v>
      </c>
      <c r="C994" t="s">
        <v>8</v>
      </c>
      <c r="D994" t="s">
        <v>1627</v>
      </c>
      <c r="E994" t="s">
        <v>1778</v>
      </c>
      <c r="F994">
        <v>3</v>
      </c>
      <c r="G994">
        <v>490.02</v>
      </c>
      <c r="H994">
        <v>0.26</v>
      </c>
      <c r="I994" t="s">
        <v>1823</v>
      </c>
      <c r="J994">
        <v>1087.8444</v>
      </c>
    </row>
    <row r="995" spans="1:10" x14ac:dyDescent="0.35">
      <c r="A995" t="s">
        <v>2818</v>
      </c>
      <c r="B995" s="2">
        <v>45340</v>
      </c>
      <c r="C995" t="s">
        <v>1135</v>
      </c>
      <c r="D995" t="s">
        <v>1585</v>
      </c>
      <c r="E995" t="s">
        <v>1775</v>
      </c>
      <c r="F995">
        <v>2</v>
      </c>
      <c r="G995">
        <v>957.54</v>
      </c>
      <c r="H995">
        <v>0.1</v>
      </c>
      <c r="I995" t="s">
        <v>1828</v>
      </c>
      <c r="J995">
        <v>1723.5719999999999</v>
      </c>
    </row>
    <row r="996" spans="1:10" x14ac:dyDescent="0.35">
      <c r="A996" t="s">
        <v>2819</v>
      </c>
      <c r="B996" s="2">
        <v>45926</v>
      </c>
      <c r="C996" t="s">
        <v>1034</v>
      </c>
      <c r="D996" t="s">
        <v>1745</v>
      </c>
      <c r="E996" t="s">
        <v>1796</v>
      </c>
      <c r="F996">
        <v>2</v>
      </c>
      <c r="G996">
        <v>314.39999999999998</v>
      </c>
      <c r="H996">
        <v>7.0000000000000007E-2</v>
      </c>
      <c r="I996" t="s">
        <v>1825</v>
      </c>
      <c r="J996">
        <v>584.78399999999988</v>
      </c>
    </row>
    <row r="997" spans="1:10" x14ac:dyDescent="0.35">
      <c r="A997" t="s">
        <v>2820</v>
      </c>
      <c r="B997" s="2">
        <v>45373</v>
      </c>
      <c r="C997" t="s">
        <v>1228</v>
      </c>
      <c r="D997" t="s">
        <v>1595</v>
      </c>
      <c r="E997" t="s">
        <v>1775</v>
      </c>
      <c r="F997">
        <v>3</v>
      </c>
      <c r="G997">
        <v>480.11</v>
      </c>
      <c r="H997">
        <v>0.11</v>
      </c>
      <c r="I997" t="s">
        <v>1825</v>
      </c>
      <c r="J997">
        <v>1281.8937000000001</v>
      </c>
    </row>
    <row r="998" spans="1:10" x14ac:dyDescent="0.35">
      <c r="A998" t="s">
        <v>2821</v>
      </c>
      <c r="B998" s="2">
        <v>45579</v>
      </c>
      <c r="C998" t="s">
        <v>1210</v>
      </c>
      <c r="D998" t="s">
        <v>1643</v>
      </c>
      <c r="E998" t="s">
        <v>1775</v>
      </c>
      <c r="F998">
        <v>4</v>
      </c>
      <c r="G998">
        <v>826.55</v>
      </c>
      <c r="H998">
        <v>0.28000000000000003</v>
      </c>
      <c r="I998" t="s">
        <v>1823</v>
      </c>
      <c r="J998">
        <v>2380.4639999999999</v>
      </c>
    </row>
    <row r="999" spans="1:10" x14ac:dyDescent="0.35">
      <c r="A999" t="s">
        <v>2822</v>
      </c>
      <c r="B999" s="2">
        <v>45805</v>
      </c>
      <c r="C999" t="s">
        <v>624</v>
      </c>
      <c r="D999" t="s">
        <v>1601</v>
      </c>
      <c r="E999" t="s">
        <v>1765</v>
      </c>
      <c r="F999">
        <v>3</v>
      </c>
      <c r="G999">
        <v>530.16999999999996</v>
      </c>
      <c r="H999">
        <v>0.18</v>
      </c>
      <c r="I999" t="s">
        <v>1825</v>
      </c>
      <c r="J999">
        <v>1304.2182</v>
      </c>
    </row>
    <row r="1000" spans="1:10" x14ac:dyDescent="0.35">
      <c r="A1000" t="s">
        <v>2823</v>
      </c>
      <c r="B1000" s="2">
        <v>45522</v>
      </c>
      <c r="C1000" t="s">
        <v>1265</v>
      </c>
      <c r="D1000" t="s">
        <v>1615</v>
      </c>
      <c r="E1000" t="s">
        <v>1806</v>
      </c>
      <c r="F1000">
        <v>3</v>
      </c>
      <c r="G1000">
        <v>336.17</v>
      </c>
      <c r="H1000">
        <v>0.04</v>
      </c>
      <c r="I1000" t="s">
        <v>1828</v>
      </c>
      <c r="J1000">
        <v>968.16959999999995</v>
      </c>
    </row>
    <row r="1001" spans="1:10" x14ac:dyDescent="0.35">
      <c r="A1001" t="s">
        <v>2824</v>
      </c>
      <c r="B1001" s="2">
        <v>45304</v>
      </c>
      <c r="C1001" t="s">
        <v>1306</v>
      </c>
      <c r="D1001" t="s">
        <v>1709</v>
      </c>
      <c r="E1001" t="s">
        <v>1781</v>
      </c>
      <c r="F1001">
        <v>4</v>
      </c>
      <c r="G1001">
        <v>22.51</v>
      </c>
      <c r="H1001">
        <v>0.27</v>
      </c>
      <c r="I1001" t="s">
        <v>1825</v>
      </c>
      <c r="J1001">
        <v>65.729200000000006</v>
      </c>
    </row>
    <row r="1002" spans="1:10" x14ac:dyDescent="0.35">
      <c r="A1002" t="s">
        <v>2825</v>
      </c>
      <c r="B1002" s="2">
        <v>45456</v>
      </c>
      <c r="C1002" t="s">
        <v>624</v>
      </c>
      <c r="D1002" t="s">
        <v>1665</v>
      </c>
      <c r="E1002" t="s">
        <v>1760</v>
      </c>
      <c r="F1002">
        <v>2</v>
      </c>
      <c r="G1002">
        <v>909.51</v>
      </c>
      <c r="H1002">
        <v>0.27</v>
      </c>
      <c r="I1002" t="s">
        <v>1823</v>
      </c>
      <c r="J1002">
        <v>1327.8846000000001</v>
      </c>
    </row>
    <row r="1003" spans="1:10" x14ac:dyDescent="0.35">
      <c r="A1003" t="s">
        <v>2826</v>
      </c>
      <c r="B1003" s="2">
        <v>45776</v>
      </c>
      <c r="C1003" t="s">
        <v>197</v>
      </c>
      <c r="D1003" t="s">
        <v>1685</v>
      </c>
      <c r="E1003" t="s">
        <v>1798</v>
      </c>
      <c r="F1003">
        <v>4</v>
      </c>
      <c r="G1003">
        <v>593.84</v>
      </c>
      <c r="H1003">
        <v>0.24</v>
      </c>
      <c r="I1003" t="s">
        <v>1825</v>
      </c>
      <c r="J1003">
        <v>1805.2736</v>
      </c>
    </row>
    <row r="1004" spans="1:10" x14ac:dyDescent="0.35">
      <c r="A1004" t="s">
        <v>2827</v>
      </c>
      <c r="B1004" s="2">
        <v>45566</v>
      </c>
      <c r="C1004" t="s">
        <v>383</v>
      </c>
      <c r="D1004" t="s">
        <v>1693</v>
      </c>
      <c r="E1004" t="s">
        <v>1788</v>
      </c>
      <c r="F1004">
        <v>3</v>
      </c>
      <c r="G1004">
        <v>909.11</v>
      </c>
      <c r="H1004">
        <v>0.23</v>
      </c>
      <c r="I1004" t="s">
        <v>1828</v>
      </c>
      <c r="J1004">
        <v>2100.0441000000001</v>
      </c>
    </row>
    <row r="1005" spans="1:10" x14ac:dyDescent="0.35">
      <c r="A1005" t="s">
        <v>2828</v>
      </c>
      <c r="B1005" s="2">
        <v>45542</v>
      </c>
      <c r="C1005" t="s">
        <v>1242</v>
      </c>
      <c r="D1005" t="s">
        <v>1595</v>
      </c>
      <c r="E1005" t="s">
        <v>1756</v>
      </c>
      <c r="F1005">
        <v>4</v>
      </c>
      <c r="G1005">
        <v>996.85</v>
      </c>
      <c r="H1005">
        <v>0.24</v>
      </c>
      <c r="I1005" t="s">
        <v>1825</v>
      </c>
      <c r="J1005">
        <v>3030.424</v>
      </c>
    </row>
    <row r="1006" spans="1:10" x14ac:dyDescent="0.35">
      <c r="A1006" t="s">
        <v>2829</v>
      </c>
      <c r="B1006" s="2">
        <v>45834</v>
      </c>
      <c r="C1006" t="s">
        <v>947</v>
      </c>
      <c r="D1006" t="s">
        <v>1542</v>
      </c>
      <c r="E1006" t="s">
        <v>1806</v>
      </c>
      <c r="F1006">
        <v>1</v>
      </c>
      <c r="G1006">
        <v>522.69000000000005</v>
      </c>
      <c r="H1006">
        <v>0.06</v>
      </c>
      <c r="I1006" t="s">
        <v>1828</v>
      </c>
      <c r="J1006">
        <v>491.32860000000011</v>
      </c>
    </row>
    <row r="1007" spans="1:10" x14ac:dyDescent="0.35">
      <c r="A1007" t="s">
        <v>2830</v>
      </c>
      <c r="B1007" s="2">
        <v>45405</v>
      </c>
      <c r="C1007" t="s">
        <v>636</v>
      </c>
      <c r="D1007" t="s">
        <v>1655</v>
      </c>
      <c r="E1007" t="s">
        <v>1765</v>
      </c>
      <c r="F1007">
        <v>3</v>
      </c>
      <c r="G1007">
        <v>261.05</v>
      </c>
      <c r="H1007">
        <v>0.12</v>
      </c>
      <c r="I1007" t="s">
        <v>1825</v>
      </c>
      <c r="J1007">
        <v>689.17200000000014</v>
      </c>
    </row>
    <row r="1008" spans="1:10" x14ac:dyDescent="0.35">
      <c r="A1008" t="s">
        <v>2831</v>
      </c>
      <c r="B1008" s="2">
        <v>45918</v>
      </c>
      <c r="C1008" t="s">
        <v>313</v>
      </c>
      <c r="D1008" t="s">
        <v>1593</v>
      </c>
      <c r="E1008" t="s">
        <v>1806</v>
      </c>
      <c r="F1008">
        <v>3</v>
      </c>
      <c r="G1008">
        <v>644.73</v>
      </c>
      <c r="H1008">
        <v>0.01</v>
      </c>
      <c r="I1008" t="s">
        <v>1828</v>
      </c>
      <c r="J1008">
        <v>1914.8480999999999</v>
      </c>
    </row>
    <row r="1009" spans="1:10" x14ac:dyDescent="0.35">
      <c r="A1009" t="s">
        <v>2832</v>
      </c>
      <c r="B1009" s="2">
        <v>45217</v>
      </c>
      <c r="C1009" t="s">
        <v>647</v>
      </c>
      <c r="D1009" t="s">
        <v>1697</v>
      </c>
      <c r="E1009" t="s">
        <v>1760</v>
      </c>
      <c r="F1009">
        <v>2</v>
      </c>
      <c r="G1009">
        <v>541.52</v>
      </c>
      <c r="H1009">
        <v>0.26</v>
      </c>
      <c r="I1009" t="s">
        <v>1825</v>
      </c>
      <c r="J1009">
        <v>801.44959999999992</v>
      </c>
    </row>
    <row r="1010" spans="1:10" x14ac:dyDescent="0.35">
      <c r="A1010" t="s">
        <v>2833</v>
      </c>
      <c r="B1010" s="2">
        <v>45259</v>
      </c>
      <c r="C1010" t="s">
        <v>1321</v>
      </c>
      <c r="D1010" t="s">
        <v>1673</v>
      </c>
      <c r="E1010" t="s">
        <v>1788</v>
      </c>
      <c r="F1010">
        <v>1</v>
      </c>
      <c r="G1010">
        <v>395.18</v>
      </c>
      <c r="H1010">
        <v>0.09</v>
      </c>
      <c r="I1010" t="s">
        <v>1825</v>
      </c>
      <c r="J1010">
        <v>359.61380000000003</v>
      </c>
    </row>
    <row r="1011" spans="1:10" x14ac:dyDescent="0.35">
      <c r="A1011" t="s">
        <v>2834</v>
      </c>
      <c r="B1011" s="2">
        <v>45740</v>
      </c>
      <c r="C1011" t="s">
        <v>355</v>
      </c>
      <c r="D1011" t="s">
        <v>1561</v>
      </c>
      <c r="E1011" t="s">
        <v>1781</v>
      </c>
      <c r="F1011">
        <v>4</v>
      </c>
      <c r="G1011">
        <v>56.37</v>
      </c>
      <c r="H1011">
        <v>0.17</v>
      </c>
      <c r="I1011" t="s">
        <v>1823</v>
      </c>
      <c r="J1011">
        <v>187.14840000000001</v>
      </c>
    </row>
    <row r="1012" spans="1:10" x14ac:dyDescent="0.35">
      <c r="A1012" t="s">
        <v>2835</v>
      </c>
      <c r="B1012" s="2">
        <v>45908</v>
      </c>
      <c r="C1012" t="s">
        <v>680</v>
      </c>
      <c r="D1012" t="s">
        <v>1705</v>
      </c>
      <c r="E1012" t="s">
        <v>1785</v>
      </c>
      <c r="F1012">
        <v>4</v>
      </c>
      <c r="G1012">
        <v>202.59</v>
      </c>
      <c r="H1012">
        <v>0.06</v>
      </c>
      <c r="I1012" t="s">
        <v>1828</v>
      </c>
      <c r="J1012">
        <v>761.73839999999996</v>
      </c>
    </row>
    <row r="1013" spans="1:10" x14ac:dyDescent="0.35">
      <c r="A1013" t="s">
        <v>2836</v>
      </c>
      <c r="B1013" s="2">
        <v>45601</v>
      </c>
      <c r="C1013" t="s">
        <v>27</v>
      </c>
      <c r="D1013" t="s">
        <v>1709</v>
      </c>
      <c r="E1013" t="s">
        <v>1772</v>
      </c>
      <c r="F1013">
        <v>2</v>
      </c>
      <c r="G1013">
        <v>358.36</v>
      </c>
      <c r="H1013">
        <v>0.05</v>
      </c>
      <c r="I1013" t="s">
        <v>1825</v>
      </c>
      <c r="J1013">
        <v>680.88400000000001</v>
      </c>
    </row>
    <row r="1014" spans="1:10" x14ac:dyDescent="0.35">
      <c r="A1014" t="s">
        <v>2837</v>
      </c>
      <c r="B1014" s="2">
        <v>45535</v>
      </c>
      <c r="C1014" t="s">
        <v>263</v>
      </c>
      <c r="D1014" t="s">
        <v>1621</v>
      </c>
      <c r="E1014" t="s">
        <v>1809</v>
      </c>
      <c r="F1014">
        <v>4</v>
      </c>
      <c r="G1014">
        <v>85.62</v>
      </c>
      <c r="H1014">
        <v>0.28000000000000003</v>
      </c>
      <c r="I1014" t="s">
        <v>1828</v>
      </c>
      <c r="J1014">
        <v>246.5856</v>
      </c>
    </row>
    <row r="1015" spans="1:10" x14ac:dyDescent="0.35">
      <c r="A1015" t="s">
        <v>2838</v>
      </c>
      <c r="B1015" s="2">
        <v>45459</v>
      </c>
      <c r="C1015" t="s">
        <v>609</v>
      </c>
      <c r="D1015" t="s">
        <v>1559</v>
      </c>
      <c r="E1015" t="s">
        <v>1806</v>
      </c>
      <c r="F1015">
        <v>4</v>
      </c>
      <c r="G1015">
        <v>929.26</v>
      </c>
      <c r="H1015">
        <v>0.23</v>
      </c>
      <c r="I1015" t="s">
        <v>1825</v>
      </c>
      <c r="J1015">
        <v>2862.1208000000001</v>
      </c>
    </row>
    <row r="1016" spans="1:10" x14ac:dyDescent="0.35">
      <c r="A1016" t="s">
        <v>2839</v>
      </c>
      <c r="B1016" s="2">
        <v>45681</v>
      </c>
      <c r="C1016" t="s">
        <v>974</v>
      </c>
      <c r="D1016" t="s">
        <v>1667</v>
      </c>
      <c r="E1016" t="s">
        <v>1796</v>
      </c>
      <c r="F1016">
        <v>2</v>
      </c>
      <c r="G1016">
        <v>92.64</v>
      </c>
      <c r="H1016">
        <v>0.14000000000000001</v>
      </c>
      <c r="I1016" t="s">
        <v>1828</v>
      </c>
      <c r="J1016">
        <v>159.3408</v>
      </c>
    </row>
    <row r="1017" spans="1:10" x14ac:dyDescent="0.35">
      <c r="A1017" t="s">
        <v>2840</v>
      </c>
      <c r="B1017" s="2">
        <v>45725</v>
      </c>
      <c r="C1017" t="s">
        <v>793</v>
      </c>
      <c r="D1017" t="s">
        <v>1671</v>
      </c>
      <c r="E1017" t="s">
        <v>1768</v>
      </c>
      <c r="F1017">
        <v>4</v>
      </c>
      <c r="G1017">
        <v>139.05000000000001</v>
      </c>
      <c r="H1017">
        <v>0.28999999999999998</v>
      </c>
      <c r="I1017" t="s">
        <v>1828</v>
      </c>
      <c r="J1017">
        <v>394.90199999999999</v>
      </c>
    </row>
    <row r="1018" spans="1:10" x14ac:dyDescent="0.35">
      <c r="A1018" t="s">
        <v>2841</v>
      </c>
      <c r="B1018" s="2">
        <v>45461</v>
      </c>
      <c r="C1018" t="s">
        <v>474</v>
      </c>
      <c r="D1018" t="s">
        <v>1653</v>
      </c>
      <c r="E1018" t="s">
        <v>1768</v>
      </c>
      <c r="F1018">
        <v>3</v>
      </c>
      <c r="G1018">
        <v>155.87</v>
      </c>
      <c r="H1018">
        <v>0.03</v>
      </c>
      <c r="I1018" t="s">
        <v>1828</v>
      </c>
      <c r="J1018">
        <v>453.58170000000001</v>
      </c>
    </row>
    <row r="1019" spans="1:10" x14ac:dyDescent="0.35">
      <c r="A1019" t="s">
        <v>2842</v>
      </c>
      <c r="B1019" s="2">
        <v>45837</v>
      </c>
      <c r="C1019" t="s">
        <v>1367</v>
      </c>
      <c r="D1019" t="s">
        <v>1615</v>
      </c>
      <c r="E1019" t="s">
        <v>1803</v>
      </c>
      <c r="F1019">
        <v>4</v>
      </c>
      <c r="G1019">
        <v>115.42</v>
      </c>
      <c r="H1019">
        <v>0.03</v>
      </c>
      <c r="I1019" t="s">
        <v>1828</v>
      </c>
      <c r="J1019">
        <v>447.82960000000003</v>
      </c>
    </row>
    <row r="1020" spans="1:10" x14ac:dyDescent="0.35">
      <c r="A1020" t="s">
        <v>2843</v>
      </c>
      <c r="B1020" s="2">
        <v>45823</v>
      </c>
      <c r="C1020" t="s">
        <v>421</v>
      </c>
      <c r="D1020" t="s">
        <v>1651</v>
      </c>
      <c r="E1020" t="s">
        <v>1775</v>
      </c>
      <c r="F1020">
        <v>3</v>
      </c>
      <c r="G1020">
        <v>593.62</v>
      </c>
      <c r="H1020">
        <v>0.08</v>
      </c>
      <c r="I1020" t="s">
        <v>1823</v>
      </c>
      <c r="J1020">
        <v>1638.3912</v>
      </c>
    </row>
    <row r="1021" spans="1:10" x14ac:dyDescent="0.35">
      <c r="A1021" t="s">
        <v>2844</v>
      </c>
      <c r="B1021" s="2">
        <v>45733</v>
      </c>
      <c r="C1021" t="s">
        <v>1106</v>
      </c>
      <c r="D1021" t="s">
        <v>1637</v>
      </c>
      <c r="E1021" t="s">
        <v>1768</v>
      </c>
      <c r="F1021">
        <v>2</v>
      </c>
      <c r="G1021">
        <v>825.04</v>
      </c>
      <c r="H1021">
        <v>0.2</v>
      </c>
      <c r="I1021" t="s">
        <v>1823</v>
      </c>
      <c r="J1021">
        <v>1320.0640000000001</v>
      </c>
    </row>
    <row r="1022" spans="1:10" x14ac:dyDescent="0.35">
      <c r="A1022" t="s">
        <v>2845</v>
      </c>
      <c r="B1022" s="2">
        <v>45322</v>
      </c>
      <c r="C1022" t="s">
        <v>1430</v>
      </c>
      <c r="D1022" t="s">
        <v>1597</v>
      </c>
      <c r="E1022" t="s">
        <v>1796</v>
      </c>
      <c r="F1022">
        <v>1</v>
      </c>
      <c r="G1022">
        <v>963.76</v>
      </c>
      <c r="H1022">
        <v>0.14000000000000001</v>
      </c>
      <c r="I1022" t="s">
        <v>1825</v>
      </c>
      <c r="J1022">
        <v>828.83359999999993</v>
      </c>
    </row>
    <row r="1023" spans="1:10" x14ac:dyDescent="0.35">
      <c r="A1023" t="s">
        <v>2846</v>
      </c>
      <c r="B1023" s="2">
        <v>45415</v>
      </c>
      <c r="C1023" t="s">
        <v>925</v>
      </c>
      <c r="D1023" t="s">
        <v>1657</v>
      </c>
      <c r="E1023" t="s">
        <v>1775</v>
      </c>
      <c r="F1023">
        <v>1</v>
      </c>
      <c r="G1023">
        <v>238.24</v>
      </c>
      <c r="H1023">
        <v>0.12</v>
      </c>
      <c r="I1023" t="s">
        <v>1825</v>
      </c>
      <c r="J1023">
        <v>209.65119999999999</v>
      </c>
    </row>
    <row r="1024" spans="1:10" x14ac:dyDescent="0.35">
      <c r="A1024" t="s">
        <v>2847</v>
      </c>
      <c r="B1024" s="2">
        <v>45644</v>
      </c>
      <c r="C1024" t="s">
        <v>1410</v>
      </c>
      <c r="D1024" t="s">
        <v>1711</v>
      </c>
      <c r="E1024" t="s">
        <v>1803</v>
      </c>
      <c r="F1024">
        <v>1</v>
      </c>
      <c r="G1024">
        <v>756.63</v>
      </c>
      <c r="H1024">
        <v>0.04</v>
      </c>
      <c r="I1024" t="s">
        <v>1825</v>
      </c>
      <c r="J1024">
        <v>726.36479999999995</v>
      </c>
    </row>
    <row r="1025" spans="1:10" x14ac:dyDescent="0.35">
      <c r="A1025" t="s">
        <v>2848</v>
      </c>
      <c r="B1025" s="2">
        <v>45845</v>
      </c>
      <c r="C1025" t="s">
        <v>85</v>
      </c>
      <c r="D1025" t="s">
        <v>1733</v>
      </c>
      <c r="E1025" t="s">
        <v>1778</v>
      </c>
      <c r="F1025">
        <v>3</v>
      </c>
      <c r="G1025">
        <v>159.76</v>
      </c>
      <c r="H1025">
        <v>0.22</v>
      </c>
      <c r="I1025" t="s">
        <v>1823</v>
      </c>
      <c r="J1025">
        <v>373.83839999999998</v>
      </c>
    </row>
    <row r="1026" spans="1:10" x14ac:dyDescent="0.35">
      <c r="A1026" t="s">
        <v>2849</v>
      </c>
      <c r="B1026" s="2">
        <v>45354</v>
      </c>
      <c r="C1026" t="s">
        <v>1150</v>
      </c>
      <c r="D1026" t="s">
        <v>1737</v>
      </c>
      <c r="E1026" t="s">
        <v>1781</v>
      </c>
      <c r="F1026">
        <v>1</v>
      </c>
      <c r="G1026">
        <v>329.94</v>
      </c>
      <c r="H1026">
        <v>0.14000000000000001</v>
      </c>
      <c r="I1026" t="s">
        <v>1828</v>
      </c>
      <c r="J1026">
        <v>283.7484</v>
      </c>
    </row>
    <row r="1027" spans="1:10" x14ac:dyDescent="0.35">
      <c r="A1027" t="s">
        <v>2850</v>
      </c>
      <c r="B1027" s="2">
        <v>45720</v>
      </c>
      <c r="C1027" t="s">
        <v>223</v>
      </c>
      <c r="D1027" t="s">
        <v>1581</v>
      </c>
      <c r="E1027" t="s">
        <v>1781</v>
      </c>
      <c r="F1027">
        <v>1</v>
      </c>
      <c r="G1027">
        <v>234.06</v>
      </c>
      <c r="H1027">
        <v>0.11</v>
      </c>
      <c r="I1027" t="s">
        <v>1825</v>
      </c>
      <c r="J1027">
        <v>208.3134</v>
      </c>
    </row>
    <row r="1028" spans="1:10" x14ac:dyDescent="0.35">
      <c r="A1028" t="s">
        <v>2851</v>
      </c>
      <c r="B1028" s="2">
        <v>45278</v>
      </c>
      <c r="C1028" t="s">
        <v>998</v>
      </c>
      <c r="D1028" t="s">
        <v>1709</v>
      </c>
      <c r="E1028" t="s">
        <v>1751</v>
      </c>
      <c r="F1028">
        <v>2</v>
      </c>
      <c r="G1028">
        <v>773.75</v>
      </c>
      <c r="H1028">
        <v>0.16</v>
      </c>
      <c r="I1028" t="s">
        <v>1825</v>
      </c>
      <c r="J1028">
        <v>1299.9000000000001</v>
      </c>
    </row>
    <row r="1029" spans="1:10" x14ac:dyDescent="0.35">
      <c r="A1029" t="s">
        <v>2852</v>
      </c>
      <c r="B1029" s="2">
        <v>45422</v>
      </c>
      <c r="C1029" t="s">
        <v>1351</v>
      </c>
      <c r="D1029" t="s">
        <v>1651</v>
      </c>
      <c r="E1029" t="s">
        <v>1809</v>
      </c>
      <c r="F1029">
        <v>1</v>
      </c>
      <c r="G1029">
        <v>73.88</v>
      </c>
      <c r="H1029">
        <v>0.04</v>
      </c>
      <c r="I1029" t="s">
        <v>1823</v>
      </c>
      <c r="J1029">
        <v>70.924799999999991</v>
      </c>
    </row>
    <row r="1030" spans="1:10" x14ac:dyDescent="0.35">
      <c r="A1030" t="s">
        <v>2853</v>
      </c>
      <c r="B1030" s="2">
        <v>45337</v>
      </c>
      <c r="C1030" t="s">
        <v>32</v>
      </c>
      <c r="D1030" t="s">
        <v>1719</v>
      </c>
      <c r="E1030" t="s">
        <v>1809</v>
      </c>
      <c r="F1030">
        <v>1</v>
      </c>
      <c r="G1030">
        <v>859.3</v>
      </c>
      <c r="H1030">
        <v>0.16</v>
      </c>
      <c r="I1030" t="s">
        <v>1825</v>
      </c>
      <c r="J1030">
        <v>721.8119999999999</v>
      </c>
    </row>
    <row r="1031" spans="1:10" x14ac:dyDescent="0.35">
      <c r="A1031" t="s">
        <v>2854</v>
      </c>
      <c r="B1031" s="2">
        <v>45564</v>
      </c>
      <c r="C1031" t="s">
        <v>443</v>
      </c>
      <c r="D1031" t="s">
        <v>1709</v>
      </c>
      <c r="E1031" t="s">
        <v>1775</v>
      </c>
      <c r="F1031">
        <v>4</v>
      </c>
      <c r="G1031">
        <v>762.43</v>
      </c>
      <c r="H1031">
        <v>0.05</v>
      </c>
      <c r="I1031" t="s">
        <v>1823</v>
      </c>
      <c r="J1031">
        <v>2897.233999999999</v>
      </c>
    </row>
    <row r="1032" spans="1:10" x14ac:dyDescent="0.35">
      <c r="A1032" t="s">
        <v>2855</v>
      </c>
      <c r="B1032" s="2">
        <v>45424</v>
      </c>
      <c r="C1032" t="s">
        <v>427</v>
      </c>
      <c r="D1032" t="s">
        <v>1693</v>
      </c>
      <c r="E1032" t="s">
        <v>1751</v>
      </c>
      <c r="F1032">
        <v>1</v>
      </c>
      <c r="G1032">
        <v>328.51</v>
      </c>
      <c r="H1032">
        <v>0.2</v>
      </c>
      <c r="I1032" t="s">
        <v>1828</v>
      </c>
      <c r="J1032">
        <v>262.80799999999999</v>
      </c>
    </row>
    <row r="1033" spans="1:10" x14ac:dyDescent="0.35">
      <c r="A1033" t="s">
        <v>2856</v>
      </c>
      <c r="B1033" s="2">
        <v>45719</v>
      </c>
      <c r="C1033" t="s">
        <v>871</v>
      </c>
      <c r="D1033" t="s">
        <v>1635</v>
      </c>
      <c r="E1033" t="s">
        <v>1768</v>
      </c>
      <c r="F1033">
        <v>1</v>
      </c>
      <c r="G1033">
        <v>34.51</v>
      </c>
      <c r="H1033">
        <v>0.04</v>
      </c>
      <c r="I1033" t="s">
        <v>1828</v>
      </c>
      <c r="J1033">
        <v>33.129600000000003</v>
      </c>
    </row>
    <row r="1034" spans="1:10" x14ac:dyDescent="0.35">
      <c r="A1034" t="s">
        <v>2857</v>
      </c>
      <c r="B1034" s="2">
        <v>45250</v>
      </c>
      <c r="C1034" t="s">
        <v>371</v>
      </c>
      <c r="D1034" t="s">
        <v>1585</v>
      </c>
      <c r="E1034" t="s">
        <v>1791</v>
      </c>
      <c r="F1034">
        <v>3</v>
      </c>
      <c r="G1034">
        <v>663.73</v>
      </c>
      <c r="H1034">
        <v>0.06</v>
      </c>
      <c r="I1034" t="s">
        <v>1828</v>
      </c>
      <c r="J1034">
        <v>1871.7185999999999</v>
      </c>
    </row>
    <row r="1035" spans="1:10" x14ac:dyDescent="0.35">
      <c r="A1035" t="s">
        <v>2858</v>
      </c>
      <c r="B1035" s="2">
        <v>45479</v>
      </c>
      <c r="C1035" t="s">
        <v>787</v>
      </c>
      <c r="D1035" t="s">
        <v>1613</v>
      </c>
      <c r="E1035" t="s">
        <v>1785</v>
      </c>
      <c r="F1035">
        <v>1</v>
      </c>
      <c r="G1035">
        <v>409.41</v>
      </c>
      <c r="H1035">
        <v>0.13</v>
      </c>
      <c r="I1035" t="s">
        <v>1825</v>
      </c>
      <c r="J1035">
        <v>356.18669999999997</v>
      </c>
    </row>
    <row r="1036" spans="1:10" x14ac:dyDescent="0.35">
      <c r="A1036" t="s">
        <v>2859</v>
      </c>
      <c r="B1036" s="2">
        <v>45727</v>
      </c>
      <c r="C1036" t="s">
        <v>331</v>
      </c>
      <c r="D1036" t="s">
        <v>1703</v>
      </c>
      <c r="E1036" t="s">
        <v>1765</v>
      </c>
      <c r="F1036">
        <v>3</v>
      </c>
      <c r="G1036">
        <v>461.03</v>
      </c>
      <c r="H1036">
        <v>0.11</v>
      </c>
      <c r="I1036" t="s">
        <v>1825</v>
      </c>
      <c r="J1036">
        <v>1230.9501</v>
      </c>
    </row>
    <row r="1037" spans="1:10" x14ac:dyDescent="0.35">
      <c r="A1037" t="s">
        <v>2860</v>
      </c>
      <c r="B1037" s="2">
        <v>45394</v>
      </c>
      <c r="C1037" t="s">
        <v>1150</v>
      </c>
      <c r="D1037" t="s">
        <v>1585</v>
      </c>
      <c r="E1037" t="s">
        <v>1798</v>
      </c>
      <c r="F1037">
        <v>2</v>
      </c>
      <c r="G1037">
        <v>760.14</v>
      </c>
      <c r="H1037">
        <v>0.02</v>
      </c>
      <c r="I1037" t="s">
        <v>1828</v>
      </c>
      <c r="J1037">
        <v>1489.8743999999999</v>
      </c>
    </row>
    <row r="1038" spans="1:10" x14ac:dyDescent="0.35">
      <c r="A1038" t="s">
        <v>2861</v>
      </c>
      <c r="B1038" s="2">
        <v>45773</v>
      </c>
      <c r="C1038" t="s">
        <v>883</v>
      </c>
      <c r="D1038" t="s">
        <v>1593</v>
      </c>
      <c r="E1038" t="s">
        <v>1756</v>
      </c>
      <c r="F1038">
        <v>3</v>
      </c>
      <c r="G1038">
        <v>688.76</v>
      </c>
      <c r="H1038">
        <v>0.12</v>
      </c>
      <c r="I1038" t="s">
        <v>1825</v>
      </c>
      <c r="J1038">
        <v>1818.3263999999999</v>
      </c>
    </row>
    <row r="1039" spans="1:10" x14ac:dyDescent="0.35">
      <c r="A1039" t="s">
        <v>2862</v>
      </c>
      <c r="B1039" s="2">
        <v>45779</v>
      </c>
      <c r="C1039" t="s">
        <v>531</v>
      </c>
      <c r="D1039" t="s">
        <v>1633</v>
      </c>
      <c r="E1039" t="s">
        <v>1785</v>
      </c>
      <c r="F1039">
        <v>2</v>
      </c>
      <c r="G1039">
        <v>257.77999999999997</v>
      </c>
      <c r="H1039">
        <v>0.05</v>
      </c>
      <c r="I1039" t="s">
        <v>1823</v>
      </c>
      <c r="J1039">
        <v>489.78199999999993</v>
      </c>
    </row>
    <row r="1040" spans="1:10" x14ac:dyDescent="0.35">
      <c r="A1040" t="s">
        <v>2863</v>
      </c>
      <c r="B1040" s="2">
        <v>45400</v>
      </c>
      <c r="C1040" t="s">
        <v>197</v>
      </c>
      <c r="D1040" t="s">
        <v>1653</v>
      </c>
      <c r="E1040" t="s">
        <v>1778</v>
      </c>
      <c r="F1040">
        <v>2</v>
      </c>
      <c r="G1040">
        <v>314.29000000000002</v>
      </c>
      <c r="H1040">
        <v>0.19</v>
      </c>
      <c r="I1040" t="s">
        <v>1828</v>
      </c>
      <c r="J1040">
        <v>509.14980000000008</v>
      </c>
    </row>
    <row r="1041" spans="1:10" x14ac:dyDescent="0.35">
      <c r="A1041" t="s">
        <v>2864</v>
      </c>
      <c r="B1041" s="2">
        <v>45520</v>
      </c>
      <c r="C1041" t="s">
        <v>519</v>
      </c>
      <c r="D1041" t="s">
        <v>1691</v>
      </c>
      <c r="E1041" t="s">
        <v>1798</v>
      </c>
      <c r="F1041">
        <v>3</v>
      </c>
      <c r="G1041">
        <v>336.09</v>
      </c>
      <c r="H1041">
        <v>0.01</v>
      </c>
      <c r="I1041" t="s">
        <v>1825</v>
      </c>
      <c r="J1041">
        <v>998.18729999999994</v>
      </c>
    </row>
    <row r="1042" spans="1:10" x14ac:dyDescent="0.35">
      <c r="A1042" t="s">
        <v>2865</v>
      </c>
      <c r="B1042" s="2">
        <v>45861</v>
      </c>
      <c r="C1042" t="s">
        <v>20</v>
      </c>
      <c r="D1042" t="s">
        <v>1697</v>
      </c>
      <c r="E1042" t="s">
        <v>1806</v>
      </c>
      <c r="F1042">
        <v>3</v>
      </c>
      <c r="G1042">
        <v>202.07</v>
      </c>
      <c r="H1042">
        <v>0.23</v>
      </c>
      <c r="I1042" t="s">
        <v>1825</v>
      </c>
      <c r="J1042">
        <v>466.78170000000011</v>
      </c>
    </row>
    <row r="1043" spans="1:10" x14ac:dyDescent="0.35">
      <c r="A1043" t="s">
        <v>2866</v>
      </c>
      <c r="B1043" s="2">
        <v>45781</v>
      </c>
      <c r="C1043" t="s">
        <v>977</v>
      </c>
      <c r="D1043" t="s">
        <v>1581</v>
      </c>
      <c r="E1043" t="s">
        <v>1781</v>
      </c>
      <c r="F1043">
        <v>2</v>
      </c>
      <c r="G1043">
        <v>485.25</v>
      </c>
      <c r="H1043">
        <v>0.28000000000000003</v>
      </c>
      <c r="I1043" t="s">
        <v>1823</v>
      </c>
      <c r="J1043">
        <v>698.76</v>
      </c>
    </row>
    <row r="1044" spans="1:10" x14ac:dyDescent="0.35">
      <c r="A1044" t="s">
        <v>2867</v>
      </c>
      <c r="B1044" s="2">
        <v>45906</v>
      </c>
      <c r="C1044" t="s">
        <v>567</v>
      </c>
      <c r="D1044" t="s">
        <v>1697</v>
      </c>
      <c r="E1044" t="s">
        <v>1788</v>
      </c>
      <c r="F1044">
        <v>4</v>
      </c>
      <c r="G1044">
        <v>552.38</v>
      </c>
      <c r="H1044">
        <v>0.1</v>
      </c>
      <c r="I1044" t="s">
        <v>1825</v>
      </c>
      <c r="J1044">
        <v>1988.568</v>
      </c>
    </row>
    <row r="1045" spans="1:10" x14ac:dyDescent="0.35">
      <c r="A1045" t="s">
        <v>2868</v>
      </c>
      <c r="B1045" s="2">
        <v>45251</v>
      </c>
      <c r="C1045" t="s">
        <v>377</v>
      </c>
      <c r="D1045" t="s">
        <v>1663</v>
      </c>
      <c r="E1045" t="s">
        <v>1806</v>
      </c>
      <c r="F1045">
        <v>4</v>
      </c>
      <c r="G1045">
        <v>377.26</v>
      </c>
      <c r="H1045">
        <v>0.22</v>
      </c>
      <c r="I1045" t="s">
        <v>1828</v>
      </c>
      <c r="J1045">
        <v>1177.0512000000001</v>
      </c>
    </row>
    <row r="1046" spans="1:10" x14ac:dyDescent="0.35">
      <c r="A1046" t="s">
        <v>2869</v>
      </c>
      <c r="B1046" s="2">
        <v>45257</v>
      </c>
      <c r="C1046" t="s">
        <v>201</v>
      </c>
      <c r="D1046" t="s">
        <v>1641</v>
      </c>
      <c r="E1046" t="s">
        <v>1812</v>
      </c>
      <c r="F1046">
        <v>4</v>
      </c>
      <c r="G1046">
        <v>189.07</v>
      </c>
      <c r="H1046">
        <v>0.1</v>
      </c>
      <c r="I1046" t="s">
        <v>1828</v>
      </c>
      <c r="J1046">
        <v>680.65200000000004</v>
      </c>
    </row>
    <row r="1047" spans="1:10" x14ac:dyDescent="0.35">
      <c r="A1047" t="s">
        <v>2870</v>
      </c>
      <c r="B1047" s="2">
        <v>45818</v>
      </c>
      <c r="C1047" t="s">
        <v>1532</v>
      </c>
      <c r="D1047" t="s">
        <v>1607</v>
      </c>
      <c r="E1047" t="s">
        <v>1768</v>
      </c>
      <c r="F1047">
        <v>3</v>
      </c>
      <c r="G1047">
        <v>272.27</v>
      </c>
      <c r="H1047">
        <v>0.01</v>
      </c>
      <c r="I1047" t="s">
        <v>1823</v>
      </c>
      <c r="J1047">
        <v>808.64189999999996</v>
      </c>
    </row>
    <row r="1048" spans="1:10" x14ac:dyDescent="0.35">
      <c r="A1048" t="s">
        <v>2871</v>
      </c>
      <c r="B1048" s="2">
        <v>45806</v>
      </c>
      <c r="C1048" t="s">
        <v>841</v>
      </c>
      <c r="D1048" t="s">
        <v>1731</v>
      </c>
      <c r="E1048" t="s">
        <v>1791</v>
      </c>
      <c r="F1048">
        <v>1</v>
      </c>
      <c r="G1048">
        <v>209.39</v>
      </c>
      <c r="H1048">
        <v>0.28000000000000003</v>
      </c>
      <c r="I1048" t="s">
        <v>1825</v>
      </c>
      <c r="J1048">
        <v>150.76079999999999</v>
      </c>
    </row>
    <row r="1049" spans="1:10" x14ac:dyDescent="0.35">
      <c r="A1049" t="s">
        <v>2872</v>
      </c>
      <c r="B1049" s="2">
        <v>45288</v>
      </c>
      <c r="C1049" t="s">
        <v>201</v>
      </c>
      <c r="D1049" t="s">
        <v>1707</v>
      </c>
      <c r="E1049" t="s">
        <v>1785</v>
      </c>
      <c r="F1049">
        <v>1</v>
      </c>
      <c r="G1049">
        <v>813.87</v>
      </c>
      <c r="H1049">
        <v>0.23</v>
      </c>
      <c r="I1049" t="s">
        <v>1823</v>
      </c>
      <c r="J1049">
        <v>626.67989999999998</v>
      </c>
    </row>
    <row r="1050" spans="1:10" x14ac:dyDescent="0.35">
      <c r="A1050" t="s">
        <v>2873</v>
      </c>
      <c r="B1050" s="2">
        <v>45783</v>
      </c>
      <c r="C1050" t="s">
        <v>820</v>
      </c>
      <c r="D1050" t="s">
        <v>1603</v>
      </c>
      <c r="E1050" t="s">
        <v>1751</v>
      </c>
      <c r="F1050">
        <v>1</v>
      </c>
      <c r="G1050">
        <v>143.69999999999999</v>
      </c>
      <c r="H1050">
        <v>0.19</v>
      </c>
      <c r="I1050" t="s">
        <v>1825</v>
      </c>
      <c r="J1050">
        <v>116.39700000000001</v>
      </c>
    </row>
    <row r="1051" spans="1:10" x14ac:dyDescent="0.35">
      <c r="A1051" t="s">
        <v>2874</v>
      </c>
      <c r="B1051" s="2">
        <v>45385</v>
      </c>
      <c r="C1051" t="s">
        <v>1448</v>
      </c>
      <c r="D1051" t="s">
        <v>1639</v>
      </c>
      <c r="E1051" t="s">
        <v>1756</v>
      </c>
      <c r="F1051">
        <v>4</v>
      </c>
      <c r="G1051">
        <v>837.34</v>
      </c>
      <c r="H1051">
        <v>0.05</v>
      </c>
      <c r="I1051" t="s">
        <v>1825</v>
      </c>
      <c r="J1051">
        <v>3181.8919999999998</v>
      </c>
    </row>
    <row r="1052" spans="1:10" x14ac:dyDescent="0.35">
      <c r="A1052" t="s">
        <v>2875</v>
      </c>
      <c r="B1052" s="2">
        <v>45878</v>
      </c>
      <c r="C1052" t="s">
        <v>416</v>
      </c>
      <c r="D1052" t="s">
        <v>1577</v>
      </c>
      <c r="E1052" t="s">
        <v>1812</v>
      </c>
      <c r="F1052">
        <v>1</v>
      </c>
      <c r="G1052">
        <v>151.66</v>
      </c>
      <c r="H1052">
        <v>0.16</v>
      </c>
      <c r="I1052" t="s">
        <v>1828</v>
      </c>
      <c r="J1052">
        <v>127.3944</v>
      </c>
    </row>
    <row r="1053" spans="1:10" x14ac:dyDescent="0.35">
      <c r="A1053" t="s">
        <v>2876</v>
      </c>
      <c r="B1053" s="2">
        <v>45720</v>
      </c>
      <c r="C1053" t="s">
        <v>1532</v>
      </c>
      <c r="D1053" t="s">
        <v>1635</v>
      </c>
      <c r="E1053" t="s">
        <v>1781</v>
      </c>
      <c r="F1053">
        <v>3</v>
      </c>
      <c r="G1053">
        <v>961.4</v>
      </c>
      <c r="H1053">
        <v>0.02</v>
      </c>
      <c r="I1053" t="s">
        <v>1825</v>
      </c>
      <c r="J1053">
        <v>2826.5160000000001</v>
      </c>
    </row>
    <row r="1054" spans="1:10" x14ac:dyDescent="0.35">
      <c r="A1054" t="s">
        <v>2877</v>
      </c>
      <c r="B1054" s="2">
        <v>45503</v>
      </c>
      <c r="C1054" t="s">
        <v>1156</v>
      </c>
      <c r="D1054" t="s">
        <v>1695</v>
      </c>
      <c r="E1054" t="s">
        <v>1809</v>
      </c>
      <c r="F1054">
        <v>4</v>
      </c>
      <c r="G1054">
        <v>475.98</v>
      </c>
      <c r="H1054">
        <v>0.19</v>
      </c>
      <c r="I1054" t="s">
        <v>1825</v>
      </c>
      <c r="J1054">
        <v>1542.1751999999999</v>
      </c>
    </row>
    <row r="1055" spans="1:10" x14ac:dyDescent="0.35">
      <c r="A1055" t="s">
        <v>2878</v>
      </c>
      <c r="B1055" s="2">
        <v>45551</v>
      </c>
      <c r="C1055" t="s">
        <v>1186</v>
      </c>
      <c r="D1055" t="s">
        <v>1623</v>
      </c>
      <c r="E1055" t="s">
        <v>1800</v>
      </c>
      <c r="F1055">
        <v>4</v>
      </c>
      <c r="G1055">
        <v>132.88999999999999</v>
      </c>
      <c r="H1055">
        <v>0.12</v>
      </c>
      <c r="I1055" t="s">
        <v>1823</v>
      </c>
      <c r="J1055">
        <v>467.77280000000002</v>
      </c>
    </row>
    <row r="1056" spans="1:10" x14ac:dyDescent="0.35">
      <c r="A1056" t="s">
        <v>2879</v>
      </c>
      <c r="B1056" s="2">
        <v>45850</v>
      </c>
      <c r="C1056" t="s">
        <v>1354</v>
      </c>
      <c r="D1056" t="s">
        <v>1617</v>
      </c>
      <c r="E1056" t="s">
        <v>1793</v>
      </c>
      <c r="F1056">
        <v>3</v>
      </c>
      <c r="G1056">
        <v>471.31</v>
      </c>
      <c r="H1056">
        <v>0</v>
      </c>
      <c r="I1056" t="s">
        <v>1825</v>
      </c>
      <c r="J1056">
        <v>1413.93</v>
      </c>
    </row>
    <row r="1057" spans="1:10" x14ac:dyDescent="0.35">
      <c r="A1057" t="s">
        <v>2880</v>
      </c>
      <c r="B1057" s="2">
        <v>45441</v>
      </c>
      <c r="C1057" t="s">
        <v>1430</v>
      </c>
      <c r="D1057" t="s">
        <v>1699</v>
      </c>
      <c r="E1057" t="s">
        <v>1798</v>
      </c>
      <c r="F1057">
        <v>2</v>
      </c>
      <c r="G1057">
        <v>720.32</v>
      </c>
      <c r="H1057">
        <v>0.26</v>
      </c>
      <c r="I1057" t="s">
        <v>1823</v>
      </c>
      <c r="J1057">
        <v>1066.0735999999999</v>
      </c>
    </row>
    <row r="1058" spans="1:10" x14ac:dyDescent="0.35">
      <c r="A1058" t="s">
        <v>2881</v>
      </c>
      <c r="B1058" s="2">
        <v>45431</v>
      </c>
      <c r="C1058" t="s">
        <v>274</v>
      </c>
      <c r="D1058" t="s">
        <v>1679</v>
      </c>
      <c r="E1058" t="s">
        <v>1809</v>
      </c>
      <c r="F1058">
        <v>4</v>
      </c>
      <c r="G1058">
        <v>99.92</v>
      </c>
      <c r="H1058">
        <v>0.11</v>
      </c>
      <c r="I1058" t="s">
        <v>1828</v>
      </c>
      <c r="J1058">
        <v>355.71519999999998</v>
      </c>
    </row>
    <row r="1059" spans="1:10" x14ac:dyDescent="0.35">
      <c r="A1059" t="s">
        <v>2882</v>
      </c>
      <c r="B1059" s="2">
        <v>45873</v>
      </c>
      <c r="C1059" t="s">
        <v>246</v>
      </c>
      <c r="D1059" t="s">
        <v>1567</v>
      </c>
      <c r="E1059" t="s">
        <v>1765</v>
      </c>
      <c r="F1059">
        <v>3</v>
      </c>
      <c r="G1059">
        <v>900.63</v>
      </c>
      <c r="H1059">
        <v>0.11</v>
      </c>
      <c r="I1059" t="s">
        <v>1828</v>
      </c>
      <c r="J1059">
        <v>2404.6821</v>
      </c>
    </row>
    <row r="1060" spans="1:10" x14ac:dyDescent="0.35">
      <c r="A1060" t="s">
        <v>2883</v>
      </c>
      <c r="B1060" s="2">
        <v>45629</v>
      </c>
      <c r="C1060" t="s">
        <v>1367</v>
      </c>
      <c r="D1060" t="s">
        <v>1639</v>
      </c>
      <c r="E1060" t="s">
        <v>1781</v>
      </c>
      <c r="F1060">
        <v>1</v>
      </c>
      <c r="G1060">
        <v>681.72</v>
      </c>
      <c r="H1060">
        <v>0.11</v>
      </c>
      <c r="I1060" t="s">
        <v>1825</v>
      </c>
      <c r="J1060">
        <v>606.73080000000004</v>
      </c>
    </row>
    <row r="1061" spans="1:10" x14ac:dyDescent="0.35">
      <c r="A1061" t="s">
        <v>2884</v>
      </c>
      <c r="B1061" s="2">
        <v>45222</v>
      </c>
      <c r="C1061" t="s">
        <v>48</v>
      </c>
      <c r="D1061" t="s">
        <v>1703</v>
      </c>
      <c r="E1061" t="s">
        <v>1796</v>
      </c>
      <c r="F1061">
        <v>2</v>
      </c>
      <c r="G1061">
        <v>838.22</v>
      </c>
      <c r="H1061">
        <v>0.3</v>
      </c>
      <c r="I1061" t="s">
        <v>1823</v>
      </c>
      <c r="J1061">
        <v>1173.508</v>
      </c>
    </row>
    <row r="1062" spans="1:10" x14ac:dyDescent="0.35">
      <c r="A1062" t="s">
        <v>2885</v>
      </c>
      <c r="B1062" s="2">
        <v>45797</v>
      </c>
      <c r="C1062" t="s">
        <v>636</v>
      </c>
      <c r="D1062" t="s">
        <v>1721</v>
      </c>
      <c r="E1062" t="s">
        <v>1793</v>
      </c>
      <c r="F1062">
        <v>2</v>
      </c>
      <c r="G1062">
        <v>816.22</v>
      </c>
      <c r="H1062">
        <v>0.27</v>
      </c>
      <c r="I1062" t="s">
        <v>1823</v>
      </c>
      <c r="J1062">
        <v>1191.6812</v>
      </c>
    </row>
    <row r="1063" spans="1:10" x14ac:dyDescent="0.35">
      <c r="A1063" t="s">
        <v>2886</v>
      </c>
      <c r="B1063" s="2">
        <v>45554</v>
      </c>
      <c r="C1063" t="s">
        <v>1186</v>
      </c>
      <c r="D1063" t="s">
        <v>1669</v>
      </c>
      <c r="E1063" t="s">
        <v>1778</v>
      </c>
      <c r="F1063">
        <v>2</v>
      </c>
      <c r="G1063">
        <v>654.12</v>
      </c>
      <c r="H1063">
        <v>0.27</v>
      </c>
      <c r="I1063" t="s">
        <v>1825</v>
      </c>
      <c r="J1063">
        <v>955.01519999999994</v>
      </c>
    </row>
    <row r="1064" spans="1:10" x14ac:dyDescent="0.35">
      <c r="A1064" t="s">
        <v>2887</v>
      </c>
      <c r="B1064" s="2">
        <v>45385</v>
      </c>
      <c r="C1064" t="s">
        <v>371</v>
      </c>
      <c r="D1064" t="s">
        <v>1693</v>
      </c>
      <c r="E1064" t="s">
        <v>1796</v>
      </c>
      <c r="F1064">
        <v>4</v>
      </c>
      <c r="G1064">
        <v>528.22</v>
      </c>
      <c r="H1064">
        <v>0.2</v>
      </c>
      <c r="I1064" t="s">
        <v>1825</v>
      </c>
      <c r="J1064">
        <v>1690.3040000000001</v>
      </c>
    </row>
    <row r="1065" spans="1:10" x14ac:dyDescent="0.35">
      <c r="A1065" t="s">
        <v>2888</v>
      </c>
      <c r="B1065" s="2">
        <v>45704</v>
      </c>
      <c r="C1065" t="s">
        <v>715</v>
      </c>
      <c r="D1065" t="s">
        <v>1615</v>
      </c>
      <c r="E1065" t="s">
        <v>1778</v>
      </c>
      <c r="F1065">
        <v>4</v>
      </c>
      <c r="G1065">
        <v>36.72</v>
      </c>
      <c r="H1065">
        <v>7.0000000000000007E-2</v>
      </c>
      <c r="I1065" t="s">
        <v>1828</v>
      </c>
      <c r="J1065">
        <v>136.5984</v>
      </c>
    </row>
    <row r="1066" spans="1:10" x14ac:dyDescent="0.35">
      <c r="A1066" t="s">
        <v>2889</v>
      </c>
      <c r="B1066" s="2">
        <v>45545</v>
      </c>
      <c r="C1066" t="s">
        <v>1156</v>
      </c>
      <c r="D1066" t="s">
        <v>1703</v>
      </c>
      <c r="E1066" t="s">
        <v>1812</v>
      </c>
      <c r="F1066">
        <v>2</v>
      </c>
      <c r="G1066">
        <v>705.97</v>
      </c>
      <c r="H1066">
        <v>0.1</v>
      </c>
      <c r="I1066" t="s">
        <v>1825</v>
      </c>
      <c r="J1066">
        <v>1270.7460000000001</v>
      </c>
    </row>
    <row r="1067" spans="1:10" x14ac:dyDescent="0.35">
      <c r="A1067" t="s">
        <v>2890</v>
      </c>
      <c r="B1067" s="2">
        <v>45736</v>
      </c>
      <c r="C1067" t="s">
        <v>100</v>
      </c>
      <c r="D1067" t="s">
        <v>1627</v>
      </c>
      <c r="E1067" t="s">
        <v>1756</v>
      </c>
      <c r="F1067">
        <v>2</v>
      </c>
      <c r="G1067">
        <v>994.29</v>
      </c>
      <c r="H1067">
        <v>0.01</v>
      </c>
      <c r="I1067" t="s">
        <v>1825</v>
      </c>
      <c r="J1067">
        <v>1968.6941999999999</v>
      </c>
    </row>
    <row r="1068" spans="1:10" x14ac:dyDescent="0.35">
      <c r="A1068" t="s">
        <v>2891</v>
      </c>
      <c r="B1068" s="2">
        <v>45608</v>
      </c>
      <c r="C1068" t="s">
        <v>1306</v>
      </c>
      <c r="D1068" t="s">
        <v>1731</v>
      </c>
      <c r="E1068" t="s">
        <v>1809</v>
      </c>
      <c r="F1068">
        <v>1</v>
      </c>
      <c r="G1068">
        <v>909.04</v>
      </c>
      <c r="H1068">
        <v>0.11</v>
      </c>
      <c r="I1068" t="s">
        <v>1823</v>
      </c>
      <c r="J1068">
        <v>809.04560000000004</v>
      </c>
    </row>
    <row r="1069" spans="1:10" x14ac:dyDescent="0.35">
      <c r="A1069" t="s">
        <v>2892</v>
      </c>
      <c r="B1069" s="2">
        <v>45334</v>
      </c>
      <c r="C1069" t="s">
        <v>1094</v>
      </c>
      <c r="D1069" t="s">
        <v>1615</v>
      </c>
      <c r="E1069" t="s">
        <v>1791</v>
      </c>
      <c r="F1069">
        <v>1</v>
      </c>
      <c r="G1069">
        <v>164.73</v>
      </c>
      <c r="H1069">
        <v>0.12</v>
      </c>
      <c r="I1069" t="s">
        <v>1825</v>
      </c>
      <c r="J1069">
        <v>144.9624</v>
      </c>
    </row>
    <row r="1070" spans="1:10" x14ac:dyDescent="0.35">
      <c r="A1070" t="s">
        <v>2893</v>
      </c>
      <c r="B1070" s="2">
        <v>45690</v>
      </c>
      <c r="C1070" t="s">
        <v>229</v>
      </c>
      <c r="D1070" t="s">
        <v>1621</v>
      </c>
      <c r="E1070" t="s">
        <v>1778</v>
      </c>
      <c r="F1070">
        <v>2</v>
      </c>
      <c r="G1070">
        <v>606.35</v>
      </c>
      <c r="H1070">
        <v>0.16</v>
      </c>
      <c r="I1070" t="s">
        <v>1828</v>
      </c>
      <c r="J1070">
        <v>1018.668</v>
      </c>
    </row>
    <row r="1071" spans="1:10" x14ac:dyDescent="0.35">
      <c r="A1071" t="s">
        <v>2894</v>
      </c>
      <c r="B1071" s="2">
        <v>45481</v>
      </c>
      <c r="C1071" t="s">
        <v>543</v>
      </c>
      <c r="D1071" t="s">
        <v>1743</v>
      </c>
      <c r="E1071" t="s">
        <v>1768</v>
      </c>
      <c r="F1071">
        <v>3</v>
      </c>
      <c r="G1071">
        <v>904.19</v>
      </c>
      <c r="H1071">
        <v>0.09</v>
      </c>
      <c r="I1071" t="s">
        <v>1823</v>
      </c>
      <c r="J1071">
        <v>2468.4387000000002</v>
      </c>
    </row>
    <row r="1072" spans="1:10" x14ac:dyDescent="0.35">
      <c r="A1072" t="s">
        <v>2895</v>
      </c>
      <c r="B1072" s="2">
        <v>45576</v>
      </c>
      <c r="C1072" t="s">
        <v>507</v>
      </c>
      <c r="D1072" t="s">
        <v>1647</v>
      </c>
      <c r="E1072" t="s">
        <v>1760</v>
      </c>
      <c r="F1072">
        <v>4</v>
      </c>
      <c r="G1072">
        <v>694.61</v>
      </c>
      <c r="H1072">
        <v>0.18</v>
      </c>
      <c r="I1072" t="s">
        <v>1828</v>
      </c>
      <c r="J1072">
        <v>2278.3208</v>
      </c>
    </row>
    <row r="1073" spans="1:10" x14ac:dyDescent="0.35">
      <c r="A1073" t="s">
        <v>2896</v>
      </c>
      <c r="B1073" s="2">
        <v>45215</v>
      </c>
      <c r="C1073" t="s">
        <v>726</v>
      </c>
      <c r="D1073" t="s">
        <v>1725</v>
      </c>
      <c r="E1073" t="s">
        <v>1760</v>
      </c>
      <c r="F1073">
        <v>4</v>
      </c>
      <c r="G1073">
        <v>753.83</v>
      </c>
      <c r="H1073">
        <v>0.24</v>
      </c>
      <c r="I1073" t="s">
        <v>1823</v>
      </c>
      <c r="J1073">
        <v>2291.6432</v>
      </c>
    </row>
    <row r="1074" spans="1:10" x14ac:dyDescent="0.35">
      <c r="A1074" t="s">
        <v>2897</v>
      </c>
      <c r="B1074" s="2">
        <v>45653</v>
      </c>
      <c r="C1074" t="s">
        <v>645</v>
      </c>
      <c r="D1074" t="s">
        <v>1589</v>
      </c>
      <c r="E1074" t="s">
        <v>1781</v>
      </c>
      <c r="F1074">
        <v>1</v>
      </c>
      <c r="G1074">
        <v>66.22</v>
      </c>
      <c r="H1074">
        <v>0.02</v>
      </c>
      <c r="I1074" t="s">
        <v>1823</v>
      </c>
      <c r="J1074">
        <v>64.895600000000002</v>
      </c>
    </row>
    <row r="1075" spans="1:10" x14ac:dyDescent="0.35">
      <c r="A1075" t="s">
        <v>2898</v>
      </c>
      <c r="B1075" s="2">
        <v>45241</v>
      </c>
      <c r="C1075" t="s">
        <v>1058</v>
      </c>
      <c r="D1075" t="s">
        <v>1675</v>
      </c>
      <c r="E1075" t="s">
        <v>1798</v>
      </c>
      <c r="F1075">
        <v>2</v>
      </c>
      <c r="G1075">
        <v>891.8</v>
      </c>
      <c r="H1075">
        <v>0.28999999999999998</v>
      </c>
      <c r="I1075" t="s">
        <v>1828</v>
      </c>
      <c r="J1075">
        <v>1266.356</v>
      </c>
    </row>
    <row r="1076" spans="1:10" x14ac:dyDescent="0.35">
      <c r="A1076" t="s">
        <v>2899</v>
      </c>
      <c r="B1076" s="2">
        <v>45428</v>
      </c>
      <c r="C1076" t="s">
        <v>1135</v>
      </c>
      <c r="D1076" t="s">
        <v>1697</v>
      </c>
      <c r="E1076" t="s">
        <v>1785</v>
      </c>
      <c r="F1076">
        <v>4</v>
      </c>
      <c r="G1076">
        <v>255.48</v>
      </c>
      <c r="H1076">
        <v>0.03</v>
      </c>
      <c r="I1076" t="s">
        <v>1828</v>
      </c>
      <c r="J1076">
        <v>991.26239999999996</v>
      </c>
    </row>
    <row r="1077" spans="1:10" x14ac:dyDescent="0.35">
      <c r="A1077" t="s">
        <v>2900</v>
      </c>
      <c r="B1077" s="2">
        <v>45593</v>
      </c>
      <c r="C1077" t="s">
        <v>950</v>
      </c>
      <c r="D1077" t="s">
        <v>1715</v>
      </c>
      <c r="E1077" t="s">
        <v>1806</v>
      </c>
      <c r="F1077">
        <v>4</v>
      </c>
      <c r="G1077">
        <v>604.87</v>
      </c>
      <c r="H1077">
        <v>0.28000000000000003</v>
      </c>
      <c r="I1077" t="s">
        <v>1825</v>
      </c>
      <c r="J1077">
        <v>1742.0255999999999</v>
      </c>
    </row>
    <row r="1078" spans="1:10" x14ac:dyDescent="0.35">
      <c r="A1078" t="s">
        <v>2901</v>
      </c>
      <c r="B1078" s="2">
        <v>45370</v>
      </c>
      <c r="C1078" t="s">
        <v>174</v>
      </c>
      <c r="D1078" t="s">
        <v>1613</v>
      </c>
      <c r="E1078" t="s">
        <v>1806</v>
      </c>
      <c r="F1078">
        <v>3</v>
      </c>
      <c r="G1078">
        <v>623.82000000000005</v>
      </c>
      <c r="H1078">
        <v>0.13</v>
      </c>
      <c r="I1078" t="s">
        <v>1828</v>
      </c>
      <c r="J1078">
        <v>1628.1702</v>
      </c>
    </row>
    <row r="1079" spans="1:10" x14ac:dyDescent="0.35">
      <c r="A1079" t="s">
        <v>2902</v>
      </c>
      <c r="B1079" s="2">
        <v>45882</v>
      </c>
      <c r="C1079" t="s">
        <v>469</v>
      </c>
      <c r="D1079" t="s">
        <v>1689</v>
      </c>
      <c r="E1079" t="s">
        <v>1803</v>
      </c>
      <c r="F1079">
        <v>3</v>
      </c>
      <c r="G1079">
        <v>575.24</v>
      </c>
      <c r="H1079">
        <v>0.12</v>
      </c>
      <c r="I1079" t="s">
        <v>1828</v>
      </c>
      <c r="J1079">
        <v>1518.6335999999999</v>
      </c>
    </row>
    <row r="1080" spans="1:10" x14ac:dyDescent="0.35">
      <c r="A1080" t="s">
        <v>2903</v>
      </c>
      <c r="B1080" s="2">
        <v>45878</v>
      </c>
      <c r="C1080" t="s">
        <v>1285</v>
      </c>
      <c r="D1080" t="s">
        <v>1552</v>
      </c>
      <c r="E1080" t="s">
        <v>1791</v>
      </c>
      <c r="F1080">
        <v>1</v>
      </c>
      <c r="G1080">
        <v>769.4</v>
      </c>
      <c r="H1080">
        <v>0.16</v>
      </c>
      <c r="I1080" t="s">
        <v>1823</v>
      </c>
      <c r="J1080">
        <v>646.29599999999994</v>
      </c>
    </row>
    <row r="1081" spans="1:10" x14ac:dyDescent="0.35">
      <c r="A1081" t="s">
        <v>2904</v>
      </c>
      <c r="B1081" s="2">
        <v>45420</v>
      </c>
      <c r="C1081" t="s">
        <v>1034</v>
      </c>
      <c r="D1081" t="s">
        <v>1552</v>
      </c>
      <c r="E1081" t="s">
        <v>1806</v>
      </c>
      <c r="F1081">
        <v>1</v>
      </c>
      <c r="G1081">
        <v>227.28</v>
      </c>
      <c r="H1081">
        <v>0.13</v>
      </c>
      <c r="I1081" t="s">
        <v>1828</v>
      </c>
      <c r="J1081">
        <v>197.7336</v>
      </c>
    </row>
    <row r="1082" spans="1:10" x14ac:dyDescent="0.35">
      <c r="A1082" t="s">
        <v>2905</v>
      </c>
      <c r="B1082" s="2">
        <v>45361</v>
      </c>
      <c r="C1082" t="s">
        <v>194</v>
      </c>
      <c r="D1082" t="s">
        <v>1548</v>
      </c>
      <c r="E1082" t="s">
        <v>1806</v>
      </c>
      <c r="F1082">
        <v>4</v>
      </c>
      <c r="G1082">
        <v>127.58</v>
      </c>
      <c r="H1082">
        <v>0.15</v>
      </c>
      <c r="I1082" t="s">
        <v>1823</v>
      </c>
      <c r="J1082">
        <v>433.77199999999999</v>
      </c>
    </row>
    <row r="1083" spans="1:10" x14ac:dyDescent="0.35">
      <c r="A1083" t="s">
        <v>2906</v>
      </c>
      <c r="B1083" s="2">
        <v>45702</v>
      </c>
      <c r="C1083" t="s">
        <v>1297</v>
      </c>
      <c r="D1083" t="s">
        <v>1635</v>
      </c>
      <c r="E1083" t="s">
        <v>1765</v>
      </c>
      <c r="F1083">
        <v>1</v>
      </c>
      <c r="G1083">
        <v>793.21</v>
      </c>
      <c r="H1083">
        <v>0.09</v>
      </c>
      <c r="I1083" t="s">
        <v>1823</v>
      </c>
      <c r="J1083">
        <v>721.8211</v>
      </c>
    </row>
    <row r="1084" spans="1:10" x14ac:dyDescent="0.35">
      <c r="A1084" t="s">
        <v>2907</v>
      </c>
      <c r="B1084" s="2">
        <v>45871</v>
      </c>
      <c r="C1084" t="s">
        <v>950</v>
      </c>
      <c r="D1084" t="s">
        <v>1713</v>
      </c>
      <c r="E1084" t="s">
        <v>1793</v>
      </c>
      <c r="F1084">
        <v>3</v>
      </c>
      <c r="G1084">
        <v>435.61</v>
      </c>
      <c r="H1084">
        <v>0.03</v>
      </c>
      <c r="I1084" t="s">
        <v>1825</v>
      </c>
      <c r="J1084">
        <v>1267.6251</v>
      </c>
    </row>
    <row r="1085" spans="1:10" x14ac:dyDescent="0.35">
      <c r="A1085" t="s">
        <v>2908</v>
      </c>
      <c r="B1085" s="2">
        <v>45531</v>
      </c>
      <c r="C1085" t="s">
        <v>1201</v>
      </c>
      <c r="D1085" t="s">
        <v>1605</v>
      </c>
      <c r="E1085" t="s">
        <v>1803</v>
      </c>
      <c r="F1085">
        <v>1</v>
      </c>
      <c r="G1085">
        <v>850.06</v>
      </c>
      <c r="H1085">
        <v>0.28999999999999998</v>
      </c>
      <c r="I1085" t="s">
        <v>1825</v>
      </c>
      <c r="J1085">
        <v>603.54259999999988</v>
      </c>
    </row>
    <row r="1086" spans="1:10" x14ac:dyDescent="0.35">
      <c r="A1086" t="s">
        <v>2909</v>
      </c>
      <c r="B1086" s="2">
        <v>45330</v>
      </c>
      <c r="C1086" t="s">
        <v>1088</v>
      </c>
      <c r="D1086" t="s">
        <v>1579</v>
      </c>
      <c r="E1086" t="s">
        <v>1803</v>
      </c>
      <c r="F1086">
        <v>2</v>
      </c>
      <c r="G1086">
        <v>753.92</v>
      </c>
      <c r="H1086">
        <v>0.17</v>
      </c>
      <c r="I1086" t="s">
        <v>1825</v>
      </c>
      <c r="J1086">
        <v>1251.5072</v>
      </c>
    </row>
    <row r="1087" spans="1:10" x14ac:dyDescent="0.35">
      <c r="A1087" t="s">
        <v>2910</v>
      </c>
      <c r="B1087" s="2">
        <v>45311</v>
      </c>
      <c r="C1087" t="s">
        <v>1500</v>
      </c>
      <c r="D1087" t="s">
        <v>1552</v>
      </c>
      <c r="E1087" t="s">
        <v>1796</v>
      </c>
      <c r="F1087">
        <v>3</v>
      </c>
      <c r="G1087">
        <v>408.99</v>
      </c>
      <c r="H1087">
        <v>0.27</v>
      </c>
      <c r="I1087" t="s">
        <v>1825</v>
      </c>
      <c r="J1087">
        <v>895.68809999999996</v>
      </c>
    </row>
    <row r="1088" spans="1:10" x14ac:dyDescent="0.35">
      <c r="A1088" t="s">
        <v>2911</v>
      </c>
      <c r="B1088" s="2">
        <v>45567</v>
      </c>
      <c r="C1088" t="s">
        <v>904</v>
      </c>
      <c r="D1088" t="s">
        <v>1661</v>
      </c>
      <c r="E1088" t="s">
        <v>1772</v>
      </c>
      <c r="F1088">
        <v>3</v>
      </c>
      <c r="G1088">
        <v>404.5</v>
      </c>
      <c r="H1088">
        <v>0.22</v>
      </c>
      <c r="I1088" t="s">
        <v>1825</v>
      </c>
      <c r="J1088">
        <v>946.53000000000009</v>
      </c>
    </row>
    <row r="1089" spans="1:10" x14ac:dyDescent="0.35">
      <c r="A1089" t="s">
        <v>2912</v>
      </c>
      <c r="B1089" s="2">
        <v>45239</v>
      </c>
      <c r="C1089" t="s">
        <v>1186</v>
      </c>
      <c r="D1089" t="s">
        <v>1625</v>
      </c>
      <c r="E1089" t="s">
        <v>1765</v>
      </c>
      <c r="F1089">
        <v>3</v>
      </c>
      <c r="G1089">
        <v>717.81</v>
      </c>
      <c r="H1089">
        <v>0.17</v>
      </c>
      <c r="I1089" t="s">
        <v>1828</v>
      </c>
      <c r="J1089">
        <v>1787.3469</v>
      </c>
    </row>
    <row r="1090" spans="1:10" x14ac:dyDescent="0.35">
      <c r="A1090" t="s">
        <v>2913</v>
      </c>
      <c r="B1090" s="2">
        <v>45284</v>
      </c>
      <c r="C1090" t="s">
        <v>802</v>
      </c>
      <c r="D1090" t="s">
        <v>1715</v>
      </c>
      <c r="E1090" t="s">
        <v>1756</v>
      </c>
      <c r="F1090">
        <v>3</v>
      </c>
      <c r="G1090">
        <v>204.77</v>
      </c>
      <c r="H1090">
        <v>0.14000000000000001</v>
      </c>
      <c r="I1090" t="s">
        <v>1823</v>
      </c>
      <c r="J1090">
        <v>528.3066</v>
      </c>
    </row>
    <row r="1091" spans="1:10" x14ac:dyDescent="0.35">
      <c r="A1091" t="s">
        <v>2914</v>
      </c>
      <c r="B1091" s="2">
        <v>45686</v>
      </c>
      <c r="C1091" t="s">
        <v>153</v>
      </c>
      <c r="D1091" t="s">
        <v>1643</v>
      </c>
      <c r="E1091" t="s">
        <v>1809</v>
      </c>
      <c r="F1091">
        <v>4</v>
      </c>
      <c r="G1091">
        <v>106.23</v>
      </c>
      <c r="H1091">
        <v>0.28000000000000003</v>
      </c>
      <c r="I1091" t="s">
        <v>1828</v>
      </c>
      <c r="J1091">
        <v>305.94240000000002</v>
      </c>
    </row>
    <row r="1092" spans="1:10" x14ac:dyDescent="0.35">
      <c r="A1092" t="s">
        <v>2915</v>
      </c>
      <c r="B1092" s="2">
        <v>45824</v>
      </c>
      <c r="C1092" t="s">
        <v>1022</v>
      </c>
      <c r="D1092" t="s">
        <v>1679</v>
      </c>
      <c r="E1092" t="s">
        <v>1772</v>
      </c>
      <c r="F1092">
        <v>2</v>
      </c>
      <c r="G1092">
        <v>769.48</v>
      </c>
      <c r="H1092">
        <v>0.11</v>
      </c>
      <c r="I1092" t="s">
        <v>1825</v>
      </c>
      <c r="J1092">
        <v>1369.6744000000001</v>
      </c>
    </row>
    <row r="1093" spans="1:10" x14ac:dyDescent="0.35">
      <c r="A1093" t="s">
        <v>2916</v>
      </c>
      <c r="B1093" s="2">
        <v>45867</v>
      </c>
      <c r="C1093" t="s">
        <v>814</v>
      </c>
      <c r="D1093" t="s">
        <v>1661</v>
      </c>
      <c r="E1093" t="s">
        <v>1796</v>
      </c>
      <c r="F1093">
        <v>2</v>
      </c>
      <c r="G1093">
        <v>714.21</v>
      </c>
      <c r="H1093">
        <v>0.14000000000000001</v>
      </c>
      <c r="I1093" t="s">
        <v>1823</v>
      </c>
      <c r="J1093">
        <v>1228.4412</v>
      </c>
    </row>
    <row r="1094" spans="1:10" x14ac:dyDescent="0.35">
      <c r="A1094" t="s">
        <v>2917</v>
      </c>
      <c r="B1094" s="2">
        <v>45578</v>
      </c>
      <c r="C1094" t="s">
        <v>862</v>
      </c>
      <c r="D1094" t="s">
        <v>1569</v>
      </c>
      <c r="E1094" t="s">
        <v>1800</v>
      </c>
      <c r="F1094">
        <v>4</v>
      </c>
      <c r="G1094">
        <v>632.24</v>
      </c>
      <c r="H1094">
        <v>0.25</v>
      </c>
      <c r="I1094" t="s">
        <v>1825</v>
      </c>
      <c r="J1094">
        <v>1896.72</v>
      </c>
    </row>
    <row r="1095" spans="1:10" x14ac:dyDescent="0.35">
      <c r="A1095" t="s">
        <v>2918</v>
      </c>
      <c r="B1095" s="2">
        <v>45575</v>
      </c>
      <c r="C1095" t="s">
        <v>537</v>
      </c>
      <c r="D1095" t="s">
        <v>1703</v>
      </c>
      <c r="E1095" t="s">
        <v>1765</v>
      </c>
      <c r="F1095">
        <v>2</v>
      </c>
      <c r="G1095">
        <v>845.27</v>
      </c>
      <c r="H1095">
        <v>0.18</v>
      </c>
      <c r="I1095" t="s">
        <v>1825</v>
      </c>
      <c r="J1095">
        <v>1386.2428</v>
      </c>
    </row>
    <row r="1096" spans="1:10" x14ac:dyDescent="0.35">
      <c r="A1096" t="s">
        <v>2919</v>
      </c>
      <c r="B1096" s="2">
        <v>45816</v>
      </c>
      <c r="C1096" t="s">
        <v>1526</v>
      </c>
      <c r="D1096" t="s">
        <v>1721</v>
      </c>
      <c r="E1096" t="s">
        <v>1796</v>
      </c>
      <c r="F1096">
        <v>1</v>
      </c>
      <c r="G1096">
        <v>575.94000000000005</v>
      </c>
      <c r="H1096">
        <v>0.17</v>
      </c>
      <c r="I1096" t="s">
        <v>1823</v>
      </c>
      <c r="J1096">
        <v>478.03019999999998</v>
      </c>
    </row>
    <row r="1097" spans="1:10" x14ac:dyDescent="0.35">
      <c r="A1097" t="s">
        <v>2920</v>
      </c>
      <c r="B1097" s="2">
        <v>45620</v>
      </c>
      <c r="C1097" t="s">
        <v>802</v>
      </c>
      <c r="D1097" t="s">
        <v>1715</v>
      </c>
      <c r="E1097" t="s">
        <v>1800</v>
      </c>
      <c r="F1097">
        <v>1</v>
      </c>
      <c r="G1097">
        <v>907.97</v>
      </c>
      <c r="H1097">
        <v>0.26</v>
      </c>
      <c r="I1097" t="s">
        <v>1828</v>
      </c>
      <c r="J1097">
        <v>671.89779999999996</v>
      </c>
    </row>
    <row r="1098" spans="1:10" x14ac:dyDescent="0.35">
      <c r="A1098" t="s">
        <v>2921</v>
      </c>
      <c r="B1098" s="2">
        <v>45695</v>
      </c>
      <c r="C1098" t="s">
        <v>848</v>
      </c>
      <c r="D1098" t="s">
        <v>1587</v>
      </c>
      <c r="E1098" t="s">
        <v>1793</v>
      </c>
      <c r="F1098">
        <v>1</v>
      </c>
      <c r="G1098">
        <v>99.35</v>
      </c>
      <c r="H1098">
        <v>0.08</v>
      </c>
      <c r="I1098" t="s">
        <v>1828</v>
      </c>
      <c r="J1098">
        <v>91.402000000000001</v>
      </c>
    </row>
    <row r="1099" spans="1:10" x14ac:dyDescent="0.35">
      <c r="A1099" t="s">
        <v>2922</v>
      </c>
      <c r="B1099" s="2">
        <v>45596</v>
      </c>
      <c r="C1099" t="s">
        <v>260</v>
      </c>
      <c r="D1099" t="s">
        <v>1542</v>
      </c>
      <c r="E1099" t="s">
        <v>1765</v>
      </c>
      <c r="F1099">
        <v>2</v>
      </c>
      <c r="G1099">
        <v>374.42</v>
      </c>
      <c r="H1099">
        <v>0.21</v>
      </c>
      <c r="I1099" t="s">
        <v>1828</v>
      </c>
      <c r="J1099">
        <v>591.58360000000005</v>
      </c>
    </row>
    <row r="1100" spans="1:10" x14ac:dyDescent="0.35">
      <c r="A1100" t="s">
        <v>2923</v>
      </c>
      <c r="B1100" s="2">
        <v>45869</v>
      </c>
      <c r="C1100" t="s">
        <v>1480</v>
      </c>
      <c r="D1100" t="s">
        <v>1577</v>
      </c>
      <c r="E1100" t="s">
        <v>1800</v>
      </c>
      <c r="F1100">
        <v>3</v>
      </c>
      <c r="G1100">
        <v>248.43</v>
      </c>
      <c r="H1100">
        <v>0.24</v>
      </c>
      <c r="I1100" t="s">
        <v>1828</v>
      </c>
      <c r="J1100">
        <v>566.42039999999997</v>
      </c>
    </row>
    <row r="1101" spans="1:10" x14ac:dyDescent="0.35">
      <c r="A1101" t="s">
        <v>2924</v>
      </c>
      <c r="B1101" s="2">
        <v>45631</v>
      </c>
      <c r="C1101" t="s">
        <v>1442</v>
      </c>
      <c r="D1101" t="s">
        <v>1717</v>
      </c>
      <c r="E1101" t="s">
        <v>1756</v>
      </c>
      <c r="F1101">
        <v>1</v>
      </c>
      <c r="G1101">
        <v>784.46</v>
      </c>
      <c r="H1101">
        <v>0.14000000000000001</v>
      </c>
      <c r="I1101" t="s">
        <v>1828</v>
      </c>
      <c r="J1101">
        <v>674.63560000000007</v>
      </c>
    </row>
    <row r="1102" spans="1:10" x14ac:dyDescent="0.35">
      <c r="A1102" t="s">
        <v>2925</v>
      </c>
      <c r="B1102" s="2">
        <v>45379</v>
      </c>
      <c r="C1102" t="s">
        <v>826</v>
      </c>
      <c r="D1102" t="s">
        <v>1651</v>
      </c>
      <c r="E1102" t="s">
        <v>1788</v>
      </c>
      <c r="F1102">
        <v>3</v>
      </c>
      <c r="G1102">
        <v>70.88</v>
      </c>
      <c r="H1102">
        <v>0.27</v>
      </c>
      <c r="I1102" t="s">
        <v>1828</v>
      </c>
      <c r="J1102">
        <v>155.22720000000001</v>
      </c>
    </row>
    <row r="1103" spans="1:10" x14ac:dyDescent="0.35">
      <c r="A1103" t="s">
        <v>2926</v>
      </c>
      <c r="B1103" s="2">
        <v>45641</v>
      </c>
      <c r="C1103" t="s">
        <v>386</v>
      </c>
      <c r="D1103" t="s">
        <v>1561</v>
      </c>
      <c r="E1103" t="s">
        <v>1756</v>
      </c>
      <c r="F1103">
        <v>3</v>
      </c>
      <c r="G1103">
        <v>324.29000000000002</v>
      </c>
      <c r="H1103">
        <v>0.16</v>
      </c>
      <c r="I1103" t="s">
        <v>1828</v>
      </c>
      <c r="J1103">
        <v>817.21080000000006</v>
      </c>
    </row>
    <row r="1104" spans="1:10" x14ac:dyDescent="0.35">
      <c r="A1104" t="s">
        <v>2927</v>
      </c>
      <c r="B1104" s="2">
        <v>45842</v>
      </c>
      <c r="C1104" t="s">
        <v>477</v>
      </c>
      <c r="D1104" t="s">
        <v>1577</v>
      </c>
      <c r="E1104" t="s">
        <v>1765</v>
      </c>
      <c r="F1104">
        <v>4</v>
      </c>
      <c r="G1104">
        <v>243.92</v>
      </c>
      <c r="H1104">
        <v>0.02</v>
      </c>
      <c r="I1104" t="s">
        <v>1825</v>
      </c>
      <c r="J1104">
        <v>956.16639999999995</v>
      </c>
    </row>
    <row r="1105" spans="1:10" x14ac:dyDescent="0.35">
      <c r="A1105" t="s">
        <v>2928</v>
      </c>
      <c r="B1105" s="2">
        <v>45257</v>
      </c>
      <c r="C1105" t="s">
        <v>1171</v>
      </c>
      <c r="D1105" t="s">
        <v>1603</v>
      </c>
      <c r="E1105" t="s">
        <v>1796</v>
      </c>
      <c r="F1105">
        <v>1</v>
      </c>
      <c r="G1105">
        <v>664.35</v>
      </c>
      <c r="H1105">
        <v>0</v>
      </c>
      <c r="I1105" t="s">
        <v>1823</v>
      </c>
      <c r="J1105">
        <v>664.35</v>
      </c>
    </row>
    <row r="1106" spans="1:10" x14ac:dyDescent="0.35">
      <c r="A1106" t="s">
        <v>2929</v>
      </c>
      <c r="B1106" s="2">
        <v>45468</v>
      </c>
      <c r="C1106" t="s">
        <v>1198</v>
      </c>
      <c r="D1106" t="s">
        <v>1589</v>
      </c>
      <c r="E1106" t="s">
        <v>1788</v>
      </c>
      <c r="F1106">
        <v>2</v>
      </c>
      <c r="G1106">
        <v>218.07</v>
      </c>
      <c r="H1106">
        <v>0.19</v>
      </c>
      <c r="I1106" t="s">
        <v>1825</v>
      </c>
      <c r="J1106">
        <v>353.27339999999998</v>
      </c>
    </row>
    <row r="1107" spans="1:10" x14ac:dyDescent="0.35">
      <c r="A1107" t="s">
        <v>2930</v>
      </c>
      <c r="B1107" s="2">
        <v>45228</v>
      </c>
      <c r="C1107" t="s">
        <v>1195</v>
      </c>
      <c r="D1107" t="s">
        <v>1577</v>
      </c>
      <c r="E1107" t="s">
        <v>1765</v>
      </c>
      <c r="F1107">
        <v>4</v>
      </c>
      <c r="G1107">
        <v>921.83</v>
      </c>
      <c r="H1107">
        <v>0.27</v>
      </c>
      <c r="I1107" t="s">
        <v>1823</v>
      </c>
      <c r="J1107">
        <v>2691.7435999999998</v>
      </c>
    </row>
    <row r="1108" spans="1:10" x14ac:dyDescent="0.35">
      <c r="A1108" t="s">
        <v>2931</v>
      </c>
      <c r="B1108" s="2">
        <v>45661</v>
      </c>
      <c r="C1108" t="s">
        <v>558</v>
      </c>
      <c r="D1108" t="s">
        <v>1647</v>
      </c>
      <c r="E1108" t="s">
        <v>1756</v>
      </c>
      <c r="F1108">
        <v>3</v>
      </c>
      <c r="G1108">
        <v>326.2</v>
      </c>
      <c r="H1108">
        <v>0.22</v>
      </c>
      <c r="I1108" t="s">
        <v>1828</v>
      </c>
      <c r="J1108">
        <v>763.30799999999999</v>
      </c>
    </row>
    <row r="1109" spans="1:10" x14ac:dyDescent="0.35">
      <c r="A1109" t="s">
        <v>2932</v>
      </c>
      <c r="B1109" s="2">
        <v>45701</v>
      </c>
      <c r="C1109" t="s">
        <v>1413</v>
      </c>
      <c r="D1109" t="s">
        <v>1581</v>
      </c>
      <c r="E1109" t="s">
        <v>1812</v>
      </c>
      <c r="F1109">
        <v>1</v>
      </c>
      <c r="G1109">
        <v>244.25</v>
      </c>
      <c r="H1109">
        <v>0.09</v>
      </c>
      <c r="I1109" t="s">
        <v>1825</v>
      </c>
      <c r="J1109">
        <v>222.26750000000001</v>
      </c>
    </row>
    <row r="1110" spans="1:10" x14ac:dyDescent="0.35">
      <c r="A1110" t="s">
        <v>2933</v>
      </c>
      <c r="B1110" s="2">
        <v>45448</v>
      </c>
      <c r="C1110" t="s">
        <v>1153</v>
      </c>
      <c r="D1110" t="s">
        <v>1669</v>
      </c>
      <c r="E1110" t="s">
        <v>1788</v>
      </c>
      <c r="F1110">
        <v>3</v>
      </c>
      <c r="G1110">
        <v>808.87</v>
      </c>
      <c r="H1110">
        <v>0.12</v>
      </c>
      <c r="I1110" t="s">
        <v>1828</v>
      </c>
      <c r="J1110">
        <v>2135.4168</v>
      </c>
    </row>
    <row r="1111" spans="1:10" x14ac:dyDescent="0.35">
      <c r="A1111" t="s">
        <v>2934</v>
      </c>
      <c r="B1111" s="2">
        <v>45387</v>
      </c>
      <c r="C1111" t="s">
        <v>1061</v>
      </c>
      <c r="D1111" t="s">
        <v>1609</v>
      </c>
      <c r="E1111" t="s">
        <v>1760</v>
      </c>
      <c r="F1111">
        <v>3</v>
      </c>
      <c r="G1111">
        <v>826.15</v>
      </c>
      <c r="H1111">
        <v>0</v>
      </c>
      <c r="I1111" t="s">
        <v>1825</v>
      </c>
      <c r="J1111">
        <v>2478.4499999999998</v>
      </c>
    </row>
    <row r="1112" spans="1:10" x14ac:dyDescent="0.35">
      <c r="A1112" t="s">
        <v>2935</v>
      </c>
      <c r="B1112" s="2">
        <v>45652</v>
      </c>
      <c r="C1112" t="s">
        <v>615</v>
      </c>
      <c r="D1112" t="s">
        <v>1595</v>
      </c>
      <c r="E1112" t="s">
        <v>1812</v>
      </c>
      <c r="F1112">
        <v>3</v>
      </c>
      <c r="G1112">
        <v>631.20000000000005</v>
      </c>
      <c r="H1112">
        <v>0.24</v>
      </c>
      <c r="I1112" t="s">
        <v>1823</v>
      </c>
      <c r="J1112">
        <v>1439.136</v>
      </c>
    </row>
    <row r="1113" spans="1:10" x14ac:dyDescent="0.35">
      <c r="A1113" t="s">
        <v>2936</v>
      </c>
      <c r="B1113" s="2">
        <v>45316</v>
      </c>
      <c r="C1113" t="s">
        <v>871</v>
      </c>
      <c r="D1113" t="s">
        <v>1663</v>
      </c>
      <c r="E1113" t="s">
        <v>1788</v>
      </c>
      <c r="F1113">
        <v>1</v>
      </c>
      <c r="G1113">
        <v>937.01</v>
      </c>
      <c r="H1113">
        <v>7.0000000000000007E-2</v>
      </c>
      <c r="I1113" t="s">
        <v>1823</v>
      </c>
      <c r="J1113">
        <v>871.41929999999991</v>
      </c>
    </row>
    <row r="1114" spans="1:10" x14ac:dyDescent="0.35">
      <c r="A1114" t="s">
        <v>2937</v>
      </c>
      <c r="B1114" s="2">
        <v>45316</v>
      </c>
      <c r="C1114" t="s">
        <v>507</v>
      </c>
      <c r="D1114" t="s">
        <v>1693</v>
      </c>
      <c r="E1114" t="s">
        <v>1772</v>
      </c>
      <c r="F1114">
        <v>2</v>
      </c>
      <c r="G1114">
        <v>644</v>
      </c>
      <c r="H1114">
        <v>0.04</v>
      </c>
      <c r="I1114" t="s">
        <v>1825</v>
      </c>
      <c r="J1114">
        <v>1236.48</v>
      </c>
    </row>
    <row r="1115" spans="1:10" x14ac:dyDescent="0.35">
      <c r="A1115" t="s">
        <v>2938</v>
      </c>
      <c r="B1115" s="2">
        <v>45888</v>
      </c>
      <c r="C1115" t="s">
        <v>337</v>
      </c>
      <c r="D1115" t="s">
        <v>1729</v>
      </c>
      <c r="E1115" t="s">
        <v>1772</v>
      </c>
      <c r="F1115">
        <v>3</v>
      </c>
      <c r="G1115">
        <v>629.58000000000004</v>
      </c>
      <c r="H1115">
        <v>0.05</v>
      </c>
      <c r="I1115" t="s">
        <v>1823</v>
      </c>
      <c r="J1115">
        <v>1794.3030000000001</v>
      </c>
    </row>
    <row r="1116" spans="1:10" x14ac:dyDescent="0.35">
      <c r="A1116" t="s">
        <v>2939</v>
      </c>
      <c r="B1116" s="2">
        <v>45791</v>
      </c>
      <c r="C1116" t="s">
        <v>1436</v>
      </c>
      <c r="D1116" t="s">
        <v>1721</v>
      </c>
      <c r="E1116" t="s">
        <v>1760</v>
      </c>
      <c r="F1116">
        <v>2</v>
      </c>
      <c r="G1116">
        <v>121.52</v>
      </c>
      <c r="H1116">
        <v>0.18</v>
      </c>
      <c r="I1116" t="s">
        <v>1828</v>
      </c>
      <c r="J1116">
        <v>199.2928</v>
      </c>
    </row>
    <row r="1117" spans="1:10" x14ac:dyDescent="0.35">
      <c r="A1117" t="s">
        <v>2940</v>
      </c>
      <c r="B1117" s="2">
        <v>45420</v>
      </c>
      <c r="C1117" t="s">
        <v>1248</v>
      </c>
      <c r="D1117" t="s">
        <v>1677</v>
      </c>
      <c r="E1117" t="s">
        <v>1812</v>
      </c>
      <c r="F1117">
        <v>2</v>
      </c>
      <c r="G1117">
        <v>549.83000000000004</v>
      </c>
      <c r="H1117">
        <v>7.0000000000000007E-2</v>
      </c>
      <c r="I1117" t="s">
        <v>1825</v>
      </c>
      <c r="J1117">
        <v>1022.6838</v>
      </c>
    </row>
    <row r="1118" spans="1:10" x14ac:dyDescent="0.35">
      <c r="A1118" t="s">
        <v>2941</v>
      </c>
      <c r="B1118" s="2">
        <v>45219</v>
      </c>
      <c r="C1118" t="s">
        <v>474</v>
      </c>
      <c r="D1118" t="s">
        <v>1573</v>
      </c>
      <c r="E1118" t="s">
        <v>1781</v>
      </c>
      <c r="F1118">
        <v>3</v>
      </c>
      <c r="G1118">
        <v>278.38</v>
      </c>
      <c r="H1118">
        <v>0.03</v>
      </c>
      <c r="I1118" t="s">
        <v>1823</v>
      </c>
      <c r="J1118">
        <v>810.08579999999995</v>
      </c>
    </row>
    <row r="1119" spans="1:10" x14ac:dyDescent="0.35">
      <c r="A1119" t="s">
        <v>2942</v>
      </c>
      <c r="B1119" s="2">
        <v>45510</v>
      </c>
      <c r="C1119" t="s">
        <v>1354</v>
      </c>
      <c r="D1119" t="s">
        <v>1739</v>
      </c>
      <c r="E1119" t="s">
        <v>1765</v>
      </c>
      <c r="F1119">
        <v>4</v>
      </c>
      <c r="G1119">
        <v>723.66</v>
      </c>
      <c r="H1119">
        <v>0.03</v>
      </c>
      <c r="I1119" t="s">
        <v>1825</v>
      </c>
      <c r="J1119">
        <v>2807.8008</v>
      </c>
    </row>
    <row r="1120" spans="1:10" x14ac:dyDescent="0.35">
      <c r="A1120" t="s">
        <v>2943</v>
      </c>
      <c r="B1120" s="2">
        <v>45687</v>
      </c>
      <c r="C1120" t="s">
        <v>668</v>
      </c>
      <c r="D1120" t="s">
        <v>1691</v>
      </c>
      <c r="E1120" t="s">
        <v>1785</v>
      </c>
      <c r="F1120">
        <v>1</v>
      </c>
      <c r="G1120">
        <v>724.74</v>
      </c>
      <c r="H1120">
        <v>0.15</v>
      </c>
      <c r="I1120" t="s">
        <v>1825</v>
      </c>
      <c r="J1120">
        <v>616.029</v>
      </c>
    </row>
    <row r="1121" spans="1:10" x14ac:dyDescent="0.35">
      <c r="A1121" t="s">
        <v>2944</v>
      </c>
      <c r="B1121" s="2">
        <v>45271</v>
      </c>
      <c r="C1121" t="s">
        <v>1404</v>
      </c>
      <c r="D1121" t="s">
        <v>1589</v>
      </c>
      <c r="E1121" t="s">
        <v>1768</v>
      </c>
      <c r="F1121">
        <v>2</v>
      </c>
      <c r="G1121">
        <v>961.84</v>
      </c>
      <c r="H1121">
        <v>0.25</v>
      </c>
      <c r="I1121" t="s">
        <v>1825</v>
      </c>
      <c r="J1121">
        <v>1442.76</v>
      </c>
    </row>
    <row r="1122" spans="1:10" x14ac:dyDescent="0.35">
      <c r="A1122" t="s">
        <v>2945</v>
      </c>
      <c r="B1122" s="2">
        <v>45446</v>
      </c>
      <c r="C1122" t="s">
        <v>89</v>
      </c>
      <c r="D1122" t="s">
        <v>1621</v>
      </c>
      <c r="E1122" t="s">
        <v>1803</v>
      </c>
      <c r="F1122">
        <v>4</v>
      </c>
      <c r="G1122">
        <v>21.12</v>
      </c>
      <c r="H1122">
        <v>0.18</v>
      </c>
      <c r="I1122" t="s">
        <v>1828</v>
      </c>
      <c r="J1122">
        <v>69.273600000000002</v>
      </c>
    </row>
    <row r="1123" spans="1:10" x14ac:dyDescent="0.35">
      <c r="A1123" t="s">
        <v>2946</v>
      </c>
      <c r="B1123" s="2">
        <v>45579</v>
      </c>
      <c r="C1123" t="s">
        <v>1004</v>
      </c>
      <c r="D1123" t="s">
        <v>1542</v>
      </c>
      <c r="E1123" t="s">
        <v>1768</v>
      </c>
      <c r="F1123">
        <v>3</v>
      </c>
      <c r="G1123">
        <v>819.93</v>
      </c>
      <c r="H1123">
        <v>0.08</v>
      </c>
      <c r="I1123" t="s">
        <v>1825</v>
      </c>
      <c r="J1123">
        <v>2263.0068000000001</v>
      </c>
    </row>
    <row r="1124" spans="1:10" x14ac:dyDescent="0.35">
      <c r="A1124" t="s">
        <v>2947</v>
      </c>
      <c r="B1124" s="2">
        <v>45725</v>
      </c>
      <c r="C1124" t="s">
        <v>931</v>
      </c>
      <c r="D1124" t="s">
        <v>1631</v>
      </c>
      <c r="E1124" t="s">
        <v>1751</v>
      </c>
      <c r="F1124">
        <v>2</v>
      </c>
      <c r="G1124">
        <v>700.95</v>
      </c>
      <c r="H1124">
        <v>0.18</v>
      </c>
      <c r="I1124" t="s">
        <v>1823</v>
      </c>
      <c r="J1124">
        <v>1149.558</v>
      </c>
    </row>
    <row r="1125" spans="1:10" x14ac:dyDescent="0.35">
      <c r="A1125" t="s">
        <v>2948</v>
      </c>
      <c r="B1125" s="2">
        <v>45910</v>
      </c>
      <c r="C1125" t="s">
        <v>477</v>
      </c>
      <c r="D1125" t="s">
        <v>1581</v>
      </c>
      <c r="E1125" t="s">
        <v>1798</v>
      </c>
      <c r="F1125">
        <v>2</v>
      </c>
      <c r="G1125">
        <v>456.38</v>
      </c>
      <c r="H1125">
        <v>0.12</v>
      </c>
      <c r="I1125" t="s">
        <v>1823</v>
      </c>
      <c r="J1125">
        <v>803.22879999999998</v>
      </c>
    </row>
    <row r="1126" spans="1:10" x14ac:dyDescent="0.35">
      <c r="A1126" t="s">
        <v>2949</v>
      </c>
      <c r="B1126" s="2">
        <v>45447</v>
      </c>
      <c r="C1126" t="s">
        <v>1129</v>
      </c>
      <c r="D1126" t="s">
        <v>1699</v>
      </c>
      <c r="E1126" t="s">
        <v>1798</v>
      </c>
      <c r="F1126">
        <v>3</v>
      </c>
      <c r="G1126">
        <v>291.05</v>
      </c>
      <c r="H1126">
        <v>0.3</v>
      </c>
      <c r="I1126" t="s">
        <v>1823</v>
      </c>
      <c r="J1126">
        <v>611.20500000000004</v>
      </c>
    </row>
    <row r="1127" spans="1:10" x14ac:dyDescent="0.35">
      <c r="A1127" t="s">
        <v>2950</v>
      </c>
      <c r="B1127" s="2">
        <v>45307</v>
      </c>
      <c r="C1127" t="s">
        <v>748</v>
      </c>
      <c r="D1127" t="s">
        <v>1737</v>
      </c>
      <c r="E1127" t="s">
        <v>1800</v>
      </c>
      <c r="F1127">
        <v>2</v>
      </c>
      <c r="G1127">
        <v>463.52</v>
      </c>
      <c r="H1127">
        <v>0.27</v>
      </c>
      <c r="I1127" t="s">
        <v>1825</v>
      </c>
      <c r="J1127">
        <v>676.73919999999998</v>
      </c>
    </row>
    <row r="1128" spans="1:10" x14ac:dyDescent="0.35">
      <c r="A1128" t="s">
        <v>2951</v>
      </c>
      <c r="B1128" s="2">
        <v>45653</v>
      </c>
      <c r="C1128" t="s">
        <v>1183</v>
      </c>
      <c r="D1128" t="s">
        <v>1542</v>
      </c>
      <c r="E1128" t="s">
        <v>1806</v>
      </c>
      <c r="F1128">
        <v>3</v>
      </c>
      <c r="G1128">
        <v>241.64</v>
      </c>
      <c r="H1128">
        <v>0.28999999999999998</v>
      </c>
      <c r="I1128" t="s">
        <v>1825</v>
      </c>
      <c r="J1128">
        <v>514.69319999999993</v>
      </c>
    </row>
    <row r="1129" spans="1:10" x14ac:dyDescent="0.35">
      <c r="A1129" t="s">
        <v>2952</v>
      </c>
      <c r="B1129" s="2">
        <v>45817</v>
      </c>
      <c r="C1129" t="s">
        <v>1486</v>
      </c>
      <c r="D1129" t="s">
        <v>1607</v>
      </c>
      <c r="E1129" t="s">
        <v>1788</v>
      </c>
      <c r="F1129">
        <v>2</v>
      </c>
      <c r="G1129">
        <v>47.86</v>
      </c>
      <c r="H1129">
        <v>0.03</v>
      </c>
      <c r="I1129" t="s">
        <v>1825</v>
      </c>
      <c r="J1129">
        <v>92.848399999999998</v>
      </c>
    </row>
    <row r="1130" spans="1:10" x14ac:dyDescent="0.35">
      <c r="A1130" t="s">
        <v>2953</v>
      </c>
      <c r="B1130" s="2">
        <v>45509</v>
      </c>
      <c r="C1130" t="s">
        <v>1079</v>
      </c>
      <c r="D1130" t="s">
        <v>1731</v>
      </c>
      <c r="E1130" t="s">
        <v>1765</v>
      </c>
      <c r="F1130">
        <v>1</v>
      </c>
      <c r="G1130">
        <v>805.07</v>
      </c>
      <c r="H1130">
        <v>0.06</v>
      </c>
      <c r="I1130" t="s">
        <v>1828</v>
      </c>
      <c r="J1130">
        <v>756.76580000000001</v>
      </c>
    </row>
    <row r="1131" spans="1:10" x14ac:dyDescent="0.35">
      <c r="A1131" t="s">
        <v>2954</v>
      </c>
      <c r="B1131" s="2">
        <v>45753</v>
      </c>
      <c r="C1131" t="s">
        <v>1165</v>
      </c>
      <c r="D1131" t="s">
        <v>1615</v>
      </c>
      <c r="E1131" t="s">
        <v>1756</v>
      </c>
      <c r="F1131">
        <v>3</v>
      </c>
      <c r="G1131">
        <v>848.48</v>
      </c>
      <c r="H1131">
        <v>0</v>
      </c>
      <c r="I1131" t="s">
        <v>1828</v>
      </c>
      <c r="J1131">
        <v>2545.44</v>
      </c>
    </row>
    <row r="1132" spans="1:10" x14ac:dyDescent="0.35">
      <c r="A1132" t="s">
        <v>2955</v>
      </c>
      <c r="B1132" s="2">
        <v>45512</v>
      </c>
      <c r="C1132" t="s">
        <v>781</v>
      </c>
      <c r="D1132" t="s">
        <v>1653</v>
      </c>
      <c r="E1132" t="s">
        <v>1781</v>
      </c>
      <c r="F1132">
        <v>2</v>
      </c>
      <c r="G1132">
        <v>568.95000000000005</v>
      </c>
      <c r="H1132">
        <v>0.22</v>
      </c>
      <c r="I1132" t="s">
        <v>1823</v>
      </c>
      <c r="J1132">
        <v>887.56200000000013</v>
      </c>
    </row>
    <row r="1133" spans="1:10" x14ac:dyDescent="0.35">
      <c r="A1133" t="s">
        <v>2956</v>
      </c>
      <c r="B1133" s="2">
        <v>45764</v>
      </c>
      <c r="C1133" t="s">
        <v>540</v>
      </c>
      <c r="D1133" t="s">
        <v>1653</v>
      </c>
      <c r="E1133" t="s">
        <v>1791</v>
      </c>
      <c r="F1133">
        <v>3</v>
      </c>
      <c r="G1133">
        <v>269.83999999999997</v>
      </c>
      <c r="H1133">
        <v>0.05</v>
      </c>
      <c r="I1133" t="s">
        <v>1825</v>
      </c>
      <c r="J1133">
        <v>769.04399999999998</v>
      </c>
    </row>
    <row r="1134" spans="1:10" x14ac:dyDescent="0.35">
      <c r="A1134" t="s">
        <v>2957</v>
      </c>
      <c r="B1134" s="2">
        <v>45746</v>
      </c>
      <c r="C1134" t="s">
        <v>974</v>
      </c>
      <c r="D1134" t="s">
        <v>1671</v>
      </c>
      <c r="E1134" t="s">
        <v>1796</v>
      </c>
      <c r="F1134">
        <v>4</v>
      </c>
      <c r="G1134">
        <v>267.36</v>
      </c>
      <c r="H1134">
        <v>0.27</v>
      </c>
      <c r="I1134" t="s">
        <v>1825</v>
      </c>
      <c r="J1134">
        <v>780.69119999999998</v>
      </c>
    </row>
    <row r="1135" spans="1:10" x14ac:dyDescent="0.35">
      <c r="A1135" t="s">
        <v>2958</v>
      </c>
      <c r="B1135" s="2">
        <v>45647</v>
      </c>
      <c r="C1135" t="s">
        <v>398</v>
      </c>
      <c r="D1135" t="s">
        <v>1621</v>
      </c>
      <c r="E1135" t="s">
        <v>1756</v>
      </c>
      <c r="F1135">
        <v>1</v>
      </c>
      <c r="G1135">
        <v>438.41</v>
      </c>
      <c r="H1135">
        <v>0.09</v>
      </c>
      <c r="I1135" t="s">
        <v>1823</v>
      </c>
      <c r="J1135">
        <v>398.95310000000012</v>
      </c>
    </row>
    <row r="1136" spans="1:10" x14ac:dyDescent="0.35">
      <c r="A1136" t="s">
        <v>2959</v>
      </c>
      <c r="B1136" s="2">
        <v>45443</v>
      </c>
      <c r="C1136" t="s">
        <v>546</v>
      </c>
      <c r="D1136" t="s">
        <v>1649</v>
      </c>
      <c r="E1136" t="s">
        <v>1809</v>
      </c>
      <c r="F1136">
        <v>2</v>
      </c>
      <c r="G1136">
        <v>86.72</v>
      </c>
      <c r="H1136">
        <v>0.28000000000000003</v>
      </c>
      <c r="I1136" t="s">
        <v>1828</v>
      </c>
      <c r="J1136">
        <v>124.8768</v>
      </c>
    </row>
    <row r="1137" spans="1:10" x14ac:dyDescent="0.35">
      <c r="A1137" t="s">
        <v>2960</v>
      </c>
      <c r="B1137" s="2">
        <v>45722</v>
      </c>
      <c r="C1137" t="s">
        <v>1318</v>
      </c>
      <c r="D1137" t="s">
        <v>1725</v>
      </c>
      <c r="E1137" t="s">
        <v>1775</v>
      </c>
      <c r="F1137">
        <v>4</v>
      </c>
      <c r="G1137">
        <v>630.21</v>
      </c>
      <c r="H1137">
        <v>0.14000000000000001</v>
      </c>
      <c r="I1137" t="s">
        <v>1828</v>
      </c>
      <c r="J1137">
        <v>2167.9223999999999</v>
      </c>
    </row>
    <row r="1138" spans="1:10" x14ac:dyDescent="0.35">
      <c r="A1138" t="s">
        <v>2961</v>
      </c>
      <c r="B1138" s="2">
        <v>45575</v>
      </c>
      <c r="C1138" t="s">
        <v>1123</v>
      </c>
      <c r="D1138" t="s">
        <v>1665</v>
      </c>
      <c r="E1138" t="s">
        <v>1775</v>
      </c>
      <c r="F1138">
        <v>3</v>
      </c>
      <c r="G1138">
        <v>180.84</v>
      </c>
      <c r="H1138">
        <v>0.03</v>
      </c>
      <c r="I1138" t="s">
        <v>1825</v>
      </c>
      <c r="J1138">
        <v>526.24439999999993</v>
      </c>
    </row>
    <row r="1139" spans="1:10" x14ac:dyDescent="0.35">
      <c r="A1139" t="s">
        <v>2962</v>
      </c>
      <c r="B1139" s="2">
        <v>45441</v>
      </c>
      <c r="C1139" t="s">
        <v>27</v>
      </c>
      <c r="D1139" t="s">
        <v>1675</v>
      </c>
      <c r="E1139" t="s">
        <v>1803</v>
      </c>
      <c r="F1139">
        <v>1</v>
      </c>
      <c r="G1139">
        <v>453.41</v>
      </c>
      <c r="H1139">
        <v>0.04</v>
      </c>
      <c r="I1139" t="s">
        <v>1828</v>
      </c>
      <c r="J1139">
        <v>435.27359999999999</v>
      </c>
    </row>
    <row r="1140" spans="1:10" x14ac:dyDescent="0.35">
      <c r="A1140" t="s">
        <v>2963</v>
      </c>
      <c r="B1140" s="2">
        <v>45940</v>
      </c>
      <c r="C1140" t="s">
        <v>103</v>
      </c>
      <c r="D1140" t="s">
        <v>1649</v>
      </c>
      <c r="E1140" t="s">
        <v>1775</v>
      </c>
      <c r="F1140">
        <v>1</v>
      </c>
      <c r="G1140">
        <v>629.09</v>
      </c>
      <c r="H1140">
        <v>0.02</v>
      </c>
      <c r="I1140" t="s">
        <v>1823</v>
      </c>
      <c r="J1140">
        <v>616.50819999999999</v>
      </c>
    </row>
    <row r="1141" spans="1:10" x14ac:dyDescent="0.35">
      <c r="A1141" t="s">
        <v>2964</v>
      </c>
      <c r="B1141" s="2">
        <v>45518</v>
      </c>
      <c r="C1141" t="s">
        <v>97</v>
      </c>
      <c r="D1141" t="s">
        <v>1701</v>
      </c>
      <c r="E1141" t="s">
        <v>1760</v>
      </c>
      <c r="F1141">
        <v>2</v>
      </c>
      <c r="G1141">
        <v>257.45</v>
      </c>
      <c r="H1141">
        <v>0</v>
      </c>
      <c r="I1141" t="s">
        <v>1828</v>
      </c>
      <c r="J1141">
        <v>514.9</v>
      </c>
    </row>
    <row r="1142" spans="1:10" x14ac:dyDescent="0.35">
      <c r="A1142" t="s">
        <v>2965</v>
      </c>
      <c r="B1142" s="2">
        <v>45861</v>
      </c>
      <c r="C1142" t="s">
        <v>591</v>
      </c>
      <c r="D1142" t="s">
        <v>1615</v>
      </c>
      <c r="E1142" t="s">
        <v>1800</v>
      </c>
      <c r="F1142">
        <v>2</v>
      </c>
      <c r="G1142">
        <v>696.61</v>
      </c>
      <c r="H1142">
        <v>0.17</v>
      </c>
      <c r="I1142" t="s">
        <v>1825</v>
      </c>
      <c r="J1142">
        <v>1156.3725999999999</v>
      </c>
    </row>
    <row r="1143" spans="1:10" x14ac:dyDescent="0.35">
      <c r="A1143" t="s">
        <v>2966</v>
      </c>
      <c r="B1143" s="2">
        <v>45416</v>
      </c>
      <c r="C1143" t="s">
        <v>1165</v>
      </c>
      <c r="D1143" t="s">
        <v>1639</v>
      </c>
      <c r="E1143" t="s">
        <v>1778</v>
      </c>
      <c r="F1143">
        <v>2</v>
      </c>
      <c r="G1143">
        <v>143.79</v>
      </c>
      <c r="H1143">
        <v>0.1</v>
      </c>
      <c r="I1143" t="s">
        <v>1825</v>
      </c>
      <c r="J1143">
        <v>258.822</v>
      </c>
    </row>
    <row r="1144" spans="1:10" x14ac:dyDescent="0.35">
      <c r="A1144" t="s">
        <v>2967</v>
      </c>
      <c r="B1144" s="2">
        <v>45608</v>
      </c>
      <c r="C1144" t="s">
        <v>936</v>
      </c>
      <c r="D1144" t="s">
        <v>1713</v>
      </c>
      <c r="E1144" t="s">
        <v>1756</v>
      </c>
      <c r="F1144">
        <v>3</v>
      </c>
      <c r="G1144">
        <v>460.93</v>
      </c>
      <c r="H1144">
        <v>0.19</v>
      </c>
      <c r="I1144" t="s">
        <v>1828</v>
      </c>
      <c r="J1144">
        <v>1120.0599</v>
      </c>
    </row>
    <row r="1145" spans="1:10" x14ac:dyDescent="0.35">
      <c r="A1145" t="s">
        <v>2968</v>
      </c>
      <c r="B1145" s="2">
        <v>45301</v>
      </c>
      <c r="C1145" t="s">
        <v>1532</v>
      </c>
      <c r="D1145" t="s">
        <v>1603</v>
      </c>
      <c r="E1145" t="s">
        <v>1785</v>
      </c>
      <c r="F1145">
        <v>2</v>
      </c>
      <c r="G1145">
        <v>67.55</v>
      </c>
      <c r="H1145">
        <v>0.03</v>
      </c>
      <c r="I1145" t="s">
        <v>1823</v>
      </c>
      <c r="J1145">
        <v>131.047</v>
      </c>
    </row>
    <row r="1146" spans="1:10" x14ac:dyDescent="0.35">
      <c r="A1146" t="s">
        <v>2969</v>
      </c>
      <c r="B1146" s="2">
        <v>45433</v>
      </c>
      <c r="C1146" t="s">
        <v>683</v>
      </c>
      <c r="D1146" t="s">
        <v>1645</v>
      </c>
      <c r="E1146" t="s">
        <v>1756</v>
      </c>
      <c r="F1146">
        <v>3</v>
      </c>
      <c r="G1146">
        <v>803.31</v>
      </c>
      <c r="H1146">
        <v>0.1</v>
      </c>
      <c r="I1146" t="s">
        <v>1825</v>
      </c>
      <c r="J1146">
        <v>2168.9369999999999</v>
      </c>
    </row>
    <row r="1147" spans="1:10" x14ac:dyDescent="0.35">
      <c r="A1147" t="s">
        <v>2970</v>
      </c>
      <c r="B1147" s="2">
        <v>45821</v>
      </c>
      <c r="C1147" t="s">
        <v>1339</v>
      </c>
      <c r="D1147" t="s">
        <v>1579</v>
      </c>
      <c r="E1147" t="s">
        <v>1796</v>
      </c>
      <c r="F1147">
        <v>4</v>
      </c>
      <c r="G1147">
        <v>254.71</v>
      </c>
      <c r="H1147">
        <v>0.2</v>
      </c>
      <c r="I1147" t="s">
        <v>1828</v>
      </c>
      <c r="J1147">
        <v>815.07200000000012</v>
      </c>
    </row>
    <row r="1148" spans="1:10" x14ac:dyDescent="0.35">
      <c r="A1148" t="s">
        <v>2971</v>
      </c>
      <c r="B1148" s="2">
        <v>45508</v>
      </c>
      <c r="C1148" t="s">
        <v>194</v>
      </c>
      <c r="D1148" t="s">
        <v>1647</v>
      </c>
      <c r="E1148" t="s">
        <v>1768</v>
      </c>
      <c r="F1148">
        <v>4</v>
      </c>
      <c r="G1148">
        <v>594.89</v>
      </c>
      <c r="H1148">
        <v>0.3</v>
      </c>
      <c r="I1148" t="s">
        <v>1825</v>
      </c>
      <c r="J1148">
        <v>1665.692</v>
      </c>
    </row>
    <row r="1149" spans="1:10" x14ac:dyDescent="0.35">
      <c r="A1149" t="s">
        <v>2972</v>
      </c>
      <c r="B1149" s="2">
        <v>45854</v>
      </c>
      <c r="C1149" t="s">
        <v>710</v>
      </c>
      <c r="D1149" t="s">
        <v>1729</v>
      </c>
      <c r="E1149" t="s">
        <v>1751</v>
      </c>
      <c r="F1149">
        <v>2</v>
      </c>
      <c r="G1149">
        <v>844.31</v>
      </c>
      <c r="H1149">
        <v>7.0000000000000007E-2</v>
      </c>
      <c r="I1149" t="s">
        <v>1825</v>
      </c>
      <c r="J1149">
        <v>1570.4166</v>
      </c>
    </row>
    <row r="1150" spans="1:10" x14ac:dyDescent="0.35">
      <c r="A1150" t="s">
        <v>2973</v>
      </c>
      <c r="B1150" s="2">
        <v>45569</v>
      </c>
      <c r="C1150" t="s">
        <v>457</v>
      </c>
      <c r="D1150" t="s">
        <v>1577</v>
      </c>
      <c r="E1150" t="s">
        <v>1775</v>
      </c>
      <c r="F1150">
        <v>4</v>
      </c>
      <c r="G1150">
        <v>101.33</v>
      </c>
      <c r="H1150">
        <v>0</v>
      </c>
      <c r="I1150" t="s">
        <v>1823</v>
      </c>
      <c r="J1150">
        <v>405.32</v>
      </c>
    </row>
    <row r="1151" spans="1:10" x14ac:dyDescent="0.35">
      <c r="A1151" t="s">
        <v>2974</v>
      </c>
      <c r="B1151" s="2">
        <v>45824</v>
      </c>
      <c r="C1151" t="s">
        <v>448</v>
      </c>
      <c r="D1151" t="s">
        <v>1599</v>
      </c>
      <c r="E1151" t="s">
        <v>1781</v>
      </c>
      <c r="F1151">
        <v>3</v>
      </c>
      <c r="G1151">
        <v>922.56</v>
      </c>
      <c r="H1151">
        <v>0.18</v>
      </c>
      <c r="I1151" t="s">
        <v>1825</v>
      </c>
      <c r="J1151">
        <v>2269.4976000000001</v>
      </c>
    </row>
    <row r="1152" spans="1:10" x14ac:dyDescent="0.35">
      <c r="A1152" t="s">
        <v>2975</v>
      </c>
      <c r="B1152" s="2">
        <v>45352</v>
      </c>
      <c r="C1152" t="s">
        <v>1339</v>
      </c>
      <c r="D1152" t="s">
        <v>1623</v>
      </c>
      <c r="E1152" t="s">
        <v>1798</v>
      </c>
      <c r="F1152">
        <v>4</v>
      </c>
      <c r="G1152">
        <v>867.19</v>
      </c>
      <c r="H1152">
        <v>7.0000000000000007E-2</v>
      </c>
      <c r="I1152" t="s">
        <v>1828</v>
      </c>
      <c r="J1152">
        <v>3225.9468000000002</v>
      </c>
    </row>
    <row r="1153" spans="1:10" x14ac:dyDescent="0.35">
      <c r="A1153" t="s">
        <v>2976</v>
      </c>
      <c r="B1153" s="2">
        <v>45454</v>
      </c>
      <c r="C1153" t="s">
        <v>36</v>
      </c>
      <c r="D1153" t="s">
        <v>1713</v>
      </c>
      <c r="E1153" t="s">
        <v>1806</v>
      </c>
      <c r="F1153">
        <v>3</v>
      </c>
      <c r="G1153">
        <v>816.87</v>
      </c>
      <c r="H1153">
        <v>0.14000000000000001</v>
      </c>
      <c r="I1153" t="s">
        <v>1825</v>
      </c>
      <c r="J1153">
        <v>2107.5246000000002</v>
      </c>
    </row>
    <row r="1154" spans="1:10" x14ac:dyDescent="0.35">
      <c r="A1154" t="s">
        <v>2977</v>
      </c>
      <c r="B1154" s="2">
        <v>45924</v>
      </c>
      <c r="C1154" t="s">
        <v>1477</v>
      </c>
      <c r="D1154" t="s">
        <v>1677</v>
      </c>
      <c r="E1154" t="s">
        <v>1765</v>
      </c>
      <c r="F1154">
        <v>3</v>
      </c>
      <c r="G1154">
        <v>258.06</v>
      </c>
      <c r="H1154">
        <v>0</v>
      </c>
      <c r="I1154" t="s">
        <v>1825</v>
      </c>
      <c r="J1154">
        <v>774.18000000000006</v>
      </c>
    </row>
    <row r="1155" spans="1:10" x14ac:dyDescent="0.35">
      <c r="A1155" t="s">
        <v>2978</v>
      </c>
      <c r="B1155" s="2">
        <v>45694</v>
      </c>
      <c r="C1155" t="s">
        <v>983</v>
      </c>
      <c r="D1155" t="s">
        <v>1623</v>
      </c>
      <c r="E1155" t="s">
        <v>1798</v>
      </c>
      <c r="F1155">
        <v>2</v>
      </c>
      <c r="G1155">
        <v>574.58000000000004</v>
      </c>
      <c r="H1155">
        <v>0.06</v>
      </c>
      <c r="I1155" t="s">
        <v>1823</v>
      </c>
      <c r="J1155">
        <v>1080.2103999999999</v>
      </c>
    </row>
    <row r="1156" spans="1:10" x14ac:dyDescent="0.35">
      <c r="A1156" t="s">
        <v>2979</v>
      </c>
      <c r="B1156" s="2">
        <v>45587</v>
      </c>
      <c r="C1156" t="s">
        <v>97</v>
      </c>
      <c r="D1156" t="s">
        <v>1713</v>
      </c>
      <c r="E1156" t="s">
        <v>1775</v>
      </c>
      <c r="F1156">
        <v>2</v>
      </c>
      <c r="G1156">
        <v>472.18</v>
      </c>
      <c r="H1156">
        <v>0.27</v>
      </c>
      <c r="I1156" t="s">
        <v>1825</v>
      </c>
      <c r="J1156">
        <v>689.38279999999997</v>
      </c>
    </row>
    <row r="1157" spans="1:10" x14ac:dyDescent="0.35">
      <c r="A1157" t="s">
        <v>2980</v>
      </c>
      <c r="B1157" s="2">
        <v>45556</v>
      </c>
      <c r="C1157" t="s">
        <v>1067</v>
      </c>
      <c r="D1157" t="s">
        <v>1629</v>
      </c>
      <c r="E1157" t="s">
        <v>1772</v>
      </c>
      <c r="F1157">
        <v>2</v>
      </c>
      <c r="G1157">
        <v>20.47</v>
      </c>
      <c r="H1157">
        <v>0.12</v>
      </c>
      <c r="I1157" t="s">
        <v>1828</v>
      </c>
      <c r="J1157">
        <v>36.027200000000001</v>
      </c>
    </row>
    <row r="1158" spans="1:10" x14ac:dyDescent="0.35">
      <c r="A1158" t="s">
        <v>2981</v>
      </c>
      <c r="B1158" s="2">
        <v>45923</v>
      </c>
      <c r="C1158" t="s">
        <v>100</v>
      </c>
      <c r="D1158" t="s">
        <v>1591</v>
      </c>
      <c r="E1158" t="s">
        <v>1778</v>
      </c>
      <c r="F1158">
        <v>3</v>
      </c>
      <c r="G1158">
        <v>235.41</v>
      </c>
      <c r="H1158">
        <v>0.15</v>
      </c>
      <c r="I1158" t="s">
        <v>1825</v>
      </c>
      <c r="J1158">
        <v>600.29549999999995</v>
      </c>
    </row>
    <row r="1159" spans="1:10" x14ac:dyDescent="0.35">
      <c r="A1159" t="s">
        <v>2982</v>
      </c>
      <c r="B1159" s="2">
        <v>45811</v>
      </c>
      <c r="C1159" t="s">
        <v>739</v>
      </c>
      <c r="D1159" t="s">
        <v>1703</v>
      </c>
      <c r="E1159" t="s">
        <v>1778</v>
      </c>
      <c r="F1159">
        <v>3</v>
      </c>
      <c r="G1159">
        <v>744.9</v>
      </c>
      <c r="H1159">
        <v>0.27</v>
      </c>
      <c r="I1159" t="s">
        <v>1825</v>
      </c>
      <c r="J1159">
        <v>1631.3309999999999</v>
      </c>
    </row>
    <row r="1160" spans="1:10" x14ac:dyDescent="0.35">
      <c r="A1160" t="s">
        <v>2983</v>
      </c>
      <c r="B1160" s="2">
        <v>45559</v>
      </c>
      <c r="C1160" t="s">
        <v>180</v>
      </c>
      <c r="D1160" t="s">
        <v>1583</v>
      </c>
      <c r="E1160" t="s">
        <v>1765</v>
      </c>
      <c r="F1160">
        <v>2</v>
      </c>
      <c r="G1160">
        <v>382.2</v>
      </c>
      <c r="H1160">
        <v>0.15</v>
      </c>
      <c r="I1160" t="s">
        <v>1823</v>
      </c>
      <c r="J1160">
        <v>649.74</v>
      </c>
    </row>
    <row r="1161" spans="1:10" x14ac:dyDescent="0.35">
      <c r="A1161" t="s">
        <v>2984</v>
      </c>
      <c r="B1161" s="2">
        <v>45881</v>
      </c>
      <c r="C1161" t="s">
        <v>1085</v>
      </c>
      <c r="D1161" t="s">
        <v>1727</v>
      </c>
      <c r="E1161" t="s">
        <v>1803</v>
      </c>
      <c r="F1161">
        <v>1</v>
      </c>
      <c r="G1161">
        <v>269.25</v>
      </c>
      <c r="H1161">
        <v>0.14000000000000001</v>
      </c>
      <c r="I1161" t="s">
        <v>1825</v>
      </c>
      <c r="J1161">
        <v>231.55500000000001</v>
      </c>
    </row>
    <row r="1162" spans="1:10" x14ac:dyDescent="0.35">
      <c r="A1162" t="s">
        <v>2985</v>
      </c>
      <c r="B1162" s="2">
        <v>45367</v>
      </c>
      <c r="C1162" t="s">
        <v>1141</v>
      </c>
      <c r="D1162" t="s">
        <v>1607</v>
      </c>
      <c r="E1162" t="s">
        <v>1791</v>
      </c>
      <c r="F1162">
        <v>2</v>
      </c>
      <c r="G1162">
        <v>723.75</v>
      </c>
      <c r="H1162">
        <v>0.03</v>
      </c>
      <c r="I1162" t="s">
        <v>1825</v>
      </c>
      <c r="J1162">
        <v>1404.075</v>
      </c>
    </row>
    <row r="1163" spans="1:10" x14ac:dyDescent="0.35">
      <c r="A1163" t="s">
        <v>2986</v>
      </c>
      <c r="B1163" s="2">
        <v>45832</v>
      </c>
      <c r="C1163" t="s">
        <v>892</v>
      </c>
      <c r="D1163" t="s">
        <v>1585</v>
      </c>
      <c r="E1163" t="s">
        <v>1812</v>
      </c>
      <c r="F1163">
        <v>4</v>
      </c>
      <c r="G1163">
        <v>58.92</v>
      </c>
      <c r="H1163">
        <v>0.18</v>
      </c>
      <c r="I1163" t="s">
        <v>1823</v>
      </c>
      <c r="J1163">
        <v>193.2576</v>
      </c>
    </row>
    <row r="1164" spans="1:10" x14ac:dyDescent="0.35">
      <c r="A1164" t="s">
        <v>2987</v>
      </c>
      <c r="B1164" s="2">
        <v>45438</v>
      </c>
      <c r="C1164" t="s">
        <v>618</v>
      </c>
      <c r="D1164" t="s">
        <v>1689</v>
      </c>
      <c r="E1164" t="s">
        <v>1788</v>
      </c>
      <c r="F1164">
        <v>2</v>
      </c>
      <c r="G1164">
        <v>913.08</v>
      </c>
      <c r="H1164">
        <v>0.26</v>
      </c>
      <c r="I1164" t="s">
        <v>1823</v>
      </c>
      <c r="J1164">
        <v>1351.3584000000001</v>
      </c>
    </row>
    <row r="1165" spans="1:10" x14ac:dyDescent="0.35">
      <c r="A1165" t="s">
        <v>2988</v>
      </c>
      <c r="B1165" s="2">
        <v>45691</v>
      </c>
      <c r="C1165" t="s">
        <v>775</v>
      </c>
      <c r="D1165" t="s">
        <v>1709</v>
      </c>
      <c r="E1165" t="s">
        <v>1756</v>
      </c>
      <c r="F1165">
        <v>1</v>
      </c>
      <c r="G1165">
        <v>791.83</v>
      </c>
      <c r="H1165">
        <v>0.28000000000000003</v>
      </c>
      <c r="I1165" t="s">
        <v>1825</v>
      </c>
      <c r="J1165">
        <v>570.11760000000004</v>
      </c>
    </row>
    <row r="1166" spans="1:10" x14ac:dyDescent="0.35">
      <c r="A1166" t="s">
        <v>2989</v>
      </c>
      <c r="B1166" s="2">
        <v>45506</v>
      </c>
      <c r="C1166" t="s">
        <v>1451</v>
      </c>
      <c r="D1166" t="s">
        <v>1550</v>
      </c>
      <c r="E1166" t="s">
        <v>1800</v>
      </c>
      <c r="F1166">
        <v>1</v>
      </c>
      <c r="G1166">
        <v>74.290000000000006</v>
      </c>
      <c r="H1166">
        <v>0.3</v>
      </c>
      <c r="I1166" t="s">
        <v>1828</v>
      </c>
      <c r="J1166">
        <v>52.003</v>
      </c>
    </row>
    <row r="1167" spans="1:10" x14ac:dyDescent="0.35">
      <c r="A1167" t="s">
        <v>2990</v>
      </c>
      <c r="B1167" s="2">
        <v>45251</v>
      </c>
      <c r="C1167" t="s">
        <v>778</v>
      </c>
      <c r="D1167" t="s">
        <v>1617</v>
      </c>
      <c r="E1167" t="s">
        <v>1751</v>
      </c>
      <c r="F1167">
        <v>2</v>
      </c>
      <c r="G1167">
        <v>961.68</v>
      </c>
      <c r="H1167">
        <v>0.27</v>
      </c>
      <c r="I1167" t="s">
        <v>1825</v>
      </c>
      <c r="J1167">
        <v>1404.0527999999999</v>
      </c>
    </row>
    <row r="1168" spans="1:10" x14ac:dyDescent="0.35">
      <c r="A1168" t="s">
        <v>2991</v>
      </c>
      <c r="B1168" s="2">
        <v>45722</v>
      </c>
      <c r="C1168" t="s">
        <v>1517</v>
      </c>
      <c r="D1168" t="s">
        <v>1585</v>
      </c>
      <c r="E1168" t="s">
        <v>1798</v>
      </c>
      <c r="F1168">
        <v>1</v>
      </c>
      <c r="G1168">
        <v>90.72</v>
      </c>
      <c r="H1168">
        <v>0.1</v>
      </c>
      <c r="I1168" t="s">
        <v>1825</v>
      </c>
      <c r="J1168">
        <v>81.647999999999996</v>
      </c>
    </row>
    <row r="1169" spans="1:10" x14ac:dyDescent="0.35">
      <c r="A1169" t="s">
        <v>2992</v>
      </c>
      <c r="B1169" s="2">
        <v>45689</v>
      </c>
      <c r="C1169" t="s">
        <v>223</v>
      </c>
      <c r="D1169" t="s">
        <v>1663</v>
      </c>
      <c r="E1169" t="s">
        <v>1778</v>
      </c>
      <c r="F1169">
        <v>1</v>
      </c>
      <c r="G1169">
        <v>458.69</v>
      </c>
      <c r="H1169">
        <v>0.16</v>
      </c>
      <c r="I1169" t="s">
        <v>1825</v>
      </c>
      <c r="J1169">
        <v>385.2996</v>
      </c>
    </row>
    <row r="1170" spans="1:10" x14ac:dyDescent="0.35">
      <c r="A1170" t="s">
        <v>2993</v>
      </c>
      <c r="B1170" s="2">
        <v>45346</v>
      </c>
      <c r="C1170" t="s">
        <v>742</v>
      </c>
      <c r="D1170" t="s">
        <v>1615</v>
      </c>
      <c r="E1170" t="s">
        <v>1778</v>
      </c>
      <c r="F1170">
        <v>1</v>
      </c>
      <c r="G1170">
        <v>168.29</v>
      </c>
      <c r="H1170">
        <v>0.05</v>
      </c>
      <c r="I1170" t="s">
        <v>1825</v>
      </c>
      <c r="J1170">
        <v>159.87549999999999</v>
      </c>
    </row>
    <row r="1171" spans="1:10" x14ac:dyDescent="0.35">
      <c r="A1171" t="s">
        <v>2994</v>
      </c>
      <c r="B1171" s="2">
        <v>45549</v>
      </c>
      <c r="C1171" t="s">
        <v>686</v>
      </c>
      <c r="D1171" t="s">
        <v>1581</v>
      </c>
      <c r="E1171" t="s">
        <v>1806</v>
      </c>
      <c r="F1171">
        <v>1</v>
      </c>
      <c r="G1171">
        <v>391.77</v>
      </c>
      <c r="H1171">
        <v>0.1</v>
      </c>
      <c r="I1171" t="s">
        <v>1825</v>
      </c>
      <c r="J1171">
        <v>352.59300000000002</v>
      </c>
    </row>
    <row r="1172" spans="1:10" x14ac:dyDescent="0.35">
      <c r="A1172" t="s">
        <v>2995</v>
      </c>
      <c r="B1172" s="2">
        <v>45900</v>
      </c>
      <c r="C1172" t="s">
        <v>1076</v>
      </c>
      <c r="D1172" t="s">
        <v>1571</v>
      </c>
      <c r="E1172" t="s">
        <v>1798</v>
      </c>
      <c r="F1172">
        <v>1</v>
      </c>
      <c r="G1172">
        <v>424.83</v>
      </c>
      <c r="H1172">
        <v>0.05</v>
      </c>
      <c r="I1172" t="s">
        <v>1828</v>
      </c>
      <c r="J1172">
        <v>403.58850000000001</v>
      </c>
    </row>
    <row r="1173" spans="1:10" x14ac:dyDescent="0.35">
      <c r="A1173" t="s">
        <v>2996</v>
      </c>
      <c r="B1173" s="2">
        <v>45308</v>
      </c>
      <c r="C1173" t="s">
        <v>201</v>
      </c>
      <c r="D1173" t="s">
        <v>1569</v>
      </c>
      <c r="E1173" t="s">
        <v>1765</v>
      </c>
      <c r="F1173">
        <v>1</v>
      </c>
      <c r="G1173">
        <v>499.46</v>
      </c>
      <c r="H1173">
        <v>0.1</v>
      </c>
      <c r="I1173" t="s">
        <v>1823</v>
      </c>
      <c r="J1173">
        <v>449.51400000000001</v>
      </c>
    </row>
    <row r="1174" spans="1:10" x14ac:dyDescent="0.35">
      <c r="A1174" t="s">
        <v>2997</v>
      </c>
      <c r="B1174" s="2">
        <v>45336</v>
      </c>
      <c r="C1174" t="s">
        <v>85</v>
      </c>
      <c r="D1174" t="s">
        <v>1745</v>
      </c>
      <c r="E1174" t="s">
        <v>1756</v>
      </c>
      <c r="F1174">
        <v>2</v>
      </c>
      <c r="G1174">
        <v>698.34</v>
      </c>
      <c r="H1174">
        <v>0.15</v>
      </c>
      <c r="I1174" t="s">
        <v>1825</v>
      </c>
      <c r="J1174">
        <v>1187.1780000000001</v>
      </c>
    </row>
    <row r="1175" spans="1:10" x14ac:dyDescent="0.35">
      <c r="A1175" t="s">
        <v>2998</v>
      </c>
      <c r="B1175" s="2">
        <v>45213</v>
      </c>
      <c r="C1175" t="s">
        <v>898</v>
      </c>
      <c r="D1175" t="s">
        <v>1659</v>
      </c>
      <c r="E1175" t="s">
        <v>1803</v>
      </c>
      <c r="F1175">
        <v>2</v>
      </c>
      <c r="G1175">
        <v>805.08</v>
      </c>
      <c r="H1175">
        <v>0.27</v>
      </c>
      <c r="I1175" t="s">
        <v>1825</v>
      </c>
      <c r="J1175">
        <v>1175.4168</v>
      </c>
    </row>
    <row r="1176" spans="1:10" x14ac:dyDescent="0.35">
      <c r="A1176" t="s">
        <v>2999</v>
      </c>
      <c r="B1176" s="2">
        <v>45742</v>
      </c>
      <c r="C1176" t="s">
        <v>1436</v>
      </c>
      <c r="D1176" t="s">
        <v>1699</v>
      </c>
      <c r="E1176" t="s">
        <v>1760</v>
      </c>
      <c r="F1176">
        <v>4</v>
      </c>
      <c r="G1176">
        <v>934.79</v>
      </c>
      <c r="H1176">
        <v>0.08</v>
      </c>
      <c r="I1176" t="s">
        <v>1825</v>
      </c>
      <c r="J1176">
        <v>3440.0272</v>
      </c>
    </row>
    <row r="1177" spans="1:10" x14ac:dyDescent="0.35">
      <c r="A1177" t="s">
        <v>3000</v>
      </c>
      <c r="B1177" s="2">
        <v>45932</v>
      </c>
      <c r="C1177" t="s">
        <v>85</v>
      </c>
      <c r="D1177" t="s">
        <v>1667</v>
      </c>
      <c r="E1177" t="s">
        <v>1756</v>
      </c>
      <c r="F1177">
        <v>2</v>
      </c>
      <c r="G1177">
        <v>424.54</v>
      </c>
      <c r="H1177">
        <v>0.24</v>
      </c>
      <c r="I1177" t="s">
        <v>1825</v>
      </c>
      <c r="J1177">
        <v>645.30080000000009</v>
      </c>
    </row>
    <row r="1178" spans="1:10" x14ac:dyDescent="0.35">
      <c r="A1178" t="s">
        <v>3001</v>
      </c>
      <c r="B1178" s="2">
        <v>45462</v>
      </c>
      <c r="C1178" t="s">
        <v>1028</v>
      </c>
      <c r="D1178" t="s">
        <v>1715</v>
      </c>
      <c r="E1178" t="s">
        <v>1806</v>
      </c>
      <c r="F1178">
        <v>1</v>
      </c>
      <c r="G1178">
        <v>235.44</v>
      </c>
      <c r="H1178">
        <v>0.19</v>
      </c>
      <c r="I1178" t="s">
        <v>1828</v>
      </c>
      <c r="J1178">
        <v>190.7064</v>
      </c>
    </row>
    <row r="1179" spans="1:10" x14ac:dyDescent="0.35">
      <c r="A1179" t="s">
        <v>3002</v>
      </c>
      <c r="B1179" s="2">
        <v>45568</v>
      </c>
      <c r="C1179" t="s">
        <v>862</v>
      </c>
      <c r="D1179" t="s">
        <v>1645</v>
      </c>
      <c r="E1179" t="s">
        <v>1796</v>
      </c>
      <c r="F1179">
        <v>2</v>
      </c>
      <c r="G1179">
        <v>620.71</v>
      </c>
      <c r="H1179">
        <v>0.27</v>
      </c>
      <c r="I1179" t="s">
        <v>1823</v>
      </c>
      <c r="J1179">
        <v>906.23660000000007</v>
      </c>
    </row>
    <row r="1180" spans="1:10" x14ac:dyDescent="0.35">
      <c r="A1180" t="s">
        <v>3003</v>
      </c>
      <c r="B1180" s="2">
        <v>45397</v>
      </c>
      <c r="C1180" t="s">
        <v>401</v>
      </c>
      <c r="D1180" t="s">
        <v>1579</v>
      </c>
      <c r="E1180" t="s">
        <v>1791</v>
      </c>
      <c r="F1180">
        <v>2</v>
      </c>
      <c r="G1180">
        <v>851.77</v>
      </c>
      <c r="H1180">
        <v>0.13</v>
      </c>
      <c r="I1180" t="s">
        <v>1825</v>
      </c>
      <c r="J1180">
        <v>1482.0798</v>
      </c>
    </row>
    <row r="1181" spans="1:10" x14ac:dyDescent="0.35">
      <c r="A1181" t="s">
        <v>3004</v>
      </c>
      <c r="B1181" s="2">
        <v>45569</v>
      </c>
      <c r="C1181" t="s">
        <v>558</v>
      </c>
      <c r="D1181" t="s">
        <v>1637</v>
      </c>
      <c r="E1181" t="s">
        <v>1756</v>
      </c>
      <c r="F1181">
        <v>3</v>
      </c>
      <c r="G1181">
        <v>876.01</v>
      </c>
      <c r="H1181">
        <v>0.2</v>
      </c>
      <c r="I1181" t="s">
        <v>1823</v>
      </c>
      <c r="J1181">
        <v>2102.424</v>
      </c>
    </row>
    <row r="1182" spans="1:10" x14ac:dyDescent="0.35">
      <c r="A1182" t="s">
        <v>3005</v>
      </c>
      <c r="B1182" s="2">
        <v>45353</v>
      </c>
      <c r="C1182" t="s">
        <v>877</v>
      </c>
      <c r="D1182" t="s">
        <v>1601</v>
      </c>
      <c r="E1182" t="s">
        <v>1785</v>
      </c>
      <c r="F1182">
        <v>2</v>
      </c>
      <c r="G1182">
        <v>717.21</v>
      </c>
      <c r="H1182">
        <v>0.15</v>
      </c>
      <c r="I1182" t="s">
        <v>1828</v>
      </c>
      <c r="J1182">
        <v>1219.2570000000001</v>
      </c>
    </row>
    <row r="1183" spans="1:10" x14ac:dyDescent="0.35">
      <c r="A1183" t="s">
        <v>3006</v>
      </c>
      <c r="B1183" s="2">
        <v>45343</v>
      </c>
      <c r="C1183" t="s">
        <v>210</v>
      </c>
      <c r="D1183" t="s">
        <v>1629</v>
      </c>
      <c r="E1183" t="s">
        <v>1781</v>
      </c>
      <c r="F1183">
        <v>2</v>
      </c>
      <c r="G1183">
        <v>871.43</v>
      </c>
      <c r="H1183">
        <v>0.05</v>
      </c>
      <c r="I1183" t="s">
        <v>1823</v>
      </c>
      <c r="J1183">
        <v>1655.7170000000001</v>
      </c>
    </row>
    <row r="1184" spans="1:10" x14ac:dyDescent="0.35">
      <c r="A1184" t="s">
        <v>3007</v>
      </c>
      <c r="B1184" s="2">
        <v>45321</v>
      </c>
      <c r="C1184" t="s">
        <v>1399</v>
      </c>
      <c r="D1184" t="s">
        <v>1619</v>
      </c>
      <c r="E1184" t="s">
        <v>1778</v>
      </c>
      <c r="F1184">
        <v>1</v>
      </c>
      <c r="G1184">
        <v>514.65</v>
      </c>
      <c r="H1184">
        <v>0.18</v>
      </c>
      <c r="I1184" t="s">
        <v>1823</v>
      </c>
      <c r="J1184">
        <v>422.01299999999998</v>
      </c>
    </row>
    <row r="1185" spans="1:10" x14ac:dyDescent="0.35">
      <c r="A1185" t="s">
        <v>3008</v>
      </c>
      <c r="B1185" s="2">
        <v>45650</v>
      </c>
      <c r="C1185" t="s">
        <v>1416</v>
      </c>
      <c r="D1185" t="s">
        <v>1671</v>
      </c>
      <c r="E1185" t="s">
        <v>1803</v>
      </c>
      <c r="F1185">
        <v>3</v>
      </c>
      <c r="G1185">
        <v>198.76</v>
      </c>
      <c r="H1185">
        <v>0.28000000000000003</v>
      </c>
      <c r="I1185" t="s">
        <v>1828</v>
      </c>
      <c r="J1185">
        <v>429.32159999999999</v>
      </c>
    </row>
    <row r="1186" spans="1:10" x14ac:dyDescent="0.35">
      <c r="A1186" t="s">
        <v>3009</v>
      </c>
      <c r="B1186" s="2">
        <v>45811</v>
      </c>
      <c r="C1186" t="s">
        <v>726</v>
      </c>
      <c r="D1186" t="s">
        <v>1673</v>
      </c>
      <c r="E1186" t="s">
        <v>1765</v>
      </c>
      <c r="F1186">
        <v>2</v>
      </c>
      <c r="G1186">
        <v>975.72</v>
      </c>
      <c r="H1186">
        <v>0.16</v>
      </c>
      <c r="I1186" t="s">
        <v>1828</v>
      </c>
      <c r="J1186">
        <v>1639.2095999999999</v>
      </c>
    </row>
    <row r="1187" spans="1:10" x14ac:dyDescent="0.35">
      <c r="A1187" t="s">
        <v>3010</v>
      </c>
      <c r="B1187" s="2">
        <v>45505</v>
      </c>
      <c r="C1187" t="s">
        <v>1303</v>
      </c>
      <c r="D1187" t="s">
        <v>1577</v>
      </c>
      <c r="E1187" t="s">
        <v>1756</v>
      </c>
      <c r="F1187">
        <v>1</v>
      </c>
      <c r="G1187">
        <v>86.03</v>
      </c>
      <c r="H1187">
        <v>0.01</v>
      </c>
      <c r="I1187" t="s">
        <v>1823</v>
      </c>
      <c r="J1187">
        <v>85.169700000000006</v>
      </c>
    </row>
    <row r="1188" spans="1:10" x14ac:dyDescent="0.35">
      <c r="A1188" t="s">
        <v>3011</v>
      </c>
      <c r="B1188" s="2">
        <v>45897</v>
      </c>
      <c r="C1188" t="s">
        <v>313</v>
      </c>
      <c r="D1188" t="s">
        <v>1655</v>
      </c>
      <c r="E1188" t="s">
        <v>1793</v>
      </c>
      <c r="F1188">
        <v>4</v>
      </c>
      <c r="G1188">
        <v>705.12</v>
      </c>
      <c r="H1188">
        <v>0.15</v>
      </c>
      <c r="I1188" t="s">
        <v>1825</v>
      </c>
      <c r="J1188">
        <v>2397.4079999999999</v>
      </c>
    </row>
    <row r="1189" spans="1:10" x14ac:dyDescent="0.35">
      <c r="A1189" t="s">
        <v>3012</v>
      </c>
      <c r="B1189" s="2">
        <v>45602</v>
      </c>
      <c r="C1189" t="s">
        <v>1159</v>
      </c>
      <c r="D1189" t="s">
        <v>1583</v>
      </c>
      <c r="E1189" t="s">
        <v>1793</v>
      </c>
      <c r="F1189">
        <v>3</v>
      </c>
      <c r="G1189">
        <v>99.77</v>
      </c>
      <c r="H1189">
        <v>0.01</v>
      </c>
      <c r="I1189" t="s">
        <v>1825</v>
      </c>
      <c r="J1189">
        <v>296.31689999999998</v>
      </c>
    </row>
    <row r="1190" spans="1:10" x14ac:dyDescent="0.35">
      <c r="A1190" t="s">
        <v>3013</v>
      </c>
      <c r="B1190" s="2">
        <v>45530</v>
      </c>
      <c r="C1190" t="s">
        <v>680</v>
      </c>
      <c r="D1190" t="s">
        <v>1615</v>
      </c>
      <c r="E1190" t="s">
        <v>1785</v>
      </c>
      <c r="F1190">
        <v>2</v>
      </c>
      <c r="G1190">
        <v>166.26</v>
      </c>
      <c r="H1190">
        <v>0.14000000000000001</v>
      </c>
      <c r="I1190" t="s">
        <v>1825</v>
      </c>
      <c r="J1190">
        <v>285.96719999999999</v>
      </c>
    </row>
    <row r="1191" spans="1:10" x14ac:dyDescent="0.35">
      <c r="A1191" t="s">
        <v>3014</v>
      </c>
      <c r="B1191" s="2">
        <v>45729</v>
      </c>
      <c r="C1191" t="s">
        <v>1416</v>
      </c>
      <c r="D1191" t="s">
        <v>1599</v>
      </c>
      <c r="E1191" t="s">
        <v>1772</v>
      </c>
      <c r="F1191">
        <v>1</v>
      </c>
      <c r="G1191">
        <v>429.25</v>
      </c>
      <c r="H1191">
        <v>0.28999999999999998</v>
      </c>
      <c r="I1191" t="s">
        <v>1823</v>
      </c>
      <c r="J1191">
        <v>304.76749999999998</v>
      </c>
    </row>
    <row r="1192" spans="1:10" x14ac:dyDescent="0.35">
      <c r="A1192" t="s">
        <v>3015</v>
      </c>
      <c r="B1192" s="2">
        <v>45468</v>
      </c>
      <c r="C1192" t="s">
        <v>1370</v>
      </c>
      <c r="D1192" t="s">
        <v>1542</v>
      </c>
      <c r="E1192" t="s">
        <v>1785</v>
      </c>
      <c r="F1192">
        <v>2</v>
      </c>
      <c r="G1192">
        <v>540.48</v>
      </c>
      <c r="H1192">
        <v>0.28999999999999998</v>
      </c>
      <c r="I1192" t="s">
        <v>1823</v>
      </c>
      <c r="J1192">
        <v>767.48159999999996</v>
      </c>
    </row>
    <row r="1193" spans="1:10" x14ac:dyDescent="0.35">
      <c r="A1193" t="s">
        <v>3016</v>
      </c>
      <c r="B1193" s="2">
        <v>45936</v>
      </c>
      <c r="C1193" t="s">
        <v>856</v>
      </c>
      <c r="D1193" t="s">
        <v>1665</v>
      </c>
      <c r="E1193" t="s">
        <v>1798</v>
      </c>
      <c r="F1193">
        <v>2</v>
      </c>
      <c r="G1193">
        <v>579.52</v>
      </c>
      <c r="H1193">
        <v>0.01</v>
      </c>
      <c r="I1193" t="s">
        <v>1825</v>
      </c>
      <c r="J1193">
        <v>1147.4495999999999</v>
      </c>
    </row>
    <row r="1194" spans="1:10" x14ac:dyDescent="0.35">
      <c r="A1194" t="s">
        <v>3017</v>
      </c>
      <c r="B1194" s="2">
        <v>45622</v>
      </c>
      <c r="C1194" t="s">
        <v>110</v>
      </c>
      <c r="D1194" t="s">
        <v>1685</v>
      </c>
      <c r="E1194" t="s">
        <v>1806</v>
      </c>
      <c r="F1194">
        <v>4</v>
      </c>
      <c r="G1194">
        <v>477.52</v>
      </c>
      <c r="H1194">
        <v>7.0000000000000007E-2</v>
      </c>
      <c r="I1194" t="s">
        <v>1825</v>
      </c>
      <c r="J1194">
        <v>1776.3743999999999</v>
      </c>
    </row>
    <row r="1195" spans="1:10" x14ac:dyDescent="0.35">
      <c r="A1195" t="s">
        <v>3018</v>
      </c>
      <c r="B1195" s="2">
        <v>45705</v>
      </c>
      <c r="C1195" t="s">
        <v>826</v>
      </c>
      <c r="D1195" t="s">
        <v>1729</v>
      </c>
      <c r="E1195" t="s">
        <v>1775</v>
      </c>
      <c r="F1195">
        <v>3</v>
      </c>
      <c r="G1195">
        <v>242.58</v>
      </c>
      <c r="H1195">
        <v>0.25</v>
      </c>
      <c r="I1195" t="s">
        <v>1823</v>
      </c>
      <c r="J1195">
        <v>545.80500000000006</v>
      </c>
    </row>
    <row r="1196" spans="1:10" x14ac:dyDescent="0.35">
      <c r="A1196" t="s">
        <v>3019</v>
      </c>
      <c r="B1196" s="2">
        <v>45250</v>
      </c>
      <c r="C1196" t="s">
        <v>1147</v>
      </c>
      <c r="D1196" t="s">
        <v>1599</v>
      </c>
      <c r="E1196" t="s">
        <v>1806</v>
      </c>
      <c r="F1196">
        <v>2</v>
      </c>
      <c r="G1196">
        <v>519.29999999999995</v>
      </c>
      <c r="H1196">
        <v>0.09</v>
      </c>
      <c r="I1196" t="s">
        <v>1825</v>
      </c>
      <c r="J1196">
        <v>945.12599999999998</v>
      </c>
    </row>
    <row r="1197" spans="1:10" x14ac:dyDescent="0.35">
      <c r="A1197" t="s">
        <v>3020</v>
      </c>
      <c r="B1197" s="2">
        <v>45684</v>
      </c>
      <c r="C1197" t="s">
        <v>1509</v>
      </c>
      <c r="D1197" t="s">
        <v>1735</v>
      </c>
      <c r="E1197" t="s">
        <v>1791</v>
      </c>
      <c r="F1197">
        <v>3</v>
      </c>
      <c r="G1197">
        <v>845.67</v>
      </c>
      <c r="H1197">
        <v>0.12</v>
      </c>
      <c r="I1197" t="s">
        <v>1828</v>
      </c>
      <c r="J1197">
        <v>2232.5688</v>
      </c>
    </row>
    <row r="1198" spans="1:10" x14ac:dyDescent="0.35">
      <c r="A1198" t="s">
        <v>3021</v>
      </c>
      <c r="B1198" s="2">
        <v>45395</v>
      </c>
      <c r="C1198" t="s">
        <v>962</v>
      </c>
      <c r="D1198" t="s">
        <v>1657</v>
      </c>
      <c r="E1198" t="s">
        <v>1803</v>
      </c>
      <c r="F1198">
        <v>4</v>
      </c>
      <c r="G1198">
        <v>750.26</v>
      </c>
      <c r="H1198">
        <v>0.01</v>
      </c>
      <c r="I1198" t="s">
        <v>1825</v>
      </c>
      <c r="J1198">
        <v>2971.0295999999998</v>
      </c>
    </row>
    <row r="1199" spans="1:10" x14ac:dyDescent="0.35">
      <c r="A1199" t="s">
        <v>3022</v>
      </c>
      <c r="B1199" s="2">
        <v>45382</v>
      </c>
      <c r="C1199" t="s">
        <v>1043</v>
      </c>
      <c r="D1199" t="s">
        <v>1731</v>
      </c>
      <c r="E1199" t="s">
        <v>1793</v>
      </c>
      <c r="F1199">
        <v>4</v>
      </c>
      <c r="G1199">
        <v>294.38</v>
      </c>
      <c r="H1199">
        <v>0.2</v>
      </c>
      <c r="I1199" t="s">
        <v>1823</v>
      </c>
      <c r="J1199">
        <v>942.01600000000008</v>
      </c>
    </row>
    <row r="1200" spans="1:10" x14ac:dyDescent="0.35">
      <c r="A1200" t="s">
        <v>3023</v>
      </c>
      <c r="B1200" s="2">
        <v>45919</v>
      </c>
      <c r="C1200" t="s">
        <v>346</v>
      </c>
      <c r="D1200" t="s">
        <v>1739</v>
      </c>
      <c r="E1200" t="s">
        <v>1760</v>
      </c>
      <c r="F1200">
        <v>3</v>
      </c>
      <c r="G1200">
        <v>583.52</v>
      </c>
      <c r="H1200">
        <v>7.0000000000000007E-2</v>
      </c>
      <c r="I1200" t="s">
        <v>1825</v>
      </c>
      <c r="J1200">
        <v>1628.0208</v>
      </c>
    </row>
    <row r="1201" spans="1:10" x14ac:dyDescent="0.35">
      <c r="A1201" t="s">
        <v>3024</v>
      </c>
      <c r="B1201" s="2">
        <v>45453</v>
      </c>
      <c r="C1201" t="s">
        <v>1448</v>
      </c>
      <c r="D1201" t="s">
        <v>1725</v>
      </c>
      <c r="E1201" t="s">
        <v>1803</v>
      </c>
      <c r="F1201">
        <v>2</v>
      </c>
      <c r="G1201">
        <v>635.22</v>
      </c>
      <c r="H1201">
        <v>0.3</v>
      </c>
      <c r="I1201" t="s">
        <v>1828</v>
      </c>
      <c r="J1201">
        <v>889.30799999999999</v>
      </c>
    </row>
    <row r="1202" spans="1:10" x14ac:dyDescent="0.35">
      <c r="A1202" t="s">
        <v>3025</v>
      </c>
      <c r="B1202" s="2">
        <v>45313</v>
      </c>
      <c r="C1202" t="s">
        <v>1327</v>
      </c>
      <c r="D1202" t="s">
        <v>1679</v>
      </c>
      <c r="E1202" t="s">
        <v>1760</v>
      </c>
      <c r="F1202">
        <v>1</v>
      </c>
      <c r="G1202">
        <v>743.55</v>
      </c>
      <c r="H1202">
        <v>0.11</v>
      </c>
      <c r="I1202" t="s">
        <v>1828</v>
      </c>
      <c r="J1202">
        <v>661.7595</v>
      </c>
    </row>
    <row r="1203" spans="1:10" x14ac:dyDescent="0.35">
      <c r="A1203" t="s">
        <v>3026</v>
      </c>
      <c r="B1203" s="2">
        <v>45377</v>
      </c>
      <c r="C1203" t="s">
        <v>359</v>
      </c>
      <c r="D1203" t="s">
        <v>1635</v>
      </c>
      <c r="E1203" t="s">
        <v>1765</v>
      </c>
      <c r="F1203">
        <v>4</v>
      </c>
      <c r="G1203">
        <v>530.45000000000005</v>
      </c>
      <c r="H1203">
        <v>0.13</v>
      </c>
      <c r="I1203" t="s">
        <v>1823</v>
      </c>
      <c r="J1203">
        <v>1845.9659999999999</v>
      </c>
    </row>
    <row r="1204" spans="1:10" x14ac:dyDescent="0.35">
      <c r="A1204" t="s">
        <v>3027</v>
      </c>
      <c r="B1204" s="2">
        <v>45371</v>
      </c>
      <c r="C1204" t="s">
        <v>841</v>
      </c>
      <c r="D1204" t="s">
        <v>1679</v>
      </c>
      <c r="E1204" t="s">
        <v>1785</v>
      </c>
      <c r="F1204">
        <v>2</v>
      </c>
      <c r="G1204">
        <v>972.4</v>
      </c>
      <c r="H1204">
        <v>0.06</v>
      </c>
      <c r="I1204" t="s">
        <v>1828</v>
      </c>
      <c r="J1204">
        <v>1828.1120000000001</v>
      </c>
    </row>
    <row r="1205" spans="1:10" x14ac:dyDescent="0.35">
      <c r="A1205" t="s">
        <v>3028</v>
      </c>
      <c r="B1205" s="2">
        <v>45797</v>
      </c>
      <c r="C1205" t="s">
        <v>1180</v>
      </c>
      <c r="D1205" t="s">
        <v>1577</v>
      </c>
      <c r="E1205" t="s">
        <v>1809</v>
      </c>
      <c r="F1205">
        <v>3</v>
      </c>
      <c r="G1205">
        <v>197.93</v>
      </c>
      <c r="H1205">
        <v>0</v>
      </c>
      <c r="I1205" t="s">
        <v>1828</v>
      </c>
      <c r="J1205">
        <v>593.79</v>
      </c>
    </row>
    <row r="1206" spans="1:10" x14ac:dyDescent="0.35">
      <c r="A1206" t="s">
        <v>3029</v>
      </c>
      <c r="B1206" s="2">
        <v>45575</v>
      </c>
      <c r="C1206" t="s">
        <v>1073</v>
      </c>
      <c r="D1206" t="s">
        <v>1721</v>
      </c>
      <c r="E1206" t="s">
        <v>1791</v>
      </c>
      <c r="F1206">
        <v>4</v>
      </c>
      <c r="G1206">
        <v>565.51</v>
      </c>
      <c r="H1206">
        <v>0.16</v>
      </c>
      <c r="I1206" t="s">
        <v>1825</v>
      </c>
      <c r="J1206">
        <v>1900.1135999999999</v>
      </c>
    </row>
    <row r="1207" spans="1:10" x14ac:dyDescent="0.35">
      <c r="A1207" t="s">
        <v>3030</v>
      </c>
      <c r="B1207" s="2">
        <v>45566</v>
      </c>
      <c r="C1207" t="s">
        <v>1245</v>
      </c>
      <c r="D1207" t="s">
        <v>1625</v>
      </c>
      <c r="E1207" t="s">
        <v>1768</v>
      </c>
      <c r="F1207">
        <v>4</v>
      </c>
      <c r="G1207">
        <v>983.38</v>
      </c>
      <c r="H1207">
        <v>0.25</v>
      </c>
      <c r="I1207" t="s">
        <v>1828</v>
      </c>
      <c r="J1207">
        <v>2950.14</v>
      </c>
    </row>
    <row r="1208" spans="1:10" x14ac:dyDescent="0.35">
      <c r="A1208" t="s">
        <v>3031</v>
      </c>
      <c r="B1208" s="2">
        <v>45252</v>
      </c>
      <c r="C1208" t="s">
        <v>751</v>
      </c>
      <c r="D1208" t="s">
        <v>1745</v>
      </c>
      <c r="E1208" t="s">
        <v>1785</v>
      </c>
      <c r="F1208">
        <v>1</v>
      </c>
      <c r="G1208">
        <v>955.06</v>
      </c>
      <c r="H1208">
        <v>0.14000000000000001</v>
      </c>
      <c r="I1208" t="s">
        <v>1823</v>
      </c>
      <c r="J1208">
        <v>821.35159999999996</v>
      </c>
    </row>
    <row r="1209" spans="1:10" x14ac:dyDescent="0.35">
      <c r="A1209" t="s">
        <v>3032</v>
      </c>
      <c r="B1209" s="2">
        <v>45693</v>
      </c>
      <c r="C1209" t="s">
        <v>1103</v>
      </c>
      <c r="D1209" t="s">
        <v>1665</v>
      </c>
      <c r="E1209" t="s">
        <v>1800</v>
      </c>
      <c r="F1209">
        <v>3</v>
      </c>
      <c r="G1209">
        <v>597.46</v>
      </c>
      <c r="H1209">
        <v>0.02</v>
      </c>
      <c r="I1209" t="s">
        <v>1825</v>
      </c>
      <c r="J1209">
        <v>1756.5324000000001</v>
      </c>
    </row>
    <row r="1210" spans="1:10" x14ac:dyDescent="0.35">
      <c r="A1210" t="s">
        <v>3033</v>
      </c>
      <c r="B1210" s="2">
        <v>45446</v>
      </c>
      <c r="C1210" t="s">
        <v>998</v>
      </c>
      <c r="D1210" t="s">
        <v>1561</v>
      </c>
      <c r="E1210" t="s">
        <v>1803</v>
      </c>
      <c r="F1210">
        <v>3</v>
      </c>
      <c r="G1210">
        <v>581.09</v>
      </c>
      <c r="H1210">
        <v>0.1</v>
      </c>
      <c r="I1210" t="s">
        <v>1828</v>
      </c>
      <c r="J1210">
        <v>1568.943</v>
      </c>
    </row>
    <row r="1211" spans="1:10" x14ac:dyDescent="0.35">
      <c r="A1211" t="s">
        <v>3034</v>
      </c>
      <c r="B1211" s="2">
        <v>45862</v>
      </c>
      <c r="C1211" t="s">
        <v>204</v>
      </c>
      <c r="D1211" t="s">
        <v>1607</v>
      </c>
      <c r="E1211" t="s">
        <v>1768</v>
      </c>
      <c r="F1211">
        <v>4</v>
      </c>
      <c r="G1211">
        <v>153.94999999999999</v>
      </c>
      <c r="H1211">
        <v>0.11</v>
      </c>
      <c r="I1211" t="s">
        <v>1825</v>
      </c>
      <c r="J1211">
        <v>548.06200000000001</v>
      </c>
    </row>
    <row r="1212" spans="1:10" x14ac:dyDescent="0.35">
      <c r="A1212" t="s">
        <v>3035</v>
      </c>
      <c r="B1212" s="2">
        <v>45530</v>
      </c>
      <c r="C1212" t="s">
        <v>294</v>
      </c>
      <c r="D1212" t="s">
        <v>1619</v>
      </c>
      <c r="E1212" t="s">
        <v>1781</v>
      </c>
      <c r="F1212">
        <v>4</v>
      </c>
      <c r="G1212">
        <v>271.04000000000002</v>
      </c>
      <c r="H1212">
        <v>0.12</v>
      </c>
      <c r="I1212" t="s">
        <v>1828</v>
      </c>
      <c r="J1212">
        <v>954.06080000000009</v>
      </c>
    </row>
    <row r="1213" spans="1:10" x14ac:dyDescent="0.35">
      <c r="A1213" t="s">
        <v>3036</v>
      </c>
      <c r="B1213" s="2">
        <v>45558</v>
      </c>
      <c r="C1213" t="s">
        <v>71</v>
      </c>
      <c r="D1213" t="s">
        <v>1617</v>
      </c>
      <c r="E1213" t="s">
        <v>1775</v>
      </c>
      <c r="F1213">
        <v>4</v>
      </c>
      <c r="G1213">
        <v>328.27</v>
      </c>
      <c r="H1213">
        <v>0.09</v>
      </c>
      <c r="I1213" t="s">
        <v>1825</v>
      </c>
      <c r="J1213">
        <v>1194.9028000000001</v>
      </c>
    </row>
    <row r="1214" spans="1:10" x14ac:dyDescent="0.35">
      <c r="A1214" t="s">
        <v>3037</v>
      </c>
      <c r="B1214" s="2">
        <v>45472</v>
      </c>
      <c r="C1214" t="s">
        <v>1517</v>
      </c>
      <c r="D1214" t="s">
        <v>1581</v>
      </c>
      <c r="E1214" t="s">
        <v>1798</v>
      </c>
      <c r="F1214">
        <v>4</v>
      </c>
      <c r="G1214">
        <v>884.71</v>
      </c>
      <c r="H1214">
        <v>0.09</v>
      </c>
      <c r="I1214" t="s">
        <v>1825</v>
      </c>
      <c r="J1214">
        <v>3220.3444</v>
      </c>
    </row>
    <row r="1215" spans="1:10" x14ac:dyDescent="0.35">
      <c r="A1215" t="s">
        <v>3038</v>
      </c>
      <c r="B1215" s="2">
        <v>45809</v>
      </c>
      <c r="C1215" t="s">
        <v>796</v>
      </c>
      <c r="D1215" t="s">
        <v>1691</v>
      </c>
      <c r="E1215" t="s">
        <v>1768</v>
      </c>
      <c r="F1215">
        <v>1</v>
      </c>
      <c r="G1215">
        <v>41.39</v>
      </c>
      <c r="H1215">
        <v>0.01</v>
      </c>
      <c r="I1215" t="s">
        <v>1823</v>
      </c>
      <c r="J1215">
        <v>40.976100000000002</v>
      </c>
    </row>
    <row r="1216" spans="1:10" x14ac:dyDescent="0.35">
      <c r="A1216" t="s">
        <v>3039</v>
      </c>
      <c r="B1216" s="2">
        <v>45783</v>
      </c>
      <c r="C1216" t="s">
        <v>549</v>
      </c>
      <c r="D1216" t="s">
        <v>1661</v>
      </c>
      <c r="E1216" t="s">
        <v>1785</v>
      </c>
      <c r="F1216">
        <v>4</v>
      </c>
      <c r="G1216">
        <v>64.06</v>
      </c>
      <c r="H1216">
        <v>0.26</v>
      </c>
      <c r="I1216" t="s">
        <v>1823</v>
      </c>
      <c r="J1216">
        <v>189.61760000000001</v>
      </c>
    </row>
    <row r="1217" spans="1:10" x14ac:dyDescent="0.35">
      <c r="A1217" t="s">
        <v>3040</v>
      </c>
      <c r="B1217" s="2">
        <v>45849</v>
      </c>
      <c r="C1217" t="s">
        <v>1085</v>
      </c>
      <c r="D1217" t="s">
        <v>1639</v>
      </c>
      <c r="E1217" t="s">
        <v>1785</v>
      </c>
      <c r="F1217">
        <v>2</v>
      </c>
      <c r="G1217">
        <v>152.25</v>
      </c>
      <c r="H1217">
        <v>0.13</v>
      </c>
      <c r="I1217" t="s">
        <v>1823</v>
      </c>
      <c r="J1217">
        <v>264.91500000000002</v>
      </c>
    </row>
    <row r="1218" spans="1:10" x14ac:dyDescent="0.35">
      <c r="A1218" t="s">
        <v>3041</v>
      </c>
      <c r="B1218" s="2">
        <v>45281</v>
      </c>
      <c r="C1218" t="s">
        <v>355</v>
      </c>
      <c r="D1218" t="s">
        <v>1573</v>
      </c>
      <c r="E1218" t="s">
        <v>1812</v>
      </c>
      <c r="F1218">
        <v>2</v>
      </c>
      <c r="G1218">
        <v>889.04</v>
      </c>
      <c r="H1218">
        <v>0.23</v>
      </c>
      <c r="I1218" t="s">
        <v>1823</v>
      </c>
      <c r="J1218">
        <v>1369.1215999999999</v>
      </c>
    </row>
    <row r="1219" spans="1:10" x14ac:dyDescent="0.35">
      <c r="A1219" t="s">
        <v>3042</v>
      </c>
      <c r="B1219" s="2">
        <v>45322</v>
      </c>
      <c r="C1219" t="s">
        <v>537</v>
      </c>
      <c r="D1219" t="s">
        <v>1621</v>
      </c>
      <c r="E1219" t="s">
        <v>1788</v>
      </c>
      <c r="F1219">
        <v>3</v>
      </c>
      <c r="G1219">
        <v>145.25</v>
      </c>
      <c r="H1219">
        <v>0.24</v>
      </c>
      <c r="I1219" t="s">
        <v>1825</v>
      </c>
      <c r="J1219">
        <v>331.17</v>
      </c>
    </row>
    <row r="1220" spans="1:10" x14ac:dyDescent="0.35">
      <c r="A1220" t="s">
        <v>3043</v>
      </c>
      <c r="B1220" s="2">
        <v>45560</v>
      </c>
      <c r="C1220" t="s">
        <v>210</v>
      </c>
      <c r="D1220" t="s">
        <v>1723</v>
      </c>
      <c r="E1220" t="s">
        <v>1760</v>
      </c>
      <c r="F1220">
        <v>2</v>
      </c>
      <c r="G1220">
        <v>898.45</v>
      </c>
      <c r="H1220">
        <v>0.28999999999999998</v>
      </c>
      <c r="I1220" t="s">
        <v>1828</v>
      </c>
      <c r="J1220">
        <v>1275.799</v>
      </c>
    </row>
    <row r="1221" spans="1:10" x14ac:dyDescent="0.35">
      <c r="A1221" t="s">
        <v>3044</v>
      </c>
      <c r="B1221" s="2">
        <v>45905</v>
      </c>
      <c r="C1221" t="s">
        <v>124</v>
      </c>
      <c r="D1221" t="s">
        <v>1617</v>
      </c>
      <c r="E1221" t="s">
        <v>1800</v>
      </c>
      <c r="F1221">
        <v>4</v>
      </c>
      <c r="G1221">
        <v>642.04999999999995</v>
      </c>
      <c r="H1221">
        <v>0.25</v>
      </c>
      <c r="I1221" t="s">
        <v>1823</v>
      </c>
      <c r="J1221">
        <v>1926.15</v>
      </c>
    </row>
    <row r="1222" spans="1:10" x14ac:dyDescent="0.35">
      <c r="A1222" t="s">
        <v>3045</v>
      </c>
      <c r="B1222" s="2">
        <v>45531</v>
      </c>
      <c r="C1222" t="s">
        <v>986</v>
      </c>
      <c r="D1222" t="s">
        <v>1715</v>
      </c>
      <c r="E1222" t="s">
        <v>1778</v>
      </c>
      <c r="F1222">
        <v>4</v>
      </c>
      <c r="G1222">
        <v>450.83</v>
      </c>
      <c r="H1222">
        <v>0.24</v>
      </c>
      <c r="I1222" t="s">
        <v>1823</v>
      </c>
      <c r="J1222">
        <v>1370.5232000000001</v>
      </c>
    </row>
    <row r="1223" spans="1:10" x14ac:dyDescent="0.35">
      <c r="A1223" t="s">
        <v>3046</v>
      </c>
      <c r="B1223" s="2">
        <v>45216</v>
      </c>
      <c r="C1223" t="s">
        <v>52</v>
      </c>
      <c r="D1223" t="s">
        <v>1651</v>
      </c>
      <c r="E1223" t="s">
        <v>1812</v>
      </c>
      <c r="F1223">
        <v>2</v>
      </c>
      <c r="G1223">
        <v>441.03</v>
      </c>
      <c r="H1223">
        <v>0.23</v>
      </c>
      <c r="I1223" t="s">
        <v>1828</v>
      </c>
      <c r="J1223">
        <v>679.18619999999999</v>
      </c>
    </row>
    <row r="1224" spans="1:10" x14ac:dyDescent="0.35">
      <c r="A1224" t="s">
        <v>3047</v>
      </c>
      <c r="B1224" s="2">
        <v>45384</v>
      </c>
      <c r="C1224" t="s">
        <v>297</v>
      </c>
      <c r="D1224" t="s">
        <v>1597</v>
      </c>
      <c r="E1224" t="s">
        <v>1760</v>
      </c>
      <c r="F1224">
        <v>3</v>
      </c>
      <c r="G1224">
        <v>377.69</v>
      </c>
      <c r="H1224">
        <v>7.0000000000000007E-2</v>
      </c>
      <c r="I1224" t="s">
        <v>1825</v>
      </c>
      <c r="J1224">
        <v>1053.7551000000001</v>
      </c>
    </row>
    <row r="1225" spans="1:10" x14ac:dyDescent="0.35">
      <c r="A1225" t="s">
        <v>3048</v>
      </c>
      <c r="B1225" s="2">
        <v>45416</v>
      </c>
      <c r="C1225" t="s">
        <v>534</v>
      </c>
      <c r="D1225" t="s">
        <v>1567</v>
      </c>
      <c r="E1225" t="s">
        <v>1778</v>
      </c>
      <c r="F1225">
        <v>1</v>
      </c>
      <c r="G1225">
        <v>457.33</v>
      </c>
      <c r="H1225">
        <v>0.27</v>
      </c>
      <c r="I1225" t="s">
        <v>1823</v>
      </c>
      <c r="J1225">
        <v>333.85090000000002</v>
      </c>
    </row>
    <row r="1226" spans="1:10" x14ac:dyDescent="0.35">
      <c r="A1226" t="s">
        <v>3049</v>
      </c>
      <c r="B1226" s="2">
        <v>45880</v>
      </c>
      <c r="C1226" t="s">
        <v>781</v>
      </c>
      <c r="D1226" t="s">
        <v>1699</v>
      </c>
      <c r="E1226" t="s">
        <v>1775</v>
      </c>
      <c r="F1226">
        <v>4</v>
      </c>
      <c r="G1226">
        <v>218.01</v>
      </c>
      <c r="H1226">
        <v>0.06</v>
      </c>
      <c r="I1226" t="s">
        <v>1823</v>
      </c>
      <c r="J1226">
        <v>819.71759999999995</v>
      </c>
    </row>
    <row r="1227" spans="1:10" x14ac:dyDescent="0.35">
      <c r="A1227" t="s">
        <v>3050</v>
      </c>
      <c r="B1227" s="2">
        <v>45933</v>
      </c>
      <c r="C1227" t="s">
        <v>707</v>
      </c>
      <c r="D1227" t="s">
        <v>1731</v>
      </c>
      <c r="E1227" t="s">
        <v>1809</v>
      </c>
      <c r="F1227">
        <v>2</v>
      </c>
      <c r="G1227">
        <v>682.7</v>
      </c>
      <c r="H1227">
        <v>0.13</v>
      </c>
      <c r="I1227" t="s">
        <v>1823</v>
      </c>
      <c r="J1227">
        <v>1187.8979999999999</v>
      </c>
    </row>
    <row r="1228" spans="1:10" x14ac:dyDescent="0.35">
      <c r="A1228" t="s">
        <v>3051</v>
      </c>
      <c r="B1228" s="2">
        <v>45345</v>
      </c>
      <c r="C1228" t="s">
        <v>1016</v>
      </c>
      <c r="D1228" t="s">
        <v>1585</v>
      </c>
      <c r="E1228" t="s">
        <v>1809</v>
      </c>
      <c r="F1228">
        <v>3</v>
      </c>
      <c r="G1228">
        <v>726.97</v>
      </c>
      <c r="H1228">
        <v>0.04</v>
      </c>
      <c r="I1228" t="s">
        <v>1825</v>
      </c>
      <c r="J1228">
        <v>2093.6736000000001</v>
      </c>
    </row>
    <row r="1229" spans="1:10" x14ac:dyDescent="0.35">
      <c r="A1229" t="s">
        <v>3052</v>
      </c>
      <c r="B1229" s="2">
        <v>45681</v>
      </c>
      <c r="C1229" t="s">
        <v>1268</v>
      </c>
      <c r="D1229" t="s">
        <v>1665</v>
      </c>
      <c r="E1229" t="s">
        <v>1785</v>
      </c>
      <c r="F1229">
        <v>2</v>
      </c>
      <c r="G1229">
        <v>107.97</v>
      </c>
      <c r="H1229">
        <v>0.06</v>
      </c>
      <c r="I1229" t="s">
        <v>1823</v>
      </c>
      <c r="J1229">
        <v>202.9836</v>
      </c>
    </row>
    <row r="1230" spans="1:10" x14ac:dyDescent="0.35">
      <c r="A1230" t="s">
        <v>3053</v>
      </c>
      <c r="B1230" s="2">
        <v>45785</v>
      </c>
      <c r="C1230" t="s">
        <v>40</v>
      </c>
      <c r="D1230" t="s">
        <v>1554</v>
      </c>
      <c r="E1230" t="s">
        <v>1798</v>
      </c>
      <c r="F1230">
        <v>1</v>
      </c>
      <c r="G1230">
        <v>38.880000000000003</v>
      </c>
      <c r="H1230">
        <v>0.16</v>
      </c>
      <c r="I1230" t="s">
        <v>1828</v>
      </c>
      <c r="J1230">
        <v>32.659199999999998</v>
      </c>
    </row>
    <row r="1231" spans="1:10" x14ac:dyDescent="0.35">
      <c r="A1231" t="s">
        <v>3054</v>
      </c>
      <c r="B1231" s="2">
        <v>45823</v>
      </c>
      <c r="C1231" t="s">
        <v>283</v>
      </c>
      <c r="D1231" t="s">
        <v>1579</v>
      </c>
      <c r="E1231" t="s">
        <v>1806</v>
      </c>
      <c r="F1231">
        <v>3</v>
      </c>
      <c r="G1231">
        <v>484.39</v>
      </c>
      <c r="H1231">
        <v>0.28999999999999998</v>
      </c>
      <c r="I1231" t="s">
        <v>1828</v>
      </c>
      <c r="J1231">
        <v>1031.7507000000001</v>
      </c>
    </row>
    <row r="1232" spans="1:10" x14ac:dyDescent="0.35">
      <c r="A1232" t="s">
        <v>3055</v>
      </c>
      <c r="B1232" s="2">
        <v>45572</v>
      </c>
      <c r="C1232" t="s">
        <v>82</v>
      </c>
      <c r="D1232" t="s">
        <v>1707</v>
      </c>
      <c r="E1232" t="s">
        <v>1800</v>
      </c>
      <c r="F1232">
        <v>2</v>
      </c>
      <c r="G1232">
        <v>949.3</v>
      </c>
      <c r="H1232">
        <v>0.08</v>
      </c>
      <c r="I1232" t="s">
        <v>1828</v>
      </c>
      <c r="J1232">
        <v>1746.712</v>
      </c>
    </row>
    <row r="1233" spans="1:10" x14ac:dyDescent="0.35">
      <c r="A1233" t="s">
        <v>3056</v>
      </c>
      <c r="B1233" s="2">
        <v>45259</v>
      </c>
      <c r="C1233" t="s">
        <v>1342</v>
      </c>
      <c r="D1233" t="s">
        <v>1689</v>
      </c>
      <c r="E1233" t="s">
        <v>1775</v>
      </c>
      <c r="F1233">
        <v>3</v>
      </c>
      <c r="G1233">
        <v>664.75</v>
      </c>
      <c r="H1233">
        <v>0.12</v>
      </c>
      <c r="I1233" t="s">
        <v>1823</v>
      </c>
      <c r="J1233">
        <v>1754.94</v>
      </c>
    </row>
    <row r="1234" spans="1:10" x14ac:dyDescent="0.35">
      <c r="A1234" t="s">
        <v>3057</v>
      </c>
      <c r="B1234" s="2">
        <v>45740</v>
      </c>
      <c r="C1234" t="s">
        <v>895</v>
      </c>
      <c r="D1234" t="s">
        <v>1687</v>
      </c>
      <c r="E1234" t="s">
        <v>1806</v>
      </c>
      <c r="F1234">
        <v>3</v>
      </c>
      <c r="G1234">
        <v>190.04</v>
      </c>
      <c r="H1234">
        <v>7.0000000000000007E-2</v>
      </c>
      <c r="I1234" t="s">
        <v>1825</v>
      </c>
      <c r="J1234">
        <v>530.21159999999998</v>
      </c>
    </row>
    <row r="1235" spans="1:10" x14ac:dyDescent="0.35">
      <c r="A1235" t="s">
        <v>3058</v>
      </c>
      <c r="B1235" s="2">
        <v>45869</v>
      </c>
      <c r="C1235" t="s">
        <v>880</v>
      </c>
      <c r="D1235" t="s">
        <v>1559</v>
      </c>
      <c r="E1235" t="s">
        <v>1800</v>
      </c>
      <c r="F1235">
        <v>3</v>
      </c>
      <c r="G1235">
        <v>754.02</v>
      </c>
      <c r="H1235">
        <v>0.1</v>
      </c>
      <c r="I1235" t="s">
        <v>1828</v>
      </c>
      <c r="J1235">
        <v>2035.854</v>
      </c>
    </row>
    <row r="1236" spans="1:10" x14ac:dyDescent="0.35">
      <c r="A1236" t="s">
        <v>3059</v>
      </c>
      <c r="B1236" s="2">
        <v>45526</v>
      </c>
      <c r="C1236" t="s">
        <v>1198</v>
      </c>
      <c r="D1236" t="s">
        <v>1615</v>
      </c>
      <c r="E1236" t="s">
        <v>1793</v>
      </c>
      <c r="F1236">
        <v>4</v>
      </c>
      <c r="G1236">
        <v>94.13</v>
      </c>
      <c r="H1236">
        <v>0.04</v>
      </c>
      <c r="I1236" t="s">
        <v>1828</v>
      </c>
      <c r="J1236">
        <v>361.45920000000001</v>
      </c>
    </row>
    <row r="1237" spans="1:10" x14ac:dyDescent="0.35">
      <c r="A1237" t="s">
        <v>3060</v>
      </c>
      <c r="B1237" s="2">
        <v>45489</v>
      </c>
      <c r="C1237" t="s">
        <v>1442</v>
      </c>
      <c r="D1237" t="s">
        <v>1545</v>
      </c>
      <c r="E1237" t="s">
        <v>1800</v>
      </c>
      <c r="F1237">
        <v>3</v>
      </c>
      <c r="G1237">
        <v>402.3</v>
      </c>
      <c r="H1237">
        <v>0.21</v>
      </c>
      <c r="I1237" t="s">
        <v>1825</v>
      </c>
      <c r="J1237">
        <v>953.45100000000014</v>
      </c>
    </row>
    <row r="1238" spans="1:10" x14ac:dyDescent="0.35">
      <c r="A1238" t="s">
        <v>3061</v>
      </c>
      <c r="B1238" s="2">
        <v>45908</v>
      </c>
      <c r="C1238" t="s">
        <v>766</v>
      </c>
      <c r="D1238" t="s">
        <v>1719</v>
      </c>
      <c r="E1238" t="s">
        <v>1778</v>
      </c>
      <c r="F1238">
        <v>1</v>
      </c>
      <c r="G1238">
        <v>729.05</v>
      </c>
      <c r="H1238">
        <v>0.06</v>
      </c>
      <c r="I1238" t="s">
        <v>1828</v>
      </c>
      <c r="J1238">
        <v>685.3069999999999</v>
      </c>
    </row>
    <row r="1239" spans="1:10" x14ac:dyDescent="0.35">
      <c r="A1239" t="s">
        <v>3062</v>
      </c>
      <c r="B1239" s="2">
        <v>45912</v>
      </c>
      <c r="C1239" t="s">
        <v>457</v>
      </c>
      <c r="D1239" t="s">
        <v>1727</v>
      </c>
      <c r="E1239" t="s">
        <v>1796</v>
      </c>
      <c r="F1239">
        <v>1</v>
      </c>
      <c r="G1239">
        <v>822.6</v>
      </c>
      <c r="H1239">
        <v>0.28999999999999998</v>
      </c>
      <c r="I1239" t="s">
        <v>1825</v>
      </c>
      <c r="J1239">
        <v>584.04599999999994</v>
      </c>
    </row>
    <row r="1240" spans="1:10" x14ac:dyDescent="0.35">
      <c r="A1240" t="s">
        <v>3063</v>
      </c>
      <c r="B1240" s="2">
        <v>45771</v>
      </c>
      <c r="C1240" t="s">
        <v>633</v>
      </c>
      <c r="D1240" t="s">
        <v>1713</v>
      </c>
      <c r="E1240" t="s">
        <v>1781</v>
      </c>
      <c r="F1240">
        <v>2</v>
      </c>
      <c r="G1240">
        <v>327.25</v>
      </c>
      <c r="H1240">
        <v>0.19</v>
      </c>
      <c r="I1240" t="s">
        <v>1825</v>
      </c>
      <c r="J1240">
        <v>530.14499999999998</v>
      </c>
    </row>
    <row r="1241" spans="1:10" x14ac:dyDescent="0.35">
      <c r="A1241" t="s">
        <v>3064</v>
      </c>
      <c r="B1241" s="2">
        <v>45619</v>
      </c>
      <c r="C1241" t="s">
        <v>303</v>
      </c>
      <c r="D1241" t="s">
        <v>1687</v>
      </c>
      <c r="E1241" t="s">
        <v>1785</v>
      </c>
      <c r="F1241">
        <v>4</v>
      </c>
      <c r="G1241">
        <v>930.38</v>
      </c>
      <c r="H1241">
        <v>0</v>
      </c>
      <c r="I1241" t="s">
        <v>1828</v>
      </c>
      <c r="J1241">
        <v>3721.52</v>
      </c>
    </row>
    <row r="1242" spans="1:10" x14ac:dyDescent="0.35">
      <c r="A1242" t="s">
        <v>3065</v>
      </c>
      <c r="B1242" s="2">
        <v>45394</v>
      </c>
      <c r="C1242" t="s">
        <v>486</v>
      </c>
      <c r="D1242" t="s">
        <v>1601</v>
      </c>
      <c r="E1242" t="s">
        <v>1772</v>
      </c>
      <c r="F1242">
        <v>2</v>
      </c>
      <c r="G1242">
        <v>437.84</v>
      </c>
      <c r="H1242">
        <v>0.24</v>
      </c>
      <c r="I1242" t="s">
        <v>1823</v>
      </c>
      <c r="J1242">
        <v>665.51679999999999</v>
      </c>
    </row>
    <row r="1243" spans="1:10" x14ac:dyDescent="0.35">
      <c r="A1243" t="s">
        <v>3066</v>
      </c>
      <c r="B1243" s="2">
        <v>45786</v>
      </c>
      <c r="C1243" t="s">
        <v>257</v>
      </c>
      <c r="D1243" t="s">
        <v>1579</v>
      </c>
      <c r="E1243" t="s">
        <v>1803</v>
      </c>
      <c r="F1243">
        <v>2</v>
      </c>
      <c r="G1243">
        <v>126.02</v>
      </c>
      <c r="H1243">
        <v>0.09</v>
      </c>
      <c r="I1243" t="s">
        <v>1828</v>
      </c>
      <c r="J1243">
        <v>229.35640000000001</v>
      </c>
    </row>
    <row r="1244" spans="1:10" x14ac:dyDescent="0.35">
      <c r="A1244" t="s">
        <v>3067</v>
      </c>
      <c r="B1244" s="2">
        <v>45692</v>
      </c>
      <c r="C1244" t="s">
        <v>1354</v>
      </c>
      <c r="D1244" t="s">
        <v>1713</v>
      </c>
      <c r="E1244" t="s">
        <v>1800</v>
      </c>
      <c r="F1244">
        <v>1</v>
      </c>
      <c r="G1244">
        <v>860.84</v>
      </c>
      <c r="H1244">
        <v>7.0000000000000007E-2</v>
      </c>
      <c r="I1244" t="s">
        <v>1825</v>
      </c>
      <c r="J1244">
        <v>800.58119999999997</v>
      </c>
    </row>
    <row r="1245" spans="1:10" x14ac:dyDescent="0.35">
      <c r="A1245" t="s">
        <v>3068</v>
      </c>
      <c r="B1245" s="2">
        <v>45677</v>
      </c>
      <c r="C1245" t="s">
        <v>334</v>
      </c>
      <c r="D1245" t="s">
        <v>1643</v>
      </c>
      <c r="E1245" t="s">
        <v>1796</v>
      </c>
      <c r="F1245">
        <v>1</v>
      </c>
      <c r="G1245">
        <v>161.80000000000001</v>
      </c>
      <c r="H1245">
        <v>0.24</v>
      </c>
      <c r="I1245" t="s">
        <v>1825</v>
      </c>
      <c r="J1245">
        <v>122.968</v>
      </c>
    </row>
    <row r="1246" spans="1:10" x14ac:dyDescent="0.35">
      <c r="A1246" t="s">
        <v>3069</v>
      </c>
      <c r="B1246" s="2">
        <v>45669</v>
      </c>
      <c r="C1246" t="s">
        <v>1201</v>
      </c>
      <c r="D1246" t="s">
        <v>1623</v>
      </c>
      <c r="E1246" t="s">
        <v>1806</v>
      </c>
      <c r="F1246">
        <v>4</v>
      </c>
      <c r="G1246">
        <v>347.82</v>
      </c>
      <c r="H1246">
        <v>0.02</v>
      </c>
      <c r="I1246" t="s">
        <v>1828</v>
      </c>
      <c r="J1246">
        <v>1363.4544000000001</v>
      </c>
    </row>
    <row r="1247" spans="1:10" x14ac:dyDescent="0.35">
      <c r="A1247" t="s">
        <v>3070</v>
      </c>
      <c r="B1247" s="2">
        <v>45299</v>
      </c>
      <c r="C1247" t="s">
        <v>1399</v>
      </c>
      <c r="D1247" t="s">
        <v>1717</v>
      </c>
      <c r="E1247" t="s">
        <v>1803</v>
      </c>
      <c r="F1247">
        <v>3</v>
      </c>
      <c r="G1247">
        <v>416.44</v>
      </c>
      <c r="H1247">
        <v>0.27</v>
      </c>
      <c r="I1247" t="s">
        <v>1823</v>
      </c>
      <c r="J1247">
        <v>912.00359999999989</v>
      </c>
    </row>
    <row r="1248" spans="1:10" x14ac:dyDescent="0.35">
      <c r="A1248" t="s">
        <v>3071</v>
      </c>
      <c r="B1248" s="2">
        <v>45893</v>
      </c>
      <c r="C1248" t="s">
        <v>32</v>
      </c>
      <c r="D1248" t="s">
        <v>1671</v>
      </c>
      <c r="E1248" t="s">
        <v>1751</v>
      </c>
      <c r="F1248">
        <v>1</v>
      </c>
      <c r="G1248">
        <v>147.96</v>
      </c>
      <c r="H1248">
        <v>0.24</v>
      </c>
      <c r="I1248" t="s">
        <v>1828</v>
      </c>
      <c r="J1248">
        <v>112.4496</v>
      </c>
    </row>
    <row r="1249" spans="1:10" x14ac:dyDescent="0.35">
      <c r="A1249" t="s">
        <v>3072</v>
      </c>
      <c r="B1249" s="2">
        <v>45560</v>
      </c>
      <c r="C1249" t="s">
        <v>1376</v>
      </c>
      <c r="D1249" t="s">
        <v>1583</v>
      </c>
      <c r="E1249" t="s">
        <v>1781</v>
      </c>
      <c r="F1249">
        <v>3</v>
      </c>
      <c r="G1249">
        <v>550.26</v>
      </c>
      <c r="H1249">
        <v>0.22</v>
      </c>
      <c r="I1249" t="s">
        <v>1823</v>
      </c>
      <c r="J1249">
        <v>1287.6084000000001</v>
      </c>
    </row>
    <row r="1250" spans="1:10" x14ac:dyDescent="0.35">
      <c r="A1250" t="s">
        <v>3073</v>
      </c>
      <c r="B1250" s="2">
        <v>45267</v>
      </c>
      <c r="C1250" t="s">
        <v>1159</v>
      </c>
      <c r="D1250" t="s">
        <v>1741</v>
      </c>
      <c r="E1250" t="s">
        <v>1778</v>
      </c>
      <c r="F1250">
        <v>4</v>
      </c>
      <c r="G1250">
        <v>938.21</v>
      </c>
      <c r="H1250">
        <v>0.04</v>
      </c>
      <c r="I1250" t="s">
        <v>1825</v>
      </c>
      <c r="J1250">
        <v>3602.7264</v>
      </c>
    </row>
    <row r="1251" spans="1:10" x14ac:dyDescent="0.35">
      <c r="A1251" t="s">
        <v>3074</v>
      </c>
      <c r="B1251" s="2">
        <v>45467</v>
      </c>
      <c r="C1251" t="s">
        <v>457</v>
      </c>
      <c r="D1251" t="s">
        <v>1735</v>
      </c>
      <c r="E1251" t="s">
        <v>1803</v>
      </c>
      <c r="F1251">
        <v>3</v>
      </c>
      <c r="G1251">
        <v>517.98</v>
      </c>
      <c r="H1251">
        <v>0.01</v>
      </c>
      <c r="I1251" t="s">
        <v>1825</v>
      </c>
      <c r="J1251">
        <v>1538.4005999999999</v>
      </c>
    </row>
    <row r="1252" spans="1:10" x14ac:dyDescent="0.35">
      <c r="A1252" t="s">
        <v>3075</v>
      </c>
      <c r="B1252" s="2">
        <v>45847</v>
      </c>
      <c r="C1252" t="s">
        <v>144</v>
      </c>
      <c r="D1252" t="s">
        <v>1556</v>
      </c>
      <c r="E1252" t="s">
        <v>1781</v>
      </c>
      <c r="F1252">
        <v>1</v>
      </c>
      <c r="G1252">
        <v>98.27</v>
      </c>
      <c r="H1252">
        <v>0.16</v>
      </c>
      <c r="I1252" t="s">
        <v>1825</v>
      </c>
      <c r="J1252">
        <v>82.54679999999999</v>
      </c>
    </row>
    <row r="1253" spans="1:10" x14ac:dyDescent="0.35">
      <c r="A1253" t="s">
        <v>3076</v>
      </c>
      <c r="B1253" s="2">
        <v>45480</v>
      </c>
      <c r="C1253" t="s">
        <v>802</v>
      </c>
      <c r="D1253" t="s">
        <v>1643</v>
      </c>
      <c r="E1253" t="s">
        <v>1791</v>
      </c>
      <c r="F1253">
        <v>2</v>
      </c>
      <c r="G1253">
        <v>875.2</v>
      </c>
      <c r="H1253">
        <v>0.19</v>
      </c>
      <c r="I1253" t="s">
        <v>1823</v>
      </c>
      <c r="J1253">
        <v>1417.8240000000001</v>
      </c>
    </row>
    <row r="1254" spans="1:10" x14ac:dyDescent="0.35">
      <c r="A1254" t="s">
        <v>3077</v>
      </c>
      <c r="B1254" s="2">
        <v>45345</v>
      </c>
      <c r="C1254" t="s">
        <v>962</v>
      </c>
      <c r="D1254" t="s">
        <v>1719</v>
      </c>
      <c r="E1254" t="s">
        <v>1751</v>
      </c>
      <c r="F1254">
        <v>1</v>
      </c>
      <c r="G1254">
        <v>227.35</v>
      </c>
      <c r="H1254">
        <v>0.06</v>
      </c>
      <c r="I1254" t="s">
        <v>1828</v>
      </c>
      <c r="J1254">
        <v>213.709</v>
      </c>
    </row>
    <row r="1255" spans="1:10" x14ac:dyDescent="0.35">
      <c r="A1255" t="s">
        <v>3078</v>
      </c>
      <c r="B1255" s="2">
        <v>45235</v>
      </c>
      <c r="C1255" t="s">
        <v>683</v>
      </c>
      <c r="D1255" t="s">
        <v>1695</v>
      </c>
      <c r="E1255" t="s">
        <v>1756</v>
      </c>
      <c r="F1255">
        <v>1</v>
      </c>
      <c r="G1255">
        <v>842.46</v>
      </c>
      <c r="H1255">
        <v>0.05</v>
      </c>
      <c r="I1255" t="s">
        <v>1828</v>
      </c>
      <c r="J1255">
        <v>800.33699999999999</v>
      </c>
    </row>
    <row r="1256" spans="1:10" x14ac:dyDescent="0.35">
      <c r="A1256" t="s">
        <v>3079</v>
      </c>
      <c r="B1256" s="2">
        <v>45543</v>
      </c>
      <c r="C1256" t="s">
        <v>689</v>
      </c>
      <c r="D1256" t="s">
        <v>1619</v>
      </c>
      <c r="E1256" t="s">
        <v>1791</v>
      </c>
      <c r="F1256">
        <v>3</v>
      </c>
      <c r="G1256">
        <v>120.67</v>
      </c>
      <c r="H1256">
        <v>0.08</v>
      </c>
      <c r="I1256" t="s">
        <v>1828</v>
      </c>
      <c r="J1256">
        <v>333.04919999999998</v>
      </c>
    </row>
    <row r="1257" spans="1:10" x14ac:dyDescent="0.35">
      <c r="A1257" t="s">
        <v>3080</v>
      </c>
      <c r="B1257" s="2">
        <v>45402</v>
      </c>
      <c r="C1257" t="s">
        <v>1526</v>
      </c>
      <c r="D1257" t="s">
        <v>1587</v>
      </c>
      <c r="E1257" t="s">
        <v>1765</v>
      </c>
      <c r="F1257">
        <v>4</v>
      </c>
      <c r="G1257">
        <v>176.13</v>
      </c>
      <c r="H1257">
        <v>0.27</v>
      </c>
      <c r="I1257" t="s">
        <v>1825</v>
      </c>
      <c r="J1257">
        <v>514.29959999999994</v>
      </c>
    </row>
    <row r="1258" spans="1:10" x14ac:dyDescent="0.35">
      <c r="A1258" t="s">
        <v>3081</v>
      </c>
      <c r="B1258" s="2">
        <v>45671</v>
      </c>
      <c r="C1258" t="s">
        <v>1391</v>
      </c>
      <c r="D1258" t="s">
        <v>1673</v>
      </c>
      <c r="E1258" t="s">
        <v>1791</v>
      </c>
      <c r="F1258">
        <v>4</v>
      </c>
      <c r="G1258">
        <v>592.67999999999995</v>
      </c>
      <c r="H1258">
        <v>0.03</v>
      </c>
      <c r="I1258" t="s">
        <v>1823</v>
      </c>
      <c r="J1258">
        <v>2299.5983999999999</v>
      </c>
    </row>
    <row r="1259" spans="1:10" x14ac:dyDescent="0.35">
      <c r="A1259" t="s">
        <v>3082</v>
      </c>
      <c r="B1259" s="2">
        <v>45367</v>
      </c>
      <c r="C1259" t="s">
        <v>581</v>
      </c>
      <c r="D1259" t="s">
        <v>1687</v>
      </c>
      <c r="E1259" t="s">
        <v>1768</v>
      </c>
      <c r="F1259">
        <v>4</v>
      </c>
      <c r="G1259">
        <v>662.43</v>
      </c>
      <c r="H1259">
        <v>0.24</v>
      </c>
      <c r="I1259" t="s">
        <v>1825</v>
      </c>
      <c r="J1259">
        <v>2013.7872</v>
      </c>
    </row>
    <row r="1260" spans="1:10" x14ac:dyDescent="0.35">
      <c r="A1260" t="s">
        <v>3083</v>
      </c>
      <c r="B1260" s="2">
        <v>45488</v>
      </c>
      <c r="C1260" t="s">
        <v>440</v>
      </c>
      <c r="D1260" t="s">
        <v>1633</v>
      </c>
      <c r="E1260" t="s">
        <v>1781</v>
      </c>
      <c r="F1260">
        <v>3</v>
      </c>
      <c r="G1260">
        <v>518.35</v>
      </c>
      <c r="H1260">
        <v>0.21</v>
      </c>
      <c r="I1260" t="s">
        <v>1828</v>
      </c>
      <c r="J1260">
        <v>1228.4894999999999</v>
      </c>
    </row>
    <row r="1261" spans="1:10" x14ac:dyDescent="0.35">
      <c r="A1261" t="s">
        <v>3084</v>
      </c>
      <c r="B1261" s="2">
        <v>45509</v>
      </c>
      <c r="C1261" t="s">
        <v>977</v>
      </c>
      <c r="D1261" t="s">
        <v>1669</v>
      </c>
      <c r="E1261" t="s">
        <v>1772</v>
      </c>
      <c r="F1261">
        <v>1</v>
      </c>
      <c r="G1261">
        <v>85.58</v>
      </c>
      <c r="H1261">
        <v>0.1</v>
      </c>
      <c r="I1261" t="s">
        <v>1828</v>
      </c>
      <c r="J1261">
        <v>77.022000000000006</v>
      </c>
    </row>
    <row r="1262" spans="1:10" x14ac:dyDescent="0.35">
      <c r="A1262" t="s">
        <v>3085</v>
      </c>
      <c r="B1262" s="2">
        <v>45323</v>
      </c>
      <c r="C1262" t="s">
        <v>1135</v>
      </c>
      <c r="D1262" t="s">
        <v>1721</v>
      </c>
      <c r="E1262" t="s">
        <v>1756</v>
      </c>
      <c r="F1262">
        <v>4</v>
      </c>
      <c r="G1262">
        <v>800</v>
      </c>
      <c r="H1262">
        <v>0.2</v>
      </c>
      <c r="I1262" t="s">
        <v>1823</v>
      </c>
      <c r="J1262">
        <v>2560</v>
      </c>
    </row>
    <row r="1263" spans="1:10" x14ac:dyDescent="0.35">
      <c r="A1263" t="s">
        <v>3086</v>
      </c>
      <c r="B1263" s="2">
        <v>45889</v>
      </c>
      <c r="C1263" t="s">
        <v>519</v>
      </c>
      <c r="D1263" t="s">
        <v>1667</v>
      </c>
      <c r="E1263" t="s">
        <v>1788</v>
      </c>
      <c r="F1263">
        <v>3</v>
      </c>
      <c r="G1263">
        <v>118.25</v>
      </c>
      <c r="H1263">
        <v>0.26</v>
      </c>
      <c r="I1263" t="s">
        <v>1825</v>
      </c>
      <c r="J1263">
        <v>262.51499999999999</v>
      </c>
    </row>
    <row r="1264" spans="1:10" x14ac:dyDescent="0.35">
      <c r="A1264" t="s">
        <v>3087</v>
      </c>
      <c r="B1264" s="2">
        <v>45253</v>
      </c>
      <c r="C1264" t="s">
        <v>1306</v>
      </c>
      <c r="D1264" t="s">
        <v>1611</v>
      </c>
      <c r="E1264" t="s">
        <v>1800</v>
      </c>
      <c r="F1264">
        <v>1</v>
      </c>
      <c r="G1264">
        <v>223.25</v>
      </c>
      <c r="H1264">
        <v>0.28999999999999998</v>
      </c>
      <c r="I1264" t="s">
        <v>1823</v>
      </c>
      <c r="J1264">
        <v>158.50749999999999</v>
      </c>
    </row>
    <row r="1265" spans="1:10" x14ac:dyDescent="0.35">
      <c r="A1265" t="s">
        <v>3088</v>
      </c>
      <c r="B1265" s="2">
        <v>45530</v>
      </c>
      <c r="C1265" t="s">
        <v>1324</v>
      </c>
      <c r="D1265" t="s">
        <v>1611</v>
      </c>
      <c r="E1265" t="s">
        <v>1768</v>
      </c>
      <c r="F1265">
        <v>3</v>
      </c>
      <c r="G1265">
        <v>918.76</v>
      </c>
      <c r="H1265">
        <v>0.2</v>
      </c>
      <c r="I1265" t="s">
        <v>1825</v>
      </c>
      <c r="J1265">
        <v>2205.0239999999999</v>
      </c>
    </row>
    <row r="1266" spans="1:10" x14ac:dyDescent="0.35">
      <c r="A1266" t="s">
        <v>3089</v>
      </c>
      <c r="B1266" s="2">
        <v>45491</v>
      </c>
      <c r="C1266" t="s">
        <v>889</v>
      </c>
      <c r="D1266" t="s">
        <v>1715</v>
      </c>
      <c r="E1266" t="s">
        <v>1796</v>
      </c>
      <c r="F1266">
        <v>2</v>
      </c>
      <c r="G1266">
        <v>905.26</v>
      </c>
      <c r="H1266">
        <v>0.15</v>
      </c>
      <c r="I1266" t="s">
        <v>1828</v>
      </c>
      <c r="J1266">
        <v>1538.942</v>
      </c>
    </row>
    <row r="1267" spans="1:10" x14ac:dyDescent="0.35">
      <c r="A1267" t="s">
        <v>3090</v>
      </c>
      <c r="B1267" s="2">
        <v>45628</v>
      </c>
      <c r="C1267" t="s">
        <v>983</v>
      </c>
      <c r="D1267" t="s">
        <v>1579</v>
      </c>
      <c r="E1267" t="s">
        <v>1812</v>
      </c>
      <c r="F1267">
        <v>4</v>
      </c>
      <c r="G1267">
        <v>295.39999999999998</v>
      </c>
      <c r="H1267">
        <v>0.23</v>
      </c>
      <c r="I1267" t="s">
        <v>1825</v>
      </c>
      <c r="J1267">
        <v>909.83199999999999</v>
      </c>
    </row>
    <row r="1268" spans="1:10" x14ac:dyDescent="0.35">
      <c r="A1268" t="s">
        <v>3091</v>
      </c>
      <c r="B1268" s="2">
        <v>45861</v>
      </c>
      <c r="C1268" t="s">
        <v>313</v>
      </c>
      <c r="D1268" t="s">
        <v>1735</v>
      </c>
      <c r="E1268" t="s">
        <v>1772</v>
      </c>
      <c r="F1268">
        <v>1</v>
      </c>
      <c r="G1268">
        <v>252.18</v>
      </c>
      <c r="H1268">
        <v>0.23</v>
      </c>
      <c r="I1268" t="s">
        <v>1825</v>
      </c>
      <c r="J1268">
        <v>194.17859999999999</v>
      </c>
    </row>
    <row r="1269" spans="1:10" x14ac:dyDescent="0.35">
      <c r="A1269" t="s">
        <v>3092</v>
      </c>
      <c r="B1269" s="2">
        <v>45878</v>
      </c>
      <c r="C1269" t="s">
        <v>510</v>
      </c>
      <c r="D1269" t="s">
        <v>1741</v>
      </c>
      <c r="E1269" t="s">
        <v>1793</v>
      </c>
      <c r="F1269">
        <v>4</v>
      </c>
      <c r="G1269">
        <v>792.1</v>
      </c>
      <c r="H1269">
        <v>0.19</v>
      </c>
      <c r="I1269" t="s">
        <v>1828</v>
      </c>
      <c r="J1269">
        <v>2566.404</v>
      </c>
    </row>
    <row r="1270" spans="1:10" x14ac:dyDescent="0.35">
      <c r="A1270" t="s">
        <v>3093</v>
      </c>
      <c r="B1270" s="2">
        <v>45426</v>
      </c>
      <c r="C1270" t="s">
        <v>277</v>
      </c>
      <c r="D1270" t="s">
        <v>1723</v>
      </c>
      <c r="E1270" t="s">
        <v>1798</v>
      </c>
      <c r="F1270">
        <v>1</v>
      </c>
      <c r="G1270">
        <v>883.36</v>
      </c>
      <c r="H1270">
        <v>0.11</v>
      </c>
      <c r="I1270" t="s">
        <v>1825</v>
      </c>
      <c r="J1270">
        <v>786.19040000000007</v>
      </c>
    </row>
    <row r="1271" spans="1:10" x14ac:dyDescent="0.35">
      <c r="A1271" t="s">
        <v>3094</v>
      </c>
      <c r="B1271" s="2">
        <v>45231</v>
      </c>
      <c r="C1271" t="s">
        <v>877</v>
      </c>
      <c r="D1271" t="s">
        <v>1685</v>
      </c>
      <c r="E1271" t="s">
        <v>1751</v>
      </c>
      <c r="F1271">
        <v>4</v>
      </c>
      <c r="G1271">
        <v>305.95</v>
      </c>
      <c r="H1271">
        <v>0.08</v>
      </c>
      <c r="I1271" t="s">
        <v>1825</v>
      </c>
      <c r="J1271">
        <v>1125.896</v>
      </c>
    </row>
    <row r="1272" spans="1:10" x14ac:dyDescent="0.35">
      <c r="A1272" t="s">
        <v>3095</v>
      </c>
      <c r="B1272" s="2">
        <v>45609</v>
      </c>
      <c r="C1272" t="s">
        <v>1248</v>
      </c>
      <c r="D1272" t="s">
        <v>1663</v>
      </c>
      <c r="E1272" t="s">
        <v>1778</v>
      </c>
      <c r="F1272">
        <v>3</v>
      </c>
      <c r="G1272">
        <v>742.45</v>
      </c>
      <c r="H1272">
        <v>0.23</v>
      </c>
      <c r="I1272" t="s">
        <v>1828</v>
      </c>
      <c r="J1272">
        <v>1715.0595000000001</v>
      </c>
    </row>
    <row r="1273" spans="1:10" x14ac:dyDescent="0.35">
      <c r="A1273" t="s">
        <v>3096</v>
      </c>
      <c r="B1273" s="2">
        <v>45392</v>
      </c>
      <c r="C1273" t="s">
        <v>1111</v>
      </c>
      <c r="D1273" t="s">
        <v>1597</v>
      </c>
      <c r="E1273" t="s">
        <v>1809</v>
      </c>
      <c r="F1273">
        <v>3</v>
      </c>
      <c r="G1273">
        <v>336.1</v>
      </c>
      <c r="H1273">
        <v>0.12</v>
      </c>
      <c r="I1273" t="s">
        <v>1828</v>
      </c>
      <c r="J1273">
        <v>887.30400000000009</v>
      </c>
    </row>
    <row r="1274" spans="1:10" x14ac:dyDescent="0.35">
      <c r="A1274" t="s">
        <v>3097</v>
      </c>
      <c r="B1274" s="2">
        <v>45876</v>
      </c>
      <c r="C1274" t="s">
        <v>1280</v>
      </c>
      <c r="D1274" t="s">
        <v>1605</v>
      </c>
      <c r="E1274" t="s">
        <v>1778</v>
      </c>
      <c r="F1274">
        <v>3</v>
      </c>
      <c r="G1274">
        <v>310.36</v>
      </c>
      <c r="H1274">
        <v>0.14000000000000001</v>
      </c>
      <c r="I1274" t="s">
        <v>1828</v>
      </c>
      <c r="J1274">
        <v>800.72879999999998</v>
      </c>
    </row>
    <row r="1275" spans="1:10" x14ac:dyDescent="0.35">
      <c r="A1275" t="s">
        <v>3098</v>
      </c>
      <c r="B1275" s="2">
        <v>45772</v>
      </c>
      <c r="C1275" t="s">
        <v>886</v>
      </c>
      <c r="D1275" t="s">
        <v>1743</v>
      </c>
      <c r="E1275" t="s">
        <v>1781</v>
      </c>
      <c r="F1275">
        <v>3</v>
      </c>
      <c r="G1275">
        <v>992.81</v>
      </c>
      <c r="H1275">
        <v>0.04</v>
      </c>
      <c r="I1275" t="s">
        <v>1825</v>
      </c>
      <c r="J1275">
        <v>2859.2928000000002</v>
      </c>
    </row>
    <row r="1276" spans="1:10" x14ac:dyDescent="0.35">
      <c r="A1276" t="s">
        <v>3099</v>
      </c>
      <c r="B1276" s="2">
        <v>45217</v>
      </c>
      <c r="C1276" t="s">
        <v>647</v>
      </c>
      <c r="D1276" t="s">
        <v>1667</v>
      </c>
      <c r="E1276" t="s">
        <v>1791</v>
      </c>
      <c r="F1276">
        <v>3</v>
      </c>
      <c r="G1276">
        <v>257.11</v>
      </c>
      <c r="H1276">
        <v>0.26</v>
      </c>
      <c r="I1276" t="s">
        <v>1828</v>
      </c>
      <c r="J1276">
        <v>570.78420000000006</v>
      </c>
    </row>
    <row r="1277" spans="1:10" x14ac:dyDescent="0.35">
      <c r="A1277" t="s">
        <v>3100</v>
      </c>
      <c r="B1277" s="2">
        <v>45739</v>
      </c>
      <c r="C1277" t="s">
        <v>712</v>
      </c>
      <c r="D1277" t="s">
        <v>1737</v>
      </c>
      <c r="E1277" t="s">
        <v>1793</v>
      </c>
      <c r="F1277">
        <v>4</v>
      </c>
      <c r="G1277">
        <v>816.29</v>
      </c>
      <c r="H1277">
        <v>0.24</v>
      </c>
      <c r="I1277" t="s">
        <v>1825</v>
      </c>
      <c r="J1277">
        <v>2481.5216</v>
      </c>
    </row>
    <row r="1278" spans="1:10" x14ac:dyDescent="0.35">
      <c r="A1278" t="s">
        <v>3101</v>
      </c>
      <c r="B1278" s="2">
        <v>45272</v>
      </c>
      <c r="C1278" t="s">
        <v>421</v>
      </c>
      <c r="D1278" t="s">
        <v>1667</v>
      </c>
      <c r="E1278" t="s">
        <v>1793</v>
      </c>
      <c r="F1278">
        <v>4</v>
      </c>
      <c r="G1278">
        <v>755.82</v>
      </c>
      <c r="H1278">
        <v>0.22</v>
      </c>
      <c r="I1278" t="s">
        <v>1828</v>
      </c>
      <c r="J1278">
        <v>2358.1583999999998</v>
      </c>
    </row>
    <row r="1279" spans="1:10" x14ac:dyDescent="0.35">
      <c r="A1279" t="s">
        <v>3102</v>
      </c>
      <c r="B1279" s="2">
        <v>45524</v>
      </c>
      <c r="C1279" t="s">
        <v>23</v>
      </c>
      <c r="D1279" t="s">
        <v>1542</v>
      </c>
      <c r="E1279" t="s">
        <v>1798</v>
      </c>
      <c r="F1279">
        <v>1</v>
      </c>
      <c r="G1279">
        <v>449.6</v>
      </c>
      <c r="H1279">
        <v>0.01</v>
      </c>
      <c r="I1279" t="s">
        <v>1825</v>
      </c>
      <c r="J1279">
        <v>445.10399999999998</v>
      </c>
    </row>
    <row r="1280" spans="1:10" x14ac:dyDescent="0.35">
      <c r="A1280" t="s">
        <v>3103</v>
      </c>
      <c r="B1280" s="2">
        <v>45481</v>
      </c>
      <c r="C1280" t="s">
        <v>1100</v>
      </c>
      <c r="D1280" t="s">
        <v>1575</v>
      </c>
      <c r="E1280" t="s">
        <v>1751</v>
      </c>
      <c r="F1280">
        <v>2</v>
      </c>
      <c r="G1280">
        <v>779.29</v>
      </c>
      <c r="H1280">
        <v>0.12</v>
      </c>
      <c r="I1280" t="s">
        <v>1828</v>
      </c>
      <c r="J1280">
        <v>1371.5504000000001</v>
      </c>
    </row>
    <row r="1281" spans="1:10" x14ac:dyDescent="0.35">
      <c r="A1281" t="s">
        <v>3104</v>
      </c>
      <c r="B1281" s="2">
        <v>45267</v>
      </c>
      <c r="C1281" t="s">
        <v>1430</v>
      </c>
      <c r="D1281" t="s">
        <v>1701</v>
      </c>
      <c r="E1281" t="s">
        <v>1806</v>
      </c>
      <c r="F1281">
        <v>1</v>
      </c>
      <c r="G1281">
        <v>748.75</v>
      </c>
      <c r="H1281">
        <v>0.1</v>
      </c>
      <c r="I1281" t="s">
        <v>1828</v>
      </c>
      <c r="J1281">
        <v>673.875</v>
      </c>
    </row>
    <row r="1282" spans="1:10" x14ac:dyDescent="0.35">
      <c r="A1282" t="s">
        <v>3105</v>
      </c>
      <c r="B1282" s="2">
        <v>45328</v>
      </c>
      <c r="C1282" t="s">
        <v>597</v>
      </c>
      <c r="D1282" t="s">
        <v>1725</v>
      </c>
      <c r="E1282" t="s">
        <v>1751</v>
      </c>
      <c r="F1282">
        <v>2</v>
      </c>
      <c r="G1282">
        <v>121.67</v>
      </c>
      <c r="H1282">
        <v>0.08</v>
      </c>
      <c r="I1282" t="s">
        <v>1828</v>
      </c>
      <c r="J1282">
        <v>223.87280000000001</v>
      </c>
    </row>
    <row r="1283" spans="1:10" x14ac:dyDescent="0.35">
      <c r="A1283" t="s">
        <v>3106</v>
      </c>
      <c r="B1283" s="2">
        <v>45787</v>
      </c>
      <c r="C1283" t="s">
        <v>1512</v>
      </c>
      <c r="D1283" t="s">
        <v>1645</v>
      </c>
      <c r="E1283" t="s">
        <v>1800</v>
      </c>
      <c r="F1283">
        <v>3</v>
      </c>
      <c r="G1283">
        <v>225.14</v>
      </c>
      <c r="H1283">
        <v>0.15</v>
      </c>
      <c r="I1283" t="s">
        <v>1828</v>
      </c>
      <c r="J1283">
        <v>574.10699999999997</v>
      </c>
    </row>
    <row r="1284" spans="1:10" x14ac:dyDescent="0.35">
      <c r="A1284" t="s">
        <v>3107</v>
      </c>
      <c r="B1284" s="2">
        <v>45876</v>
      </c>
      <c r="C1284" t="s">
        <v>1010</v>
      </c>
      <c r="D1284" t="s">
        <v>1605</v>
      </c>
      <c r="E1284" t="s">
        <v>1812</v>
      </c>
      <c r="F1284">
        <v>1</v>
      </c>
      <c r="G1284">
        <v>654.17999999999995</v>
      </c>
      <c r="H1284">
        <v>0.19</v>
      </c>
      <c r="I1284" t="s">
        <v>1825</v>
      </c>
      <c r="J1284">
        <v>529.88580000000002</v>
      </c>
    </row>
    <row r="1285" spans="1:10" x14ac:dyDescent="0.35">
      <c r="A1285" t="s">
        <v>3108</v>
      </c>
      <c r="B1285" s="2">
        <v>45552</v>
      </c>
      <c r="C1285" t="s">
        <v>217</v>
      </c>
      <c r="D1285" t="s">
        <v>1689</v>
      </c>
      <c r="E1285" t="s">
        <v>1772</v>
      </c>
      <c r="F1285">
        <v>2</v>
      </c>
      <c r="G1285">
        <v>504.98</v>
      </c>
      <c r="H1285">
        <v>0.08</v>
      </c>
      <c r="I1285" t="s">
        <v>1828</v>
      </c>
      <c r="J1285">
        <v>929.16320000000007</v>
      </c>
    </row>
    <row r="1286" spans="1:10" x14ac:dyDescent="0.35">
      <c r="A1286" t="s">
        <v>3109</v>
      </c>
      <c r="B1286" s="2">
        <v>45823</v>
      </c>
      <c r="C1286" t="s">
        <v>1180</v>
      </c>
      <c r="D1286" t="s">
        <v>1655</v>
      </c>
      <c r="E1286" t="s">
        <v>1781</v>
      </c>
      <c r="F1286">
        <v>2</v>
      </c>
      <c r="G1286">
        <v>623.20000000000005</v>
      </c>
      <c r="H1286">
        <v>0.14000000000000001</v>
      </c>
      <c r="I1286" t="s">
        <v>1828</v>
      </c>
      <c r="J1286">
        <v>1071.904</v>
      </c>
    </row>
    <row r="1287" spans="1:10" x14ac:dyDescent="0.35">
      <c r="A1287" t="s">
        <v>3110</v>
      </c>
      <c r="B1287" s="2">
        <v>45622</v>
      </c>
      <c r="C1287" t="s">
        <v>1022</v>
      </c>
      <c r="D1287" t="s">
        <v>1554</v>
      </c>
      <c r="E1287" t="s">
        <v>1803</v>
      </c>
      <c r="F1287">
        <v>2</v>
      </c>
      <c r="G1287">
        <v>530.54</v>
      </c>
      <c r="H1287">
        <v>0.28000000000000003</v>
      </c>
      <c r="I1287" t="s">
        <v>1828</v>
      </c>
      <c r="J1287">
        <v>763.97759999999994</v>
      </c>
    </row>
    <row r="1288" spans="1:10" x14ac:dyDescent="0.35">
      <c r="A1288" t="s">
        <v>3111</v>
      </c>
      <c r="B1288" s="2">
        <v>45810</v>
      </c>
      <c r="C1288" t="s">
        <v>1141</v>
      </c>
      <c r="D1288" t="s">
        <v>1542</v>
      </c>
      <c r="E1288" t="s">
        <v>1803</v>
      </c>
      <c r="F1288">
        <v>3</v>
      </c>
      <c r="G1288">
        <v>279.45</v>
      </c>
      <c r="H1288">
        <v>0.15</v>
      </c>
      <c r="I1288" t="s">
        <v>1828</v>
      </c>
      <c r="J1288">
        <v>712.59749999999985</v>
      </c>
    </row>
    <row r="1289" spans="1:10" x14ac:dyDescent="0.35">
      <c r="A1289" t="s">
        <v>3112</v>
      </c>
      <c r="B1289" s="2">
        <v>45645</v>
      </c>
      <c r="C1289" t="s">
        <v>848</v>
      </c>
      <c r="D1289" t="s">
        <v>1571</v>
      </c>
      <c r="E1289" t="s">
        <v>1781</v>
      </c>
      <c r="F1289">
        <v>3</v>
      </c>
      <c r="G1289">
        <v>906.99</v>
      </c>
      <c r="H1289">
        <v>0.26</v>
      </c>
      <c r="I1289" t="s">
        <v>1828</v>
      </c>
      <c r="J1289">
        <v>2013.5178000000001</v>
      </c>
    </row>
    <row r="1290" spans="1:10" x14ac:dyDescent="0.35">
      <c r="A1290" t="s">
        <v>3113</v>
      </c>
      <c r="B1290" s="2">
        <v>45749</v>
      </c>
      <c r="C1290" t="s">
        <v>257</v>
      </c>
      <c r="D1290" t="s">
        <v>1707</v>
      </c>
      <c r="E1290" t="s">
        <v>1806</v>
      </c>
      <c r="F1290">
        <v>4</v>
      </c>
      <c r="G1290">
        <v>408.76</v>
      </c>
      <c r="H1290">
        <v>0.12</v>
      </c>
      <c r="I1290" t="s">
        <v>1828</v>
      </c>
      <c r="J1290">
        <v>1438.8352</v>
      </c>
    </row>
    <row r="1291" spans="1:10" x14ac:dyDescent="0.35">
      <c r="A1291" t="s">
        <v>3114</v>
      </c>
      <c r="B1291" s="2">
        <v>45537</v>
      </c>
      <c r="C1291" t="s">
        <v>584</v>
      </c>
      <c r="D1291" t="s">
        <v>1619</v>
      </c>
      <c r="E1291" t="s">
        <v>1785</v>
      </c>
      <c r="F1291">
        <v>2</v>
      </c>
      <c r="G1291">
        <v>117.34</v>
      </c>
      <c r="H1291">
        <v>0.09</v>
      </c>
      <c r="I1291" t="s">
        <v>1825</v>
      </c>
      <c r="J1291">
        <v>213.55879999999999</v>
      </c>
    </row>
    <row r="1292" spans="1:10" x14ac:dyDescent="0.35">
      <c r="A1292" t="s">
        <v>3115</v>
      </c>
      <c r="B1292" s="2">
        <v>45376</v>
      </c>
      <c r="C1292" t="s">
        <v>558</v>
      </c>
      <c r="D1292" t="s">
        <v>1729</v>
      </c>
      <c r="E1292" t="s">
        <v>1798</v>
      </c>
      <c r="F1292">
        <v>3</v>
      </c>
      <c r="G1292">
        <v>690.27</v>
      </c>
      <c r="H1292">
        <v>7.0000000000000007E-2</v>
      </c>
      <c r="I1292" t="s">
        <v>1825</v>
      </c>
      <c r="J1292">
        <v>1925.8533</v>
      </c>
    </row>
    <row r="1293" spans="1:10" x14ac:dyDescent="0.35">
      <c r="A1293" t="s">
        <v>3116</v>
      </c>
      <c r="B1293" s="2">
        <v>45709</v>
      </c>
      <c r="C1293" t="s">
        <v>380</v>
      </c>
      <c r="D1293" t="s">
        <v>1603</v>
      </c>
      <c r="E1293" t="s">
        <v>1806</v>
      </c>
      <c r="F1293">
        <v>4</v>
      </c>
      <c r="G1293">
        <v>377.18</v>
      </c>
      <c r="H1293">
        <v>0.24</v>
      </c>
      <c r="I1293" t="s">
        <v>1825</v>
      </c>
      <c r="J1293">
        <v>1146.6271999999999</v>
      </c>
    </row>
    <row r="1294" spans="1:10" x14ac:dyDescent="0.35">
      <c r="A1294" t="s">
        <v>3117</v>
      </c>
      <c r="B1294" s="2">
        <v>45446</v>
      </c>
      <c r="C1294" t="s">
        <v>392</v>
      </c>
      <c r="D1294" t="s">
        <v>1627</v>
      </c>
      <c r="E1294" t="s">
        <v>1751</v>
      </c>
      <c r="F1294">
        <v>1</v>
      </c>
      <c r="G1294">
        <v>70.52</v>
      </c>
      <c r="H1294">
        <v>0.08</v>
      </c>
      <c r="I1294" t="s">
        <v>1828</v>
      </c>
      <c r="J1294">
        <v>64.878399999999999</v>
      </c>
    </row>
    <row r="1295" spans="1:10" x14ac:dyDescent="0.35">
      <c r="A1295" t="s">
        <v>3118</v>
      </c>
      <c r="B1295" s="2">
        <v>45330</v>
      </c>
      <c r="C1295" t="s">
        <v>874</v>
      </c>
      <c r="D1295" t="s">
        <v>1623</v>
      </c>
      <c r="E1295" t="s">
        <v>1785</v>
      </c>
      <c r="F1295">
        <v>1</v>
      </c>
      <c r="G1295">
        <v>40.25</v>
      </c>
      <c r="H1295">
        <v>0.1</v>
      </c>
      <c r="I1295" t="s">
        <v>1825</v>
      </c>
      <c r="J1295">
        <v>36.225000000000001</v>
      </c>
    </row>
    <row r="1296" spans="1:10" x14ac:dyDescent="0.35">
      <c r="A1296" t="s">
        <v>3119</v>
      </c>
      <c r="B1296" s="2">
        <v>45388</v>
      </c>
      <c r="C1296" t="s">
        <v>745</v>
      </c>
      <c r="D1296" t="s">
        <v>1725</v>
      </c>
      <c r="E1296" t="s">
        <v>1791</v>
      </c>
      <c r="F1296">
        <v>3</v>
      </c>
      <c r="G1296">
        <v>539.44000000000005</v>
      </c>
      <c r="H1296">
        <v>0.05</v>
      </c>
      <c r="I1296" t="s">
        <v>1828</v>
      </c>
      <c r="J1296">
        <v>1537.404</v>
      </c>
    </row>
    <row r="1297" spans="1:10" x14ac:dyDescent="0.35">
      <c r="A1297" t="s">
        <v>3120</v>
      </c>
      <c r="B1297" s="2">
        <v>45313</v>
      </c>
      <c r="C1297" t="s">
        <v>790</v>
      </c>
      <c r="D1297" t="s">
        <v>1667</v>
      </c>
      <c r="E1297" t="s">
        <v>1768</v>
      </c>
      <c r="F1297">
        <v>3</v>
      </c>
      <c r="G1297">
        <v>543.49</v>
      </c>
      <c r="H1297">
        <v>0.05</v>
      </c>
      <c r="I1297" t="s">
        <v>1825</v>
      </c>
      <c r="J1297">
        <v>1548.9465</v>
      </c>
    </row>
    <row r="1298" spans="1:10" x14ac:dyDescent="0.35">
      <c r="A1298" t="s">
        <v>3121</v>
      </c>
      <c r="B1298" s="2">
        <v>45221</v>
      </c>
      <c r="C1298" t="s">
        <v>1019</v>
      </c>
      <c r="D1298" t="s">
        <v>1559</v>
      </c>
      <c r="E1298" t="s">
        <v>1775</v>
      </c>
      <c r="F1298">
        <v>4</v>
      </c>
      <c r="G1298">
        <v>547.21</v>
      </c>
      <c r="H1298">
        <v>0.1</v>
      </c>
      <c r="I1298" t="s">
        <v>1828</v>
      </c>
      <c r="J1298">
        <v>1969.9559999999999</v>
      </c>
    </row>
    <row r="1299" spans="1:10" x14ac:dyDescent="0.35">
      <c r="A1299" t="s">
        <v>3122</v>
      </c>
      <c r="B1299" s="2">
        <v>45619</v>
      </c>
      <c r="C1299" t="s">
        <v>772</v>
      </c>
      <c r="D1299" t="s">
        <v>1677</v>
      </c>
      <c r="E1299" t="s">
        <v>1756</v>
      </c>
      <c r="F1299">
        <v>2</v>
      </c>
      <c r="G1299">
        <v>892.46</v>
      </c>
      <c r="H1299">
        <v>7.0000000000000007E-2</v>
      </c>
      <c r="I1299" t="s">
        <v>1825</v>
      </c>
      <c r="J1299">
        <v>1659.9756</v>
      </c>
    </row>
    <row r="1300" spans="1:10" x14ac:dyDescent="0.35">
      <c r="A1300" t="s">
        <v>3123</v>
      </c>
      <c r="B1300" s="2">
        <v>45286</v>
      </c>
      <c r="C1300" t="s">
        <v>1207</v>
      </c>
      <c r="D1300" t="s">
        <v>1599</v>
      </c>
      <c r="E1300" t="s">
        <v>1781</v>
      </c>
      <c r="F1300">
        <v>2</v>
      </c>
      <c r="G1300">
        <v>853.41</v>
      </c>
      <c r="H1300">
        <v>0.25</v>
      </c>
      <c r="I1300" t="s">
        <v>1823</v>
      </c>
      <c r="J1300">
        <v>1280.115</v>
      </c>
    </row>
    <row r="1301" spans="1:10" x14ac:dyDescent="0.35">
      <c r="A1301" t="s">
        <v>3124</v>
      </c>
      <c r="B1301" s="2">
        <v>45451</v>
      </c>
      <c r="C1301" t="s">
        <v>386</v>
      </c>
      <c r="D1301" t="s">
        <v>1711</v>
      </c>
      <c r="E1301" t="s">
        <v>1778</v>
      </c>
      <c r="F1301">
        <v>1</v>
      </c>
      <c r="G1301">
        <v>162.13999999999999</v>
      </c>
      <c r="H1301">
        <v>7.0000000000000007E-2</v>
      </c>
      <c r="I1301" t="s">
        <v>1825</v>
      </c>
      <c r="J1301">
        <v>150.7902</v>
      </c>
    </row>
    <row r="1302" spans="1:10" x14ac:dyDescent="0.35">
      <c r="A1302" t="s">
        <v>3125</v>
      </c>
      <c r="B1302" s="2">
        <v>45478</v>
      </c>
      <c r="C1302" t="s">
        <v>495</v>
      </c>
      <c r="D1302" t="s">
        <v>1739</v>
      </c>
      <c r="E1302" t="s">
        <v>1803</v>
      </c>
      <c r="F1302">
        <v>1</v>
      </c>
      <c r="G1302">
        <v>893.14</v>
      </c>
      <c r="H1302">
        <v>0.09</v>
      </c>
      <c r="I1302" t="s">
        <v>1823</v>
      </c>
      <c r="J1302">
        <v>812.75739999999996</v>
      </c>
    </row>
    <row r="1303" spans="1:10" x14ac:dyDescent="0.35">
      <c r="A1303" t="s">
        <v>3126</v>
      </c>
      <c r="B1303" s="2">
        <v>45528</v>
      </c>
      <c r="C1303" t="s">
        <v>365</v>
      </c>
      <c r="D1303" t="s">
        <v>1615</v>
      </c>
      <c r="E1303" t="s">
        <v>1781</v>
      </c>
      <c r="F1303">
        <v>4</v>
      </c>
      <c r="G1303">
        <v>349.07</v>
      </c>
      <c r="H1303">
        <v>0.28000000000000003</v>
      </c>
      <c r="I1303" t="s">
        <v>1823</v>
      </c>
      <c r="J1303">
        <v>1005.3216</v>
      </c>
    </row>
    <row r="1304" spans="1:10" x14ac:dyDescent="0.35">
      <c r="A1304" t="s">
        <v>3127</v>
      </c>
      <c r="B1304" s="2">
        <v>45418</v>
      </c>
      <c r="C1304" t="s">
        <v>898</v>
      </c>
      <c r="D1304" t="s">
        <v>1709</v>
      </c>
      <c r="E1304" t="s">
        <v>1796</v>
      </c>
      <c r="F1304">
        <v>1</v>
      </c>
      <c r="G1304">
        <v>747.9</v>
      </c>
      <c r="H1304">
        <v>0.21</v>
      </c>
      <c r="I1304" t="s">
        <v>1828</v>
      </c>
      <c r="J1304">
        <v>590.84100000000001</v>
      </c>
    </row>
    <row r="1305" spans="1:10" x14ac:dyDescent="0.35">
      <c r="A1305" t="s">
        <v>3128</v>
      </c>
      <c r="B1305" s="2">
        <v>45478</v>
      </c>
      <c r="C1305" t="s">
        <v>127</v>
      </c>
      <c r="D1305" t="s">
        <v>1709</v>
      </c>
      <c r="E1305" t="s">
        <v>1775</v>
      </c>
      <c r="F1305">
        <v>3</v>
      </c>
      <c r="G1305">
        <v>438.92</v>
      </c>
      <c r="H1305">
        <v>0.21</v>
      </c>
      <c r="I1305" t="s">
        <v>1823</v>
      </c>
      <c r="J1305">
        <v>1040.2403999999999</v>
      </c>
    </row>
    <row r="1306" spans="1:10" x14ac:dyDescent="0.35">
      <c r="A1306" t="s">
        <v>3129</v>
      </c>
      <c r="B1306" s="2">
        <v>45232</v>
      </c>
      <c r="C1306" t="s">
        <v>424</v>
      </c>
      <c r="D1306" t="s">
        <v>1701</v>
      </c>
      <c r="E1306" t="s">
        <v>1768</v>
      </c>
      <c r="F1306">
        <v>4</v>
      </c>
      <c r="G1306">
        <v>665.38</v>
      </c>
      <c r="H1306">
        <v>0.18</v>
      </c>
      <c r="I1306" t="s">
        <v>1823</v>
      </c>
      <c r="J1306">
        <v>2182.4463999999998</v>
      </c>
    </row>
    <row r="1307" spans="1:10" x14ac:dyDescent="0.35">
      <c r="A1307" t="s">
        <v>3130</v>
      </c>
      <c r="B1307" s="2">
        <v>45616</v>
      </c>
      <c r="C1307" t="s">
        <v>23</v>
      </c>
      <c r="D1307" t="s">
        <v>1667</v>
      </c>
      <c r="E1307" t="s">
        <v>1809</v>
      </c>
      <c r="F1307">
        <v>1</v>
      </c>
      <c r="G1307">
        <v>146.49</v>
      </c>
      <c r="H1307">
        <v>0.28000000000000003</v>
      </c>
      <c r="I1307" t="s">
        <v>1823</v>
      </c>
      <c r="J1307">
        <v>105.47280000000001</v>
      </c>
    </row>
    <row r="1308" spans="1:10" x14ac:dyDescent="0.35">
      <c r="A1308" t="s">
        <v>3131</v>
      </c>
      <c r="B1308" s="2">
        <v>45774</v>
      </c>
      <c r="C1308" t="s">
        <v>471</v>
      </c>
      <c r="D1308" t="s">
        <v>1623</v>
      </c>
      <c r="E1308" t="s">
        <v>1800</v>
      </c>
      <c r="F1308">
        <v>2</v>
      </c>
      <c r="G1308">
        <v>235.39</v>
      </c>
      <c r="H1308">
        <v>0.27</v>
      </c>
      <c r="I1308" t="s">
        <v>1828</v>
      </c>
      <c r="J1308">
        <v>343.6694</v>
      </c>
    </row>
    <row r="1309" spans="1:10" x14ac:dyDescent="0.35">
      <c r="A1309" t="s">
        <v>3132</v>
      </c>
      <c r="B1309" s="2">
        <v>45651</v>
      </c>
      <c r="C1309" t="s">
        <v>118</v>
      </c>
      <c r="D1309" t="s">
        <v>1669</v>
      </c>
      <c r="E1309" t="s">
        <v>1772</v>
      </c>
      <c r="F1309">
        <v>3</v>
      </c>
      <c r="G1309">
        <v>38.07</v>
      </c>
      <c r="H1309">
        <v>0.09</v>
      </c>
      <c r="I1309" t="s">
        <v>1825</v>
      </c>
      <c r="J1309">
        <v>103.9311</v>
      </c>
    </row>
    <row r="1310" spans="1:10" x14ac:dyDescent="0.35">
      <c r="A1310" t="s">
        <v>3133</v>
      </c>
      <c r="B1310" s="2">
        <v>45902</v>
      </c>
      <c r="C1310" t="s">
        <v>1253</v>
      </c>
      <c r="D1310" t="s">
        <v>1615</v>
      </c>
      <c r="E1310" t="s">
        <v>1768</v>
      </c>
      <c r="F1310">
        <v>2</v>
      </c>
      <c r="G1310">
        <v>511.7</v>
      </c>
      <c r="H1310">
        <v>0.12</v>
      </c>
      <c r="I1310" t="s">
        <v>1828</v>
      </c>
      <c r="J1310">
        <v>900.59199999999998</v>
      </c>
    </row>
    <row r="1311" spans="1:10" x14ac:dyDescent="0.35">
      <c r="A1311" t="s">
        <v>3134</v>
      </c>
      <c r="B1311" s="2">
        <v>45401</v>
      </c>
      <c r="C1311" t="s">
        <v>331</v>
      </c>
      <c r="D1311" t="s">
        <v>1697</v>
      </c>
      <c r="E1311" t="s">
        <v>1781</v>
      </c>
      <c r="F1311">
        <v>4</v>
      </c>
      <c r="G1311">
        <v>488.72</v>
      </c>
      <c r="H1311">
        <v>0.23</v>
      </c>
      <c r="I1311" t="s">
        <v>1825</v>
      </c>
      <c r="J1311">
        <v>1505.2575999999999</v>
      </c>
    </row>
    <row r="1312" spans="1:10" x14ac:dyDescent="0.35">
      <c r="A1312" t="s">
        <v>3135</v>
      </c>
      <c r="B1312" s="2">
        <v>45717</v>
      </c>
      <c r="C1312" t="s">
        <v>1219</v>
      </c>
      <c r="D1312" t="s">
        <v>1647</v>
      </c>
      <c r="E1312" t="s">
        <v>1793</v>
      </c>
      <c r="F1312">
        <v>2</v>
      </c>
      <c r="G1312">
        <v>520.45000000000005</v>
      </c>
      <c r="H1312">
        <v>0.11</v>
      </c>
      <c r="I1312" t="s">
        <v>1828</v>
      </c>
      <c r="J1312">
        <v>926.40100000000007</v>
      </c>
    </row>
    <row r="1313" spans="1:10" x14ac:dyDescent="0.35">
      <c r="A1313" t="s">
        <v>3136</v>
      </c>
      <c r="B1313" s="2">
        <v>45376</v>
      </c>
      <c r="C1313" t="s">
        <v>1339</v>
      </c>
      <c r="D1313" t="s">
        <v>1643</v>
      </c>
      <c r="E1313" t="s">
        <v>1772</v>
      </c>
      <c r="F1313">
        <v>1</v>
      </c>
      <c r="G1313">
        <v>340.9</v>
      </c>
      <c r="H1313">
        <v>0.28999999999999998</v>
      </c>
      <c r="I1313" t="s">
        <v>1823</v>
      </c>
      <c r="J1313">
        <v>242.03899999999999</v>
      </c>
    </row>
    <row r="1314" spans="1:10" x14ac:dyDescent="0.35">
      <c r="A1314" t="s">
        <v>3137</v>
      </c>
      <c r="B1314" s="2">
        <v>45576</v>
      </c>
      <c r="C1314" t="s">
        <v>1085</v>
      </c>
      <c r="D1314" t="s">
        <v>1609</v>
      </c>
      <c r="E1314" t="s">
        <v>1781</v>
      </c>
      <c r="F1314">
        <v>3</v>
      </c>
      <c r="G1314">
        <v>653.59</v>
      </c>
      <c r="H1314">
        <v>0.17</v>
      </c>
      <c r="I1314" t="s">
        <v>1828</v>
      </c>
      <c r="J1314">
        <v>1627.4391000000001</v>
      </c>
    </row>
    <row r="1315" spans="1:10" x14ac:dyDescent="0.35">
      <c r="A1315" t="s">
        <v>3138</v>
      </c>
      <c r="B1315" s="2">
        <v>45906</v>
      </c>
      <c r="C1315" t="s">
        <v>93</v>
      </c>
      <c r="D1315" t="s">
        <v>1599</v>
      </c>
      <c r="E1315" t="s">
        <v>1809</v>
      </c>
      <c r="F1315">
        <v>1</v>
      </c>
      <c r="G1315">
        <v>179.77</v>
      </c>
      <c r="H1315">
        <v>0.23</v>
      </c>
      <c r="I1315" t="s">
        <v>1828</v>
      </c>
      <c r="J1315">
        <v>138.4229</v>
      </c>
    </row>
    <row r="1316" spans="1:10" x14ac:dyDescent="0.35">
      <c r="A1316" t="s">
        <v>3139</v>
      </c>
      <c r="B1316" s="2">
        <v>45523</v>
      </c>
      <c r="C1316" t="s">
        <v>44</v>
      </c>
      <c r="D1316" t="s">
        <v>1542</v>
      </c>
      <c r="E1316" t="s">
        <v>1785</v>
      </c>
      <c r="F1316">
        <v>2</v>
      </c>
      <c r="G1316">
        <v>943.8</v>
      </c>
      <c r="H1316">
        <v>0.06</v>
      </c>
      <c r="I1316" t="s">
        <v>1823</v>
      </c>
      <c r="J1316">
        <v>1774.3440000000001</v>
      </c>
    </row>
    <row r="1317" spans="1:10" x14ac:dyDescent="0.35">
      <c r="A1317" t="s">
        <v>3140</v>
      </c>
      <c r="B1317" s="2">
        <v>45234</v>
      </c>
      <c r="C1317" t="s">
        <v>1271</v>
      </c>
      <c r="D1317" t="s">
        <v>1689</v>
      </c>
      <c r="E1317" t="s">
        <v>1800</v>
      </c>
      <c r="F1317">
        <v>2</v>
      </c>
      <c r="G1317">
        <v>985</v>
      </c>
      <c r="H1317">
        <v>0.25</v>
      </c>
      <c r="I1317" t="s">
        <v>1823</v>
      </c>
      <c r="J1317">
        <v>1477.5</v>
      </c>
    </row>
    <row r="1318" spans="1:10" x14ac:dyDescent="0.35">
      <c r="A1318" t="s">
        <v>3141</v>
      </c>
      <c r="B1318" s="2">
        <v>45405</v>
      </c>
      <c r="C1318" t="s">
        <v>1491</v>
      </c>
      <c r="D1318" t="s">
        <v>1723</v>
      </c>
      <c r="E1318" t="s">
        <v>1788</v>
      </c>
      <c r="F1318">
        <v>4</v>
      </c>
      <c r="G1318">
        <v>216.81</v>
      </c>
      <c r="H1318">
        <v>0.28999999999999998</v>
      </c>
      <c r="I1318" t="s">
        <v>1823</v>
      </c>
      <c r="J1318">
        <v>615.74040000000002</v>
      </c>
    </row>
    <row r="1319" spans="1:10" x14ac:dyDescent="0.35">
      <c r="A1319" t="s">
        <v>3142</v>
      </c>
      <c r="B1319" s="2">
        <v>45223</v>
      </c>
      <c r="C1319" t="s">
        <v>407</v>
      </c>
      <c r="D1319" t="s">
        <v>1675</v>
      </c>
      <c r="E1319" t="s">
        <v>1760</v>
      </c>
      <c r="F1319">
        <v>4</v>
      </c>
      <c r="G1319">
        <v>950.21</v>
      </c>
      <c r="H1319">
        <v>0.27</v>
      </c>
      <c r="I1319" t="s">
        <v>1828</v>
      </c>
      <c r="J1319">
        <v>2774.6131999999998</v>
      </c>
    </row>
    <row r="1320" spans="1:10" x14ac:dyDescent="0.35">
      <c r="A1320" t="s">
        <v>3143</v>
      </c>
      <c r="B1320" s="2">
        <v>45838</v>
      </c>
      <c r="C1320" t="s">
        <v>817</v>
      </c>
      <c r="D1320" t="s">
        <v>1643</v>
      </c>
      <c r="E1320" t="s">
        <v>1778</v>
      </c>
      <c r="F1320">
        <v>2</v>
      </c>
      <c r="G1320">
        <v>271.39999999999998</v>
      </c>
      <c r="H1320">
        <v>0.17</v>
      </c>
      <c r="I1320" t="s">
        <v>1825</v>
      </c>
      <c r="J1320">
        <v>450.52399999999989</v>
      </c>
    </row>
    <row r="1321" spans="1:10" x14ac:dyDescent="0.35">
      <c r="A1321" t="s">
        <v>3144</v>
      </c>
      <c r="B1321" s="2">
        <v>45883</v>
      </c>
      <c r="C1321" t="s">
        <v>558</v>
      </c>
      <c r="D1321" t="s">
        <v>1625</v>
      </c>
      <c r="E1321" t="s">
        <v>1781</v>
      </c>
      <c r="F1321">
        <v>4</v>
      </c>
      <c r="G1321">
        <v>708.19</v>
      </c>
      <c r="H1321">
        <v>0.1</v>
      </c>
      <c r="I1321" t="s">
        <v>1825</v>
      </c>
      <c r="J1321">
        <v>2549.4839999999999</v>
      </c>
    </row>
    <row r="1322" spans="1:10" x14ac:dyDescent="0.35">
      <c r="A1322" t="s">
        <v>3145</v>
      </c>
      <c r="B1322" s="2">
        <v>45788</v>
      </c>
      <c r="C1322" t="s">
        <v>1373</v>
      </c>
      <c r="D1322" t="s">
        <v>1655</v>
      </c>
      <c r="E1322" t="s">
        <v>1765</v>
      </c>
      <c r="F1322">
        <v>3</v>
      </c>
      <c r="G1322">
        <v>477.05</v>
      </c>
      <c r="H1322">
        <v>0.05</v>
      </c>
      <c r="I1322" t="s">
        <v>1825</v>
      </c>
      <c r="J1322">
        <v>1359.5925</v>
      </c>
    </row>
    <row r="1323" spans="1:10" x14ac:dyDescent="0.35">
      <c r="A1323" t="s">
        <v>3146</v>
      </c>
      <c r="B1323" s="2">
        <v>45383</v>
      </c>
      <c r="C1323" t="s">
        <v>968</v>
      </c>
      <c r="D1323" t="s">
        <v>1695</v>
      </c>
      <c r="E1323" t="s">
        <v>1785</v>
      </c>
      <c r="F1323">
        <v>3</v>
      </c>
      <c r="G1323">
        <v>627.29</v>
      </c>
      <c r="H1323">
        <v>0.27</v>
      </c>
      <c r="I1323" t="s">
        <v>1828</v>
      </c>
      <c r="J1323">
        <v>1373.7651000000001</v>
      </c>
    </row>
    <row r="1324" spans="1:10" x14ac:dyDescent="0.35">
      <c r="A1324" t="s">
        <v>3147</v>
      </c>
      <c r="B1324" s="2">
        <v>45335</v>
      </c>
      <c r="C1324" t="s">
        <v>959</v>
      </c>
      <c r="D1324" t="s">
        <v>1735</v>
      </c>
      <c r="E1324" t="s">
        <v>1791</v>
      </c>
      <c r="F1324">
        <v>3</v>
      </c>
      <c r="G1324">
        <v>206.84</v>
      </c>
      <c r="H1324">
        <v>0.19</v>
      </c>
      <c r="I1324" t="s">
        <v>1825</v>
      </c>
      <c r="J1324">
        <v>502.62119999999999</v>
      </c>
    </row>
    <row r="1325" spans="1:10" x14ac:dyDescent="0.35">
      <c r="A1325" t="s">
        <v>3148</v>
      </c>
      <c r="B1325" s="2">
        <v>45304</v>
      </c>
      <c r="C1325" t="s">
        <v>802</v>
      </c>
      <c r="D1325" t="s">
        <v>1607</v>
      </c>
      <c r="E1325" t="s">
        <v>1756</v>
      </c>
      <c r="F1325">
        <v>4</v>
      </c>
      <c r="G1325">
        <v>629.04999999999995</v>
      </c>
      <c r="H1325">
        <v>0.26</v>
      </c>
      <c r="I1325" t="s">
        <v>1823</v>
      </c>
      <c r="J1325">
        <v>1861.9880000000001</v>
      </c>
    </row>
    <row r="1326" spans="1:10" x14ac:dyDescent="0.35">
      <c r="A1326" t="s">
        <v>3149</v>
      </c>
      <c r="B1326" s="2">
        <v>45543</v>
      </c>
      <c r="C1326" t="s">
        <v>1356</v>
      </c>
      <c r="D1326" t="s">
        <v>1695</v>
      </c>
      <c r="E1326" t="s">
        <v>1806</v>
      </c>
      <c r="F1326">
        <v>4</v>
      </c>
      <c r="G1326">
        <v>529.04</v>
      </c>
      <c r="H1326">
        <v>0.1</v>
      </c>
      <c r="I1326" t="s">
        <v>1825</v>
      </c>
      <c r="J1326">
        <v>1904.5440000000001</v>
      </c>
    </row>
    <row r="1327" spans="1:10" x14ac:dyDescent="0.35">
      <c r="A1327" t="s">
        <v>3150</v>
      </c>
      <c r="B1327" s="2">
        <v>45326</v>
      </c>
      <c r="C1327" t="s">
        <v>1094</v>
      </c>
      <c r="D1327" t="s">
        <v>1607</v>
      </c>
      <c r="E1327" t="s">
        <v>1806</v>
      </c>
      <c r="F1327">
        <v>1</v>
      </c>
      <c r="G1327">
        <v>350.67</v>
      </c>
      <c r="H1327">
        <v>0.22</v>
      </c>
      <c r="I1327" t="s">
        <v>1825</v>
      </c>
      <c r="J1327">
        <v>273.52260000000001</v>
      </c>
    </row>
    <row r="1328" spans="1:10" x14ac:dyDescent="0.35">
      <c r="A1328" t="s">
        <v>3151</v>
      </c>
      <c r="B1328" s="2">
        <v>45498</v>
      </c>
      <c r="C1328" t="s">
        <v>1159</v>
      </c>
      <c r="D1328" t="s">
        <v>1737</v>
      </c>
      <c r="E1328" t="s">
        <v>1756</v>
      </c>
      <c r="F1328">
        <v>1</v>
      </c>
      <c r="G1328">
        <v>128.93</v>
      </c>
      <c r="H1328">
        <v>0.26</v>
      </c>
      <c r="I1328" t="s">
        <v>1823</v>
      </c>
      <c r="J1328">
        <v>95.408200000000008</v>
      </c>
    </row>
    <row r="1329" spans="1:10" x14ac:dyDescent="0.35">
      <c r="A1329" t="s">
        <v>3152</v>
      </c>
      <c r="B1329" s="2">
        <v>45544</v>
      </c>
      <c r="C1329" t="s">
        <v>489</v>
      </c>
      <c r="D1329" t="s">
        <v>1719</v>
      </c>
      <c r="E1329" t="s">
        <v>1800</v>
      </c>
      <c r="F1329">
        <v>2</v>
      </c>
      <c r="G1329">
        <v>384.92</v>
      </c>
      <c r="H1329">
        <v>0.09</v>
      </c>
      <c r="I1329" t="s">
        <v>1823</v>
      </c>
      <c r="J1329">
        <v>700.5544000000001</v>
      </c>
    </row>
    <row r="1330" spans="1:10" x14ac:dyDescent="0.35">
      <c r="A1330" t="s">
        <v>3153</v>
      </c>
      <c r="B1330" s="2">
        <v>45268</v>
      </c>
      <c r="C1330" t="s">
        <v>1049</v>
      </c>
      <c r="D1330" t="s">
        <v>1554</v>
      </c>
      <c r="E1330" t="s">
        <v>1781</v>
      </c>
      <c r="F1330">
        <v>3</v>
      </c>
      <c r="G1330">
        <v>120.77</v>
      </c>
      <c r="H1330">
        <v>0.28999999999999998</v>
      </c>
      <c r="I1330" t="s">
        <v>1825</v>
      </c>
      <c r="J1330">
        <v>257.24009999999998</v>
      </c>
    </row>
    <row r="1331" spans="1:10" x14ac:dyDescent="0.35">
      <c r="A1331" t="s">
        <v>3154</v>
      </c>
      <c r="B1331" s="2">
        <v>45824</v>
      </c>
      <c r="C1331" t="s">
        <v>718</v>
      </c>
      <c r="D1331" t="s">
        <v>1699</v>
      </c>
      <c r="E1331" t="s">
        <v>1806</v>
      </c>
      <c r="F1331">
        <v>4</v>
      </c>
      <c r="G1331">
        <v>661.39</v>
      </c>
      <c r="H1331">
        <v>7.0000000000000007E-2</v>
      </c>
      <c r="I1331" t="s">
        <v>1823</v>
      </c>
      <c r="J1331">
        <v>2460.3708000000001</v>
      </c>
    </row>
    <row r="1332" spans="1:10" x14ac:dyDescent="0.35">
      <c r="A1332" t="s">
        <v>3155</v>
      </c>
      <c r="B1332" s="2">
        <v>45261</v>
      </c>
      <c r="C1332" t="s">
        <v>1388</v>
      </c>
      <c r="D1332" t="s">
        <v>1671</v>
      </c>
      <c r="E1332" t="s">
        <v>1760</v>
      </c>
      <c r="F1332">
        <v>1</v>
      </c>
      <c r="G1332">
        <v>195.24</v>
      </c>
      <c r="H1332">
        <v>0.27</v>
      </c>
      <c r="I1332" t="s">
        <v>1825</v>
      </c>
      <c r="J1332">
        <v>142.52520000000001</v>
      </c>
    </row>
    <row r="1333" spans="1:10" x14ac:dyDescent="0.35">
      <c r="A1333" t="s">
        <v>3156</v>
      </c>
      <c r="B1333" s="2">
        <v>45233</v>
      </c>
      <c r="C1333" t="s">
        <v>27</v>
      </c>
      <c r="D1333" t="s">
        <v>1731</v>
      </c>
      <c r="E1333" t="s">
        <v>1809</v>
      </c>
      <c r="F1333">
        <v>2</v>
      </c>
      <c r="G1333">
        <v>177.4</v>
      </c>
      <c r="H1333">
        <v>0.19</v>
      </c>
      <c r="I1333" t="s">
        <v>1825</v>
      </c>
      <c r="J1333">
        <v>287.38799999999998</v>
      </c>
    </row>
    <row r="1334" spans="1:10" x14ac:dyDescent="0.35">
      <c r="A1334" t="s">
        <v>3157</v>
      </c>
      <c r="B1334" s="2">
        <v>45673</v>
      </c>
      <c r="C1334" t="s">
        <v>213</v>
      </c>
      <c r="D1334" t="s">
        <v>1743</v>
      </c>
      <c r="E1334" t="s">
        <v>1791</v>
      </c>
      <c r="F1334">
        <v>4</v>
      </c>
      <c r="G1334">
        <v>862.67</v>
      </c>
      <c r="H1334">
        <v>0.2</v>
      </c>
      <c r="I1334" t="s">
        <v>1825</v>
      </c>
      <c r="J1334">
        <v>2760.5439999999999</v>
      </c>
    </row>
    <row r="1335" spans="1:10" x14ac:dyDescent="0.35">
      <c r="A1335" t="s">
        <v>3158</v>
      </c>
      <c r="B1335" s="2">
        <v>45565</v>
      </c>
      <c r="C1335" t="s">
        <v>1373</v>
      </c>
      <c r="D1335" t="s">
        <v>1581</v>
      </c>
      <c r="E1335" t="s">
        <v>1775</v>
      </c>
      <c r="F1335">
        <v>1</v>
      </c>
      <c r="G1335">
        <v>55.04</v>
      </c>
      <c r="H1335">
        <v>0.01</v>
      </c>
      <c r="I1335" t="s">
        <v>1828</v>
      </c>
      <c r="J1335">
        <v>54.489600000000003</v>
      </c>
    </row>
    <row r="1336" spans="1:10" x14ac:dyDescent="0.35">
      <c r="A1336" t="s">
        <v>3159</v>
      </c>
      <c r="B1336" s="2">
        <v>45646</v>
      </c>
      <c r="C1336" t="s">
        <v>187</v>
      </c>
      <c r="D1336" t="s">
        <v>1637</v>
      </c>
      <c r="E1336" t="s">
        <v>1751</v>
      </c>
      <c r="F1336">
        <v>2</v>
      </c>
      <c r="G1336">
        <v>905.47</v>
      </c>
      <c r="H1336">
        <v>0.2</v>
      </c>
      <c r="I1336" t="s">
        <v>1828</v>
      </c>
      <c r="J1336">
        <v>1448.752</v>
      </c>
    </row>
    <row r="1337" spans="1:10" x14ac:dyDescent="0.35">
      <c r="A1337" t="s">
        <v>3160</v>
      </c>
      <c r="B1337" s="2">
        <v>45539</v>
      </c>
      <c r="C1337" t="s">
        <v>1421</v>
      </c>
      <c r="D1337" t="s">
        <v>1673</v>
      </c>
      <c r="E1337" t="s">
        <v>1796</v>
      </c>
      <c r="F1337">
        <v>3</v>
      </c>
      <c r="G1337">
        <v>217.13</v>
      </c>
      <c r="H1337">
        <v>0.28000000000000003</v>
      </c>
      <c r="I1337" t="s">
        <v>1823</v>
      </c>
      <c r="J1337">
        <v>469.00080000000003</v>
      </c>
    </row>
    <row r="1338" spans="1:10" x14ac:dyDescent="0.35">
      <c r="A1338" t="s">
        <v>3161</v>
      </c>
      <c r="B1338" s="2">
        <v>45936</v>
      </c>
      <c r="C1338" t="s">
        <v>1213</v>
      </c>
      <c r="D1338" t="s">
        <v>1697</v>
      </c>
      <c r="E1338" t="s">
        <v>1751</v>
      </c>
      <c r="F1338">
        <v>3</v>
      </c>
      <c r="G1338">
        <v>580.45000000000005</v>
      </c>
      <c r="H1338">
        <v>0</v>
      </c>
      <c r="I1338" t="s">
        <v>1825</v>
      </c>
      <c r="J1338">
        <v>1741.35</v>
      </c>
    </row>
    <row r="1339" spans="1:10" x14ac:dyDescent="0.35">
      <c r="A1339" t="s">
        <v>3162</v>
      </c>
      <c r="B1339" s="2">
        <v>45854</v>
      </c>
      <c r="C1339" t="s">
        <v>365</v>
      </c>
      <c r="D1339" t="s">
        <v>1552</v>
      </c>
      <c r="E1339" t="s">
        <v>1806</v>
      </c>
      <c r="F1339">
        <v>2</v>
      </c>
      <c r="G1339">
        <v>892.88</v>
      </c>
      <c r="H1339">
        <v>0.17</v>
      </c>
      <c r="I1339" t="s">
        <v>1825</v>
      </c>
      <c r="J1339">
        <v>1482.1808000000001</v>
      </c>
    </row>
    <row r="1340" spans="1:10" x14ac:dyDescent="0.35">
      <c r="A1340" t="s">
        <v>3163</v>
      </c>
      <c r="B1340" s="2">
        <v>45936</v>
      </c>
      <c r="C1340" t="s">
        <v>328</v>
      </c>
      <c r="D1340" t="s">
        <v>1627</v>
      </c>
      <c r="E1340" t="s">
        <v>1809</v>
      </c>
      <c r="F1340">
        <v>2</v>
      </c>
      <c r="G1340">
        <v>356.28</v>
      </c>
      <c r="H1340">
        <v>0.11</v>
      </c>
      <c r="I1340" t="s">
        <v>1828</v>
      </c>
      <c r="J1340">
        <v>634.17840000000001</v>
      </c>
    </row>
    <row r="1341" spans="1:10" x14ac:dyDescent="0.35">
      <c r="A1341" t="s">
        <v>3164</v>
      </c>
      <c r="B1341" s="2">
        <v>45921</v>
      </c>
      <c r="C1341" t="s">
        <v>1198</v>
      </c>
      <c r="D1341" t="s">
        <v>1707</v>
      </c>
      <c r="E1341" t="s">
        <v>1760</v>
      </c>
      <c r="F1341">
        <v>4</v>
      </c>
      <c r="G1341">
        <v>806.99</v>
      </c>
      <c r="H1341">
        <v>0.06</v>
      </c>
      <c r="I1341" t="s">
        <v>1823</v>
      </c>
      <c r="J1341">
        <v>3034.2824000000001</v>
      </c>
    </row>
    <row r="1342" spans="1:10" x14ac:dyDescent="0.35">
      <c r="A1342" t="s">
        <v>3165</v>
      </c>
      <c r="B1342" s="2">
        <v>45855</v>
      </c>
      <c r="C1342" t="s">
        <v>1359</v>
      </c>
      <c r="D1342" t="s">
        <v>1587</v>
      </c>
      <c r="E1342" t="s">
        <v>1756</v>
      </c>
      <c r="F1342">
        <v>3</v>
      </c>
      <c r="G1342">
        <v>684.22</v>
      </c>
      <c r="H1342">
        <v>0.09</v>
      </c>
      <c r="I1342" t="s">
        <v>1823</v>
      </c>
      <c r="J1342">
        <v>1867.9205999999999</v>
      </c>
    </row>
    <row r="1343" spans="1:10" x14ac:dyDescent="0.35">
      <c r="A1343" t="s">
        <v>3166</v>
      </c>
      <c r="B1343" s="2">
        <v>45837</v>
      </c>
      <c r="C1343" t="s">
        <v>1370</v>
      </c>
      <c r="D1343" t="s">
        <v>1733</v>
      </c>
      <c r="E1343" t="s">
        <v>1778</v>
      </c>
      <c r="F1343">
        <v>4</v>
      </c>
      <c r="G1343">
        <v>763.34</v>
      </c>
      <c r="H1343">
        <v>7.0000000000000007E-2</v>
      </c>
      <c r="I1343" t="s">
        <v>1825</v>
      </c>
      <c r="J1343">
        <v>2839.6248000000001</v>
      </c>
    </row>
    <row r="1344" spans="1:10" x14ac:dyDescent="0.35">
      <c r="A1344" t="s">
        <v>3167</v>
      </c>
      <c r="B1344" s="2">
        <v>45738</v>
      </c>
      <c r="C1344" t="s">
        <v>1129</v>
      </c>
      <c r="D1344" t="s">
        <v>1647</v>
      </c>
      <c r="E1344" t="s">
        <v>1765</v>
      </c>
      <c r="F1344">
        <v>3</v>
      </c>
      <c r="G1344">
        <v>721.94</v>
      </c>
      <c r="H1344">
        <v>0.26</v>
      </c>
      <c r="I1344" t="s">
        <v>1823</v>
      </c>
      <c r="J1344">
        <v>1602.7067999999999</v>
      </c>
    </row>
    <row r="1345" spans="1:10" x14ac:dyDescent="0.35">
      <c r="A1345" t="s">
        <v>3168</v>
      </c>
      <c r="B1345" s="2">
        <v>45323</v>
      </c>
      <c r="C1345" t="s">
        <v>1262</v>
      </c>
      <c r="D1345" t="s">
        <v>1741</v>
      </c>
      <c r="E1345" t="s">
        <v>1756</v>
      </c>
      <c r="F1345">
        <v>3</v>
      </c>
      <c r="G1345">
        <v>760.38</v>
      </c>
      <c r="H1345">
        <v>0</v>
      </c>
      <c r="I1345" t="s">
        <v>1828</v>
      </c>
      <c r="J1345">
        <v>2281.14</v>
      </c>
    </row>
    <row r="1346" spans="1:10" x14ac:dyDescent="0.35">
      <c r="A1346" t="s">
        <v>3169</v>
      </c>
      <c r="B1346" s="2">
        <v>45362</v>
      </c>
      <c r="C1346" t="s">
        <v>941</v>
      </c>
      <c r="D1346" t="s">
        <v>1741</v>
      </c>
      <c r="E1346" t="s">
        <v>1775</v>
      </c>
      <c r="F1346">
        <v>3</v>
      </c>
      <c r="G1346">
        <v>612.53</v>
      </c>
      <c r="H1346">
        <v>0.21</v>
      </c>
      <c r="I1346" t="s">
        <v>1828</v>
      </c>
      <c r="J1346">
        <v>1451.6960999999999</v>
      </c>
    </row>
    <row r="1347" spans="1:10" x14ac:dyDescent="0.35">
      <c r="A1347" t="s">
        <v>3170</v>
      </c>
      <c r="B1347" s="2">
        <v>45544</v>
      </c>
      <c r="C1347" t="s">
        <v>159</v>
      </c>
      <c r="D1347" t="s">
        <v>1673</v>
      </c>
      <c r="E1347" t="s">
        <v>1803</v>
      </c>
      <c r="F1347">
        <v>3</v>
      </c>
      <c r="G1347">
        <v>841.37</v>
      </c>
      <c r="H1347">
        <v>0.28999999999999998</v>
      </c>
      <c r="I1347" t="s">
        <v>1825</v>
      </c>
      <c r="J1347">
        <v>1792.1180999999999</v>
      </c>
    </row>
    <row r="1348" spans="1:10" x14ac:dyDescent="0.35">
      <c r="A1348" t="s">
        <v>3171</v>
      </c>
      <c r="B1348" s="2">
        <v>45249</v>
      </c>
      <c r="C1348" t="s">
        <v>832</v>
      </c>
      <c r="D1348" t="s">
        <v>1643</v>
      </c>
      <c r="E1348" t="s">
        <v>1785</v>
      </c>
      <c r="F1348">
        <v>2</v>
      </c>
      <c r="G1348">
        <v>636.51</v>
      </c>
      <c r="H1348">
        <v>0.25</v>
      </c>
      <c r="I1348" t="s">
        <v>1823</v>
      </c>
      <c r="J1348">
        <v>954.76499999999999</v>
      </c>
    </row>
    <row r="1349" spans="1:10" x14ac:dyDescent="0.35">
      <c r="A1349" t="s">
        <v>3172</v>
      </c>
      <c r="B1349" s="2">
        <v>45659</v>
      </c>
      <c r="C1349" t="s">
        <v>328</v>
      </c>
      <c r="D1349" t="s">
        <v>1637</v>
      </c>
      <c r="E1349" t="s">
        <v>1781</v>
      </c>
      <c r="F1349">
        <v>2</v>
      </c>
      <c r="G1349">
        <v>732.37</v>
      </c>
      <c r="H1349">
        <v>0.22</v>
      </c>
      <c r="I1349" t="s">
        <v>1828</v>
      </c>
      <c r="J1349">
        <v>1142.4972</v>
      </c>
    </row>
    <row r="1350" spans="1:10" x14ac:dyDescent="0.35">
      <c r="A1350" t="s">
        <v>3173</v>
      </c>
      <c r="B1350" s="2">
        <v>45927</v>
      </c>
      <c r="C1350" t="s">
        <v>546</v>
      </c>
      <c r="D1350" t="s">
        <v>1655</v>
      </c>
      <c r="E1350" t="s">
        <v>1803</v>
      </c>
      <c r="F1350">
        <v>3</v>
      </c>
      <c r="G1350">
        <v>183.44</v>
      </c>
      <c r="H1350">
        <v>0.28000000000000003</v>
      </c>
      <c r="I1350" t="s">
        <v>1828</v>
      </c>
      <c r="J1350">
        <v>396.23039999999992</v>
      </c>
    </row>
    <row r="1351" spans="1:10" x14ac:dyDescent="0.35">
      <c r="A1351" t="s">
        <v>3174</v>
      </c>
      <c r="B1351" s="2">
        <v>45373</v>
      </c>
      <c r="C1351" t="s">
        <v>240</v>
      </c>
      <c r="D1351" t="s">
        <v>1569</v>
      </c>
      <c r="E1351" t="s">
        <v>1796</v>
      </c>
      <c r="F1351">
        <v>4</v>
      </c>
      <c r="G1351">
        <v>898.58</v>
      </c>
      <c r="H1351">
        <v>0.16</v>
      </c>
      <c r="I1351" t="s">
        <v>1825</v>
      </c>
      <c r="J1351">
        <v>3019.2287999999999</v>
      </c>
    </row>
    <row r="1352" spans="1:10" x14ac:dyDescent="0.35">
      <c r="A1352" t="s">
        <v>3175</v>
      </c>
      <c r="B1352" s="2">
        <v>45529</v>
      </c>
      <c r="C1352" t="s">
        <v>1216</v>
      </c>
      <c r="D1352" t="s">
        <v>1593</v>
      </c>
      <c r="E1352" t="s">
        <v>1760</v>
      </c>
      <c r="F1352">
        <v>3</v>
      </c>
      <c r="G1352">
        <v>152.41</v>
      </c>
      <c r="H1352">
        <v>0.25</v>
      </c>
      <c r="I1352" t="s">
        <v>1823</v>
      </c>
      <c r="J1352">
        <v>342.92250000000001</v>
      </c>
    </row>
    <row r="1353" spans="1:10" x14ac:dyDescent="0.35">
      <c r="A1353" t="s">
        <v>3176</v>
      </c>
      <c r="B1353" s="2">
        <v>45872</v>
      </c>
      <c r="C1353" t="s">
        <v>721</v>
      </c>
      <c r="D1353" t="s">
        <v>1731</v>
      </c>
      <c r="E1353" t="s">
        <v>1798</v>
      </c>
      <c r="F1353">
        <v>3</v>
      </c>
      <c r="G1353">
        <v>972.58</v>
      </c>
      <c r="H1353">
        <v>0.28000000000000003</v>
      </c>
      <c r="I1353" t="s">
        <v>1828</v>
      </c>
      <c r="J1353">
        <v>2100.7728000000002</v>
      </c>
    </row>
    <row r="1354" spans="1:10" x14ac:dyDescent="0.35">
      <c r="A1354" t="s">
        <v>3177</v>
      </c>
      <c r="B1354" s="2">
        <v>45267</v>
      </c>
      <c r="C1354" t="s">
        <v>1436</v>
      </c>
      <c r="D1354" t="s">
        <v>1685</v>
      </c>
      <c r="E1354" t="s">
        <v>1791</v>
      </c>
      <c r="F1354">
        <v>4</v>
      </c>
      <c r="G1354">
        <v>136.4</v>
      </c>
      <c r="H1354">
        <v>0.04</v>
      </c>
      <c r="I1354" t="s">
        <v>1828</v>
      </c>
      <c r="J1354">
        <v>523.77599999999995</v>
      </c>
    </row>
    <row r="1355" spans="1:10" x14ac:dyDescent="0.35">
      <c r="A1355" t="s">
        <v>3178</v>
      </c>
      <c r="B1355" s="2">
        <v>45894</v>
      </c>
      <c r="C1355" t="s">
        <v>1245</v>
      </c>
      <c r="D1355" t="s">
        <v>1735</v>
      </c>
      <c r="E1355" t="s">
        <v>1800</v>
      </c>
      <c r="F1355">
        <v>1</v>
      </c>
      <c r="G1355">
        <v>509.63</v>
      </c>
      <c r="H1355">
        <v>0.27</v>
      </c>
      <c r="I1355" t="s">
        <v>1828</v>
      </c>
      <c r="J1355">
        <v>372.0299</v>
      </c>
    </row>
    <row r="1356" spans="1:10" x14ac:dyDescent="0.35">
      <c r="A1356" t="s">
        <v>3179</v>
      </c>
      <c r="B1356" s="2">
        <v>45331</v>
      </c>
      <c r="C1356" t="s">
        <v>23</v>
      </c>
      <c r="D1356" t="s">
        <v>1741</v>
      </c>
      <c r="E1356" t="s">
        <v>1765</v>
      </c>
      <c r="F1356">
        <v>4</v>
      </c>
      <c r="G1356">
        <v>360.28</v>
      </c>
      <c r="H1356">
        <v>0.09</v>
      </c>
      <c r="I1356" t="s">
        <v>1828</v>
      </c>
      <c r="J1356">
        <v>1311.4192</v>
      </c>
    </row>
    <row r="1357" spans="1:10" x14ac:dyDescent="0.35">
      <c r="A1357" t="s">
        <v>3180</v>
      </c>
      <c r="B1357" s="2">
        <v>45910</v>
      </c>
      <c r="C1357" t="s">
        <v>291</v>
      </c>
      <c r="D1357" t="s">
        <v>1725</v>
      </c>
      <c r="E1357" t="s">
        <v>1800</v>
      </c>
      <c r="F1357">
        <v>3</v>
      </c>
      <c r="G1357">
        <v>882.05</v>
      </c>
      <c r="H1357">
        <v>0.06</v>
      </c>
      <c r="I1357" t="s">
        <v>1825</v>
      </c>
      <c r="J1357">
        <v>2487.3809999999989</v>
      </c>
    </row>
    <row r="1358" spans="1:10" x14ac:dyDescent="0.35">
      <c r="A1358" t="s">
        <v>3181</v>
      </c>
      <c r="B1358" s="2">
        <v>45564</v>
      </c>
      <c r="C1358" t="s">
        <v>639</v>
      </c>
      <c r="D1358" t="s">
        <v>1705</v>
      </c>
      <c r="E1358" t="s">
        <v>1781</v>
      </c>
      <c r="F1358">
        <v>3</v>
      </c>
      <c r="G1358">
        <v>141.54</v>
      </c>
      <c r="H1358">
        <v>0.12</v>
      </c>
      <c r="I1358" t="s">
        <v>1825</v>
      </c>
      <c r="J1358">
        <v>373.66559999999998</v>
      </c>
    </row>
    <row r="1359" spans="1:10" x14ac:dyDescent="0.35">
      <c r="A1359" t="s">
        <v>3182</v>
      </c>
      <c r="B1359" s="2">
        <v>45461</v>
      </c>
      <c r="C1359" t="s">
        <v>167</v>
      </c>
      <c r="D1359" t="s">
        <v>1577</v>
      </c>
      <c r="E1359" t="s">
        <v>1768</v>
      </c>
      <c r="F1359">
        <v>3</v>
      </c>
      <c r="G1359">
        <v>83.5</v>
      </c>
      <c r="H1359">
        <v>0.23</v>
      </c>
      <c r="I1359" t="s">
        <v>1828</v>
      </c>
      <c r="J1359">
        <v>192.88499999999999</v>
      </c>
    </row>
    <row r="1360" spans="1:10" x14ac:dyDescent="0.35">
      <c r="A1360" t="s">
        <v>3183</v>
      </c>
      <c r="B1360" s="2">
        <v>45258</v>
      </c>
      <c r="C1360" t="s">
        <v>424</v>
      </c>
      <c r="D1360" t="s">
        <v>1575</v>
      </c>
      <c r="E1360" t="s">
        <v>1775</v>
      </c>
      <c r="F1360">
        <v>2</v>
      </c>
      <c r="G1360">
        <v>629.73</v>
      </c>
      <c r="H1360">
        <v>7.0000000000000007E-2</v>
      </c>
      <c r="I1360" t="s">
        <v>1825</v>
      </c>
      <c r="J1360">
        <v>1171.2978000000001</v>
      </c>
    </row>
    <row r="1361" spans="1:10" x14ac:dyDescent="0.35">
      <c r="A1361" t="s">
        <v>3184</v>
      </c>
      <c r="B1361" s="2">
        <v>45228</v>
      </c>
      <c r="C1361" t="s">
        <v>59</v>
      </c>
      <c r="D1361" t="s">
        <v>1613</v>
      </c>
      <c r="E1361" t="s">
        <v>1775</v>
      </c>
      <c r="F1361">
        <v>2</v>
      </c>
      <c r="G1361">
        <v>159.93</v>
      </c>
      <c r="H1361">
        <v>0.2</v>
      </c>
      <c r="I1361" t="s">
        <v>1828</v>
      </c>
      <c r="J1361">
        <v>255.88800000000001</v>
      </c>
    </row>
    <row r="1362" spans="1:10" x14ac:dyDescent="0.35">
      <c r="A1362" t="s">
        <v>3185</v>
      </c>
      <c r="B1362" s="2">
        <v>45858</v>
      </c>
      <c r="C1362" t="s">
        <v>59</v>
      </c>
      <c r="D1362" t="s">
        <v>1637</v>
      </c>
      <c r="E1362" t="s">
        <v>1809</v>
      </c>
      <c r="F1362">
        <v>1</v>
      </c>
      <c r="G1362">
        <v>459.89</v>
      </c>
      <c r="H1362">
        <v>0.18</v>
      </c>
      <c r="I1362" t="s">
        <v>1828</v>
      </c>
      <c r="J1362">
        <v>377.10980000000001</v>
      </c>
    </row>
    <row r="1363" spans="1:10" x14ac:dyDescent="0.35">
      <c r="A1363" t="s">
        <v>3186</v>
      </c>
      <c r="B1363" s="2">
        <v>45532</v>
      </c>
      <c r="C1363" t="s">
        <v>618</v>
      </c>
      <c r="D1363" t="s">
        <v>1613</v>
      </c>
      <c r="E1363" t="s">
        <v>1812</v>
      </c>
      <c r="F1363">
        <v>4</v>
      </c>
      <c r="G1363">
        <v>885.57</v>
      </c>
      <c r="H1363">
        <v>0.27</v>
      </c>
      <c r="I1363" t="s">
        <v>1823</v>
      </c>
      <c r="J1363">
        <v>2585.8643999999999</v>
      </c>
    </row>
    <row r="1364" spans="1:10" x14ac:dyDescent="0.35">
      <c r="A1364" t="s">
        <v>3187</v>
      </c>
      <c r="B1364" s="2">
        <v>45454</v>
      </c>
      <c r="C1364" t="s">
        <v>1251</v>
      </c>
      <c r="D1364" t="s">
        <v>1655</v>
      </c>
      <c r="E1364" t="s">
        <v>1800</v>
      </c>
      <c r="F1364">
        <v>3</v>
      </c>
      <c r="G1364">
        <v>789.05</v>
      </c>
      <c r="H1364">
        <v>0</v>
      </c>
      <c r="I1364" t="s">
        <v>1825</v>
      </c>
      <c r="J1364">
        <v>2367.15</v>
      </c>
    </row>
    <row r="1365" spans="1:10" x14ac:dyDescent="0.35">
      <c r="A1365" t="s">
        <v>3188</v>
      </c>
      <c r="B1365" s="2">
        <v>45244</v>
      </c>
      <c r="C1365" t="s">
        <v>516</v>
      </c>
      <c r="D1365" t="s">
        <v>1679</v>
      </c>
      <c r="E1365" t="s">
        <v>1751</v>
      </c>
      <c r="F1365">
        <v>1</v>
      </c>
      <c r="G1365">
        <v>570.52</v>
      </c>
      <c r="H1365">
        <v>0</v>
      </c>
      <c r="I1365" t="s">
        <v>1825</v>
      </c>
      <c r="J1365">
        <v>570.52</v>
      </c>
    </row>
    <row r="1366" spans="1:10" x14ac:dyDescent="0.35">
      <c r="A1366" t="s">
        <v>3189</v>
      </c>
      <c r="B1366" s="2">
        <v>45322</v>
      </c>
      <c r="C1366" t="s">
        <v>591</v>
      </c>
      <c r="D1366" t="s">
        <v>1601</v>
      </c>
      <c r="E1366" t="s">
        <v>1803</v>
      </c>
      <c r="F1366">
        <v>4</v>
      </c>
      <c r="G1366">
        <v>310.79000000000002</v>
      </c>
      <c r="H1366">
        <v>0.22</v>
      </c>
      <c r="I1366" t="s">
        <v>1828</v>
      </c>
      <c r="J1366">
        <v>969.66480000000013</v>
      </c>
    </row>
    <row r="1367" spans="1:10" x14ac:dyDescent="0.35">
      <c r="A1367" t="s">
        <v>3190</v>
      </c>
      <c r="B1367" s="2">
        <v>45757</v>
      </c>
      <c r="C1367" t="s">
        <v>213</v>
      </c>
      <c r="D1367" t="s">
        <v>1683</v>
      </c>
      <c r="E1367" t="s">
        <v>1806</v>
      </c>
      <c r="F1367">
        <v>4</v>
      </c>
      <c r="G1367">
        <v>255.67</v>
      </c>
      <c r="H1367">
        <v>0.17</v>
      </c>
      <c r="I1367" t="s">
        <v>1823</v>
      </c>
      <c r="J1367">
        <v>848.82439999999997</v>
      </c>
    </row>
    <row r="1368" spans="1:10" x14ac:dyDescent="0.35">
      <c r="A1368" t="s">
        <v>3191</v>
      </c>
      <c r="B1368" s="2">
        <v>45397</v>
      </c>
      <c r="C1368" t="s">
        <v>443</v>
      </c>
      <c r="D1368" t="s">
        <v>1601</v>
      </c>
      <c r="E1368" t="s">
        <v>1803</v>
      </c>
      <c r="F1368">
        <v>2</v>
      </c>
      <c r="G1368">
        <v>270.66000000000003</v>
      </c>
      <c r="H1368">
        <v>0.1</v>
      </c>
      <c r="I1368" t="s">
        <v>1828</v>
      </c>
      <c r="J1368">
        <v>487.18799999999999</v>
      </c>
    </row>
    <row r="1369" spans="1:10" x14ac:dyDescent="0.35">
      <c r="A1369" t="s">
        <v>3192</v>
      </c>
      <c r="B1369" s="2">
        <v>45914</v>
      </c>
      <c r="C1369" t="s">
        <v>944</v>
      </c>
      <c r="D1369" t="s">
        <v>1593</v>
      </c>
      <c r="E1369" t="s">
        <v>1806</v>
      </c>
      <c r="F1369">
        <v>3</v>
      </c>
      <c r="G1369">
        <v>373.35</v>
      </c>
      <c r="H1369">
        <v>0.2</v>
      </c>
      <c r="I1369" t="s">
        <v>1828</v>
      </c>
      <c r="J1369">
        <v>896.04000000000019</v>
      </c>
    </row>
    <row r="1370" spans="1:10" x14ac:dyDescent="0.35">
      <c r="A1370" t="s">
        <v>3193</v>
      </c>
      <c r="B1370" s="2">
        <v>45432</v>
      </c>
      <c r="C1370" t="s">
        <v>144</v>
      </c>
      <c r="D1370" t="s">
        <v>1665</v>
      </c>
      <c r="E1370" t="s">
        <v>1791</v>
      </c>
      <c r="F1370">
        <v>2</v>
      </c>
      <c r="G1370">
        <v>23.58</v>
      </c>
      <c r="H1370">
        <v>0.02</v>
      </c>
      <c r="I1370" t="s">
        <v>1825</v>
      </c>
      <c r="J1370">
        <v>46.216799999999999</v>
      </c>
    </row>
    <row r="1371" spans="1:10" x14ac:dyDescent="0.35">
      <c r="A1371" t="s">
        <v>3194</v>
      </c>
      <c r="B1371" s="2">
        <v>45798</v>
      </c>
      <c r="C1371" t="s">
        <v>32</v>
      </c>
      <c r="D1371" t="s">
        <v>1617</v>
      </c>
      <c r="E1371" t="s">
        <v>1778</v>
      </c>
      <c r="F1371">
        <v>4</v>
      </c>
      <c r="G1371">
        <v>185.67</v>
      </c>
      <c r="H1371">
        <v>0.21</v>
      </c>
      <c r="I1371" t="s">
        <v>1825</v>
      </c>
      <c r="J1371">
        <v>586.71719999999993</v>
      </c>
    </row>
    <row r="1372" spans="1:10" x14ac:dyDescent="0.35">
      <c r="A1372" t="s">
        <v>3195</v>
      </c>
      <c r="B1372" s="2">
        <v>45396</v>
      </c>
      <c r="C1372" t="s">
        <v>416</v>
      </c>
      <c r="D1372" t="s">
        <v>1583</v>
      </c>
      <c r="E1372" t="s">
        <v>1796</v>
      </c>
      <c r="F1372">
        <v>3</v>
      </c>
      <c r="G1372">
        <v>928.74</v>
      </c>
      <c r="H1372">
        <v>0.27</v>
      </c>
      <c r="I1372" t="s">
        <v>1825</v>
      </c>
      <c r="J1372">
        <v>2033.9405999999999</v>
      </c>
    </row>
    <row r="1373" spans="1:10" x14ac:dyDescent="0.35">
      <c r="A1373" t="s">
        <v>3196</v>
      </c>
      <c r="B1373" s="2">
        <v>45235</v>
      </c>
      <c r="C1373" t="s">
        <v>121</v>
      </c>
      <c r="D1373" t="s">
        <v>1715</v>
      </c>
      <c r="E1373" t="s">
        <v>1772</v>
      </c>
      <c r="F1373">
        <v>3</v>
      </c>
      <c r="G1373">
        <v>923.38</v>
      </c>
      <c r="H1373">
        <v>7.0000000000000007E-2</v>
      </c>
      <c r="I1373" t="s">
        <v>1828</v>
      </c>
      <c r="J1373">
        <v>2576.2302</v>
      </c>
    </row>
    <row r="1374" spans="1:10" x14ac:dyDescent="0.35">
      <c r="A1374" t="s">
        <v>3197</v>
      </c>
      <c r="B1374" s="2">
        <v>45499</v>
      </c>
      <c r="C1374" t="s">
        <v>1424</v>
      </c>
      <c r="D1374" t="s">
        <v>1552</v>
      </c>
      <c r="E1374" t="s">
        <v>1785</v>
      </c>
      <c r="F1374">
        <v>2</v>
      </c>
      <c r="G1374">
        <v>409.26</v>
      </c>
      <c r="H1374">
        <v>0.1</v>
      </c>
      <c r="I1374" t="s">
        <v>1825</v>
      </c>
      <c r="J1374">
        <v>736.66800000000001</v>
      </c>
    </row>
    <row r="1375" spans="1:10" x14ac:dyDescent="0.35">
      <c r="A1375" t="s">
        <v>3198</v>
      </c>
      <c r="B1375" s="2">
        <v>45272</v>
      </c>
      <c r="C1375" t="s">
        <v>811</v>
      </c>
      <c r="D1375" t="s">
        <v>1593</v>
      </c>
      <c r="E1375" t="s">
        <v>1778</v>
      </c>
      <c r="F1375">
        <v>2</v>
      </c>
      <c r="G1375">
        <v>608.46</v>
      </c>
      <c r="H1375">
        <v>0.16</v>
      </c>
      <c r="I1375" t="s">
        <v>1823</v>
      </c>
      <c r="J1375">
        <v>1022.2128</v>
      </c>
    </row>
    <row r="1376" spans="1:10" x14ac:dyDescent="0.35">
      <c r="A1376" t="s">
        <v>3199</v>
      </c>
      <c r="B1376" s="2">
        <v>45785</v>
      </c>
      <c r="C1376" t="s">
        <v>689</v>
      </c>
      <c r="D1376" t="s">
        <v>1631</v>
      </c>
      <c r="E1376" t="s">
        <v>1812</v>
      </c>
      <c r="F1376">
        <v>4</v>
      </c>
      <c r="G1376">
        <v>150.47999999999999</v>
      </c>
      <c r="H1376">
        <v>0.09</v>
      </c>
      <c r="I1376" t="s">
        <v>1823</v>
      </c>
      <c r="J1376">
        <v>547.74720000000002</v>
      </c>
    </row>
    <row r="1377" spans="1:10" x14ac:dyDescent="0.35">
      <c r="A1377" t="s">
        <v>3200</v>
      </c>
      <c r="B1377" s="2">
        <v>45534</v>
      </c>
      <c r="C1377" t="s">
        <v>784</v>
      </c>
      <c r="D1377" t="s">
        <v>1683</v>
      </c>
      <c r="E1377" t="s">
        <v>1798</v>
      </c>
      <c r="F1377">
        <v>4</v>
      </c>
      <c r="G1377">
        <v>207.41</v>
      </c>
      <c r="H1377">
        <v>0.02</v>
      </c>
      <c r="I1377" t="s">
        <v>1823</v>
      </c>
      <c r="J1377">
        <v>813.04719999999998</v>
      </c>
    </row>
    <row r="1378" spans="1:10" x14ac:dyDescent="0.35">
      <c r="A1378" t="s">
        <v>3201</v>
      </c>
      <c r="B1378" s="2">
        <v>45803</v>
      </c>
      <c r="C1378" t="s">
        <v>570</v>
      </c>
      <c r="D1378" t="s">
        <v>1569</v>
      </c>
      <c r="E1378" t="s">
        <v>1775</v>
      </c>
      <c r="F1378">
        <v>1</v>
      </c>
      <c r="G1378">
        <v>56.59</v>
      </c>
      <c r="H1378">
        <v>0.15</v>
      </c>
      <c r="I1378" t="s">
        <v>1825</v>
      </c>
      <c r="J1378">
        <v>48.101500000000001</v>
      </c>
    </row>
    <row r="1379" spans="1:10" x14ac:dyDescent="0.35">
      <c r="A1379" t="s">
        <v>3202</v>
      </c>
      <c r="B1379" s="2">
        <v>45667</v>
      </c>
      <c r="C1379" t="s">
        <v>1259</v>
      </c>
      <c r="D1379" t="s">
        <v>1625</v>
      </c>
      <c r="E1379" t="s">
        <v>1768</v>
      </c>
      <c r="F1379">
        <v>4</v>
      </c>
      <c r="G1379">
        <v>995.4</v>
      </c>
      <c r="H1379">
        <v>0.27</v>
      </c>
      <c r="I1379" t="s">
        <v>1823</v>
      </c>
      <c r="J1379">
        <v>2906.5680000000002</v>
      </c>
    </row>
    <row r="1380" spans="1:10" x14ac:dyDescent="0.35">
      <c r="A1380" t="s">
        <v>3203</v>
      </c>
      <c r="B1380" s="2">
        <v>45656</v>
      </c>
      <c r="C1380" t="s">
        <v>237</v>
      </c>
      <c r="D1380" t="s">
        <v>1641</v>
      </c>
      <c r="E1380" t="s">
        <v>1793</v>
      </c>
      <c r="F1380">
        <v>2</v>
      </c>
      <c r="G1380">
        <v>591.33000000000004</v>
      </c>
      <c r="H1380">
        <v>0.24</v>
      </c>
      <c r="I1380" t="s">
        <v>1823</v>
      </c>
      <c r="J1380">
        <v>898.8216000000001</v>
      </c>
    </row>
    <row r="1381" spans="1:10" x14ac:dyDescent="0.35">
      <c r="A1381" t="s">
        <v>3204</v>
      </c>
      <c r="B1381" s="2">
        <v>45869</v>
      </c>
      <c r="C1381" t="s">
        <v>1180</v>
      </c>
      <c r="D1381" t="s">
        <v>1643</v>
      </c>
      <c r="E1381" t="s">
        <v>1806</v>
      </c>
      <c r="F1381">
        <v>2</v>
      </c>
      <c r="G1381">
        <v>204.89</v>
      </c>
      <c r="H1381">
        <v>0.24</v>
      </c>
      <c r="I1381" t="s">
        <v>1823</v>
      </c>
      <c r="J1381">
        <v>311.43279999999999</v>
      </c>
    </row>
    <row r="1382" spans="1:10" x14ac:dyDescent="0.35">
      <c r="A1382" t="s">
        <v>3205</v>
      </c>
      <c r="B1382" s="2">
        <v>45549</v>
      </c>
      <c r="C1382" t="s">
        <v>324</v>
      </c>
      <c r="D1382" t="s">
        <v>1677</v>
      </c>
      <c r="E1382" t="s">
        <v>1798</v>
      </c>
      <c r="F1382">
        <v>2</v>
      </c>
      <c r="G1382">
        <v>546.41</v>
      </c>
      <c r="H1382">
        <v>0.08</v>
      </c>
      <c r="I1382" t="s">
        <v>1828</v>
      </c>
      <c r="J1382">
        <v>1005.3944</v>
      </c>
    </row>
    <row r="1383" spans="1:10" x14ac:dyDescent="0.35">
      <c r="A1383" t="s">
        <v>3206</v>
      </c>
      <c r="B1383" s="2">
        <v>45409</v>
      </c>
      <c r="C1383" t="s">
        <v>210</v>
      </c>
      <c r="D1383" t="s">
        <v>1583</v>
      </c>
      <c r="E1383" t="s">
        <v>1793</v>
      </c>
      <c r="F1383">
        <v>4</v>
      </c>
      <c r="G1383">
        <v>455.49</v>
      </c>
      <c r="H1383">
        <v>0.17</v>
      </c>
      <c r="I1383" t="s">
        <v>1823</v>
      </c>
      <c r="J1383">
        <v>1512.2267999999999</v>
      </c>
    </row>
    <row r="1384" spans="1:10" x14ac:dyDescent="0.35">
      <c r="A1384" t="s">
        <v>3207</v>
      </c>
      <c r="B1384" s="2">
        <v>45374</v>
      </c>
      <c r="C1384" t="s">
        <v>1309</v>
      </c>
      <c r="D1384" t="s">
        <v>1567</v>
      </c>
      <c r="E1384" t="s">
        <v>1803</v>
      </c>
      <c r="F1384">
        <v>2</v>
      </c>
      <c r="G1384">
        <v>700.27</v>
      </c>
      <c r="H1384">
        <v>0.16</v>
      </c>
      <c r="I1384" t="s">
        <v>1823</v>
      </c>
      <c r="J1384">
        <v>1176.4536000000001</v>
      </c>
    </row>
    <row r="1385" spans="1:10" x14ac:dyDescent="0.35">
      <c r="A1385" t="s">
        <v>3208</v>
      </c>
      <c r="B1385" s="2">
        <v>45282</v>
      </c>
      <c r="C1385" t="s">
        <v>1082</v>
      </c>
      <c r="D1385" t="s">
        <v>1711</v>
      </c>
      <c r="E1385" t="s">
        <v>1806</v>
      </c>
      <c r="F1385">
        <v>2</v>
      </c>
      <c r="G1385">
        <v>160.21</v>
      </c>
      <c r="H1385">
        <v>0.09</v>
      </c>
      <c r="I1385" t="s">
        <v>1823</v>
      </c>
      <c r="J1385">
        <v>291.5822</v>
      </c>
    </row>
    <row r="1386" spans="1:10" x14ac:dyDescent="0.35">
      <c r="A1386" t="s">
        <v>3209</v>
      </c>
      <c r="B1386" s="2">
        <v>45742</v>
      </c>
      <c r="C1386" t="s">
        <v>127</v>
      </c>
      <c r="D1386" t="s">
        <v>1641</v>
      </c>
      <c r="E1386" t="s">
        <v>1791</v>
      </c>
      <c r="F1386">
        <v>1</v>
      </c>
      <c r="G1386">
        <v>713.63</v>
      </c>
      <c r="H1386">
        <v>0.28000000000000003</v>
      </c>
      <c r="I1386" t="s">
        <v>1828</v>
      </c>
      <c r="J1386">
        <v>513.81359999999995</v>
      </c>
    </row>
    <row r="1387" spans="1:10" x14ac:dyDescent="0.35">
      <c r="A1387" t="s">
        <v>3210</v>
      </c>
      <c r="B1387" s="2">
        <v>45447</v>
      </c>
      <c r="C1387" t="s">
        <v>731</v>
      </c>
      <c r="D1387" t="s">
        <v>1733</v>
      </c>
      <c r="E1387" t="s">
        <v>1778</v>
      </c>
      <c r="F1387">
        <v>2</v>
      </c>
      <c r="G1387">
        <v>224.69</v>
      </c>
      <c r="H1387">
        <v>0.2</v>
      </c>
      <c r="I1387" t="s">
        <v>1828</v>
      </c>
      <c r="J1387">
        <v>359.50400000000002</v>
      </c>
    </row>
    <row r="1388" spans="1:10" x14ac:dyDescent="0.35">
      <c r="A1388" t="s">
        <v>3211</v>
      </c>
      <c r="B1388" s="2">
        <v>45733</v>
      </c>
      <c r="C1388" t="s">
        <v>1399</v>
      </c>
      <c r="D1388" t="s">
        <v>1587</v>
      </c>
      <c r="E1388" t="s">
        <v>1798</v>
      </c>
      <c r="F1388">
        <v>2</v>
      </c>
      <c r="G1388">
        <v>740.57</v>
      </c>
      <c r="H1388">
        <v>0.06</v>
      </c>
      <c r="I1388" t="s">
        <v>1823</v>
      </c>
      <c r="J1388">
        <v>1392.2716</v>
      </c>
    </row>
    <row r="1389" spans="1:10" x14ac:dyDescent="0.35">
      <c r="A1389" t="s">
        <v>3212</v>
      </c>
      <c r="B1389" s="2">
        <v>45373</v>
      </c>
      <c r="C1389" t="s">
        <v>480</v>
      </c>
      <c r="D1389" t="s">
        <v>1569</v>
      </c>
      <c r="E1389" t="s">
        <v>1765</v>
      </c>
      <c r="F1389">
        <v>3</v>
      </c>
      <c r="G1389">
        <v>250.14</v>
      </c>
      <c r="H1389">
        <v>0.23</v>
      </c>
      <c r="I1389" t="s">
        <v>1825</v>
      </c>
      <c r="J1389">
        <v>577.82339999999999</v>
      </c>
    </row>
    <row r="1390" spans="1:10" x14ac:dyDescent="0.35">
      <c r="A1390" t="s">
        <v>3213</v>
      </c>
      <c r="B1390" s="2">
        <v>45655</v>
      </c>
      <c r="C1390" t="s">
        <v>89</v>
      </c>
      <c r="D1390" t="s">
        <v>1743</v>
      </c>
      <c r="E1390" t="s">
        <v>1812</v>
      </c>
      <c r="F1390">
        <v>3</v>
      </c>
      <c r="G1390">
        <v>34.97</v>
      </c>
      <c r="H1390">
        <v>0.01</v>
      </c>
      <c r="I1390" t="s">
        <v>1823</v>
      </c>
      <c r="J1390">
        <v>103.8609</v>
      </c>
    </row>
    <row r="1391" spans="1:10" x14ac:dyDescent="0.35">
      <c r="A1391" t="s">
        <v>3214</v>
      </c>
      <c r="B1391" s="2">
        <v>45868</v>
      </c>
      <c r="C1391" t="s">
        <v>959</v>
      </c>
      <c r="D1391" t="s">
        <v>1631</v>
      </c>
      <c r="E1391" t="s">
        <v>1803</v>
      </c>
      <c r="F1391">
        <v>1</v>
      </c>
      <c r="G1391">
        <v>653.91</v>
      </c>
      <c r="H1391">
        <v>0.3</v>
      </c>
      <c r="I1391" t="s">
        <v>1825</v>
      </c>
      <c r="J1391">
        <v>457.73700000000002</v>
      </c>
    </row>
    <row r="1392" spans="1:10" x14ac:dyDescent="0.35">
      <c r="A1392" t="s">
        <v>3215</v>
      </c>
      <c r="B1392" s="2">
        <v>45338</v>
      </c>
      <c r="C1392" t="s">
        <v>1135</v>
      </c>
      <c r="D1392" t="s">
        <v>1679</v>
      </c>
      <c r="E1392" t="s">
        <v>1765</v>
      </c>
      <c r="F1392">
        <v>1</v>
      </c>
      <c r="G1392">
        <v>997.87</v>
      </c>
      <c r="H1392">
        <v>0.24</v>
      </c>
      <c r="I1392" t="s">
        <v>1823</v>
      </c>
      <c r="J1392">
        <v>758.38120000000004</v>
      </c>
    </row>
    <row r="1393" spans="1:10" x14ac:dyDescent="0.35">
      <c r="A1393" t="s">
        <v>3216</v>
      </c>
      <c r="B1393" s="2">
        <v>45349</v>
      </c>
      <c r="C1393" t="s">
        <v>677</v>
      </c>
      <c r="D1393" t="s">
        <v>1725</v>
      </c>
      <c r="E1393" t="s">
        <v>1798</v>
      </c>
      <c r="F1393">
        <v>1</v>
      </c>
      <c r="G1393">
        <v>174.27</v>
      </c>
      <c r="H1393">
        <v>0.27</v>
      </c>
      <c r="I1393" t="s">
        <v>1828</v>
      </c>
      <c r="J1393">
        <v>127.2171</v>
      </c>
    </row>
    <row r="1394" spans="1:10" x14ac:dyDescent="0.35">
      <c r="A1394" t="s">
        <v>3217</v>
      </c>
      <c r="B1394" s="2">
        <v>45368</v>
      </c>
      <c r="C1394" t="s">
        <v>401</v>
      </c>
      <c r="D1394" t="s">
        <v>1645</v>
      </c>
      <c r="E1394" t="s">
        <v>1778</v>
      </c>
      <c r="F1394">
        <v>3</v>
      </c>
      <c r="G1394">
        <v>847.44</v>
      </c>
      <c r="H1394">
        <v>0.17</v>
      </c>
      <c r="I1394" t="s">
        <v>1823</v>
      </c>
      <c r="J1394">
        <v>2110.1255999999998</v>
      </c>
    </row>
    <row r="1395" spans="1:10" x14ac:dyDescent="0.35">
      <c r="A1395" t="s">
        <v>3218</v>
      </c>
      <c r="B1395" s="2">
        <v>45243</v>
      </c>
      <c r="C1395" t="s">
        <v>1327</v>
      </c>
      <c r="D1395" t="s">
        <v>1548</v>
      </c>
      <c r="E1395" t="s">
        <v>1760</v>
      </c>
      <c r="F1395">
        <v>1</v>
      </c>
      <c r="G1395">
        <v>493.45</v>
      </c>
      <c r="H1395">
        <v>0.09</v>
      </c>
      <c r="I1395" t="s">
        <v>1823</v>
      </c>
      <c r="J1395">
        <v>449.03949999999998</v>
      </c>
    </row>
    <row r="1396" spans="1:10" x14ac:dyDescent="0.35">
      <c r="A1396" t="s">
        <v>3219</v>
      </c>
      <c r="B1396" s="2">
        <v>45577</v>
      </c>
      <c r="C1396" t="s">
        <v>745</v>
      </c>
      <c r="D1396" t="s">
        <v>1671</v>
      </c>
      <c r="E1396" t="s">
        <v>1760</v>
      </c>
      <c r="F1396">
        <v>4</v>
      </c>
      <c r="G1396">
        <v>111.66</v>
      </c>
      <c r="H1396">
        <v>0.14000000000000001</v>
      </c>
      <c r="I1396" t="s">
        <v>1823</v>
      </c>
      <c r="J1396">
        <v>384.11040000000003</v>
      </c>
    </row>
    <row r="1397" spans="1:10" x14ac:dyDescent="0.35">
      <c r="A1397" t="s">
        <v>3220</v>
      </c>
      <c r="B1397" s="2">
        <v>45343</v>
      </c>
      <c r="C1397" t="s">
        <v>883</v>
      </c>
      <c r="D1397" t="s">
        <v>1727</v>
      </c>
      <c r="E1397" t="s">
        <v>1791</v>
      </c>
      <c r="F1397">
        <v>1</v>
      </c>
      <c r="G1397">
        <v>413.65</v>
      </c>
      <c r="H1397">
        <v>0.1</v>
      </c>
      <c r="I1397" t="s">
        <v>1828</v>
      </c>
      <c r="J1397">
        <v>372.28500000000003</v>
      </c>
    </row>
    <row r="1398" spans="1:10" x14ac:dyDescent="0.35">
      <c r="A1398" t="s">
        <v>3221</v>
      </c>
      <c r="B1398" s="2">
        <v>45744</v>
      </c>
      <c r="C1398" t="s">
        <v>1463</v>
      </c>
      <c r="D1398" t="s">
        <v>1725</v>
      </c>
      <c r="E1398" t="s">
        <v>1785</v>
      </c>
      <c r="F1398">
        <v>1</v>
      </c>
      <c r="G1398">
        <v>317.14999999999998</v>
      </c>
      <c r="H1398">
        <v>0.24</v>
      </c>
      <c r="I1398" t="s">
        <v>1828</v>
      </c>
      <c r="J1398">
        <v>241.03399999999999</v>
      </c>
    </row>
    <row r="1399" spans="1:10" x14ac:dyDescent="0.35">
      <c r="A1399" t="s">
        <v>3222</v>
      </c>
      <c r="B1399" s="2">
        <v>45873</v>
      </c>
      <c r="C1399" t="s">
        <v>1123</v>
      </c>
      <c r="D1399" t="s">
        <v>1723</v>
      </c>
      <c r="E1399" t="s">
        <v>1756</v>
      </c>
      <c r="F1399">
        <v>3</v>
      </c>
      <c r="G1399">
        <v>642.94000000000005</v>
      </c>
      <c r="H1399">
        <v>0.05</v>
      </c>
      <c r="I1399" t="s">
        <v>1828</v>
      </c>
      <c r="J1399">
        <v>1832.3789999999999</v>
      </c>
    </row>
    <row r="1400" spans="1:10" x14ac:dyDescent="0.35">
      <c r="A1400" t="s">
        <v>3223</v>
      </c>
      <c r="B1400" s="2">
        <v>45601</v>
      </c>
      <c r="C1400" t="s">
        <v>454</v>
      </c>
      <c r="D1400" t="s">
        <v>1661</v>
      </c>
      <c r="E1400" t="s">
        <v>1788</v>
      </c>
      <c r="F1400">
        <v>4</v>
      </c>
      <c r="G1400">
        <v>559.59</v>
      </c>
      <c r="H1400">
        <v>0.19</v>
      </c>
      <c r="I1400" t="s">
        <v>1828</v>
      </c>
      <c r="J1400">
        <v>1813.0716</v>
      </c>
    </row>
    <row r="1401" spans="1:10" x14ac:dyDescent="0.35">
      <c r="A1401" t="s">
        <v>3224</v>
      </c>
      <c r="B1401" s="2">
        <v>45458</v>
      </c>
      <c r="C1401" t="s">
        <v>398</v>
      </c>
      <c r="D1401" t="s">
        <v>1605</v>
      </c>
      <c r="E1401" t="s">
        <v>1809</v>
      </c>
      <c r="F1401">
        <v>1</v>
      </c>
      <c r="G1401">
        <v>758.54</v>
      </c>
      <c r="H1401">
        <v>0.28999999999999998</v>
      </c>
      <c r="I1401" t="s">
        <v>1825</v>
      </c>
      <c r="J1401">
        <v>538.5634</v>
      </c>
    </row>
    <row r="1402" spans="1:10" x14ac:dyDescent="0.35">
      <c r="A1402" t="s">
        <v>3225</v>
      </c>
      <c r="B1402" s="2">
        <v>45649</v>
      </c>
      <c r="C1402" t="s">
        <v>1424</v>
      </c>
      <c r="D1402" t="s">
        <v>1707</v>
      </c>
      <c r="E1402" t="s">
        <v>1800</v>
      </c>
      <c r="F1402">
        <v>4</v>
      </c>
      <c r="G1402">
        <v>643.96</v>
      </c>
      <c r="H1402">
        <v>0.16</v>
      </c>
      <c r="I1402" t="s">
        <v>1825</v>
      </c>
      <c r="J1402">
        <v>2163.7055999999998</v>
      </c>
    </row>
    <row r="1403" spans="1:10" x14ac:dyDescent="0.35">
      <c r="A1403" t="s">
        <v>3226</v>
      </c>
      <c r="B1403" s="2">
        <v>45653</v>
      </c>
      <c r="C1403" t="s">
        <v>778</v>
      </c>
      <c r="D1403" t="s">
        <v>1595</v>
      </c>
      <c r="E1403" t="s">
        <v>1785</v>
      </c>
      <c r="F1403">
        <v>1</v>
      </c>
      <c r="G1403">
        <v>882.73</v>
      </c>
      <c r="H1403">
        <v>0.1</v>
      </c>
      <c r="I1403" t="s">
        <v>1823</v>
      </c>
      <c r="J1403">
        <v>794.45699999999999</v>
      </c>
    </row>
    <row r="1404" spans="1:10" x14ac:dyDescent="0.35">
      <c r="A1404" t="s">
        <v>3227</v>
      </c>
      <c r="B1404" s="2">
        <v>45378</v>
      </c>
      <c r="C1404" t="s">
        <v>1022</v>
      </c>
      <c r="D1404" t="s">
        <v>1729</v>
      </c>
      <c r="E1404" t="s">
        <v>1812</v>
      </c>
      <c r="F1404">
        <v>2</v>
      </c>
      <c r="G1404">
        <v>600.03</v>
      </c>
      <c r="H1404">
        <v>0.26</v>
      </c>
      <c r="I1404" t="s">
        <v>1825</v>
      </c>
      <c r="J1404">
        <v>888.0444</v>
      </c>
    </row>
    <row r="1405" spans="1:10" x14ac:dyDescent="0.35">
      <c r="A1405" t="s">
        <v>3228</v>
      </c>
      <c r="B1405" s="2">
        <v>45638</v>
      </c>
      <c r="C1405" t="s">
        <v>525</v>
      </c>
      <c r="D1405" t="s">
        <v>1655</v>
      </c>
      <c r="E1405" t="s">
        <v>1772</v>
      </c>
      <c r="F1405">
        <v>2</v>
      </c>
      <c r="G1405">
        <v>628.83000000000004</v>
      </c>
      <c r="H1405">
        <v>7.0000000000000007E-2</v>
      </c>
      <c r="I1405" t="s">
        <v>1825</v>
      </c>
      <c r="J1405">
        <v>1169.6238000000001</v>
      </c>
    </row>
    <row r="1406" spans="1:10" x14ac:dyDescent="0.35">
      <c r="A1406" t="s">
        <v>3229</v>
      </c>
      <c r="B1406" s="2">
        <v>45277</v>
      </c>
      <c r="C1406" t="s">
        <v>578</v>
      </c>
      <c r="D1406" t="s">
        <v>1709</v>
      </c>
      <c r="E1406" t="s">
        <v>1785</v>
      </c>
      <c r="F1406">
        <v>3</v>
      </c>
      <c r="G1406">
        <v>113.87</v>
      </c>
      <c r="H1406">
        <v>0.21</v>
      </c>
      <c r="I1406" t="s">
        <v>1828</v>
      </c>
      <c r="J1406">
        <v>269.87189999999998</v>
      </c>
    </row>
    <row r="1407" spans="1:10" x14ac:dyDescent="0.35">
      <c r="A1407" t="s">
        <v>3230</v>
      </c>
      <c r="B1407" s="2">
        <v>45351</v>
      </c>
      <c r="C1407" t="s">
        <v>1297</v>
      </c>
      <c r="D1407" t="s">
        <v>1691</v>
      </c>
      <c r="E1407" t="s">
        <v>1778</v>
      </c>
      <c r="F1407">
        <v>4</v>
      </c>
      <c r="G1407">
        <v>282.07</v>
      </c>
      <c r="H1407">
        <v>0.18</v>
      </c>
      <c r="I1407" t="s">
        <v>1825</v>
      </c>
      <c r="J1407">
        <v>925.18960000000004</v>
      </c>
    </row>
    <row r="1408" spans="1:10" x14ac:dyDescent="0.35">
      <c r="A1408" t="s">
        <v>3231</v>
      </c>
      <c r="B1408" s="2">
        <v>45290</v>
      </c>
      <c r="C1408" t="s">
        <v>522</v>
      </c>
      <c r="D1408" t="s">
        <v>1655</v>
      </c>
      <c r="E1408" t="s">
        <v>1775</v>
      </c>
      <c r="F1408">
        <v>3</v>
      </c>
      <c r="G1408">
        <v>676.77</v>
      </c>
      <c r="H1408">
        <v>0.17</v>
      </c>
      <c r="I1408" t="s">
        <v>1825</v>
      </c>
      <c r="J1408">
        <v>1685.1573000000001</v>
      </c>
    </row>
    <row r="1409" spans="1:10" x14ac:dyDescent="0.35">
      <c r="A1409" t="s">
        <v>3232</v>
      </c>
      <c r="B1409" s="2">
        <v>45638</v>
      </c>
      <c r="C1409" t="s">
        <v>712</v>
      </c>
      <c r="D1409" t="s">
        <v>1559</v>
      </c>
      <c r="E1409" t="s">
        <v>1803</v>
      </c>
      <c r="F1409">
        <v>2</v>
      </c>
      <c r="G1409">
        <v>362.7</v>
      </c>
      <c r="H1409">
        <v>0.09</v>
      </c>
      <c r="I1409" t="s">
        <v>1823</v>
      </c>
      <c r="J1409">
        <v>660.11400000000003</v>
      </c>
    </row>
    <row r="1410" spans="1:10" x14ac:dyDescent="0.35">
      <c r="A1410" t="s">
        <v>3233</v>
      </c>
      <c r="B1410" s="2">
        <v>45679</v>
      </c>
      <c r="C1410" t="s">
        <v>460</v>
      </c>
      <c r="D1410" t="s">
        <v>1573</v>
      </c>
      <c r="E1410" t="s">
        <v>1760</v>
      </c>
      <c r="F1410">
        <v>1</v>
      </c>
      <c r="G1410">
        <v>908.5</v>
      </c>
      <c r="H1410">
        <v>0.2</v>
      </c>
      <c r="I1410" t="s">
        <v>1828</v>
      </c>
      <c r="J1410">
        <v>726.80000000000007</v>
      </c>
    </row>
    <row r="1411" spans="1:10" x14ac:dyDescent="0.35">
      <c r="A1411" t="s">
        <v>3234</v>
      </c>
      <c r="B1411" s="2">
        <v>45296</v>
      </c>
      <c r="C1411" t="s">
        <v>246</v>
      </c>
      <c r="D1411" t="s">
        <v>1597</v>
      </c>
      <c r="E1411" t="s">
        <v>1800</v>
      </c>
      <c r="F1411">
        <v>2</v>
      </c>
      <c r="G1411">
        <v>795.37</v>
      </c>
      <c r="H1411">
        <v>0.2</v>
      </c>
      <c r="I1411" t="s">
        <v>1828</v>
      </c>
      <c r="J1411">
        <v>1272.5920000000001</v>
      </c>
    </row>
    <row r="1412" spans="1:10" x14ac:dyDescent="0.35">
      <c r="A1412" t="s">
        <v>3235</v>
      </c>
      <c r="B1412" s="2">
        <v>45760</v>
      </c>
      <c r="C1412" t="s">
        <v>486</v>
      </c>
      <c r="D1412" t="s">
        <v>1617</v>
      </c>
      <c r="E1412" t="s">
        <v>1768</v>
      </c>
      <c r="F1412">
        <v>2</v>
      </c>
      <c r="G1412">
        <v>326.85000000000002</v>
      </c>
      <c r="H1412">
        <v>0.17</v>
      </c>
      <c r="I1412" t="s">
        <v>1828</v>
      </c>
      <c r="J1412">
        <v>542.57100000000003</v>
      </c>
    </row>
    <row r="1413" spans="1:10" x14ac:dyDescent="0.35">
      <c r="A1413" t="s">
        <v>3236</v>
      </c>
      <c r="B1413" s="2">
        <v>45603</v>
      </c>
      <c r="C1413" t="s">
        <v>1097</v>
      </c>
      <c r="D1413" t="s">
        <v>1659</v>
      </c>
      <c r="E1413" t="s">
        <v>1798</v>
      </c>
      <c r="F1413">
        <v>3</v>
      </c>
      <c r="G1413">
        <v>169.43</v>
      </c>
      <c r="H1413">
        <v>0.19</v>
      </c>
      <c r="I1413" t="s">
        <v>1823</v>
      </c>
      <c r="J1413">
        <v>411.71490000000011</v>
      </c>
    </row>
    <row r="1414" spans="1:10" x14ac:dyDescent="0.35">
      <c r="A1414" t="s">
        <v>3237</v>
      </c>
      <c r="B1414" s="2">
        <v>45413</v>
      </c>
      <c r="C1414" t="s">
        <v>543</v>
      </c>
      <c r="D1414" t="s">
        <v>1713</v>
      </c>
      <c r="E1414" t="s">
        <v>1775</v>
      </c>
      <c r="F1414">
        <v>1</v>
      </c>
      <c r="G1414">
        <v>254.47</v>
      </c>
      <c r="H1414">
        <v>0.1</v>
      </c>
      <c r="I1414" t="s">
        <v>1823</v>
      </c>
      <c r="J1414">
        <v>229.023</v>
      </c>
    </row>
    <row r="1415" spans="1:10" x14ac:dyDescent="0.35">
      <c r="A1415" t="s">
        <v>3238</v>
      </c>
      <c r="B1415" s="2">
        <v>45506</v>
      </c>
      <c r="C1415" t="s">
        <v>1297</v>
      </c>
      <c r="D1415" t="s">
        <v>1597</v>
      </c>
      <c r="E1415" t="s">
        <v>1803</v>
      </c>
      <c r="F1415">
        <v>4</v>
      </c>
      <c r="G1415">
        <v>627.73</v>
      </c>
      <c r="H1415">
        <v>0.11</v>
      </c>
      <c r="I1415" t="s">
        <v>1828</v>
      </c>
      <c r="J1415">
        <v>2234.7188000000001</v>
      </c>
    </row>
    <row r="1416" spans="1:10" x14ac:dyDescent="0.35">
      <c r="A1416" t="s">
        <v>3239</v>
      </c>
      <c r="B1416" s="2">
        <v>45394</v>
      </c>
      <c r="C1416" t="s">
        <v>1159</v>
      </c>
      <c r="D1416" t="s">
        <v>1609</v>
      </c>
      <c r="E1416" t="s">
        <v>1812</v>
      </c>
      <c r="F1416">
        <v>4</v>
      </c>
      <c r="G1416">
        <v>327.25</v>
      </c>
      <c r="H1416">
        <v>0.13</v>
      </c>
      <c r="I1416" t="s">
        <v>1828</v>
      </c>
      <c r="J1416">
        <v>1138.83</v>
      </c>
    </row>
    <row r="1417" spans="1:10" x14ac:dyDescent="0.35">
      <c r="A1417" t="s">
        <v>3240</v>
      </c>
      <c r="B1417" s="2">
        <v>45755</v>
      </c>
      <c r="C1417" t="s">
        <v>489</v>
      </c>
      <c r="D1417" t="s">
        <v>1665</v>
      </c>
      <c r="E1417" t="s">
        <v>1791</v>
      </c>
      <c r="F1417">
        <v>4</v>
      </c>
      <c r="G1417">
        <v>511.43</v>
      </c>
      <c r="H1417">
        <v>0.18</v>
      </c>
      <c r="I1417" t="s">
        <v>1828</v>
      </c>
      <c r="J1417">
        <v>1677.4903999999999</v>
      </c>
    </row>
    <row r="1418" spans="1:10" x14ac:dyDescent="0.35">
      <c r="A1418" t="s">
        <v>3241</v>
      </c>
      <c r="B1418" s="2">
        <v>45473</v>
      </c>
      <c r="C1418" t="s">
        <v>549</v>
      </c>
      <c r="D1418" t="s">
        <v>1673</v>
      </c>
      <c r="E1418" t="s">
        <v>1806</v>
      </c>
      <c r="F1418">
        <v>4</v>
      </c>
      <c r="G1418">
        <v>194.67</v>
      </c>
      <c r="H1418">
        <v>0.23</v>
      </c>
      <c r="I1418" t="s">
        <v>1825</v>
      </c>
      <c r="J1418">
        <v>599.58359999999993</v>
      </c>
    </row>
    <row r="1419" spans="1:10" x14ac:dyDescent="0.35">
      <c r="A1419" t="s">
        <v>3242</v>
      </c>
      <c r="B1419" s="2">
        <v>45304</v>
      </c>
      <c r="C1419" t="s">
        <v>220</v>
      </c>
      <c r="D1419" t="s">
        <v>1593</v>
      </c>
      <c r="E1419" t="s">
        <v>1756</v>
      </c>
      <c r="F1419">
        <v>2</v>
      </c>
      <c r="G1419">
        <v>54.51</v>
      </c>
      <c r="H1419">
        <v>7.0000000000000007E-2</v>
      </c>
      <c r="I1419" t="s">
        <v>1823</v>
      </c>
      <c r="J1419">
        <v>101.3886</v>
      </c>
    </row>
    <row r="1420" spans="1:10" x14ac:dyDescent="0.35">
      <c r="A1420" t="s">
        <v>3243</v>
      </c>
      <c r="B1420" s="2">
        <v>45557</v>
      </c>
      <c r="C1420" t="s">
        <v>277</v>
      </c>
      <c r="D1420" t="s">
        <v>1671</v>
      </c>
      <c r="E1420" t="s">
        <v>1791</v>
      </c>
      <c r="F1420">
        <v>4</v>
      </c>
      <c r="G1420">
        <v>964</v>
      </c>
      <c r="H1420">
        <v>0.14000000000000001</v>
      </c>
      <c r="I1420" t="s">
        <v>1825</v>
      </c>
      <c r="J1420">
        <v>3316.16</v>
      </c>
    </row>
    <row r="1421" spans="1:10" x14ac:dyDescent="0.35">
      <c r="A1421" t="s">
        <v>3244</v>
      </c>
      <c r="B1421" s="2">
        <v>45527</v>
      </c>
      <c r="C1421" t="s">
        <v>157</v>
      </c>
      <c r="D1421" t="s">
        <v>1725</v>
      </c>
      <c r="E1421" t="s">
        <v>1768</v>
      </c>
      <c r="F1421">
        <v>1</v>
      </c>
      <c r="G1421">
        <v>170.12</v>
      </c>
      <c r="H1421">
        <v>0.26</v>
      </c>
      <c r="I1421" t="s">
        <v>1825</v>
      </c>
      <c r="J1421">
        <v>125.8888</v>
      </c>
    </row>
    <row r="1422" spans="1:10" x14ac:dyDescent="0.35">
      <c r="A1422" t="s">
        <v>3245</v>
      </c>
      <c r="B1422" s="2">
        <v>45875</v>
      </c>
      <c r="C1422" t="s">
        <v>510</v>
      </c>
      <c r="D1422" t="s">
        <v>1653</v>
      </c>
      <c r="E1422" t="s">
        <v>1812</v>
      </c>
      <c r="F1422">
        <v>2</v>
      </c>
      <c r="G1422">
        <v>664.5</v>
      </c>
      <c r="H1422">
        <v>0.23</v>
      </c>
      <c r="I1422" t="s">
        <v>1823</v>
      </c>
      <c r="J1422">
        <v>1023.33</v>
      </c>
    </row>
    <row r="1423" spans="1:10" x14ac:dyDescent="0.35">
      <c r="A1423" t="s">
        <v>3246</v>
      </c>
      <c r="B1423" s="2">
        <v>45936</v>
      </c>
      <c r="C1423" t="s">
        <v>1159</v>
      </c>
      <c r="D1423" t="s">
        <v>1637</v>
      </c>
      <c r="E1423" t="s">
        <v>1788</v>
      </c>
      <c r="F1423">
        <v>4</v>
      </c>
      <c r="G1423">
        <v>557.51</v>
      </c>
      <c r="H1423">
        <v>0.11</v>
      </c>
      <c r="I1423" t="s">
        <v>1823</v>
      </c>
      <c r="J1423">
        <v>1984.7356</v>
      </c>
    </row>
    <row r="1424" spans="1:10" x14ac:dyDescent="0.35">
      <c r="A1424" t="s">
        <v>3247</v>
      </c>
      <c r="B1424" s="2">
        <v>45807</v>
      </c>
      <c r="C1424" t="s">
        <v>1237</v>
      </c>
      <c r="D1424" t="s">
        <v>1727</v>
      </c>
      <c r="E1424" t="s">
        <v>1756</v>
      </c>
      <c r="F1424">
        <v>2</v>
      </c>
      <c r="G1424">
        <v>410</v>
      </c>
      <c r="H1424">
        <v>0.13</v>
      </c>
      <c r="I1424" t="s">
        <v>1828</v>
      </c>
      <c r="J1424">
        <v>713.4</v>
      </c>
    </row>
    <row r="1425" spans="1:10" x14ac:dyDescent="0.35">
      <c r="A1425" t="s">
        <v>3248</v>
      </c>
      <c r="B1425" s="2">
        <v>45473</v>
      </c>
      <c r="C1425" t="s">
        <v>965</v>
      </c>
      <c r="D1425" t="s">
        <v>1713</v>
      </c>
      <c r="E1425" t="s">
        <v>1772</v>
      </c>
      <c r="F1425">
        <v>2</v>
      </c>
      <c r="G1425">
        <v>879.93</v>
      </c>
      <c r="H1425">
        <v>0.28999999999999998</v>
      </c>
      <c r="I1425" t="s">
        <v>1828</v>
      </c>
      <c r="J1425">
        <v>1249.5006000000001</v>
      </c>
    </row>
    <row r="1426" spans="1:10" x14ac:dyDescent="0.35">
      <c r="A1426" t="s">
        <v>3249</v>
      </c>
      <c r="B1426" s="2">
        <v>45664</v>
      </c>
      <c r="C1426" t="s">
        <v>40</v>
      </c>
      <c r="D1426" t="s">
        <v>1573</v>
      </c>
      <c r="E1426" t="s">
        <v>1809</v>
      </c>
      <c r="F1426">
        <v>1</v>
      </c>
      <c r="G1426">
        <v>350.58</v>
      </c>
      <c r="H1426">
        <v>0.03</v>
      </c>
      <c r="I1426" t="s">
        <v>1828</v>
      </c>
      <c r="J1426">
        <v>340.06259999999997</v>
      </c>
    </row>
    <row r="1427" spans="1:10" x14ac:dyDescent="0.35">
      <c r="A1427" t="s">
        <v>3250</v>
      </c>
      <c r="B1427" s="2">
        <v>45633</v>
      </c>
      <c r="C1427" t="s">
        <v>1097</v>
      </c>
      <c r="D1427" t="s">
        <v>1663</v>
      </c>
      <c r="E1427" t="s">
        <v>1765</v>
      </c>
      <c r="F1427">
        <v>4</v>
      </c>
      <c r="G1427">
        <v>348.58</v>
      </c>
      <c r="H1427">
        <v>0.16</v>
      </c>
      <c r="I1427" t="s">
        <v>1823</v>
      </c>
      <c r="J1427">
        <v>1171.2288000000001</v>
      </c>
    </row>
    <row r="1428" spans="1:10" x14ac:dyDescent="0.35">
      <c r="A1428" t="s">
        <v>3251</v>
      </c>
      <c r="B1428" s="2">
        <v>45548</v>
      </c>
      <c r="C1428" t="s">
        <v>1416</v>
      </c>
      <c r="D1428" t="s">
        <v>1597</v>
      </c>
      <c r="E1428" t="s">
        <v>1765</v>
      </c>
      <c r="F1428">
        <v>3</v>
      </c>
      <c r="G1428">
        <v>247.66</v>
      </c>
      <c r="H1428">
        <v>0.02</v>
      </c>
      <c r="I1428" t="s">
        <v>1828</v>
      </c>
      <c r="J1428">
        <v>728.12040000000002</v>
      </c>
    </row>
    <row r="1429" spans="1:10" x14ac:dyDescent="0.35">
      <c r="A1429" t="s">
        <v>3252</v>
      </c>
      <c r="B1429" s="2">
        <v>45244</v>
      </c>
      <c r="C1429" t="s">
        <v>1210</v>
      </c>
      <c r="D1429" t="s">
        <v>1625</v>
      </c>
      <c r="E1429" t="s">
        <v>1800</v>
      </c>
      <c r="F1429">
        <v>3</v>
      </c>
      <c r="G1429">
        <v>836.27</v>
      </c>
      <c r="H1429">
        <v>0.16</v>
      </c>
      <c r="I1429" t="s">
        <v>1823</v>
      </c>
      <c r="J1429">
        <v>2107.4004</v>
      </c>
    </row>
    <row r="1430" spans="1:10" x14ac:dyDescent="0.35">
      <c r="A1430" t="s">
        <v>3253</v>
      </c>
      <c r="B1430" s="2">
        <v>45753</v>
      </c>
      <c r="C1430" t="s">
        <v>639</v>
      </c>
      <c r="D1430" t="s">
        <v>1575</v>
      </c>
      <c r="E1430" t="s">
        <v>1788</v>
      </c>
      <c r="F1430">
        <v>3</v>
      </c>
      <c r="G1430">
        <v>696.74</v>
      </c>
      <c r="H1430">
        <v>0.13</v>
      </c>
      <c r="I1430" t="s">
        <v>1828</v>
      </c>
      <c r="J1430">
        <v>1818.4914000000001</v>
      </c>
    </row>
    <row r="1431" spans="1:10" x14ac:dyDescent="0.35">
      <c r="A1431" t="s">
        <v>3254</v>
      </c>
      <c r="B1431" s="2">
        <v>45804</v>
      </c>
      <c r="C1431" t="s">
        <v>784</v>
      </c>
      <c r="D1431" t="s">
        <v>1735</v>
      </c>
      <c r="E1431" t="s">
        <v>1796</v>
      </c>
      <c r="F1431">
        <v>2</v>
      </c>
      <c r="G1431">
        <v>822.59</v>
      </c>
      <c r="H1431">
        <v>0.22</v>
      </c>
      <c r="I1431" t="s">
        <v>1825</v>
      </c>
      <c r="J1431">
        <v>1283.2403999999999</v>
      </c>
    </row>
    <row r="1432" spans="1:10" x14ac:dyDescent="0.35">
      <c r="A1432" t="s">
        <v>3255</v>
      </c>
      <c r="B1432" s="2">
        <v>45263</v>
      </c>
      <c r="C1432" t="s">
        <v>718</v>
      </c>
      <c r="D1432" t="s">
        <v>1705</v>
      </c>
      <c r="E1432" t="s">
        <v>1760</v>
      </c>
      <c r="F1432">
        <v>1</v>
      </c>
      <c r="G1432">
        <v>462.23</v>
      </c>
      <c r="H1432">
        <v>0.3</v>
      </c>
      <c r="I1432" t="s">
        <v>1825</v>
      </c>
      <c r="J1432">
        <v>323.56099999999998</v>
      </c>
    </row>
    <row r="1433" spans="1:10" x14ac:dyDescent="0.35">
      <c r="A1433" t="s">
        <v>3256</v>
      </c>
      <c r="B1433" s="2">
        <v>45906</v>
      </c>
      <c r="C1433" t="s">
        <v>1382</v>
      </c>
      <c r="D1433" t="s">
        <v>1631</v>
      </c>
      <c r="E1433" t="s">
        <v>1806</v>
      </c>
      <c r="F1433">
        <v>1</v>
      </c>
      <c r="G1433">
        <v>361.09</v>
      </c>
      <c r="H1433">
        <v>0.06</v>
      </c>
      <c r="I1433" t="s">
        <v>1825</v>
      </c>
      <c r="J1433">
        <v>339.42459999999988</v>
      </c>
    </row>
    <row r="1434" spans="1:10" x14ac:dyDescent="0.35">
      <c r="A1434" t="s">
        <v>3257</v>
      </c>
      <c r="B1434" s="2">
        <v>45243</v>
      </c>
      <c r="C1434" t="s">
        <v>1195</v>
      </c>
      <c r="D1434" t="s">
        <v>1693</v>
      </c>
      <c r="E1434" t="s">
        <v>1812</v>
      </c>
      <c r="F1434">
        <v>3</v>
      </c>
      <c r="G1434">
        <v>59.37</v>
      </c>
      <c r="H1434">
        <v>0.03</v>
      </c>
      <c r="I1434" t="s">
        <v>1825</v>
      </c>
      <c r="J1434">
        <v>172.76669999999999</v>
      </c>
    </row>
    <row r="1435" spans="1:10" x14ac:dyDescent="0.35">
      <c r="A1435" t="s">
        <v>3258</v>
      </c>
      <c r="B1435" s="2">
        <v>45686</v>
      </c>
      <c r="C1435" t="s">
        <v>144</v>
      </c>
      <c r="D1435" t="s">
        <v>1627</v>
      </c>
      <c r="E1435" t="s">
        <v>1756</v>
      </c>
      <c r="F1435">
        <v>3</v>
      </c>
      <c r="G1435">
        <v>765.21</v>
      </c>
      <c r="H1435">
        <v>0.14000000000000001</v>
      </c>
      <c r="I1435" t="s">
        <v>1828</v>
      </c>
      <c r="J1435">
        <v>1974.2418</v>
      </c>
    </row>
    <row r="1436" spans="1:10" x14ac:dyDescent="0.35">
      <c r="A1436" t="s">
        <v>3259</v>
      </c>
      <c r="B1436" s="2">
        <v>45472</v>
      </c>
      <c r="C1436" t="s">
        <v>778</v>
      </c>
      <c r="D1436" t="s">
        <v>1611</v>
      </c>
      <c r="E1436" t="s">
        <v>1793</v>
      </c>
      <c r="F1436">
        <v>4</v>
      </c>
      <c r="G1436">
        <v>303.56</v>
      </c>
      <c r="H1436">
        <v>0.2</v>
      </c>
      <c r="I1436" t="s">
        <v>1828</v>
      </c>
      <c r="J1436">
        <v>971.39200000000005</v>
      </c>
    </row>
    <row r="1437" spans="1:10" x14ac:dyDescent="0.35">
      <c r="A1437" t="s">
        <v>3260</v>
      </c>
      <c r="B1437" s="2">
        <v>45779</v>
      </c>
      <c r="C1437" t="s">
        <v>1370</v>
      </c>
      <c r="D1437" t="s">
        <v>1601</v>
      </c>
      <c r="E1437" t="s">
        <v>1751</v>
      </c>
      <c r="F1437">
        <v>1</v>
      </c>
      <c r="G1437">
        <v>640.92999999999995</v>
      </c>
      <c r="H1437">
        <v>0.19</v>
      </c>
      <c r="I1437" t="s">
        <v>1825</v>
      </c>
      <c r="J1437">
        <v>519.15329999999994</v>
      </c>
    </row>
    <row r="1438" spans="1:10" x14ac:dyDescent="0.35">
      <c r="A1438" t="s">
        <v>3261</v>
      </c>
      <c r="B1438" s="2">
        <v>45830</v>
      </c>
      <c r="C1438" t="s">
        <v>575</v>
      </c>
      <c r="D1438" t="s">
        <v>1719</v>
      </c>
      <c r="E1438" t="s">
        <v>1788</v>
      </c>
      <c r="F1438">
        <v>2</v>
      </c>
      <c r="G1438">
        <v>611.25</v>
      </c>
      <c r="H1438">
        <v>0.22</v>
      </c>
      <c r="I1438" t="s">
        <v>1823</v>
      </c>
      <c r="J1438">
        <v>953.55000000000007</v>
      </c>
    </row>
    <row r="1439" spans="1:10" x14ac:dyDescent="0.35">
      <c r="A1439" t="s">
        <v>3262</v>
      </c>
      <c r="B1439" s="2">
        <v>45756</v>
      </c>
      <c r="C1439" t="s">
        <v>1421</v>
      </c>
      <c r="D1439" t="s">
        <v>1679</v>
      </c>
      <c r="E1439" t="s">
        <v>1756</v>
      </c>
      <c r="F1439">
        <v>1</v>
      </c>
      <c r="G1439">
        <v>209.93</v>
      </c>
      <c r="H1439">
        <v>0.21</v>
      </c>
      <c r="I1439" t="s">
        <v>1823</v>
      </c>
      <c r="J1439">
        <v>165.84469999999999</v>
      </c>
    </row>
    <row r="1440" spans="1:10" x14ac:dyDescent="0.35">
      <c r="A1440" t="s">
        <v>3263</v>
      </c>
      <c r="B1440" s="2">
        <v>45847</v>
      </c>
      <c r="C1440" t="s">
        <v>386</v>
      </c>
      <c r="D1440" t="s">
        <v>1745</v>
      </c>
      <c r="E1440" t="s">
        <v>1788</v>
      </c>
      <c r="F1440">
        <v>3</v>
      </c>
      <c r="G1440">
        <v>130.38999999999999</v>
      </c>
      <c r="H1440">
        <v>0.24</v>
      </c>
      <c r="I1440" t="s">
        <v>1825</v>
      </c>
      <c r="J1440">
        <v>297.28919999999999</v>
      </c>
    </row>
    <row r="1441" spans="1:10" x14ac:dyDescent="0.35">
      <c r="A1441" t="s">
        <v>3264</v>
      </c>
      <c r="B1441" s="2">
        <v>45322</v>
      </c>
      <c r="C1441" t="s">
        <v>922</v>
      </c>
      <c r="D1441" t="s">
        <v>1733</v>
      </c>
      <c r="E1441" t="s">
        <v>1778</v>
      </c>
      <c r="F1441">
        <v>2</v>
      </c>
      <c r="G1441">
        <v>846.18</v>
      </c>
      <c r="H1441">
        <v>0.1</v>
      </c>
      <c r="I1441" t="s">
        <v>1828</v>
      </c>
      <c r="J1441">
        <v>1523.124</v>
      </c>
    </row>
    <row r="1442" spans="1:10" x14ac:dyDescent="0.35">
      <c r="A1442" t="s">
        <v>3265</v>
      </c>
      <c r="B1442" s="2">
        <v>45829</v>
      </c>
      <c r="C1442" t="s">
        <v>1108</v>
      </c>
      <c r="D1442" t="s">
        <v>1687</v>
      </c>
      <c r="E1442" t="s">
        <v>1798</v>
      </c>
      <c r="F1442">
        <v>2</v>
      </c>
      <c r="G1442">
        <v>424.53</v>
      </c>
      <c r="H1442">
        <v>0.14000000000000001</v>
      </c>
      <c r="I1442" t="s">
        <v>1828</v>
      </c>
      <c r="J1442">
        <v>730.19159999999999</v>
      </c>
    </row>
    <row r="1443" spans="1:10" x14ac:dyDescent="0.35">
      <c r="A1443" t="s">
        <v>3266</v>
      </c>
      <c r="B1443" s="2">
        <v>45539</v>
      </c>
      <c r="C1443" t="s">
        <v>823</v>
      </c>
      <c r="D1443" t="s">
        <v>1723</v>
      </c>
      <c r="E1443" t="s">
        <v>1798</v>
      </c>
      <c r="F1443">
        <v>4</v>
      </c>
      <c r="G1443">
        <v>450.42</v>
      </c>
      <c r="H1443">
        <v>0.08</v>
      </c>
      <c r="I1443" t="s">
        <v>1828</v>
      </c>
      <c r="J1443">
        <v>1657.5455999999999</v>
      </c>
    </row>
    <row r="1444" spans="1:10" x14ac:dyDescent="0.35">
      <c r="A1444" t="s">
        <v>3267</v>
      </c>
      <c r="B1444" s="2">
        <v>45893</v>
      </c>
      <c r="C1444" t="s">
        <v>522</v>
      </c>
      <c r="D1444" t="s">
        <v>1599</v>
      </c>
      <c r="E1444" t="s">
        <v>1785</v>
      </c>
      <c r="F1444">
        <v>4</v>
      </c>
      <c r="G1444">
        <v>896.91</v>
      </c>
      <c r="H1444">
        <v>0.1</v>
      </c>
      <c r="I1444" t="s">
        <v>1823</v>
      </c>
      <c r="J1444">
        <v>3228.8760000000002</v>
      </c>
    </row>
    <row r="1445" spans="1:10" x14ac:dyDescent="0.35">
      <c r="A1445" t="s">
        <v>3268</v>
      </c>
      <c r="B1445" s="2">
        <v>45814</v>
      </c>
      <c r="C1445" t="s">
        <v>1491</v>
      </c>
      <c r="D1445" t="s">
        <v>1741</v>
      </c>
      <c r="E1445" t="s">
        <v>1788</v>
      </c>
      <c r="F1445">
        <v>3</v>
      </c>
      <c r="G1445">
        <v>679.38</v>
      </c>
      <c r="H1445">
        <v>0.3</v>
      </c>
      <c r="I1445" t="s">
        <v>1828</v>
      </c>
      <c r="J1445">
        <v>1426.6980000000001</v>
      </c>
    </row>
    <row r="1446" spans="1:10" x14ac:dyDescent="0.35">
      <c r="A1446" t="s">
        <v>3269</v>
      </c>
      <c r="B1446" s="2">
        <v>45571</v>
      </c>
      <c r="C1446" t="s">
        <v>75</v>
      </c>
      <c r="D1446" t="s">
        <v>1707</v>
      </c>
      <c r="E1446" t="s">
        <v>1803</v>
      </c>
      <c r="F1446">
        <v>3</v>
      </c>
      <c r="G1446">
        <v>483.63</v>
      </c>
      <c r="H1446">
        <v>0</v>
      </c>
      <c r="I1446" t="s">
        <v>1823</v>
      </c>
      <c r="J1446">
        <v>1450.89</v>
      </c>
    </row>
    <row r="1447" spans="1:10" x14ac:dyDescent="0.35">
      <c r="A1447" t="s">
        <v>3270</v>
      </c>
      <c r="B1447" s="2">
        <v>45542</v>
      </c>
      <c r="C1447" t="s">
        <v>124</v>
      </c>
      <c r="D1447" t="s">
        <v>1625</v>
      </c>
      <c r="E1447" t="s">
        <v>1751</v>
      </c>
      <c r="F1447">
        <v>3</v>
      </c>
      <c r="G1447">
        <v>158.27000000000001</v>
      </c>
      <c r="H1447">
        <v>0.24</v>
      </c>
      <c r="I1447" t="s">
        <v>1828</v>
      </c>
      <c r="J1447">
        <v>360.85559999999998</v>
      </c>
    </row>
    <row r="1448" spans="1:10" x14ac:dyDescent="0.35">
      <c r="A1448" t="s">
        <v>3271</v>
      </c>
      <c r="B1448" s="2">
        <v>45758</v>
      </c>
      <c r="C1448" t="s">
        <v>401</v>
      </c>
      <c r="D1448" t="s">
        <v>1548</v>
      </c>
      <c r="E1448" t="s">
        <v>1800</v>
      </c>
      <c r="F1448">
        <v>4</v>
      </c>
      <c r="G1448">
        <v>601.5</v>
      </c>
      <c r="H1448">
        <v>0.18</v>
      </c>
      <c r="I1448" t="s">
        <v>1823</v>
      </c>
      <c r="J1448">
        <v>1972.92</v>
      </c>
    </row>
    <row r="1449" spans="1:10" x14ac:dyDescent="0.35">
      <c r="A1449" t="s">
        <v>3272</v>
      </c>
      <c r="B1449" s="2">
        <v>45709</v>
      </c>
      <c r="C1449" t="s">
        <v>254</v>
      </c>
      <c r="D1449" t="s">
        <v>1609</v>
      </c>
      <c r="E1449" t="s">
        <v>1809</v>
      </c>
      <c r="F1449">
        <v>2</v>
      </c>
      <c r="G1449">
        <v>46.39</v>
      </c>
      <c r="H1449">
        <v>7.0000000000000007E-2</v>
      </c>
      <c r="I1449" t="s">
        <v>1823</v>
      </c>
      <c r="J1449">
        <v>86.285399999999996</v>
      </c>
    </row>
    <row r="1450" spans="1:10" x14ac:dyDescent="0.35">
      <c r="A1450" t="s">
        <v>3273</v>
      </c>
      <c r="B1450" s="2">
        <v>45587</v>
      </c>
      <c r="C1450" t="s">
        <v>413</v>
      </c>
      <c r="D1450" t="s">
        <v>1711</v>
      </c>
      <c r="E1450" t="s">
        <v>1781</v>
      </c>
      <c r="F1450">
        <v>4</v>
      </c>
      <c r="G1450">
        <v>892.28</v>
      </c>
      <c r="H1450">
        <v>0.23</v>
      </c>
      <c r="I1450" t="s">
        <v>1823</v>
      </c>
      <c r="J1450">
        <v>2748.2224000000001</v>
      </c>
    </row>
    <row r="1451" spans="1:10" x14ac:dyDescent="0.35">
      <c r="A1451" t="s">
        <v>3274</v>
      </c>
      <c r="B1451" s="2">
        <v>45494</v>
      </c>
      <c r="C1451" t="s">
        <v>715</v>
      </c>
      <c r="D1451" t="s">
        <v>1567</v>
      </c>
      <c r="E1451" t="s">
        <v>1778</v>
      </c>
      <c r="F1451">
        <v>2</v>
      </c>
      <c r="G1451">
        <v>164.23</v>
      </c>
      <c r="H1451">
        <v>0.17</v>
      </c>
      <c r="I1451" t="s">
        <v>1823</v>
      </c>
      <c r="J1451">
        <v>272.62180000000001</v>
      </c>
    </row>
    <row r="1452" spans="1:10" x14ac:dyDescent="0.35">
      <c r="A1452" t="s">
        <v>3275</v>
      </c>
      <c r="B1452" s="2">
        <v>45305</v>
      </c>
      <c r="C1452" t="s">
        <v>1396</v>
      </c>
      <c r="D1452" t="s">
        <v>1564</v>
      </c>
      <c r="E1452" t="s">
        <v>1778</v>
      </c>
      <c r="F1452">
        <v>1</v>
      </c>
      <c r="G1452">
        <v>484.23</v>
      </c>
      <c r="H1452">
        <v>0.12</v>
      </c>
      <c r="I1452" t="s">
        <v>1828</v>
      </c>
      <c r="J1452">
        <v>426.12240000000003</v>
      </c>
    </row>
    <row r="1453" spans="1:10" x14ac:dyDescent="0.35">
      <c r="A1453" t="s">
        <v>3276</v>
      </c>
      <c r="B1453" s="2">
        <v>45383</v>
      </c>
      <c r="C1453" t="s">
        <v>32</v>
      </c>
      <c r="D1453" t="s">
        <v>1617</v>
      </c>
      <c r="E1453" t="s">
        <v>1809</v>
      </c>
      <c r="F1453">
        <v>3</v>
      </c>
      <c r="G1453">
        <v>341.51</v>
      </c>
      <c r="H1453">
        <v>0.22</v>
      </c>
      <c r="I1453" t="s">
        <v>1828</v>
      </c>
      <c r="J1453">
        <v>799.13340000000005</v>
      </c>
    </row>
    <row r="1454" spans="1:10" x14ac:dyDescent="0.35">
      <c r="A1454" t="s">
        <v>3277</v>
      </c>
      <c r="B1454" s="2">
        <v>45788</v>
      </c>
      <c r="C1454" t="s">
        <v>383</v>
      </c>
      <c r="D1454" t="s">
        <v>1743</v>
      </c>
      <c r="E1454" t="s">
        <v>1796</v>
      </c>
      <c r="F1454">
        <v>3</v>
      </c>
      <c r="G1454">
        <v>758.87</v>
      </c>
      <c r="H1454">
        <v>0.11</v>
      </c>
      <c r="I1454" t="s">
        <v>1825</v>
      </c>
      <c r="J1454">
        <v>2026.1829</v>
      </c>
    </row>
    <row r="1455" spans="1:10" x14ac:dyDescent="0.35">
      <c r="A1455" t="s">
        <v>3278</v>
      </c>
      <c r="B1455" s="2">
        <v>45855</v>
      </c>
      <c r="C1455" t="s">
        <v>1448</v>
      </c>
      <c r="D1455" t="s">
        <v>1659</v>
      </c>
      <c r="E1455" t="s">
        <v>1793</v>
      </c>
      <c r="F1455">
        <v>3</v>
      </c>
      <c r="G1455">
        <v>560.52</v>
      </c>
      <c r="H1455">
        <v>0.17</v>
      </c>
      <c r="I1455" t="s">
        <v>1823</v>
      </c>
      <c r="J1455">
        <v>1395.6948</v>
      </c>
    </row>
    <row r="1456" spans="1:10" x14ac:dyDescent="0.35">
      <c r="A1456" t="s">
        <v>3279</v>
      </c>
      <c r="B1456" s="2">
        <v>45533</v>
      </c>
      <c r="C1456" t="s">
        <v>1100</v>
      </c>
      <c r="D1456" t="s">
        <v>1739</v>
      </c>
      <c r="E1456" t="s">
        <v>1806</v>
      </c>
      <c r="F1456">
        <v>2</v>
      </c>
      <c r="G1456">
        <v>977.18</v>
      </c>
      <c r="H1456">
        <v>0.19</v>
      </c>
      <c r="I1456" t="s">
        <v>1823</v>
      </c>
      <c r="J1456">
        <v>1583.0316</v>
      </c>
    </row>
    <row r="1457" spans="1:10" x14ac:dyDescent="0.35">
      <c r="A1457" t="s">
        <v>3280</v>
      </c>
      <c r="B1457" s="2">
        <v>45763</v>
      </c>
      <c r="C1457" t="s">
        <v>757</v>
      </c>
      <c r="D1457" t="s">
        <v>1579</v>
      </c>
      <c r="E1457" t="s">
        <v>1798</v>
      </c>
      <c r="F1457">
        <v>4</v>
      </c>
      <c r="G1457">
        <v>761.35</v>
      </c>
      <c r="H1457">
        <v>0.08</v>
      </c>
      <c r="I1457" t="s">
        <v>1823</v>
      </c>
      <c r="J1457">
        <v>2801.768</v>
      </c>
    </row>
    <row r="1458" spans="1:10" x14ac:dyDescent="0.35">
      <c r="A1458" t="s">
        <v>3281</v>
      </c>
      <c r="B1458" s="2">
        <v>45900</v>
      </c>
      <c r="C1458" t="s">
        <v>591</v>
      </c>
      <c r="D1458" t="s">
        <v>1681</v>
      </c>
      <c r="E1458" t="s">
        <v>1809</v>
      </c>
      <c r="F1458">
        <v>2</v>
      </c>
      <c r="G1458">
        <v>947.56</v>
      </c>
      <c r="H1458">
        <v>0.02</v>
      </c>
      <c r="I1458" t="s">
        <v>1828</v>
      </c>
      <c r="J1458">
        <v>1857.2175999999999</v>
      </c>
    </row>
    <row r="1459" spans="1:10" x14ac:dyDescent="0.35">
      <c r="A1459" t="s">
        <v>3282</v>
      </c>
      <c r="B1459" s="2">
        <v>45943</v>
      </c>
      <c r="C1459" t="s">
        <v>763</v>
      </c>
      <c r="D1459" t="s">
        <v>1633</v>
      </c>
      <c r="E1459" t="s">
        <v>1809</v>
      </c>
      <c r="F1459">
        <v>4</v>
      </c>
      <c r="G1459">
        <v>975.47</v>
      </c>
      <c r="H1459">
        <v>0.04</v>
      </c>
      <c r="I1459" t="s">
        <v>1823</v>
      </c>
      <c r="J1459">
        <v>3745.8047999999999</v>
      </c>
    </row>
    <row r="1460" spans="1:10" x14ac:dyDescent="0.35">
      <c r="A1460" t="s">
        <v>3283</v>
      </c>
      <c r="B1460" s="2">
        <v>45448</v>
      </c>
      <c r="C1460" t="s">
        <v>1468</v>
      </c>
      <c r="D1460" t="s">
        <v>1573</v>
      </c>
      <c r="E1460" t="s">
        <v>1785</v>
      </c>
      <c r="F1460">
        <v>3</v>
      </c>
      <c r="G1460">
        <v>769.06</v>
      </c>
      <c r="H1460">
        <v>0.23</v>
      </c>
      <c r="I1460" t="s">
        <v>1828</v>
      </c>
      <c r="J1460">
        <v>1776.5286000000001</v>
      </c>
    </row>
    <row r="1461" spans="1:10" x14ac:dyDescent="0.35">
      <c r="A1461" t="s">
        <v>3284</v>
      </c>
      <c r="B1461" s="2">
        <v>45929</v>
      </c>
      <c r="C1461" t="s">
        <v>1494</v>
      </c>
      <c r="D1461" t="s">
        <v>1625</v>
      </c>
      <c r="E1461" t="s">
        <v>1760</v>
      </c>
      <c r="F1461">
        <v>3</v>
      </c>
      <c r="G1461">
        <v>824.75</v>
      </c>
      <c r="H1461">
        <v>0.23</v>
      </c>
      <c r="I1461" t="s">
        <v>1823</v>
      </c>
      <c r="J1461">
        <v>1905.1724999999999</v>
      </c>
    </row>
    <row r="1462" spans="1:10" x14ac:dyDescent="0.35">
      <c r="A1462" t="s">
        <v>3285</v>
      </c>
      <c r="B1462" s="2">
        <v>45478</v>
      </c>
      <c r="C1462" t="s">
        <v>1248</v>
      </c>
      <c r="D1462" t="s">
        <v>1683</v>
      </c>
      <c r="E1462" t="s">
        <v>1768</v>
      </c>
      <c r="F1462">
        <v>2</v>
      </c>
      <c r="G1462">
        <v>821.35</v>
      </c>
      <c r="H1462">
        <v>0.11</v>
      </c>
      <c r="I1462" t="s">
        <v>1825</v>
      </c>
      <c r="J1462">
        <v>1462.0029999999999</v>
      </c>
    </row>
    <row r="1463" spans="1:10" x14ac:dyDescent="0.35">
      <c r="A1463" t="s">
        <v>3286</v>
      </c>
      <c r="B1463" s="2">
        <v>45723</v>
      </c>
      <c r="C1463" t="s">
        <v>1259</v>
      </c>
      <c r="D1463" t="s">
        <v>1573</v>
      </c>
      <c r="E1463" t="s">
        <v>1788</v>
      </c>
      <c r="F1463">
        <v>1</v>
      </c>
      <c r="G1463">
        <v>120.57</v>
      </c>
      <c r="H1463">
        <v>0.06</v>
      </c>
      <c r="I1463" t="s">
        <v>1825</v>
      </c>
      <c r="J1463">
        <v>113.33580000000001</v>
      </c>
    </row>
    <row r="1464" spans="1:10" x14ac:dyDescent="0.35">
      <c r="A1464" t="s">
        <v>3287</v>
      </c>
      <c r="B1464" s="2">
        <v>45240</v>
      </c>
      <c r="C1464" t="s">
        <v>1052</v>
      </c>
      <c r="D1464" t="s">
        <v>1725</v>
      </c>
      <c r="E1464" t="s">
        <v>1756</v>
      </c>
      <c r="F1464">
        <v>1</v>
      </c>
      <c r="G1464">
        <v>122.27</v>
      </c>
      <c r="H1464">
        <v>0.26</v>
      </c>
      <c r="I1464" t="s">
        <v>1825</v>
      </c>
      <c r="J1464">
        <v>90.479799999999997</v>
      </c>
    </row>
    <row r="1465" spans="1:10" x14ac:dyDescent="0.35">
      <c r="A1465" t="s">
        <v>3288</v>
      </c>
      <c r="B1465" s="2">
        <v>45890</v>
      </c>
      <c r="C1465" t="s">
        <v>564</v>
      </c>
      <c r="D1465" t="s">
        <v>1599</v>
      </c>
      <c r="E1465" t="s">
        <v>1760</v>
      </c>
      <c r="F1465">
        <v>2</v>
      </c>
      <c r="G1465">
        <v>182.89</v>
      </c>
      <c r="H1465">
        <v>0.11</v>
      </c>
      <c r="I1465" t="s">
        <v>1823</v>
      </c>
      <c r="J1465">
        <v>325.54419999999999</v>
      </c>
    </row>
    <row r="1466" spans="1:10" x14ac:dyDescent="0.35">
      <c r="A1466" t="s">
        <v>3289</v>
      </c>
      <c r="B1466" s="2">
        <v>45796</v>
      </c>
      <c r="C1466" t="s">
        <v>1159</v>
      </c>
      <c r="D1466" t="s">
        <v>1639</v>
      </c>
      <c r="E1466" t="s">
        <v>1768</v>
      </c>
      <c r="F1466">
        <v>1</v>
      </c>
      <c r="G1466">
        <v>695.26</v>
      </c>
      <c r="H1466">
        <v>0.23</v>
      </c>
      <c r="I1466" t="s">
        <v>1825</v>
      </c>
      <c r="J1466">
        <v>535.35019999999997</v>
      </c>
    </row>
    <row r="1467" spans="1:10" x14ac:dyDescent="0.35">
      <c r="A1467" t="s">
        <v>3290</v>
      </c>
      <c r="B1467" s="2">
        <v>45895</v>
      </c>
      <c r="C1467" t="s">
        <v>114</v>
      </c>
      <c r="D1467" t="s">
        <v>1605</v>
      </c>
      <c r="E1467" t="s">
        <v>1775</v>
      </c>
      <c r="F1467">
        <v>2</v>
      </c>
      <c r="G1467">
        <v>408.8</v>
      </c>
      <c r="H1467">
        <v>0.17</v>
      </c>
      <c r="I1467" t="s">
        <v>1828</v>
      </c>
      <c r="J1467">
        <v>678.60799999999995</v>
      </c>
    </row>
    <row r="1468" spans="1:10" x14ac:dyDescent="0.35">
      <c r="A1468" t="s">
        <v>3291</v>
      </c>
      <c r="B1468" s="2">
        <v>45676</v>
      </c>
      <c r="C1468" t="s">
        <v>729</v>
      </c>
      <c r="D1468" t="s">
        <v>1645</v>
      </c>
      <c r="E1468" t="s">
        <v>1781</v>
      </c>
      <c r="F1468">
        <v>3</v>
      </c>
      <c r="G1468">
        <v>512.15</v>
      </c>
      <c r="H1468">
        <v>0.12</v>
      </c>
      <c r="I1468" t="s">
        <v>1823</v>
      </c>
      <c r="J1468">
        <v>1352.076</v>
      </c>
    </row>
    <row r="1469" spans="1:10" x14ac:dyDescent="0.35">
      <c r="A1469" t="s">
        <v>3292</v>
      </c>
      <c r="B1469" s="2">
        <v>45568</v>
      </c>
      <c r="C1469" t="s">
        <v>1271</v>
      </c>
      <c r="D1469" t="s">
        <v>1564</v>
      </c>
      <c r="E1469" t="s">
        <v>1781</v>
      </c>
      <c r="F1469">
        <v>3</v>
      </c>
      <c r="G1469">
        <v>136.4</v>
      </c>
      <c r="H1469">
        <v>0.15</v>
      </c>
      <c r="I1469" t="s">
        <v>1825</v>
      </c>
      <c r="J1469">
        <v>347.82000000000011</v>
      </c>
    </row>
    <row r="1470" spans="1:10" x14ac:dyDescent="0.35">
      <c r="A1470" t="s">
        <v>3293</v>
      </c>
      <c r="B1470" s="2">
        <v>45272</v>
      </c>
      <c r="C1470" t="s">
        <v>578</v>
      </c>
      <c r="D1470" t="s">
        <v>1556</v>
      </c>
      <c r="E1470" t="s">
        <v>1765</v>
      </c>
      <c r="F1470">
        <v>2</v>
      </c>
      <c r="G1470">
        <v>42.51</v>
      </c>
      <c r="H1470">
        <v>0.04</v>
      </c>
      <c r="I1470" t="s">
        <v>1828</v>
      </c>
      <c r="J1470">
        <v>81.619199999999992</v>
      </c>
    </row>
    <row r="1471" spans="1:10" x14ac:dyDescent="0.35">
      <c r="A1471" t="s">
        <v>3294</v>
      </c>
      <c r="B1471" s="2">
        <v>45718</v>
      </c>
      <c r="C1471" t="s">
        <v>1123</v>
      </c>
      <c r="D1471" t="s">
        <v>1697</v>
      </c>
      <c r="E1471" t="s">
        <v>1778</v>
      </c>
      <c r="F1471">
        <v>3</v>
      </c>
      <c r="G1471">
        <v>582.1</v>
      </c>
      <c r="H1471">
        <v>0.12</v>
      </c>
      <c r="I1471" t="s">
        <v>1825</v>
      </c>
      <c r="J1471">
        <v>1536.7439999999999</v>
      </c>
    </row>
    <row r="1472" spans="1:10" x14ac:dyDescent="0.35">
      <c r="A1472" t="s">
        <v>3295</v>
      </c>
      <c r="B1472" s="2">
        <v>45356</v>
      </c>
      <c r="C1472" t="s">
        <v>710</v>
      </c>
      <c r="D1472" t="s">
        <v>1711</v>
      </c>
      <c r="E1472" t="s">
        <v>1806</v>
      </c>
      <c r="F1472">
        <v>4</v>
      </c>
      <c r="G1472">
        <v>461.52</v>
      </c>
      <c r="H1472">
        <v>0</v>
      </c>
      <c r="I1472" t="s">
        <v>1828</v>
      </c>
      <c r="J1472">
        <v>1846.08</v>
      </c>
    </row>
    <row r="1473" spans="1:10" x14ac:dyDescent="0.35">
      <c r="A1473" t="s">
        <v>3296</v>
      </c>
      <c r="B1473" s="2">
        <v>45552</v>
      </c>
      <c r="C1473" t="s">
        <v>1523</v>
      </c>
      <c r="D1473" t="s">
        <v>1579</v>
      </c>
      <c r="E1473" t="s">
        <v>1791</v>
      </c>
      <c r="F1473">
        <v>1</v>
      </c>
      <c r="G1473">
        <v>558.41999999999996</v>
      </c>
      <c r="H1473">
        <v>0.03</v>
      </c>
      <c r="I1473" t="s">
        <v>1823</v>
      </c>
      <c r="J1473">
        <v>541.66739999999993</v>
      </c>
    </row>
    <row r="1474" spans="1:10" x14ac:dyDescent="0.35">
      <c r="A1474" t="s">
        <v>3297</v>
      </c>
      <c r="B1474" s="2">
        <v>45288</v>
      </c>
      <c r="C1474" t="s">
        <v>838</v>
      </c>
      <c r="D1474" t="s">
        <v>1571</v>
      </c>
      <c r="E1474" t="s">
        <v>1809</v>
      </c>
      <c r="F1474">
        <v>4</v>
      </c>
      <c r="G1474">
        <v>700.98</v>
      </c>
      <c r="H1474">
        <v>0.12</v>
      </c>
      <c r="I1474" t="s">
        <v>1825</v>
      </c>
      <c r="J1474">
        <v>2467.4495999999999</v>
      </c>
    </row>
    <row r="1475" spans="1:10" x14ac:dyDescent="0.35">
      <c r="A1475" t="s">
        <v>3298</v>
      </c>
      <c r="B1475" s="2">
        <v>45605</v>
      </c>
      <c r="C1475" t="s">
        <v>1259</v>
      </c>
      <c r="D1475" t="s">
        <v>1717</v>
      </c>
      <c r="E1475" t="s">
        <v>1809</v>
      </c>
      <c r="F1475">
        <v>2</v>
      </c>
      <c r="G1475">
        <v>227.97</v>
      </c>
      <c r="H1475">
        <v>0.08</v>
      </c>
      <c r="I1475" t="s">
        <v>1828</v>
      </c>
      <c r="J1475">
        <v>419.46480000000003</v>
      </c>
    </row>
    <row r="1476" spans="1:10" x14ac:dyDescent="0.35">
      <c r="A1476" t="s">
        <v>3299</v>
      </c>
      <c r="B1476" s="2">
        <v>45516</v>
      </c>
      <c r="C1476" t="s">
        <v>1460</v>
      </c>
      <c r="D1476" t="s">
        <v>1625</v>
      </c>
      <c r="E1476" t="s">
        <v>1791</v>
      </c>
      <c r="F1476">
        <v>4</v>
      </c>
      <c r="G1476">
        <v>278.70999999999998</v>
      </c>
      <c r="H1476">
        <v>0.2</v>
      </c>
      <c r="I1476" t="s">
        <v>1825</v>
      </c>
      <c r="J1476">
        <v>891.87199999999996</v>
      </c>
    </row>
    <row r="1477" spans="1:10" x14ac:dyDescent="0.35">
      <c r="A1477" t="s">
        <v>3300</v>
      </c>
      <c r="B1477" s="2">
        <v>45379</v>
      </c>
      <c r="C1477" t="s">
        <v>826</v>
      </c>
      <c r="D1477" t="s">
        <v>1745</v>
      </c>
      <c r="E1477" t="s">
        <v>1781</v>
      </c>
      <c r="F1477">
        <v>2</v>
      </c>
      <c r="G1477">
        <v>916.12</v>
      </c>
      <c r="H1477">
        <v>0.05</v>
      </c>
      <c r="I1477" t="s">
        <v>1825</v>
      </c>
      <c r="J1477">
        <v>1740.6279999999999</v>
      </c>
    </row>
    <row r="1478" spans="1:10" x14ac:dyDescent="0.35">
      <c r="A1478" t="s">
        <v>3301</v>
      </c>
      <c r="B1478" s="2">
        <v>45567</v>
      </c>
      <c r="C1478" t="s">
        <v>454</v>
      </c>
      <c r="D1478" t="s">
        <v>1567</v>
      </c>
      <c r="E1478" t="s">
        <v>1793</v>
      </c>
      <c r="F1478">
        <v>4</v>
      </c>
      <c r="G1478">
        <v>228.98</v>
      </c>
      <c r="H1478">
        <v>0.22</v>
      </c>
      <c r="I1478" t="s">
        <v>1825</v>
      </c>
      <c r="J1478">
        <v>714.41759999999999</v>
      </c>
    </row>
    <row r="1479" spans="1:10" x14ac:dyDescent="0.35">
      <c r="A1479" t="s">
        <v>3302</v>
      </c>
      <c r="B1479" s="2">
        <v>45510</v>
      </c>
      <c r="C1479" t="s">
        <v>751</v>
      </c>
      <c r="D1479" t="s">
        <v>1725</v>
      </c>
      <c r="E1479" t="s">
        <v>1800</v>
      </c>
      <c r="F1479">
        <v>4</v>
      </c>
      <c r="G1479">
        <v>904.82</v>
      </c>
      <c r="H1479">
        <v>0.09</v>
      </c>
      <c r="I1479" t="s">
        <v>1825</v>
      </c>
      <c r="J1479">
        <v>3293.5448000000001</v>
      </c>
    </row>
    <row r="1480" spans="1:10" x14ac:dyDescent="0.35">
      <c r="A1480" t="s">
        <v>3303</v>
      </c>
      <c r="B1480" s="2">
        <v>45806</v>
      </c>
      <c r="C1480" t="s">
        <v>294</v>
      </c>
      <c r="D1480" t="s">
        <v>1593</v>
      </c>
      <c r="E1480" t="s">
        <v>1791</v>
      </c>
      <c r="F1480">
        <v>1</v>
      </c>
      <c r="G1480">
        <v>588.61</v>
      </c>
      <c r="H1480">
        <v>0.1</v>
      </c>
      <c r="I1480" t="s">
        <v>1825</v>
      </c>
      <c r="J1480">
        <v>529.74900000000002</v>
      </c>
    </row>
    <row r="1481" spans="1:10" x14ac:dyDescent="0.35">
      <c r="A1481" t="s">
        <v>3304</v>
      </c>
      <c r="B1481" s="2">
        <v>45240</v>
      </c>
      <c r="C1481" t="s">
        <v>395</v>
      </c>
      <c r="D1481" t="s">
        <v>1613</v>
      </c>
      <c r="E1481" t="s">
        <v>1765</v>
      </c>
      <c r="F1481">
        <v>4</v>
      </c>
      <c r="G1481">
        <v>695.97</v>
      </c>
      <c r="H1481">
        <v>0.02</v>
      </c>
      <c r="I1481" t="s">
        <v>1823</v>
      </c>
      <c r="J1481">
        <v>2728.2024000000001</v>
      </c>
    </row>
    <row r="1482" spans="1:10" x14ac:dyDescent="0.35">
      <c r="A1482" t="s">
        <v>3305</v>
      </c>
      <c r="B1482" s="2">
        <v>45309</v>
      </c>
      <c r="C1482" t="s">
        <v>950</v>
      </c>
      <c r="D1482" t="s">
        <v>1741</v>
      </c>
      <c r="E1482" t="s">
        <v>1791</v>
      </c>
      <c r="F1482">
        <v>2</v>
      </c>
      <c r="G1482">
        <v>181.42</v>
      </c>
      <c r="H1482">
        <v>0.08</v>
      </c>
      <c r="I1482" t="s">
        <v>1825</v>
      </c>
      <c r="J1482">
        <v>333.81279999999998</v>
      </c>
    </row>
    <row r="1483" spans="1:10" x14ac:dyDescent="0.35">
      <c r="A1483" t="s">
        <v>3306</v>
      </c>
      <c r="B1483" s="2">
        <v>45375</v>
      </c>
      <c r="C1483" t="s">
        <v>100</v>
      </c>
      <c r="D1483" t="s">
        <v>1741</v>
      </c>
      <c r="E1483" t="s">
        <v>1796</v>
      </c>
      <c r="F1483">
        <v>1</v>
      </c>
      <c r="G1483">
        <v>439.55</v>
      </c>
      <c r="H1483">
        <v>0.28999999999999998</v>
      </c>
      <c r="I1483" t="s">
        <v>1828</v>
      </c>
      <c r="J1483">
        <v>312.08049999999997</v>
      </c>
    </row>
    <row r="1484" spans="1:10" x14ac:dyDescent="0.35">
      <c r="A1484" t="s">
        <v>3307</v>
      </c>
      <c r="B1484" s="2">
        <v>45733</v>
      </c>
      <c r="C1484" t="s">
        <v>398</v>
      </c>
      <c r="D1484" t="s">
        <v>1657</v>
      </c>
      <c r="E1484" t="s">
        <v>1809</v>
      </c>
      <c r="F1484">
        <v>3</v>
      </c>
      <c r="G1484">
        <v>471.27</v>
      </c>
      <c r="H1484">
        <v>0.27</v>
      </c>
      <c r="I1484" t="s">
        <v>1828</v>
      </c>
      <c r="J1484">
        <v>1032.0813000000001</v>
      </c>
    </row>
    <row r="1485" spans="1:10" x14ac:dyDescent="0.35">
      <c r="A1485" t="s">
        <v>3308</v>
      </c>
      <c r="B1485" s="2">
        <v>45435</v>
      </c>
      <c r="C1485" t="s">
        <v>171</v>
      </c>
      <c r="D1485" t="s">
        <v>1665</v>
      </c>
      <c r="E1485" t="s">
        <v>1793</v>
      </c>
      <c r="F1485">
        <v>1</v>
      </c>
      <c r="G1485">
        <v>758.89</v>
      </c>
      <c r="H1485">
        <v>0.1</v>
      </c>
      <c r="I1485" t="s">
        <v>1823</v>
      </c>
      <c r="J1485">
        <v>683.00099999999998</v>
      </c>
    </row>
    <row r="1486" spans="1:10" x14ac:dyDescent="0.35">
      <c r="A1486" t="s">
        <v>3309</v>
      </c>
      <c r="B1486" s="2">
        <v>45864</v>
      </c>
      <c r="C1486" t="s">
        <v>1491</v>
      </c>
      <c r="D1486" t="s">
        <v>1737</v>
      </c>
      <c r="E1486" t="s">
        <v>1800</v>
      </c>
      <c r="F1486">
        <v>4</v>
      </c>
      <c r="G1486">
        <v>918.1</v>
      </c>
      <c r="H1486">
        <v>0.19</v>
      </c>
      <c r="I1486" t="s">
        <v>1828</v>
      </c>
      <c r="J1486">
        <v>2974.6439999999998</v>
      </c>
    </row>
    <row r="1487" spans="1:10" x14ac:dyDescent="0.35">
      <c r="A1487" t="s">
        <v>3310</v>
      </c>
      <c r="B1487" s="2">
        <v>45569</v>
      </c>
      <c r="C1487" t="s">
        <v>826</v>
      </c>
      <c r="D1487" t="s">
        <v>1735</v>
      </c>
      <c r="E1487" t="s">
        <v>1791</v>
      </c>
      <c r="F1487">
        <v>1</v>
      </c>
      <c r="G1487">
        <v>861.5</v>
      </c>
      <c r="H1487">
        <v>0.05</v>
      </c>
      <c r="I1487" t="s">
        <v>1828</v>
      </c>
      <c r="J1487">
        <v>818.42499999999995</v>
      </c>
    </row>
    <row r="1488" spans="1:10" x14ac:dyDescent="0.35">
      <c r="A1488" t="s">
        <v>3311</v>
      </c>
      <c r="B1488" s="2">
        <v>45664</v>
      </c>
      <c r="C1488" t="s">
        <v>1424</v>
      </c>
      <c r="D1488" t="s">
        <v>1591</v>
      </c>
      <c r="E1488" t="s">
        <v>1798</v>
      </c>
      <c r="F1488">
        <v>1</v>
      </c>
      <c r="G1488">
        <v>588.29999999999995</v>
      </c>
      <c r="H1488">
        <v>0.26</v>
      </c>
      <c r="I1488" t="s">
        <v>1828</v>
      </c>
      <c r="J1488">
        <v>435.34199999999998</v>
      </c>
    </row>
    <row r="1489" spans="1:10" x14ac:dyDescent="0.35">
      <c r="A1489" t="s">
        <v>3312</v>
      </c>
      <c r="B1489" s="2">
        <v>45645</v>
      </c>
      <c r="C1489" t="s">
        <v>1424</v>
      </c>
      <c r="D1489" t="s">
        <v>1657</v>
      </c>
      <c r="E1489" t="s">
        <v>1778</v>
      </c>
      <c r="F1489">
        <v>1</v>
      </c>
      <c r="G1489">
        <v>917.26</v>
      </c>
      <c r="H1489">
        <v>0.05</v>
      </c>
      <c r="I1489" t="s">
        <v>1825</v>
      </c>
      <c r="J1489">
        <v>871.39699999999993</v>
      </c>
    </row>
    <row r="1490" spans="1:10" x14ac:dyDescent="0.35">
      <c r="A1490" t="s">
        <v>3313</v>
      </c>
      <c r="B1490" s="2">
        <v>45449</v>
      </c>
      <c r="C1490" t="s">
        <v>748</v>
      </c>
      <c r="D1490" t="s">
        <v>1556</v>
      </c>
      <c r="E1490" t="s">
        <v>1809</v>
      </c>
      <c r="F1490">
        <v>4</v>
      </c>
      <c r="G1490">
        <v>96.78</v>
      </c>
      <c r="H1490">
        <v>0.11</v>
      </c>
      <c r="I1490" t="s">
        <v>1825</v>
      </c>
      <c r="J1490">
        <v>344.53680000000003</v>
      </c>
    </row>
    <row r="1491" spans="1:10" x14ac:dyDescent="0.35">
      <c r="A1491" t="s">
        <v>3314</v>
      </c>
      <c r="B1491" s="2">
        <v>45629</v>
      </c>
      <c r="C1491" t="s">
        <v>1471</v>
      </c>
      <c r="D1491" t="s">
        <v>1603</v>
      </c>
      <c r="E1491" t="s">
        <v>1768</v>
      </c>
      <c r="F1491">
        <v>3</v>
      </c>
      <c r="G1491">
        <v>199.41</v>
      </c>
      <c r="H1491">
        <v>0.16</v>
      </c>
      <c r="I1491" t="s">
        <v>1828</v>
      </c>
      <c r="J1491">
        <v>502.51319999999998</v>
      </c>
    </row>
    <row r="1492" spans="1:10" x14ac:dyDescent="0.35">
      <c r="A1492" t="s">
        <v>3315</v>
      </c>
      <c r="B1492" s="2">
        <v>45739</v>
      </c>
      <c r="C1492" t="s">
        <v>85</v>
      </c>
      <c r="D1492" t="s">
        <v>1655</v>
      </c>
      <c r="E1492" t="s">
        <v>1785</v>
      </c>
      <c r="F1492">
        <v>1</v>
      </c>
      <c r="G1492">
        <v>687.91</v>
      </c>
      <c r="H1492">
        <v>0.25</v>
      </c>
      <c r="I1492" t="s">
        <v>1823</v>
      </c>
      <c r="J1492">
        <v>515.9325</v>
      </c>
    </row>
    <row r="1493" spans="1:10" x14ac:dyDescent="0.35">
      <c r="A1493" t="s">
        <v>3316</v>
      </c>
      <c r="B1493" s="2">
        <v>45849</v>
      </c>
      <c r="C1493" t="s">
        <v>153</v>
      </c>
      <c r="D1493" t="s">
        <v>1689</v>
      </c>
      <c r="E1493" t="s">
        <v>1760</v>
      </c>
      <c r="F1493">
        <v>3</v>
      </c>
      <c r="G1493">
        <v>769.62</v>
      </c>
      <c r="H1493">
        <v>0.09</v>
      </c>
      <c r="I1493" t="s">
        <v>1825</v>
      </c>
      <c r="J1493">
        <v>2101.0626000000002</v>
      </c>
    </row>
    <row r="1494" spans="1:10" x14ac:dyDescent="0.35">
      <c r="A1494" t="s">
        <v>3317</v>
      </c>
      <c r="B1494" s="2">
        <v>45230</v>
      </c>
      <c r="C1494" t="s">
        <v>712</v>
      </c>
      <c r="D1494" t="s">
        <v>1552</v>
      </c>
      <c r="E1494" t="s">
        <v>1765</v>
      </c>
      <c r="F1494">
        <v>1</v>
      </c>
      <c r="G1494">
        <v>492.05</v>
      </c>
      <c r="H1494">
        <v>0.27</v>
      </c>
      <c r="I1494" t="s">
        <v>1823</v>
      </c>
      <c r="J1494">
        <v>359.19650000000001</v>
      </c>
    </row>
    <row r="1495" spans="1:10" x14ac:dyDescent="0.35">
      <c r="A1495" t="s">
        <v>3318</v>
      </c>
      <c r="B1495" s="2">
        <v>45292</v>
      </c>
      <c r="C1495" t="s">
        <v>368</v>
      </c>
      <c r="D1495" t="s">
        <v>1581</v>
      </c>
      <c r="E1495" t="s">
        <v>1793</v>
      </c>
      <c r="F1495">
        <v>2</v>
      </c>
      <c r="G1495">
        <v>428.55</v>
      </c>
      <c r="H1495">
        <v>0</v>
      </c>
      <c r="I1495" t="s">
        <v>1825</v>
      </c>
      <c r="J1495">
        <v>857.1</v>
      </c>
    </row>
    <row r="1496" spans="1:10" x14ac:dyDescent="0.35">
      <c r="A1496" t="s">
        <v>3319</v>
      </c>
      <c r="B1496" s="2">
        <v>45251</v>
      </c>
      <c r="C1496" t="s">
        <v>736</v>
      </c>
      <c r="D1496" t="s">
        <v>1567</v>
      </c>
      <c r="E1496" t="s">
        <v>1800</v>
      </c>
      <c r="F1496">
        <v>4</v>
      </c>
      <c r="G1496">
        <v>316.18</v>
      </c>
      <c r="H1496">
        <v>0.12</v>
      </c>
      <c r="I1496" t="s">
        <v>1823</v>
      </c>
      <c r="J1496">
        <v>1112.9536000000001</v>
      </c>
    </row>
    <row r="1497" spans="1:10" x14ac:dyDescent="0.35">
      <c r="A1497" t="s">
        <v>3320</v>
      </c>
      <c r="B1497" s="2">
        <v>45555</v>
      </c>
      <c r="C1497" t="s">
        <v>40</v>
      </c>
      <c r="D1497" t="s">
        <v>1573</v>
      </c>
      <c r="E1497" t="s">
        <v>1765</v>
      </c>
      <c r="F1497">
        <v>3</v>
      </c>
      <c r="G1497">
        <v>162.16999999999999</v>
      </c>
      <c r="H1497">
        <v>0.15</v>
      </c>
      <c r="I1497" t="s">
        <v>1825</v>
      </c>
      <c r="J1497">
        <v>413.5335</v>
      </c>
    </row>
    <row r="1498" spans="1:10" x14ac:dyDescent="0.35">
      <c r="A1498" t="s">
        <v>3321</v>
      </c>
      <c r="B1498" s="2">
        <v>45385</v>
      </c>
      <c r="C1498" t="s">
        <v>1040</v>
      </c>
      <c r="D1498" t="s">
        <v>1552</v>
      </c>
      <c r="E1498" t="s">
        <v>1765</v>
      </c>
      <c r="F1498">
        <v>3</v>
      </c>
      <c r="G1498">
        <v>698.14</v>
      </c>
      <c r="H1498">
        <v>0.04</v>
      </c>
      <c r="I1498" t="s">
        <v>1825</v>
      </c>
      <c r="J1498">
        <v>2010.6432</v>
      </c>
    </row>
    <row r="1499" spans="1:10" x14ac:dyDescent="0.35">
      <c r="A1499" t="s">
        <v>3322</v>
      </c>
      <c r="B1499" s="2">
        <v>45787</v>
      </c>
      <c r="C1499" t="s">
        <v>977</v>
      </c>
      <c r="D1499" t="s">
        <v>1695</v>
      </c>
      <c r="E1499" t="s">
        <v>1809</v>
      </c>
      <c r="F1499">
        <v>1</v>
      </c>
      <c r="G1499">
        <v>478.08</v>
      </c>
      <c r="H1499">
        <v>7.0000000000000007E-2</v>
      </c>
      <c r="I1499" t="s">
        <v>1828</v>
      </c>
      <c r="J1499">
        <v>444.61439999999988</v>
      </c>
    </row>
    <row r="1500" spans="1:10" x14ac:dyDescent="0.35">
      <c r="A1500" t="s">
        <v>3323</v>
      </c>
      <c r="B1500" s="2">
        <v>45822</v>
      </c>
      <c r="C1500" t="s">
        <v>677</v>
      </c>
      <c r="D1500" t="s">
        <v>1665</v>
      </c>
      <c r="E1500" t="s">
        <v>1778</v>
      </c>
      <c r="F1500">
        <v>2</v>
      </c>
      <c r="G1500">
        <v>958.64</v>
      </c>
      <c r="H1500">
        <v>0.2</v>
      </c>
      <c r="I1500" t="s">
        <v>1825</v>
      </c>
      <c r="J1500">
        <v>1533.8240000000001</v>
      </c>
    </row>
    <row r="1501" spans="1:10" x14ac:dyDescent="0.35">
      <c r="A1501" t="s">
        <v>3324</v>
      </c>
      <c r="B1501" s="2">
        <v>45590</v>
      </c>
      <c r="C1501" t="s">
        <v>1430</v>
      </c>
      <c r="D1501" t="s">
        <v>1629</v>
      </c>
      <c r="E1501" t="s">
        <v>1793</v>
      </c>
      <c r="F1501">
        <v>2</v>
      </c>
      <c r="G1501">
        <v>581.19000000000005</v>
      </c>
      <c r="H1501">
        <v>7.0000000000000007E-2</v>
      </c>
      <c r="I1501" t="s">
        <v>1828</v>
      </c>
      <c r="J1501">
        <v>1081.0134</v>
      </c>
    </row>
    <row r="1502" spans="1:10" x14ac:dyDescent="0.35">
      <c r="A1502" t="s">
        <v>3325</v>
      </c>
      <c r="B1502" s="2">
        <v>45618</v>
      </c>
      <c r="C1502" t="s">
        <v>392</v>
      </c>
      <c r="D1502" t="s">
        <v>1745</v>
      </c>
      <c r="E1502" t="s">
        <v>1791</v>
      </c>
      <c r="F1502">
        <v>1</v>
      </c>
      <c r="G1502">
        <v>736.54</v>
      </c>
      <c r="H1502">
        <v>0.16</v>
      </c>
      <c r="I1502" t="s">
        <v>1825</v>
      </c>
      <c r="J1502">
        <v>618.69359999999995</v>
      </c>
    </row>
    <row r="1503" spans="1:10" x14ac:dyDescent="0.35">
      <c r="A1503" t="s">
        <v>3326</v>
      </c>
      <c r="B1503" s="2">
        <v>45586</v>
      </c>
      <c r="C1503" t="s">
        <v>1248</v>
      </c>
      <c r="D1503" t="s">
        <v>1677</v>
      </c>
      <c r="E1503" t="s">
        <v>1800</v>
      </c>
      <c r="F1503">
        <v>1</v>
      </c>
      <c r="G1503">
        <v>524</v>
      </c>
      <c r="H1503">
        <v>0.28000000000000003</v>
      </c>
      <c r="I1503" t="s">
        <v>1823</v>
      </c>
      <c r="J1503">
        <v>377.28</v>
      </c>
    </row>
    <row r="1504" spans="1:10" x14ac:dyDescent="0.35">
      <c r="A1504" t="s">
        <v>3327</v>
      </c>
      <c r="B1504" s="2">
        <v>45548</v>
      </c>
      <c r="C1504" t="s">
        <v>177</v>
      </c>
      <c r="D1504" t="s">
        <v>1603</v>
      </c>
      <c r="E1504" t="s">
        <v>1765</v>
      </c>
      <c r="F1504">
        <v>4</v>
      </c>
      <c r="G1504">
        <v>566.09</v>
      </c>
      <c r="H1504">
        <v>0.28000000000000003</v>
      </c>
      <c r="I1504" t="s">
        <v>1828</v>
      </c>
      <c r="J1504">
        <v>1630.3391999999999</v>
      </c>
    </row>
    <row r="1505" spans="1:10" x14ac:dyDescent="0.35">
      <c r="A1505" t="s">
        <v>3328</v>
      </c>
      <c r="B1505" s="2">
        <v>45772</v>
      </c>
      <c r="C1505" t="s">
        <v>826</v>
      </c>
      <c r="D1505" t="s">
        <v>1589</v>
      </c>
      <c r="E1505" t="s">
        <v>1788</v>
      </c>
      <c r="F1505">
        <v>1</v>
      </c>
      <c r="G1505">
        <v>251.99</v>
      </c>
      <c r="H1505">
        <v>0.09</v>
      </c>
      <c r="I1505" t="s">
        <v>1823</v>
      </c>
      <c r="J1505">
        <v>229.3109</v>
      </c>
    </row>
    <row r="1506" spans="1:10" x14ac:dyDescent="0.35">
      <c r="A1506" t="s">
        <v>3329</v>
      </c>
      <c r="B1506" s="2">
        <v>45361</v>
      </c>
      <c r="C1506" t="s">
        <v>715</v>
      </c>
      <c r="D1506" t="s">
        <v>1581</v>
      </c>
      <c r="E1506" t="s">
        <v>1812</v>
      </c>
      <c r="F1506">
        <v>1</v>
      </c>
      <c r="G1506">
        <v>259.2</v>
      </c>
      <c r="H1506">
        <v>0.27</v>
      </c>
      <c r="I1506" t="s">
        <v>1828</v>
      </c>
      <c r="J1506">
        <v>189.21600000000001</v>
      </c>
    </row>
    <row r="1507" spans="1:10" x14ac:dyDescent="0.35">
      <c r="A1507" t="s">
        <v>3330</v>
      </c>
      <c r="B1507" s="2">
        <v>45235</v>
      </c>
      <c r="C1507" t="s">
        <v>1379</v>
      </c>
      <c r="D1507" t="s">
        <v>1665</v>
      </c>
      <c r="E1507" t="s">
        <v>1800</v>
      </c>
      <c r="F1507">
        <v>1</v>
      </c>
      <c r="G1507">
        <v>935.66</v>
      </c>
      <c r="H1507">
        <v>0.26</v>
      </c>
      <c r="I1507" t="s">
        <v>1825</v>
      </c>
      <c r="J1507">
        <v>692.38839999999993</v>
      </c>
    </row>
    <row r="1508" spans="1:10" x14ac:dyDescent="0.35">
      <c r="A1508" t="s">
        <v>3331</v>
      </c>
      <c r="B1508" s="2">
        <v>45864</v>
      </c>
      <c r="C1508" t="s">
        <v>1445</v>
      </c>
      <c r="D1508" t="s">
        <v>1617</v>
      </c>
      <c r="E1508" t="s">
        <v>1781</v>
      </c>
      <c r="F1508">
        <v>4</v>
      </c>
      <c r="G1508">
        <v>480.75</v>
      </c>
      <c r="H1508">
        <v>0.02</v>
      </c>
      <c r="I1508" t="s">
        <v>1823</v>
      </c>
      <c r="J1508">
        <v>1884.54</v>
      </c>
    </row>
    <row r="1509" spans="1:10" x14ac:dyDescent="0.35">
      <c r="A1509" t="s">
        <v>3332</v>
      </c>
      <c r="B1509" s="2">
        <v>45681</v>
      </c>
      <c r="C1509" t="s">
        <v>1153</v>
      </c>
      <c r="D1509" t="s">
        <v>1709</v>
      </c>
      <c r="E1509" t="s">
        <v>1800</v>
      </c>
      <c r="F1509">
        <v>2</v>
      </c>
      <c r="G1509">
        <v>457.83</v>
      </c>
      <c r="H1509">
        <v>0.01</v>
      </c>
      <c r="I1509" t="s">
        <v>1828</v>
      </c>
      <c r="J1509">
        <v>906.50339999999994</v>
      </c>
    </row>
    <row r="1510" spans="1:10" x14ac:dyDescent="0.35">
      <c r="A1510" t="s">
        <v>3333</v>
      </c>
      <c r="B1510" s="2">
        <v>45905</v>
      </c>
      <c r="C1510" t="s">
        <v>546</v>
      </c>
      <c r="D1510" t="s">
        <v>1643</v>
      </c>
      <c r="E1510" t="s">
        <v>1798</v>
      </c>
      <c r="F1510">
        <v>1</v>
      </c>
      <c r="G1510">
        <v>994.63</v>
      </c>
      <c r="H1510">
        <v>0.28000000000000003</v>
      </c>
      <c r="I1510" t="s">
        <v>1823</v>
      </c>
      <c r="J1510">
        <v>716.1336</v>
      </c>
    </row>
    <row r="1511" spans="1:10" x14ac:dyDescent="0.35">
      <c r="A1511" t="s">
        <v>3334</v>
      </c>
      <c r="B1511" s="2">
        <v>45765</v>
      </c>
      <c r="C1511" t="s">
        <v>784</v>
      </c>
      <c r="D1511" t="s">
        <v>1727</v>
      </c>
      <c r="E1511" t="s">
        <v>1751</v>
      </c>
      <c r="F1511">
        <v>3</v>
      </c>
      <c r="G1511">
        <v>65.569999999999993</v>
      </c>
      <c r="H1511">
        <v>0.3</v>
      </c>
      <c r="I1511" t="s">
        <v>1828</v>
      </c>
      <c r="J1511">
        <v>137.697</v>
      </c>
    </row>
    <row r="1512" spans="1:10" x14ac:dyDescent="0.35">
      <c r="A1512" t="s">
        <v>3335</v>
      </c>
      <c r="B1512" s="2">
        <v>45821</v>
      </c>
      <c r="C1512" t="s">
        <v>534</v>
      </c>
      <c r="D1512" t="s">
        <v>1663</v>
      </c>
      <c r="E1512" t="s">
        <v>1806</v>
      </c>
      <c r="F1512">
        <v>3</v>
      </c>
      <c r="G1512">
        <v>622.98</v>
      </c>
      <c r="H1512">
        <v>0.28000000000000003</v>
      </c>
      <c r="I1512" t="s">
        <v>1825</v>
      </c>
      <c r="J1512">
        <v>1345.6368</v>
      </c>
    </row>
    <row r="1513" spans="1:10" x14ac:dyDescent="0.35">
      <c r="A1513" t="s">
        <v>3336</v>
      </c>
      <c r="B1513" s="2">
        <v>45691</v>
      </c>
      <c r="C1513" t="s">
        <v>799</v>
      </c>
      <c r="D1513" t="s">
        <v>1657</v>
      </c>
      <c r="E1513" t="s">
        <v>1796</v>
      </c>
      <c r="F1513">
        <v>1</v>
      </c>
      <c r="G1513">
        <v>170.68</v>
      </c>
      <c r="H1513">
        <v>0.13</v>
      </c>
      <c r="I1513" t="s">
        <v>1825</v>
      </c>
      <c r="J1513">
        <v>148.49160000000001</v>
      </c>
    </row>
    <row r="1514" spans="1:10" x14ac:dyDescent="0.35">
      <c r="A1514" t="s">
        <v>3337</v>
      </c>
      <c r="B1514" s="2">
        <v>45860</v>
      </c>
      <c r="C1514" t="s">
        <v>343</v>
      </c>
      <c r="D1514" t="s">
        <v>1559</v>
      </c>
      <c r="E1514" t="s">
        <v>1781</v>
      </c>
      <c r="F1514">
        <v>4</v>
      </c>
      <c r="G1514">
        <v>797.83</v>
      </c>
      <c r="H1514">
        <v>0.08</v>
      </c>
      <c r="I1514" t="s">
        <v>1823</v>
      </c>
      <c r="J1514">
        <v>2936.0144</v>
      </c>
    </row>
    <row r="1515" spans="1:10" x14ac:dyDescent="0.35">
      <c r="A1515" t="s">
        <v>3338</v>
      </c>
      <c r="B1515" s="2">
        <v>45922</v>
      </c>
      <c r="C1515" t="s">
        <v>349</v>
      </c>
      <c r="D1515" t="s">
        <v>1548</v>
      </c>
      <c r="E1515" t="s">
        <v>1803</v>
      </c>
      <c r="F1515">
        <v>1</v>
      </c>
      <c r="G1515">
        <v>372.75</v>
      </c>
      <c r="H1515">
        <v>0.12</v>
      </c>
      <c r="I1515" t="s">
        <v>1823</v>
      </c>
      <c r="J1515">
        <v>328.02</v>
      </c>
    </row>
    <row r="1516" spans="1:10" x14ac:dyDescent="0.35">
      <c r="A1516" t="s">
        <v>3339</v>
      </c>
      <c r="B1516" s="2">
        <v>45477</v>
      </c>
      <c r="C1516" t="s">
        <v>1234</v>
      </c>
      <c r="D1516" t="s">
        <v>1669</v>
      </c>
      <c r="E1516" t="s">
        <v>1768</v>
      </c>
      <c r="F1516">
        <v>1</v>
      </c>
      <c r="G1516">
        <v>994.18</v>
      </c>
      <c r="H1516">
        <v>0.05</v>
      </c>
      <c r="I1516" t="s">
        <v>1825</v>
      </c>
      <c r="J1516">
        <v>944.47099999999989</v>
      </c>
    </row>
    <row r="1517" spans="1:10" x14ac:dyDescent="0.35">
      <c r="A1517" t="s">
        <v>3340</v>
      </c>
      <c r="B1517" s="2">
        <v>45504</v>
      </c>
      <c r="C1517" t="s">
        <v>1309</v>
      </c>
      <c r="D1517" t="s">
        <v>1587</v>
      </c>
      <c r="E1517" t="s">
        <v>1796</v>
      </c>
      <c r="F1517">
        <v>1</v>
      </c>
      <c r="G1517">
        <v>136.12</v>
      </c>
      <c r="H1517">
        <v>7.0000000000000007E-2</v>
      </c>
      <c r="I1517" t="s">
        <v>1823</v>
      </c>
      <c r="J1517">
        <v>126.5916</v>
      </c>
    </row>
    <row r="1518" spans="1:10" x14ac:dyDescent="0.35">
      <c r="A1518" t="s">
        <v>3341</v>
      </c>
      <c r="B1518" s="2">
        <v>45862</v>
      </c>
      <c r="C1518" t="s">
        <v>124</v>
      </c>
      <c r="D1518" t="s">
        <v>1651</v>
      </c>
      <c r="E1518" t="s">
        <v>1809</v>
      </c>
      <c r="F1518">
        <v>3</v>
      </c>
      <c r="G1518">
        <v>634.45000000000005</v>
      </c>
      <c r="H1518">
        <v>0.17</v>
      </c>
      <c r="I1518" t="s">
        <v>1825</v>
      </c>
      <c r="J1518">
        <v>1579.7805000000001</v>
      </c>
    </row>
    <row r="1519" spans="1:10" x14ac:dyDescent="0.35">
      <c r="A1519" t="s">
        <v>3342</v>
      </c>
      <c r="B1519" s="2">
        <v>45579</v>
      </c>
      <c r="C1519" t="s">
        <v>1034</v>
      </c>
      <c r="D1519" t="s">
        <v>1675</v>
      </c>
      <c r="E1519" t="s">
        <v>1751</v>
      </c>
      <c r="F1519">
        <v>4</v>
      </c>
      <c r="G1519">
        <v>179.62</v>
      </c>
      <c r="H1519">
        <v>0.05</v>
      </c>
      <c r="I1519" t="s">
        <v>1823</v>
      </c>
      <c r="J1519">
        <v>682.55600000000004</v>
      </c>
    </row>
    <row r="1520" spans="1:10" x14ac:dyDescent="0.35">
      <c r="A1520" t="s">
        <v>3343</v>
      </c>
      <c r="B1520" s="2">
        <v>45658</v>
      </c>
      <c r="C1520" t="s">
        <v>931</v>
      </c>
      <c r="D1520" t="s">
        <v>1587</v>
      </c>
      <c r="E1520" t="s">
        <v>1809</v>
      </c>
      <c r="F1520">
        <v>4</v>
      </c>
      <c r="G1520">
        <v>558.83000000000004</v>
      </c>
      <c r="H1520">
        <v>0.16</v>
      </c>
      <c r="I1520" t="s">
        <v>1825</v>
      </c>
      <c r="J1520">
        <v>1877.6687999999999</v>
      </c>
    </row>
    <row r="1521" spans="1:10" x14ac:dyDescent="0.35">
      <c r="A1521" t="s">
        <v>3344</v>
      </c>
      <c r="B1521" s="2">
        <v>45664</v>
      </c>
      <c r="C1521" t="s">
        <v>567</v>
      </c>
      <c r="D1521" t="s">
        <v>1735</v>
      </c>
      <c r="E1521" t="s">
        <v>1775</v>
      </c>
      <c r="F1521">
        <v>2</v>
      </c>
      <c r="G1521">
        <v>859.74</v>
      </c>
      <c r="H1521">
        <v>0.25</v>
      </c>
      <c r="I1521" t="s">
        <v>1828</v>
      </c>
      <c r="J1521">
        <v>1289.6099999999999</v>
      </c>
    </row>
    <row r="1522" spans="1:10" x14ac:dyDescent="0.35">
      <c r="A1522" t="s">
        <v>3345</v>
      </c>
      <c r="B1522" s="2">
        <v>45936</v>
      </c>
      <c r="C1522" t="s">
        <v>374</v>
      </c>
      <c r="D1522" t="s">
        <v>1677</v>
      </c>
      <c r="E1522" t="s">
        <v>1803</v>
      </c>
      <c r="F1522">
        <v>3</v>
      </c>
      <c r="G1522">
        <v>578.47</v>
      </c>
      <c r="H1522">
        <v>0.06</v>
      </c>
      <c r="I1522" t="s">
        <v>1828</v>
      </c>
      <c r="J1522">
        <v>1631.2854</v>
      </c>
    </row>
    <row r="1523" spans="1:10" x14ac:dyDescent="0.35">
      <c r="A1523" t="s">
        <v>3346</v>
      </c>
      <c r="B1523" s="2">
        <v>45344</v>
      </c>
      <c r="C1523" t="s">
        <v>207</v>
      </c>
      <c r="D1523" t="s">
        <v>1589</v>
      </c>
      <c r="E1523" t="s">
        <v>1793</v>
      </c>
      <c r="F1523">
        <v>1</v>
      </c>
      <c r="G1523">
        <v>440.48</v>
      </c>
      <c r="H1523">
        <v>0.11</v>
      </c>
      <c r="I1523" t="s">
        <v>1828</v>
      </c>
      <c r="J1523">
        <v>392.02720000000011</v>
      </c>
    </row>
    <row r="1524" spans="1:10" x14ac:dyDescent="0.35">
      <c r="A1524" t="s">
        <v>3347</v>
      </c>
      <c r="B1524" s="2">
        <v>45329</v>
      </c>
      <c r="C1524" t="s">
        <v>75</v>
      </c>
      <c r="D1524" t="s">
        <v>1579</v>
      </c>
      <c r="E1524" t="s">
        <v>1812</v>
      </c>
      <c r="F1524">
        <v>2</v>
      </c>
      <c r="G1524">
        <v>303.67</v>
      </c>
      <c r="H1524">
        <v>0.05</v>
      </c>
      <c r="I1524" t="s">
        <v>1825</v>
      </c>
      <c r="J1524">
        <v>576.97299999999996</v>
      </c>
    </row>
    <row r="1525" spans="1:10" x14ac:dyDescent="0.35">
      <c r="A1525" t="s">
        <v>3348</v>
      </c>
      <c r="B1525" s="2">
        <v>45895</v>
      </c>
      <c r="C1525" t="s">
        <v>1055</v>
      </c>
      <c r="D1525" t="s">
        <v>1695</v>
      </c>
      <c r="E1525" t="s">
        <v>1798</v>
      </c>
      <c r="F1525">
        <v>2</v>
      </c>
      <c r="G1525">
        <v>611.21</v>
      </c>
      <c r="H1525">
        <v>0.22</v>
      </c>
      <c r="I1525" t="s">
        <v>1828</v>
      </c>
      <c r="J1525">
        <v>953.48760000000004</v>
      </c>
    </row>
    <row r="1526" spans="1:10" x14ac:dyDescent="0.35">
      <c r="A1526" t="s">
        <v>3349</v>
      </c>
      <c r="B1526" s="2">
        <v>45239</v>
      </c>
      <c r="C1526" t="s">
        <v>659</v>
      </c>
      <c r="D1526" t="s">
        <v>1625</v>
      </c>
      <c r="E1526" t="s">
        <v>1800</v>
      </c>
      <c r="F1526">
        <v>2</v>
      </c>
      <c r="G1526">
        <v>768.08</v>
      </c>
      <c r="H1526">
        <v>0.26</v>
      </c>
      <c r="I1526" t="s">
        <v>1825</v>
      </c>
      <c r="J1526">
        <v>1136.7583999999999</v>
      </c>
    </row>
    <row r="1527" spans="1:10" x14ac:dyDescent="0.35">
      <c r="A1527" t="s">
        <v>3350</v>
      </c>
      <c r="B1527" s="2">
        <v>45296</v>
      </c>
      <c r="C1527" t="s">
        <v>936</v>
      </c>
      <c r="D1527" t="s">
        <v>1593</v>
      </c>
      <c r="E1527" t="s">
        <v>1809</v>
      </c>
      <c r="F1527">
        <v>1</v>
      </c>
      <c r="G1527">
        <v>616.82000000000005</v>
      </c>
      <c r="H1527">
        <v>0.24</v>
      </c>
      <c r="I1527" t="s">
        <v>1823</v>
      </c>
      <c r="J1527">
        <v>468.78320000000002</v>
      </c>
    </row>
    <row r="1528" spans="1:10" x14ac:dyDescent="0.35">
      <c r="A1528" t="s">
        <v>3351</v>
      </c>
      <c r="B1528" s="2">
        <v>45672</v>
      </c>
      <c r="C1528" t="s">
        <v>603</v>
      </c>
      <c r="D1528" t="s">
        <v>1627</v>
      </c>
      <c r="E1528" t="s">
        <v>1809</v>
      </c>
      <c r="F1528">
        <v>1</v>
      </c>
      <c r="G1528">
        <v>470.34</v>
      </c>
      <c r="H1528">
        <v>0.18</v>
      </c>
      <c r="I1528" t="s">
        <v>1828</v>
      </c>
      <c r="J1528">
        <v>385.67880000000002</v>
      </c>
    </row>
    <row r="1529" spans="1:10" x14ac:dyDescent="0.35">
      <c r="A1529" t="s">
        <v>3352</v>
      </c>
      <c r="B1529" s="2">
        <v>45499</v>
      </c>
      <c r="C1529" t="s">
        <v>710</v>
      </c>
      <c r="D1529" t="s">
        <v>1653</v>
      </c>
      <c r="E1529" t="s">
        <v>1781</v>
      </c>
      <c r="F1529">
        <v>2</v>
      </c>
      <c r="G1529">
        <v>616.36</v>
      </c>
      <c r="H1529">
        <v>0.12</v>
      </c>
      <c r="I1529" t="s">
        <v>1825</v>
      </c>
      <c r="J1529">
        <v>1084.7936</v>
      </c>
    </row>
    <row r="1530" spans="1:10" x14ac:dyDescent="0.35">
      <c r="A1530" t="s">
        <v>3353</v>
      </c>
      <c r="B1530" s="2">
        <v>45434</v>
      </c>
      <c r="C1530" t="s">
        <v>297</v>
      </c>
      <c r="D1530" t="s">
        <v>1550</v>
      </c>
      <c r="E1530" t="s">
        <v>1785</v>
      </c>
      <c r="F1530">
        <v>3</v>
      </c>
      <c r="G1530">
        <v>657.24</v>
      </c>
      <c r="H1530">
        <v>0.18</v>
      </c>
      <c r="I1530" t="s">
        <v>1825</v>
      </c>
      <c r="J1530">
        <v>1616.8104000000001</v>
      </c>
    </row>
    <row r="1531" spans="1:10" x14ac:dyDescent="0.35">
      <c r="A1531" t="s">
        <v>3354</v>
      </c>
      <c r="B1531" s="2">
        <v>45893</v>
      </c>
      <c r="C1531" t="s">
        <v>137</v>
      </c>
      <c r="D1531" t="s">
        <v>1629</v>
      </c>
      <c r="E1531" t="s">
        <v>1812</v>
      </c>
      <c r="F1531">
        <v>2</v>
      </c>
      <c r="G1531">
        <v>392.45</v>
      </c>
      <c r="H1531">
        <v>0.04</v>
      </c>
      <c r="I1531" t="s">
        <v>1825</v>
      </c>
      <c r="J1531">
        <v>753.50399999999991</v>
      </c>
    </row>
    <row r="1532" spans="1:10" x14ac:dyDescent="0.35">
      <c r="A1532" t="s">
        <v>3355</v>
      </c>
      <c r="B1532" s="2">
        <v>45346</v>
      </c>
      <c r="C1532" t="s">
        <v>784</v>
      </c>
      <c r="D1532" t="s">
        <v>1627</v>
      </c>
      <c r="E1532" t="s">
        <v>1798</v>
      </c>
      <c r="F1532">
        <v>3</v>
      </c>
      <c r="G1532">
        <v>62.03</v>
      </c>
      <c r="H1532">
        <v>0.01</v>
      </c>
      <c r="I1532" t="s">
        <v>1828</v>
      </c>
      <c r="J1532">
        <v>184.22909999999999</v>
      </c>
    </row>
    <row r="1533" spans="1:10" x14ac:dyDescent="0.35">
      <c r="A1533" t="s">
        <v>3356</v>
      </c>
      <c r="B1533" s="2">
        <v>45613</v>
      </c>
      <c r="C1533" t="s">
        <v>331</v>
      </c>
      <c r="D1533" t="s">
        <v>1739</v>
      </c>
      <c r="E1533" t="s">
        <v>1765</v>
      </c>
      <c r="F1533">
        <v>4</v>
      </c>
      <c r="G1533">
        <v>933.73</v>
      </c>
      <c r="H1533">
        <v>0.25</v>
      </c>
      <c r="I1533" t="s">
        <v>1825</v>
      </c>
      <c r="J1533">
        <v>2801.19</v>
      </c>
    </row>
    <row r="1534" spans="1:10" x14ac:dyDescent="0.35">
      <c r="A1534" t="s">
        <v>3357</v>
      </c>
      <c r="B1534" s="2">
        <v>45928</v>
      </c>
      <c r="C1534" t="s">
        <v>519</v>
      </c>
      <c r="D1534" t="s">
        <v>1717</v>
      </c>
      <c r="E1534" t="s">
        <v>1803</v>
      </c>
      <c r="F1534">
        <v>3</v>
      </c>
      <c r="G1534">
        <v>615.30999999999995</v>
      </c>
      <c r="H1534">
        <v>0.14000000000000001</v>
      </c>
      <c r="I1534" t="s">
        <v>1825</v>
      </c>
      <c r="J1534">
        <v>1587.4998000000001</v>
      </c>
    </row>
    <row r="1535" spans="1:10" x14ac:dyDescent="0.35">
      <c r="A1535" t="s">
        <v>3358</v>
      </c>
      <c r="B1535" s="2">
        <v>45619</v>
      </c>
      <c r="C1535" t="s">
        <v>1165</v>
      </c>
      <c r="D1535" t="s">
        <v>1665</v>
      </c>
      <c r="E1535" t="s">
        <v>1809</v>
      </c>
      <c r="F1535">
        <v>4</v>
      </c>
      <c r="G1535">
        <v>790.38</v>
      </c>
      <c r="H1535">
        <v>0.22</v>
      </c>
      <c r="I1535" t="s">
        <v>1828</v>
      </c>
      <c r="J1535">
        <v>2465.9856</v>
      </c>
    </row>
    <row r="1536" spans="1:10" x14ac:dyDescent="0.35">
      <c r="A1536" t="s">
        <v>3359</v>
      </c>
      <c r="B1536" s="2">
        <v>45533</v>
      </c>
      <c r="C1536" t="s">
        <v>856</v>
      </c>
      <c r="D1536" t="s">
        <v>1665</v>
      </c>
      <c r="E1536" t="s">
        <v>1806</v>
      </c>
      <c r="F1536">
        <v>2</v>
      </c>
      <c r="G1536">
        <v>102.85</v>
      </c>
      <c r="H1536">
        <v>0.08</v>
      </c>
      <c r="I1536" t="s">
        <v>1825</v>
      </c>
      <c r="J1536">
        <v>189.244</v>
      </c>
    </row>
    <row r="1537" spans="1:10" x14ac:dyDescent="0.35">
      <c r="A1537" t="s">
        <v>3360</v>
      </c>
      <c r="B1537" s="2">
        <v>45781</v>
      </c>
      <c r="C1537" t="s">
        <v>153</v>
      </c>
      <c r="D1537" t="s">
        <v>1569</v>
      </c>
      <c r="E1537" t="s">
        <v>1803</v>
      </c>
      <c r="F1537">
        <v>3</v>
      </c>
      <c r="G1537">
        <v>866.78</v>
      </c>
      <c r="H1537">
        <v>0.27</v>
      </c>
      <c r="I1537" t="s">
        <v>1825</v>
      </c>
      <c r="J1537">
        <v>1898.2482</v>
      </c>
    </row>
    <row r="1538" spans="1:10" x14ac:dyDescent="0.35">
      <c r="A1538" t="s">
        <v>3361</v>
      </c>
      <c r="B1538" s="2">
        <v>45378</v>
      </c>
      <c r="C1538" t="s">
        <v>677</v>
      </c>
      <c r="D1538" t="s">
        <v>1703</v>
      </c>
      <c r="E1538" t="s">
        <v>1803</v>
      </c>
      <c r="F1538">
        <v>3</v>
      </c>
      <c r="G1538">
        <v>392.84</v>
      </c>
      <c r="H1538">
        <v>0.27</v>
      </c>
      <c r="I1538" t="s">
        <v>1825</v>
      </c>
      <c r="J1538">
        <v>860.31959999999992</v>
      </c>
    </row>
    <row r="1539" spans="1:10" x14ac:dyDescent="0.35">
      <c r="A1539" t="s">
        <v>3362</v>
      </c>
      <c r="B1539" s="2">
        <v>45688</v>
      </c>
      <c r="C1539" t="s">
        <v>1016</v>
      </c>
      <c r="D1539" t="s">
        <v>1564</v>
      </c>
      <c r="E1539" t="s">
        <v>1772</v>
      </c>
      <c r="F1539">
        <v>2</v>
      </c>
      <c r="G1539">
        <v>753.1</v>
      </c>
      <c r="H1539">
        <v>0.19</v>
      </c>
      <c r="I1539" t="s">
        <v>1825</v>
      </c>
      <c r="J1539">
        <v>1220.0219999999999</v>
      </c>
    </row>
    <row r="1540" spans="1:10" x14ac:dyDescent="0.35">
      <c r="A1540" t="s">
        <v>3363</v>
      </c>
      <c r="B1540" s="2">
        <v>45927</v>
      </c>
      <c r="C1540" t="s">
        <v>40</v>
      </c>
      <c r="D1540" t="s">
        <v>1655</v>
      </c>
      <c r="E1540" t="s">
        <v>1806</v>
      </c>
      <c r="F1540">
        <v>2</v>
      </c>
      <c r="G1540">
        <v>700.91</v>
      </c>
      <c r="H1540">
        <v>0.1</v>
      </c>
      <c r="I1540" t="s">
        <v>1825</v>
      </c>
      <c r="J1540">
        <v>1261.6379999999999</v>
      </c>
    </row>
    <row r="1541" spans="1:10" x14ac:dyDescent="0.35">
      <c r="A1541" t="s">
        <v>3364</v>
      </c>
      <c r="B1541" s="2">
        <v>45775</v>
      </c>
      <c r="C1541" t="s">
        <v>263</v>
      </c>
      <c r="D1541" t="s">
        <v>1577</v>
      </c>
      <c r="E1541" t="s">
        <v>1793</v>
      </c>
      <c r="F1541">
        <v>4</v>
      </c>
      <c r="G1541">
        <v>935.98</v>
      </c>
      <c r="H1541">
        <v>0.11</v>
      </c>
      <c r="I1541" t="s">
        <v>1825</v>
      </c>
      <c r="J1541">
        <v>3332.0888</v>
      </c>
    </row>
    <row r="1542" spans="1:10" x14ac:dyDescent="0.35">
      <c r="A1542" t="s">
        <v>3365</v>
      </c>
      <c r="B1542" s="2">
        <v>45849</v>
      </c>
      <c r="C1542" t="s">
        <v>1491</v>
      </c>
      <c r="D1542" t="s">
        <v>1699</v>
      </c>
      <c r="E1542" t="s">
        <v>1803</v>
      </c>
      <c r="F1542">
        <v>1</v>
      </c>
      <c r="G1542">
        <v>539.9</v>
      </c>
      <c r="H1542">
        <v>7.0000000000000007E-2</v>
      </c>
      <c r="I1542" t="s">
        <v>1823</v>
      </c>
      <c r="J1542">
        <v>502.10700000000003</v>
      </c>
    </row>
    <row r="1543" spans="1:10" x14ac:dyDescent="0.35">
      <c r="A1543" t="s">
        <v>3366</v>
      </c>
      <c r="B1543" s="2">
        <v>45573</v>
      </c>
      <c r="C1543" t="s">
        <v>567</v>
      </c>
      <c r="D1543" t="s">
        <v>1627</v>
      </c>
      <c r="E1543" t="s">
        <v>1775</v>
      </c>
      <c r="F1543">
        <v>1</v>
      </c>
      <c r="G1543">
        <v>312.81</v>
      </c>
      <c r="H1543">
        <v>0.14000000000000001</v>
      </c>
      <c r="I1543" t="s">
        <v>1825</v>
      </c>
      <c r="J1543">
        <v>269.01659999999998</v>
      </c>
    </row>
    <row r="1544" spans="1:10" x14ac:dyDescent="0.35">
      <c r="A1544" t="s">
        <v>3367</v>
      </c>
      <c r="B1544" s="2">
        <v>45356</v>
      </c>
      <c r="C1544" t="s">
        <v>796</v>
      </c>
      <c r="D1544" t="s">
        <v>1643</v>
      </c>
      <c r="E1544" t="s">
        <v>1778</v>
      </c>
      <c r="F1544">
        <v>3</v>
      </c>
      <c r="G1544">
        <v>855.96</v>
      </c>
      <c r="H1544">
        <v>0.28999999999999998</v>
      </c>
      <c r="I1544" t="s">
        <v>1828</v>
      </c>
      <c r="J1544">
        <v>1823.1948</v>
      </c>
    </row>
    <row r="1545" spans="1:10" x14ac:dyDescent="0.35">
      <c r="A1545" t="s">
        <v>3368</v>
      </c>
      <c r="B1545" s="2">
        <v>45326</v>
      </c>
      <c r="C1545" t="s">
        <v>1111</v>
      </c>
      <c r="D1545" t="s">
        <v>1545</v>
      </c>
      <c r="E1545" t="s">
        <v>1791</v>
      </c>
      <c r="F1545">
        <v>3</v>
      </c>
      <c r="G1545">
        <v>305</v>
      </c>
      <c r="H1545">
        <v>0.01</v>
      </c>
      <c r="I1545" t="s">
        <v>1828</v>
      </c>
      <c r="J1545">
        <v>905.85</v>
      </c>
    </row>
    <row r="1546" spans="1:10" x14ac:dyDescent="0.35">
      <c r="A1546" t="s">
        <v>3369</v>
      </c>
      <c r="B1546" s="2">
        <v>45361</v>
      </c>
      <c r="C1546" t="s">
        <v>1442</v>
      </c>
      <c r="D1546" t="s">
        <v>1745</v>
      </c>
      <c r="E1546" t="s">
        <v>1793</v>
      </c>
      <c r="F1546">
        <v>3</v>
      </c>
      <c r="G1546">
        <v>831.15</v>
      </c>
      <c r="H1546">
        <v>0.19</v>
      </c>
      <c r="I1546" t="s">
        <v>1823</v>
      </c>
      <c r="J1546">
        <v>2019.6945000000001</v>
      </c>
    </row>
    <row r="1547" spans="1:10" x14ac:dyDescent="0.35">
      <c r="A1547" t="s">
        <v>3370</v>
      </c>
      <c r="B1547" s="2">
        <v>45926</v>
      </c>
      <c r="C1547" t="s">
        <v>674</v>
      </c>
      <c r="D1547" t="s">
        <v>1739</v>
      </c>
      <c r="E1547" t="s">
        <v>1765</v>
      </c>
      <c r="F1547">
        <v>2</v>
      </c>
      <c r="G1547">
        <v>644.97</v>
      </c>
      <c r="H1547">
        <v>0.24</v>
      </c>
      <c r="I1547" t="s">
        <v>1828</v>
      </c>
      <c r="J1547">
        <v>980.35440000000006</v>
      </c>
    </row>
    <row r="1548" spans="1:10" x14ac:dyDescent="0.35">
      <c r="A1548" t="s">
        <v>3371</v>
      </c>
      <c r="B1548" s="2">
        <v>45839</v>
      </c>
      <c r="C1548" t="s">
        <v>340</v>
      </c>
      <c r="D1548" t="s">
        <v>1723</v>
      </c>
      <c r="E1548" t="s">
        <v>1756</v>
      </c>
      <c r="F1548">
        <v>1</v>
      </c>
      <c r="G1548">
        <v>149.56</v>
      </c>
      <c r="H1548">
        <v>0.09</v>
      </c>
      <c r="I1548" t="s">
        <v>1823</v>
      </c>
      <c r="J1548">
        <v>136.09960000000001</v>
      </c>
    </row>
    <row r="1549" spans="1:10" x14ac:dyDescent="0.35">
      <c r="A1549" t="s">
        <v>3372</v>
      </c>
      <c r="B1549" s="2">
        <v>45434</v>
      </c>
      <c r="C1549" t="s">
        <v>704</v>
      </c>
      <c r="D1549" t="s">
        <v>1633</v>
      </c>
      <c r="E1549" t="s">
        <v>1812</v>
      </c>
      <c r="F1549">
        <v>1</v>
      </c>
      <c r="G1549">
        <v>661.77</v>
      </c>
      <c r="H1549">
        <v>0.03</v>
      </c>
      <c r="I1549" t="s">
        <v>1825</v>
      </c>
      <c r="J1549">
        <v>641.91689999999994</v>
      </c>
    </row>
    <row r="1550" spans="1:10" x14ac:dyDescent="0.35">
      <c r="A1550" t="s">
        <v>3373</v>
      </c>
      <c r="B1550" s="2">
        <v>45819</v>
      </c>
      <c r="C1550" t="s">
        <v>380</v>
      </c>
      <c r="D1550" t="s">
        <v>1735</v>
      </c>
      <c r="E1550" t="s">
        <v>1778</v>
      </c>
      <c r="F1550">
        <v>3</v>
      </c>
      <c r="G1550">
        <v>99.67</v>
      </c>
      <c r="H1550">
        <v>0.17</v>
      </c>
      <c r="I1550" t="s">
        <v>1823</v>
      </c>
      <c r="J1550">
        <v>248.17830000000001</v>
      </c>
    </row>
    <row r="1551" spans="1:10" x14ac:dyDescent="0.35">
      <c r="A1551" t="s">
        <v>3374</v>
      </c>
      <c r="B1551" s="2">
        <v>45553</v>
      </c>
      <c r="C1551" t="s">
        <v>715</v>
      </c>
      <c r="D1551" t="s">
        <v>1671</v>
      </c>
      <c r="E1551" t="s">
        <v>1756</v>
      </c>
      <c r="F1551">
        <v>3</v>
      </c>
      <c r="G1551">
        <v>103.66</v>
      </c>
      <c r="H1551">
        <v>0.26</v>
      </c>
      <c r="I1551" t="s">
        <v>1828</v>
      </c>
      <c r="J1551">
        <v>230.12520000000001</v>
      </c>
    </row>
    <row r="1552" spans="1:10" x14ac:dyDescent="0.35">
      <c r="A1552" t="s">
        <v>3375</v>
      </c>
      <c r="B1552" s="2">
        <v>45258</v>
      </c>
      <c r="C1552" t="s">
        <v>1351</v>
      </c>
      <c r="D1552" t="s">
        <v>1627</v>
      </c>
      <c r="E1552" t="s">
        <v>1760</v>
      </c>
      <c r="F1552">
        <v>4</v>
      </c>
      <c r="G1552">
        <v>54.4</v>
      </c>
      <c r="H1552">
        <v>0.22</v>
      </c>
      <c r="I1552" t="s">
        <v>1823</v>
      </c>
      <c r="J1552">
        <v>169.72800000000001</v>
      </c>
    </row>
    <row r="1553" spans="1:10" x14ac:dyDescent="0.35">
      <c r="A1553" t="s">
        <v>3376</v>
      </c>
      <c r="B1553" s="2">
        <v>45435</v>
      </c>
      <c r="C1553" t="s">
        <v>1506</v>
      </c>
      <c r="D1553" t="s">
        <v>1715</v>
      </c>
      <c r="E1553" t="s">
        <v>1798</v>
      </c>
      <c r="F1553">
        <v>1</v>
      </c>
      <c r="G1553">
        <v>46.66</v>
      </c>
      <c r="H1553">
        <v>0.2</v>
      </c>
      <c r="I1553" t="s">
        <v>1823</v>
      </c>
      <c r="J1553">
        <v>37.328000000000003</v>
      </c>
    </row>
    <row r="1554" spans="1:10" x14ac:dyDescent="0.35">
      <c r="A1554" t="s">
        <v>3377</v>
      </c>
      <c r="B1554" s="2">
        <v>45447</v>
      </c>
      <c r="C1554" t="s">
        <v>40</v>
      </c>
      <c r="D1554" t="s">
        <v>1693</v>
      </c>
      <c r="E1554" t="s">
        <v>1791</v>
      </c>
      <c r="F1554">
        <v>4</v>
      </c>
      <c r="G1554">
        <v>871.2</v>
      </c>
      <c r="H1554">
        <v>0.28999999999999998</v>
      </c>
      <c r="I1554" t="s">
        <v>1823</v>
      </c>
      <c r="J1554">
        <v>2474.2080000000001</v>
      </c>
    </row>
    <row r="1555" spans="1:10" x14ac:dyDescent="0.35">
      <c r="A1555" t="s">
        <v>3378</v>
      </c>
      <c r="B1555" s="2">
        <v>45724</v>
      </c>
      <c r="C1555" t="s">
        <v>1183</v>
      </c>
      <c r="D1555" t="s">
        <v>1583</v>
      </c>
      <c r="E1555" t="s">
        <v>1798</v>
      </c>
      <c r="F1555">
        <v>4</v>
      </c>
      <c r="G1555">
        <v>317.11</v>
      </c>
      <c r="H1555">
        <v>0.16</v>
      </c>
      <c r="I1555" t="s">
        <v>1825</v>
      </c>
      <c r="J1555">
        <v>1065.4896000000001</v>
      </c>
    </row>
    <row r="1556" spans="1:10" x14ac:dyDescent="0.35">
      <c r="A1556" t="s">
        <v>3379</v>
      </c>
      <c r="B1556" s="2">
        <v>45338</v>
      </c>
      <c r="C1556" t="s">
        <v>823</v>
      </c>
      <c r="D1556" t="s">
        <v>1597</v>
      </c>
      <c r="E1556" t="s">
        <v>1796</v>
      </c>
      <c r="F1556">
        <v>2</v>
      </c>
      <c r="G1556">
        <v>388.34</v>
      </c>
      <c r="H1556">
        <v>0.09</v>
      </c>
      <c r="I1556" t="s">
        <v>1825</v>
      </c>
      <c r="J1556">
        <v>706.77879999999993</v>
      </c>
    </row>
    <row r="1557" spans="1:10" x14ac:dyDescent="0.35">
      <c r="A1557" t="s">
        <v>3380</v>
      </c>
      <c r="B1557" s="2">
        <v>45252</v>
      </c>
      <c r="C1557" t="s">
        <v>1004</v>
      </c>
      <c r="D1557" t="s">
        <v>1607</v>
      </c>
      <c r="E1557" t="s">
        <v>1775</v>
      </c>
      <c r="F1557">
        <v>4</v>
      </c>
      <c r="G1557">
        <v>998.2</v>
      </c>
      <c r="H1557">
        <v>0.15</v>
      </c>
      <c r="I1557" t="s">
        <v>1823</v>
      </c>
      <c r="J1557">
        <v>3393.88</v>
      </c>
    </row>
    <row r="1558" spans="1:10" x14ac:dyDescent="0.35">
      <c r="A1558" t="s">
        <v>3381</v>
      </c>
      <c r="B1558" s="2">
        <v>45606</v>
      </c>
      <c r="C1558" t="s">
        <v>1515</v>
      </c>
      <c r="D1558" t="s">
        <v>1619</v>
      </c>
      <c r="E1558" t="s">
        <v>1751</v>
      </c>
      <c r="F1558">
        <v>1</v>
      </c>
      <c r="G1558">
        <v>887.38</v>
      </c>
      <c r="H1558">
        <v>0.01</v>
      </c>
      <c r="I1558" t="s">
        <v>1828</v>
      </c>
      <c r="J1558">
        <v>878.50620000000004</v>
      </c>
    </row>
    <row r="1559" spans="1:10" x14ac:dyDescent="0.35">
      <c r="A1559" t="s">
        <v>3382</v>
      </c>
      <c r="B1559" s="2">
        <v>45524</v>
      </c>
      <c r="C1559" t="s">
        <v>983</v>
      </c>
      <c r="D1559" t="s">
        <v>1621</v>
      </c>
      <c r="E1559" t="s">
        <v>1793</v>
      </c>
      <c r="F1559">
        <v>4</v>
      </c>
      <c r="G1559">
        <v>332.97</v>
      </c>
      <c r="H1559">
        <v>0.28000000000000003</v>
      </c>
      <c r="I1559" t="s">
        <v>1823</v>
      </c>
      <c r="J1559">
        <v>958.95360000000005</v>
      </c>
    </row>
    <row r="1560" spans="1:10" x14ac:dyDescent="0.35">
      <c r="A1560" t="s">
        <v>3383</v>
      </c>
      <c r="B1560" s="2">
        <v>45934</v>
      </c>
      <c r="C1560" t="s">
        <v>93</v>
      </c>
      <c r="D1560" t="s">
        <v>1639</v>
      </c>
      <c r="E1560" t="s">
        <v>1751</v>
      </c>
      <c r="F1560">
        <v>2</v>
      </c>
      <c r="G1560">
        <v>157.91</v>
      </c>
      <c r="H1560">
        <v>0.09</v>
      </c>
      <c r="I1560" t="s">
        <v>1828</v>
      </c>
      <c r="J1560">
        <v>287.39620000000002</v>
      </c>
    </row>
    <row r="1561" spans="1:10" x14ac:dyDescent="0.35">
      <c r="A1561" t="s">
        <v>3384</v>
      </c>
      <c r="B1561" s="2">
        <v>45539</v>
      </c>
      <c r="C1561" t="s">
        <v>1114</v>
      </c>
      <c r="D1561" t="s">
        <v>1571</v>
      </c>
      <c r="E1561" t="s">
        <v>1809</v>
      </c>
      <c r="F1561">
        <v>1</v>
      </c>
      <c r="G1561">
        <v>548.15</v>
      </c>
      <c r="H1561">
        <v>0.11</v>
      </c>
      <c r="I1561" t="s">
        <v>1823</v>
      </c>
      <c r="J1561">
        <v>487.8535</v>
      </c>
    </row>
    <row r="1562" spans="1:10" x14ac:dyDescent="0.35">
      <c r="A1562" t="s">
        <v>3385</v>
      </c>
      <c r="B1562" s="2">
        <v>45555</v>
      </c>
      <c r="C1562" t="s">
        <v>680</v>
      </c>
      <c r="D1562" t="s">
        <v>1643</v>
      </c>
      <c r="E1562" t="s">
        <v>1800</v>
      </c>
      <c r="F1562">
        <v>1</v>
      </c>
      <c r="G1562">
        <v>135.13</v>
      </c>
      <c r="H1562">
        <v>0.04</v>
      </c>
      <c r="I1562" t="s">
        <v>1823</v>
      </c>
      <c r="J1562">
        <v>129.72479999999999</v>
      </c>
    </row>
    <row r="1563" spans="1:10" x14ac:dyDescent="0.35">
      <c r="A1563" t="s">
        <v>3386</v>
      </c>
      <c r="B1563" s="2">
        <v>45281</v>
      </c>
      <c r="C1563" t="s">
        <v>710</v>
      </c>
      <c r="D1563" t="s">
        <v>1659</v>
      </c>
      <c r="E1563" t="s">
        <v>1765</v>
      </c>
      <c r="F1563">
        <v>3</v>
      </c>
      <c r="G1563">
        <v>579.26</v>
      </c>
      <c r="H1563">
        <v>0.19</v>
      </c>
      <c r="I1563" t="s">
        <v>1823</v>
      </c>
      <c r="J1563">
        <v>1407.6017999999999</v>
      </c>
    </row>
    <row r="1564" spans="1:10" x14ac:dyDescent="0.35">
      <c r="A1564" t="s">
        <v>3387</v>
      </c>
      <c r="B1564" s="2">
        <v>45582</v>
      </c>
      <c r="C1564" t="s">
        <v>1213</v>
      </c>
      <c r="D1564" t="s">
        <v>1581</v>
      </c>
      <c r="E1564" t="s">
        <v>1751</v>
      </c>
      <c r="F1564">
        <v>1</v>
      </c>
      <c r="G1564">
        <v>465.63</v>
      </c>
      <c r="H1564">
        <v>0.25</v>
      </c>
      <c r="I1564" t="s">
        <v>1823</v>
      </c>
      <c r="J1564">
        <v>349.22250000000003</v>
      </c>
    </row>
    <row r="1565" spans="1:10" x14ac:dyDescent="0.35">
      <c r="A1565" t="s">
        <v>3388</v>
      </c>
      <c r="B1565" s="2">
        <v>45372</v>
      </c>
      <c r="C1565" t="s">
        <v>180</v>
      </c>
      <c r="D1565" t="s">
        <v>1699</v>
      </c>
      <c r="E1565" t="s">
        <v>1803</v>
      </c>
      <c r="F1565">
        <v>2</v>
      </c>
      <c r="G1565">
        <v>675.61</v>
      </c>
      <c r="H1565">
        <v>0.08</v>
      </c>
      <c r="I1565" t="s">
        <v>1828</v>
      </c>
      <c r="J1565">
        <v>1243.1224</v>
      </c>
    </row>
    <row r="1566" spans="1:10" x14ac:dyDescent="0.35">
      <c r="A1566" t="s">
        <v>3389</v>
      </c>
      <c r="B1566" s="2">
        <v>45458</v>
      </c>
      <c r="C1566" t="s">
        <v>1291</v>
      </c>
      <c r="D1566" t="s">
        <v>1613</v>
      </c>
      <c r="E1566" t="s">
        <v>1775</v>
      </c>
      <c r="F1566">
        <v>1</v>
      </c>
      <c r="G1566">
        <v>718.99</v>
      </c>
      <c r="H1566">
        <v>0.08</v>
      </c>
      <c r="I1566" t="s">
        <v>1825</v>
      </c>
      <c r="J1566">
        <v>661.47080000000005</v>
      </c>
    </row>
    <row r="1567" spans="1:10" x14ac:dyDescent="0.35">
      <c r="A1567" t="s">
        <v>3390</v>
      </c>
      <c r="B1567" s="2">
        <v>45943</v>
      </c>
      <c r="C1567" t="s">
        <v>1174</v>
      </c>
      <c r="D1567" t="s">
        <v>1575</v>
      </c>
      <c r="E1567" t="s">
        <v>1788</v>
      </c>
      <c r="F1567">
        <v>2</v>
      </c>
      <c r="G1567">
        <v>675.65</v>
      </c>
      <c r="H1567">
        <v>0.2</v>
      </c>
      <c r="I1567" t="s">
        <v>1828</v>
      </c>
      <c r="J1567">
        <v>1081.04</v>
      </c>
    </row>
    <row r="1568" spans="1:10" x14ac:dyDescent="0.35">
      <c r="A1568" t="s">
        <v>3391</v>
      </c>
      <c r="B1568" s="2">
        <v>45374</v>
      </c>
      <c r="C1568" t="s">
        <v>1055</v>
      </c>
      <c r="D1568" t="s">
        <v>1737</v>
      </c>
      <c r="E1568" t="s">
        <v>1800</v>
      </c>
      <c r="F1568">
        <v>4</v>
      </c>
      <c r="G1568">
        <v>284.24</v>
      </c>
      <c r="H1568">
        <v>0.1</v>
      </c>
      <c r="I1568" t="s">
        <v>1823</v>
      </c>
      <c r="J1568">
        <v>1023.264</v>
      </c>
    </row>
    <row r="1569" spans="1:10" x14ac:dyDescent="0.35">
      <c r="A1569" t="s">
        <v>3392</v>
      </c>
      <c r="B1569" s="2">
        <v>45374</v>
      </c>
      <c r="C1569" t="s">
        <v>692</v>
      </c>
      <c r="D1569" t="s">
        <v>1545</v>
      </c>
      <c r="E1569" t="s">
        <v>1765</v>
      </c>
      <c r="F1569">
        <v>1</v>
      </c>
      <c r="G1569">
        <v>94.26</v>
      </c>
      <c r="H1569">
        <v>0.18</v>
      </c>
      <c r="I1569" t="s">
        <v>1825</v>
      </c>
      <c r="J1569">
        <v>77.293200000000013</v>
      </c>
    </row>
    <row r="1570" spans="1:10" x14ac:dyDescent="0.35">
      <c r="A1570" t="s">
        <v>3393</v>
      </c>
      <c r="B1570" s="2">
        <v>45789</v>
      </c>
      <c r="C1570" t="s">
        <v>1291</v>
      </c>
      <c r="D1570" t="s">
        <v>1556</v>
      </c>
      <c r="E1570" t="s">
        <v>1788</v>
      </c>
      <c r="F1570">
        <v>4</v>
      </c>
      <c r="G1570">
        <v>458.58</v>
      </c>
      <c r="H1570">
        <v>0.28999999999999998</v>
      </c>
      <c r="I1570" t="s">
        <v>1828</v>
      </c>
      <c r="J1570">
        <v>1302.3671999999999</v>
      </c>
    </row>
    <row r="1571" spans="1:10" x14ac:dyDescent="0.35">
      <c r="A1571" t="s">
        <v>3394</v>
      </c>
      <c r="B1571" s="2">
        <v>45452</v>
      </c>
      <c r="C1571" t="s">
        <v>395</v>
      </c>
      <c r="D1571" t="s">
        <v>1677</v>
      </c>
      <c r="E1571" t="s">
        <v>1788</v>
      </c>
      <c r="F1571">
        <v>4</v>
      </c>
      <c r="G1571">
        <v>704.49</v>
      </c>
      <c r="H1571">
        <v>0.05</v>
      </c>
      <c r="I1571" t="s">
        <v>1828</v>
      </c>
      <c r="J1571">
        <v>2677.0619999999999</v>
      </c>
    </row>
    <row r="1572" spans="1:10" x14ac:dyDescent="0.35">
      <c r="A1572" t="s">
        <v>3395</v>
      </c>
      <c r="B1572" s="2">
        <v>45284</v>
      </c>
      <c r="C1572" t="s">
        <v>130</v>
      </c>
      <c r="D1572" t="s">
        <v>1601</v>
      </c>
      <c r="E1572" t="s">
        <v>1812</v>
      </c>
      <c r="F1572">
        <v>4</v>
      </c>
      <c r="G1572">
        <v>822.32</v>
      </c>
      <c r="H1572">
        <v>0.26</v>
      </c>
      <c r="I1572" t="s">
        <v>1825</v>
      </c>
      <c r="J1572">
        <v>2434.0672</v>
      </c>
    </row>
    <row r="1573" spans="1:10" x14ac:dyDescent="0.35">
      <c r="A1573" t="s">
        <v>3396</v>
      </c>
      <c r="B1573" s="2">
        <v>45325</v>
      </c>
      <c r="C1573" t="s">
        <v>784</v>
      </c>
      <c r="D1573" t="s">
        <v>1550</v>
      </c>
      <c r="E1573" t="s">
        <v>1796</v>
      </c>
      <c r="F1573">
        <v>4</v>
      </c>
      <c r="G1573">
        <v>785.41</v>
      </c>
      <c r="H1573">
        <v>0.13</v>
      </c>
      <c r="I1573" t="s">
        <v>1828</v>
      </c>
      <c r="J1573">
        <v>2733.2267999999999</v>
      </c>
    </row>
    <row r="1574" spans="1:10" x14ac:dyDescent="0.35">
      <c r="A1574" t="s">
        <v>3397</v>
      </c>
      <c r="B1574" s="2">
        <v>45465</v>
      </c>
      <c r="C1574" t="s">
        <v>127</v>
      </c>
      <c r="D1574" t="s">
        <v>1625</v>
      </c>
      <c r="E1574" t="s">
        <v>1798</v>
      </c>
      <c r="F1574">
        <v>1</v>
      </c>
      <c r="G1574">
        <v>405.8</v>
      </c>
      <c r="H1574">
        <v>0.11</v>
      </c>
      <c r="I1574" t="s">
        <v>1825</v>
      </c>
      <c r="J1574">
        <v>361.16199999999998</v>
      </c>
    </row>
    <row r="1575" spans="1:10" x14ac:dyDescent="0.35">
      <c r="A1575" t="s">
        <v>3398</v>
      </c>
      <c r="B1575" s="2">
        <v>45612</v>
      </c>
      <c r="C1575" t="s">
        <v>1342</v>
      </c>
      <c r="D1575" t="s">
        <v>1729</v>
      </c>
      <c r="E1575" t="s">
        <v>1785</v>
      </c>
      <c r="F1575">
        <v>2</v>
      </c>
      <c r="G1575">
        <v>976.83</v>
      </c>
      <c r="H1575">
        <v>0.1</v>
      </c>
      <c r="I1575" t="s">
        <v>1825</v>
      </c>
      <c r="J1575">
        <v>1758.2940000000001</v>
      </c>
    </row>
    <row r="1576" spans="1:10" x14ac:dyDescent="0.35">
      <c r="A1576" t="s">
        <v>3399</v>
      </c>
      <c r="B1576" s="2">
        <v>45472</v>
      </c>
      <c r="C1576" t="s">
        <v>868</v>
      </c>
      <c r="D1576" t="s">
        <v>1675</v>
      </c>
      <c r="E1576" t="s">
        <v>1760</v>
      </c>
      <c r="F1576">
        <v>1</v>
      </c>
      <c r="G1576">
        <v>644.15</v>
      </c>
      <c r="H1576">
        <v>0.06</v>
      </c>
      <c r="I1576" t="s">
        <v>1823</v>
      </c>
      <c r="J1576">
        <v>605.50099999999998</v>
      </c>
    </row>
    <row r="1577" spans="1:10" x14ac:dyDescent="0.35">
      <c r="A1577" t="s">
        <v>3400</v>
      </c>
      <c r="B1577" s="2">
        <v>45897</v>
      </c>
      <c r="C1577" t="s">
        <v>1058</v>
      </c>
      <c r="D1577" t="s">
        <v>1681</v>
      </c>
      <c r="E1577" t="s">
        <v>1796</v>
      </c>
      <c r="F1577">
        <v>1</v>
      </c>
      <c r="G1577">
        <v>470.55</v>
      </c>
      <c r="H1577">
        <v>0.23</v>
      </c>
      <c r="I1577" t="s">
        <v>1825</v>
      </c>
      <c r="J1577">
        <v>362.32350000000002</v>
      </c>
    </row>
    <row r="1578" spans="1:10" x14ac:dyDescent="0.35">
      <c r="A1578" t="s">
        <v>3401</v>
      </c>
      <c r="B1578" s="2">
        <v>45241</v>
      </c>
      <c r="C1578" t="s">
        <v>1471</v>
      </c>
      <c r="D1578" t="s">
        <v>1559</v>
      </c>
      <c r="E1578" t="s">
        <v>1775</v>
      </c>
      <c r="F1578">
        <v>3</v>
      </c>
      <c r="G1578">
        <v>598.82000000000005</v>
      </c>
      <c r="H1578">
        <v>0.19</v>
      </c>
      <c r="I1578" t="s">
        <v>1828</v>
      </c>
      <c r="J1578">
        <v>1455.1325999999999</v>
      </c>
    </row>
    <row r="1579" spans="1:10" x14ac:dyDescent="0.35">
      <c r="A1579" t="s">
        <v>3402</v>
      </c>
      <c r="B1579" s="2">
        <v>45851</v>
      </c>
      <c r="C1579" t="s">
        <v>359</v>
      </c>
      <c r="D1579" t="s">
        <v>1587</v>
      </c>
      <c r="E1579" t="s">
        <v>1793</v>
      </c>
      <c r="F1579">
        <v>4</v>
      </c>
      <c r="G1579">
        <v>659.17</v>
      </c>
      <c r="H1579">
        <v>0.12</v>
      </c>
      <c r="I1579" t="s">
        <v>1823</v>
      </c>
      <c r="J1579">
        <v>2320.2784000000001</v>
      </c>
    </row>
    <row r="1580" spans="1:10" x14ac:dyDescent="0.35">
      <c r="A1580" t="s">
        <v>3403</v>
      </c>
      <c r="B1580" s="2">
        <v>45572</v>
      </c>
      <c r="C1580" t="s">
        <v>368</v>
      </c>
      <c r="D1580" t="s">
        <v>1639</v>
      </c>
      <c r="E1580" t="s">
        <v>1756</v>
      </c>
      <c r="F1580">
        <v>2</v>
      </c>
      <c r="G1580">
        <v>216.02</v>
      </c>
      <c r="H1580">
        <v>0.25</v>
      </c>
      <c r="I1580" t="s">
        <v>1823</v>
      </c>
      <c r="J1580">
        <v>324.02999999999997</v>
      </c>
    </row>
    <row r="1581" spans="1:10" x14ac:dyDescent="0.35">
      <c r="A1581" t="s">
        <v>3404</v>
      </c>
      <c r="B1581" s="2">
        <v>45774</v>
      </c>
      <c r="C1581" t="s">
        <v>124</v>
      </c>
      <c r="D1581" t="s">
        <v>1609</v>
      </c>
      <c r="E1581" t="s">
        <v>1788</v>
      </c>
      <c r="F1581">
        <v>2</v>
      </c>
      <c r="G1581">
        <v>613.47</v>
      </c>
      <c r="H1581">
        <v>0.02</v>
      </c>
      <c r="I1581" t="s">
        <v>1825</v>
      </c>
      <c r="J1581">
        <v>1202.4012</v>
      </c>
    </row>
    <row r="1582" spans="1:10" x14ac:dyDescent="0.35">
      <c r="A1582" t="s">
        <v>3405</v>
      </c>
      <c r="B1582" s="2">
        <v>45921</v>
      </c>
      <c r="C1582" t="s">
        <v>349</v>
      </c>
      <c r="D1582" t="s">
        <v>1663</v>
      </c>
      <c r="E1582" t="s">
        <v>1793</v>
      </c>
      <c r="F1582">
        <v>2</v>
      </c>
      <c r="G1582">
        <v>485.17</v>
      </c>
      <c r="H1582">
        <v>0.11</v>
      </c>
      <c r="I1582" t="s">
        <v>1825</v>
      </c>
      <c r="J1582">
        <v>863.60260000000005</v>
      </c>
    </row>
    <row r="1583" spans="1:10" x14ac:dyDescent="0.35">
      <c r="A1583" t="s">
        <v>3406</v>
      </c>
      <c r="B1583" s="2">
        <v>45268</v>
      </c>
      <c r="C1583" t="s">
        <v>968</v>
      </c>
      <c r="D1583" t="s">
        <v>1639</v>
      </c>
      <c r="E1583" t="s">
        <v>1788</v>
      </c>
      <c r="F1583">
        <v>1</v>
      </c>
      <c r="G1583">
        <v>209.7</v>
      </c>
      <c r="H1583">
        <v>0.2</v>
      </c>
      <c r="I1583" t="s">
        <v>1825</v>
      </c>
      <c r="J1583">
        <v>167.76</v>
      </c>
    </row>
    <row r="1584" spans="1:10" x14ac:dyDescent="0.35">
      <c r="A1584" t="s">
        <v>3407</v>
      </c>
      <c r="B1584" s="2">
        <v>45402</v>
      </c>
      <c r="C1584" t="s">
        <v>1025</v>
      </c>
      <c r="D1584" t="s">
        <v>1731</v>
      </c>
      <c r="E1584" t="s">
        <v>1751</v>
      </c>
      <c r="F1584">
        <v>1</v>
      </c>
      <c r="G1584">
        <v>681.47</v>
      </c>
      <c r="H1584">
        <v>0.15</v>
      </c>
      <c r="I1584" t="s">
        <v>1823</v>
      </c>
      <c r="J1584">
        <v>579.24950000000001</v>
      </c>
    </row>
    <row r="1585" spans="1:10" x14ac:dyDescent="0.35">
      <c r="A1585" t="s">
        <v>3408</v>
      </c>
      <c r="B1585" s="2">
        <v>45667</v>
      </c>
      <c r="C1585" t="s">
        <v>1361</v>
      </c>
      <c r="D1585" t="s">
        <v>1699</v>
      </c>
      <c r="E1585" t="s">
        <v>1806</v>
      </c>
      <c r="F1585">
        <v>2</v>
      </c>
      <c r="G1585">
        <v>877.21</v>
      </c>
      <c r="H1585">
        <v>0.1</v>
      </c>
      <c r="I1585" t="s">
        <v>1823</v>
      </c>
      <c r="J1585">
        <v>1578.9780000000001</v>
      </c>
    </row>
    <row r="1586" spans="1:10" x14ac:dyDescent="0.35">
      <c r="A1586" t="s">
        <v>3409</v>
      </c>
      <c r="B1586" s="2">
        <v>45902</v>
      </c>
      <c r="C1586" t="s">
        <v>1001</v>
      </c>
      <c r="D1586" t="s">
        <v>1703</v>
      </c>
      <c r="E1586" t="s">
        <v>1772</v>
      </c>
      <c r="F1586">
        <v>2</v>
      </c>
      <c r="G1586">
        <v>479.77</v>
      </c>
      <c r="H1586">
        <v>0.21</v>
      </c>
      <c r="I1586" t="s">
        <v>1825</v>
      </c>
      <c r="J1586">
        <v>758.03660000000002</v>
      </c>
    </row>
    <row r="1587" spans="1:10" x14ac:dyDescent="0.35">
      <c r="A1587" t="s">
        <v>3410</v>
      </c>
      <c r="B1587" s="2">
        <v>45589</v>
      </c>
      <c r="C1587" t="s">
        <v>1013</v>
      </c>
      <c r="D1587" t="s">
        <v>1713</v>
      </c>
      <c r="E1587" t="s">
        <v>1800</v>
      </c>
      <c r="F1587">
        <v>1</v>
      </c>
      <c r="G1587">
        <v>140.72</v>
      </c>
      <c r="H1587">
        <v>0</v>
      </c>
      <c r="I1587" t="s">
        <v>1828</v>
      </c>
      <c r="J1587">
        <v>140.72</v>
      </c>
    </row>
    <row r="1588" spans="1:10" x14ac:dyDescent="0.35">
      <c r="A1588" t="s">
        <v>3411</v>
      </c>
      <c r="B1588" s="2">
        <v>45668</v>
      </c>
      <c r="C1588" t="s">
        <v>114</v>
      </c>
      <c r="D1588" t="s">
        <v>1585</v>
      </c>
      <c r="E1588" t="s">
        <v>1775</v>
      </c>
      <c r="F1588">
        <v>2</v>
      </c>
      <c r="G1588">
        <v>764.25</v>
      </c>
      <c r="H1588">
        <v>0.23</v>
      </c>
      <c r="I1588" t="s">
        <v>1825</v>
      </c>
      <c r="J1588">
        <v>1176.9449999999999</v>
      </c>
    </row>
    <row r="1589" spans="1:10" x14ac:dyDescent="0.35">
      <c r="A1589" t="s">
        <v>3412</v>
      </c>
      <c r="B1589" s="2">
        <v>45300</v>
      </c>
      <c r="C1589" t="s">
        <v>718</v>
      </c>
      <c r="D1589" t="s">
        <v>1713</v>
      </c>
      <c r="E1589" t="s">
        <v>1772</v>
      </c>
      <c r="F1589">
        <v>3</v>
      </c>
      <c r="G1589">
        <v>107.8</v>
      </c>
      <c r="H1589">
        <v>0.28999999999999998</v>
      </c>
      <c r="I1589" t="s">
        <v>1825</v>
      </c>
      <c r="J1589">
        <v>229.614</v>
      </c>
    </row>
    <row r="1590" spans="1:10" x14ac:dyDescent="0.35">
      <c r="A1590" t="s">
        <v>3413</v>
      </c>
      <c r="B1590" s="2">
        <v>45757</v>
      </c>
      <c r="C1590" t="s">
        <v>495</v>
      </c>
      <c r="D1590" t="s">
        <v>1591</v>
      </c>
      <c r="E1590" t="s">
        <v>1781</v>
      </c>
      <c r="F1590">
        <v>4</v>
      </c>
      <c r="G1590">
        <v>565.37</v>
      </c>
      <c r="H1590">
        <v>7.0000000000000007E-2</v>
      </c>
      <c r="I1590" t="s">
        <v>1825</v>
      </c>
      <c r="J1590">
        <v>2103.1763999999998</v>
      </c>
    </row>
    <row r="1591" spans="1:10" x14ac:dyDescent="0.35">
      <c r="A1591" t="s">
        <v>3414</v>
      </c>
      <c r="B1591" s="2">
        <v>45235</v>
      </c>
      <c r="C1591" t="s">
        <v>137</v>
      </c>
      <c r="D1591" t="s">
        <v>1619</v>
      </c>
      <c r="E1591" t="s">
        <v>1768</v>
      </c>
      <c r="F1591">
        <v>3</v>
      </c>
      <c r="G1591">
        <v>811.45</v>
      </c>
      <c r="H1591">
        <v>0.26</v>
      </c>
      <c r="I1591" t="s">
        <v>1823</v>
      </c>
      <c r="J1591">
        <v>1801.4190000000001</v>
      </c>
    </row>
    <row r="1592" spans="1:10" x14ac:dyDescent="0.35">
      <c r="A1592" t="s">
        <v>3415</v>
      </c>
      <c r="B1592" s="2">
        <v>45749</v>
      </c>
      <c r="C1592" t="s">
        <v>1274</v>
      </c>
      <c r="D1592" t="s">
        <v>1613</v>
      </c>
      <c r="E1592" t="s">
        <v>1812</v>
      </c>
      <c r="F1592">
        <v>4</v>
      </c>
      <c r="G1592">
        <v>62.25</v>
      </c>
      <c r="H1592">
        <v>0.11</v>
      </c>
      <c r="I1592" t="s">
        <v>1825</v>
      </c>
      <c r="J1592">
        <v>221.61</v>
      </c>
    </row>
    <row r="1593" spans="1:10" x14ac:dyDescent="0.35">
      <c r="A1593" t="s">
        <v>3416</v>
      </c>
      <c r="B1593" s="2">
        <v>45807</v>
      </c>
      <c r="C1593" t="s">
        <v>107</v>
      </c>
      <c r="D1593" t="s">
        <v>1737</v>
      </c>
      <c r="E1593" t="s">
        <v>1788</v>
      </c>
      <c r="F1593">
        <v>1</v>
      </c>
      <c r="G1593">
        <v>749.78</v>
      </c>
      <c r="H1593">
        <v>0.03</v>
      </c>
      <c r="I1593" t="s">
        <v>1823</v>
      </c>
      <c r="J1593">
        <v>727.28659999999991</v>
      </c>
    </row>
    <row r="1594" spans="1:10" x14ac:dyDescent="0.35">
      <c r="A1594" t="s">
        <v>3417</v>
      </c>
      <c r="B1594" s="2">
        <v>45496</v>
      </c>
      <c r="C1594" t="s">
        <v>1097</v>
      </c>
      <c r="D1594" t="s">
        <v>1665</v>
      </c>
      <c r="E1594" t="s">
        <v>1772</v>
      </c>
      <c r="F1594">
        <v>3</v>
      </c>
      <c r="G1594">
        <v>630.28</v>
      </c>
      <c r="H1594">
        <v>7.0000000000000007E-2</v>
      </c>
      <c r="I1594" t="s">
        <v>1828</v>
      </c>
      <c r="J1594">
        <v>1758.4811999999999</v>
      </c>
    </row>
    <row r="1595" spans="1:10" x14ac:dyDescent="0.35">
      <c r="A1595" t="s">
        <v>3418</v>
      </c>
      <c r="B1595" s="2">
        <v>45355</v>
      </c>
      <c r="C1595" t="s">
        <v>483</v>
      </c>
      <c r="D1595" t="s">
        <v>1607</v>
      </c>
      <c r="E1595" t="s">
        <v>1803</v>
      </c>
      <c r="F1595">
        <v>1</v>
      </c>
      <c r="G1595">
        <v>101.84</v>
      </c>
      <c r="H1595">
        <v>0.17</v>
      </c>
      <c r="I1595" t="s">
        <v>1823</v>
      </c>
      <c r="J1595">
        <v>84.527199999999993</v>
      </c>
    </row>
    <row r="1596" spans="1:10" x14ac:dyDescent="0.35">
      <c r="A1596" t="s">
        <v>3419</v>
      </c>
      <c r="B1596" s="2">
        <v>45256</v>
      </c>
      <c r="C1596" t="s">
        <v>207</v>
      </c>
      <c r="D1596" t="s">
        <v>1595</v>
      </c>
      <c r="E1596" t="s">
        <v>1809</v>
      </c>
      <c r="F1596">
        <v>4</v>
      </c>
      <c r="G1596">
        <v>641.45000000000005</v>
      </c>
      <c r="H1596">
        <v>0.16</v>
      </c>
      <c r="I1596" t="s">
        <v>1828</v>
      </c>
      <c r="J1596">
        <v>2155.2719999999999</v>
      </c>
    </row>
    <row r="1597" spans="1:10" x14ac:dyDescent="0.35">
      <c r="A1597" t="s">
        <v>3420</v>
      </c>
      <c r="B1597" s="2">
        <v>45849</v>
      </c>
      <c r="C1597" t="s">
        <v>1451</v>
      </c>
      <c r="D1597" t="s">
        <v>1633</v>
      </c>
      <c r="E1597" t="s">
        <v>1756</v>
      </c>
      <c r="F1597">
        <v>1</v>
      </c>
      <c r="G1597">
        <v>135.87</v>
      </c>
      <c r="H1597">
        <v>0.23</v>
      </c>
      <c r="I1597" t="s">
        <v>1825</v>
      </c>
      <c r="J1597">
        <v>104.6199</v>
      </c>
    </row>
    <row r="1598" spans="1:10" x14ac:dyDescent="0.35">
      <c r="A1598" t="s">
        <v>3421</v>
      </c>
      <c r="B1598" s="2">
        <v>45344</v>
      </c>
      <c r="C1598" t="s">
        <v>340</v>
      </c>
      <c r="D1598" t="s">
        <v>1589</v>
      </c>
      <c r="E1598" t="s">
        <v>1775</v>
      </c>
      <c r="F1598">
        <v>1</v>
      </c>
      <c r="G1598">
        <v>388.35</v>
      </c>
      <c r="H1598">
        <v>0.01</v>
      </c>
      <c r="I1598" t="s">
        <v>1825</v>
      </c>
      <c r="J1598">
        <v>384.4665</v>
      </c>
    </row>
    <row r="1599" spans="1:10" x14ac:dyDescent="0.35">
      <c r="A1599" t="s">
        <v>3422</v>
      </c>
      <c r="B1599" s="2">
        <v>45367</v>
      </c>
      <c r="C1599" t="s">
        <v>1494</v>
      </c>
      <c r="D1599" t="s">
        <v>1623</v>
      </c>
      <c r="E1599" t="s">
        <v>1785</v>
      </c>
      <c r="F1599">
        <v>2</v>
      </c>
      <c r="G1599">
        <v>999.08</v>
      </c>
      <c r="H1599">
        <v>0.3</v>
      </c>
      <c r="I1599" t="s">
        <v>1825</v>
      </c>
      <c r="J1599">
        <v>1398.712</v>
      </c>
    </row>
    <row r="1600" spans="1:10" x14ac:dyDescent="0.35">
      <c r="A1600" t="s">
        <v>3423</v>
      </c>
      <c r="B1600" s="2">
        <v>45887</v>
      </c>
      <c r="C1600" t="s">
        <v>564</v>
      </c>
      <c r="D1600" t="s">
        <v>1623</v>
      </c>
      <c r="E1600" t="s">
        <v>1806</v>
      </c>
      <c r="F1600">
        <v>3</v>
      </c>
      <c r="G1600">
        <v>453.19</v>
      </c>
      <c r="H1600">
        <v>0.08</v>
      </c>
      <c r="I1600" t="s">
        <v>1828</v>
      </c>
      <c r="J1600">
        <v>1250.8044</v>
      </c>
    </row>
    <row r="1601" spans="1:10" x14ac:dyDescent="0.35">
      <c r="A1601" t="s">
        <v>3424</v>
      </c>
      <c r="B1601" s="2">
        <v>45567</v>
      </c>
      <c r="C1601" t="s">
        <v>754</v>
      </c>
      <c r="D1601" t="s">
        <v>1707</v>
      </c>
      <c r="E1601" t="s">
        <v>1788</v>
      </c>
      <c r="F1601">
        <v>2</v>
      </c>
      <c r="G1601">
        <v>61.31</v>
      </c>
      <c r="H1601">
        <v>0.15</v>
      </c>
      <c r="I1601" t="s">
        <v>1828</v>
      </c>
      <c r="J1601">
        <v>104.227</v>
      </c>
    </row>
    <row r="1602" spans="1:10" x14ac:dyDescent="0.35">
      <c r="A1602" t="s">
        <v>3425</v>
      </c>
      <c r="B1602" s="2">
        <v>45223</v>
      </c>
      <c r="C1602" t="s">
        <v>1073</v>
      </c>
      <c r="D1602" t="s">
        <v>1709</v>
      </c>
      <c r="E1602" t="s">
        <v>1788</v>
      </c>
      <c r="F1602">
        <v>2</v>
      </c>
      <c r="G1602">
        <v>870.13</v>
      </c>
      <c r="H1602">
        <v>0.23</v>
      </c>
      <c r="I1602" t="s">
        <v>1823</v>
      </c>
      <c r="J1602">
        <v>1340.0001999999999</v>
      </c>
    </row>
    <row r="1603" spans="1:10" x14ac:dyDescent="0.35">
      <c r="A1603" t="s">
        <v>3426</v>
      </c>
      <c r="B1603" s="2">
        <v>45664</v>
      </c>
      <c r="C1603" t="s">
        <v>246</v>
      </c>
      <c r="D1603" t="s">
        <v>1577</v>
      </c>
      <c r="E1603" t="s">
        <v>1812</v>
      </c>
      <c r="F1603">
        <v>1</v>
      </c>
      <c r="G1603">
        <v>336.51</v>
      </c>
      <c r="H1603">
        <v>0.11</v>
      </c>
      <c r="I1603" t="s">
        <v>1825</v>
      </c>
      <c r="J1603">
        <v>299.4939</v>
      </c>
    </row>
    <row r="1604" spans="1:10" x14ac:dyDescent="0.35">
      <c r="A1604" t="s">
        <v>3427</v>
      </c>
      <c r="B1604" s="2">
        <v>45313</v>
      </c>
      <c r="C1604" t="s">
        <v>597</v>
      </c>
      <c r="D1604" t="s">
        <v>1681</v>
      </c>
      <c r="E1604" t="s">
        <v>1751</v>
      </c>
      <c r="F1604">
        <v>1</v>
      </c>
      <c r="G1604">
        <v>305.70999999999998</v>
      </c>
      <c r="H1604">
        <v>0.26</v>
      </c>
      <c r="I1604" t="s">
        <v>1828</v>
      </c>
      <c r="J1604">
        <v>226.22540000000001</v>
      </c>
    </row>
    <row r="1605" spans="1:10" x14ac:dyDescent="0.35">
      <c r="A1605" t="s">
        <v>3428</v>
      </c>
      <c r="B1605" s="2">
        <v>45224</v>
      </c>
      <c r="C1605" t="s">
        <v>418</v>
      </c>
      <c r="D1605" t="s">
        <v>1567</v>
      </c>
      <c r="E1605" t="s">
        <v>1809</v>
      </c>
      <c r="F1605">
        <v>2</v>
      </c>
      <c r="G1605">
        <v>635.39</v>
      </c>
      <c r="H1605">
        <v>0.28999999999999998</v>
      </c>
      <c r="I1605" t="s">
        <v>1828</v>
      </c>
      <c r="J1605">
        <v>902.25379999999996</v>
      </c>
    </row>
    <row r="1606" spans="1:10" x14ac:dyDescent="0.35">
      <c r="A1606" t="s">
        <v>3429</v>
      </c>
      <c r="B1606" s="2">
        <v>45491</v>
      </c>
      <c r="C1606" t="s">
        <v>404</v>
      </c>
      <c r="D1606" t="s">
        <v>1731</v>
      </c>
      <c r="E1606" t="s">
        <v>1812</v>
      </c>
      <c r="F1606">
        <v>2</v>
      </c>
      <c r="G1606">
        <v>253.87</v>
      </c>
      <c r="H1606">
        <v>0.23</v>
      </c>
      <c r="I1606" t="s">
        <v>1828</v>
      </c>
      <c r="J1606">
        <v>390.95979999999997</v>
      </c>
    </row>
    <row r="1607" spans="1:10" x14ac:dyDescent="0.35">
      <c r="A1607" t="s">
        <v>3430</v>
      </c>
      <c r="B1607" s="2">
        <v>45472</v>
      </c>
      <c r="C1607" t="s">
        <v>1488</v>
      </c>
      <c r="D1607" t="s">
        <v>1699</v>
      </c>
      <c r="E1607" t="s">
        <v>1806</v>
      </c>
      <c r="F1607">
        <v>3</v>
      </c>
      <c r="G1607">
        <v>915.81</v>
      </c>
      <c r="H1607">
        <v>0.17</v>
      </c>
      <c r="I1607" t="s">
        <v>1828</v>
      </c>
      <c r="J1607">
        <v>2280.3669</v>
      </c>
    </row>
    <row r="1608" spans="1:10" x14ac:dyDescent="0.35">
      <c r="A1608" t="s">
        <v>3431</v>
      </c>
      <c r="B1608" s="2">
        <v>45795</v>
      </c>
      <c r="C1608" t="s">
        <v>680</v>
      </c>
      <c r="D1608" t="s">
        <v>1631</v>
      </c>
      <c r="E1608" t="s">
        <v>1781</v>
      </c>
      <c r="F1608">
        <v>3</v>
      </c>
      <c r="G1608">
        <v>779.5</v>
      </c>
      <c r="H1608">
        <v>0.02</v>
      </c>
      <c r="I1608" t="s">
        <v>1823</v>
      </c>
      <c r="J1608">
        <v>2291.73</v>
      </c>
    </row>
    <row r="1609" spans="1:10" x14ac:dyDescent="0.35">
      <c r="A1609" t="s">
        <v>3432</v>
      </c>
      <c r="B1609" s="2">
        <v>45470</v>
      </c>
      <c r="C1609" t="s">
        <v>1445</v>
      </c>
      <c r="D1609" t="s">
        <v>1669</v>
      </c>
      <c r="E1609" t="s">
        <v>1803</v>
      </c>
      <c r="F1609">
        <v>2</v>
      </c>
      <c r="G1609">
        <v>780.57</v>
      </c>
      <c r="H1609">
        <v>0.26</v>
      </c>
      <c r="I1609" t="s">
        <v>1823</v>
      </c>
      <c r="J1609">
        <v>1155.2436</v>
      </c>
    </row>
    <row r="1610" spans="1:10" x14ac:dyDescent="0.35">
      <c r="A1610" t="s">
        <v>3433</v>
      </c>
      <c r="B1610" s="2">
        <v>45390</v>
      </c>
      <c r="C1610" t="s">
        <v>1195</v>
      </c>
      <c r="D1610" t="s">
        <v>1737</v>
      </c>
      <c r="E1610" t="s">
        <v>1812</v>
      </c>
      <c r="F1610">
        <v>1</v>
      </c>
      <c r="G1610">
        <v>511.35</v>
      </c>
      <c r="H1610">
        <v>0</v>
      </c>
      <c r="I1610" t="s">
        <v>1823</v>
      </c>
      <c r="J1610">
        <v>511.35</v>
      </c>
    </row>
    <row r="1611" spans="1:10" x14ac:dyDescent="0.35">
      <c r="A1611" t="s">
        <v>3434</v>
      </c>
      <c r="B1611" s="2">
        <v>45803</v>
      </c>
      <c r="C1611" t="s">
        <v>75</v>
      </c>
      <c r="D1611" t="s">
        <v>1741</v>
      </c>
      <c r="E1611" t="s">
        <v>1765</v>
      </c>
      <c r="F1611">
        <v>4</v>
      </c>
      <c r="G1611">
        <v>44.07</v>
      </c>
      <c r="H1611">
        <v>0.28999999999999998</v>
      </c>
      <c r="I1611" t="s">
        <v>1828</v>
      </c>
      <c r="J1611">
        <v>125.1588</v>
      </c>
    </row>
    <row r="1612" spans="1:10" x14ac:dyDescent="0.35">
      <c r="A1612" t="s">
        <v>3435</v>
      </c>
      <c r="B1612" s="2">
        <v>45320</v>
      </c>
      <c r="C1612" t="s">
        <v>645</v>
      </c>
      <c r="D1612" t="s">
        <v>1685</v>
      </c>
      <c r="E1612" t="s">
        <v>1791</v>
      </c>
      <c r="F1612">
        <v>2</v>
      </c>
      <c r="G1612">
        <v>895.92</v>
      </c>
      <c r="H1612">
        <v>0.15</v>
      </c>
      <c r="I1612" t="s">
        <v>1823</v>
      </c>
      <c r="J1612">
        <v>1523.0640000000001</v>
      </c>
    </row>
    <row r="1613" spans="1:10" x14ac:dyDescent="0.35">
      <c r="A1613" t="s">
        <v>3436</v>
      </c>
      <c r="B1613" s="2">
        <v>45619</v>
      </c>
      <c r="C1613" t="s">
        <v>962</v>
      </c>
      <c r="D1613" t="s">
        <v>1653</v>
      </c>
      <c r="E1613" t="s">
        <v>1760</v>
      </c>
      <c r="F1613">
        <v>4</v>
      </c>
      <c r="G1613">
        <v>456.32</v>
      </c>
      <c r="H1613">
        <v>0.22</v>
      </c>
      <c r="I1613" t="s">
        <v>1828</v>
      </c>
      <c r="J1613">
        <v>1423.7184</v>
      </c>
    </row>
    <row r="1614" spans="1:10" x14ac:dyDescent="0.35">
      <c r="A1614" t="s">
        <v>3437</v>
      </c>
      <c r="B1614" s="2">
        <v>45777</v>
      </c>
      <c r="C1614" t="s">
        <v>1303</v>
      </c>
      <c r="D1614" t="s">
        <v>1615</v>
      </c>
      <c r="E1614" t="s">
        <v>1751</v>
      </c>
      <c r="F1614">
        <v>1</v>
      </c>
      <c r="G1614">
        <v>905.5</v>
      </c>
      <c r="H1614">
        <v>0.28999999999999998</v>
      </c>
      <c r="I1614" t="s">
        <v>1828</v>
      </c>
      <c r="J1614">
        <v>642.90499999999997</v>
      </c>
    </row>
    <row r="1615" spans="1:10" x14ac:dyDescent="0.35">
      <c r="A1615" t="s">
        <v>3438</v>
      </c>
      <c r="B1615" s="2">
        <v>45523</v>
      </c>
      <c r="C1615" t="s">
        <v>665</v>
      </c>
      <c r="D1615" t="s">
        <v>1579</v>
      </c>
      <c r="E1615" t="s">
        <v>1796</v>
      </c>
      <c r="F1615">
        <v>3</v>
      </c>
      <c r="G1615">
        <v>63.19</v>
      </c>
      <c r="H1615">
        <v>0.08</v>
      </c>
      <c r="I1615" t="s">
        <v>1823</v>
      </c>
      <c r="J1615">
        <v>174.40440000000001</v>
      </c>
    </row>
    <row r="1616" spans="1:10" x14ac:dyDescent="0.35">
      <c r="A1616" t="s">
        <v>3439</v>
      </c>
      <c r="B1616" s="2">
        <v>45628</v>
      </c>
      <c r="C1616" t="s">
        <v>190</v>
      </c>
      <c r="D1616" t="s">
        <v>1687</v>
      </c>
      <c r="E1616" t="s">
        <v>1778</v>
      </c>
      <c r="F1616">
        <v>3</v>
      </c>
      <c r="G1616">
        <v>687.66</v>
      </c>
      <c r="H1616">
        <v>0.06</v>
      </c>
      <c r="I1616" t="s">
        <v>1825</v>
      </c>
      <c r="J1616">
        <v>1939.2012</v>
      </c>
    </row>
    <row r="1617" spans="1:10" x14ac:dyDescent="0.35">
      <c r="A1617" t="s">
        <v>3440</v>
      </c>
      <c r="B1617" s="2">
        <v>45742</v>
      </c>
      <c r="C1617" t="s">
        <v>710</v>
      </c>
      <c r="D1617" t="s">
        <v>1633</v>
      </c>
      <c r="E1617" t="s">
        <v>1785</v>
      </c>
      <c r="F1617">
        <v>4</v>
      </c>
      <c r="G1617">
        <v>639.05999999999995</v>
      </c>
      <c r="H1617">
        <v>0.12</v>
      </c>
      <c r="I1617" t="s">
        <v>1825</v>
      </c>
      <c r="J1617">
        <v>2249.4911999999999</v>
      </c>
    </row>
    <row r="1618" spans="1:10" x14ac:dyDescent="0.35">
      <c r="A1618" t="s">
        <v>3441</v>
      </c>
      <c r="B1618" s="2">
        <v>45456</v>
      </c>
      <c r="C1618" t="s">
        <v>246</v>
      </c>
      <c r="D1618" t="s">
        <v>1689</v>
      </c>
      <c r="E1618" t="s">
        <v>1778</v>
      </c>
      <c r="F1618">
        <v>1</v>
      </c>
      <c r="G1618">
        <v>475.15</v>
      </c>
      <c r="H1618">
        <v>0.04</v>
      </c>
      <c r="I1618" t="s">
        <v>1828</v>
      </c>
      <c r="J1618">
        <v>456.14399999999989</v>
      </c>
    </row>
    <row r="1619" spans="1:10" x14ac:dyDescent="0.35">
      <c r="A1619" t="s">
        <v>3442</v>
      </c>
      <c r="B1619" s="2">
        <v>45534</v>
      </c>
      <c r="C1619" t="s">
        <v>624</v>
      </c>
      <c r="D1619" t="s">
        <v>1635</v>
      </c>
      <c r="E1619" t="s">
        <v>1775</v>
      </c>
      <c r="F1619">
        <v>1</v>
      </c>
      <c r="G1619">
        <v>62.38</v>
      </c>
      <c r="H1619">
        <v>0.08</v>
      </c>
      <c r="I1619" t="s">
        <v>1828</v>
      </c>
      <c r="J1619">
        <v>57.389600000000002</v>
      </c>
    </row>
    <row r="1620" spans="1:10" x14ac:dyDescent="0.35">
      <c r="A1620" t="s">
        <v>3443</v>
      </c>
      <c r="B1620" s="2">
        <v>45375</v>
      </c>
      <c r="C1620" t="s">
        <v>1108</v>
      </c>
      <c r="D1620" t="s">
        <v>1577</v>
      </c>
      <c r="E1620" t="s">
        <v>1778</v>
      </c>
      <c r="F1620">
        <v>1</v>
      </c>
      <c r="G1620">
        <v>977.02</v>
      </c>
      <c r="H1620">
        <v>0.2</v>
      </c>
      <c r="I1620" t="s">
        <v>1828</v>
      </c>
      <c r="J1620">
        <v>781.61599999999999</v>
      </c>
    </row>
    <row r="1621" spans="1:10" x14ac:dyDescent="0.35">
      <c r="A1621" t="s">
        <v>3444</v>
      </c>
      <c r="B1621" s="2">
        <v>45546</v>
      </c>
      <c r="C1621" t="s">
        <v>270</v>
      </c>
      <c r="D1621" t="s">
        <v>1713</v>
      </c>
      <c r="E1621" t="s">
        <v>1768</v>
      </c>
      <c r="F1621">
        <v>2</v>
      </c>
      <c r="G1621">
        <v>898.81</v>
      </c>
      <c r="H1621">
        <v>0.25</v>
      </c>
      <c r="I1621" t="s">
        <v>1823</v>
      </c>
      <c r="J1621">
        <v>1348.2149999999999</v>
      </c>
    </row>
    <row r="1622" spans="1:10" x14ac:dyDescent="0.35">
      <c r="A1622" t="s">
        <v>3445</v>
      </c>
      <c r="B1622" s="2">
        <v>45769</v>
      </c>
      <c r="C1622" t="s">
        <v>1100</v>
      </c>
      <c r="D1622" t="s">
        <v>1661</v>
      </c>
      <c r="E1622" t="s">
        <v>1765</v>
      </c>
      <c r="F1622">
        <v>2</v>
      </c>
      <c r="G1622">
        <v>422.13</v>
      </c>
      <c r="H1622">
        <v>0.28000000000000003</v>
      </c>
      <c r="I1622" t="s">
        <v>1823</v>
      </c>
      <c r="J1622">
        <v>607.86720000000003</v>
      </c>
    </row>
    <row r="1623" spans="1:10" x14ac:dyDescent="0.35">
      <c r="A1623" t="s">
        <v>3446</v>
      </c>
      <c r="B1623" s="2">
        <v>45524</v>
      </c>
      <c r="C1623" t="s">
        <v>190</v>
      </c>
      <c r="D1623" t="s">
        <v>1615</v>
      </c>
      <c r="E1623" t="s">
        <v>1791</v>
      </c>
      <c r="F1623">
        <v>1</v>
      </c>
      <c r="G1623">
        <v>324.56</v>
      </c>
      <c r="H1623">
        <v>0.03</v>
      </c>
      <c r="I1623" t="s">
        <v>1828</v>
      </c>
      <c r="J1623">
        <v>314.82319999999999</v>
      </c>
    </row>
    <row r="1624" spans="1:10" x14ac:dyDescent="0.35">
      <c r="A1624" t="s">
        <v>3447</v>
      </c>
      <c r="B1624" s="2">
        <v>45531</v>
      </c>
      <c r="C1624" t="s">
        <v>1442</v>
      </c>
      <c r="D1624" t="s">
        <v>1657</v>
      </c>
      <c r="E1624" t="s">
        <v>1803</v>
      </c>
      <c r="F1624">
        <v>4</v>
      </c>
      <c r="G1624">
        <v>570.38</v>
      </c>
      <c r="H1624">
        <v>0.26</v>
      </c>
      <c r="I1624" t="s">
        <v>1825</v>
      </c>
      <c r="J1624">
        <v>1688.3248000000001</v>
      </c>
    </row>
    <row r="1625" spans="1:10" x14ac:dyDescent="0.35">
      <c r="A1625" t="s">
        <v>3448</v>
      </c>
      <c r="B1625" s="2">
        <v>45479</v>
      </c>
      <c r="C1625" t="s">
        <v>1228</v>
      </c>
      <c r="D1625" t="s">
        <v>1615</v>
      </c>
      <c r="E1625" t="s">
        <v>1800</v>
      </c>
      <c r="F1625">
        <v>2</v>
      </c>
      <c r="G1625">
        <v>223.73</v>
      </c>
      <c r="H1625">
        <v>0.11</v>
      </c>
      <c r="I1625" t="s">
        <v>1825</v>
      </c>
      <c r="J1625">
        <v>398.23939999999999</v>
      </c>
    </row>
    <row r="1626" spans="1:10" x14ac:dyDescent="0.35">
      <c r="A1626" t="s">
        <v>3449</v>
      </c>
      <c r="B1626" s="2">
        <v>45868</v>
      </c>
      <c r="C1626" t="s">
        <v>1100</v>
      </c>
      <c r="D1626" t="s">
        <v>1719</v>
      </c>
      <c r="E1626" t="s">
        <v>1803</v>
      </c>
      <c r="F1626">
        <v>4</v>
      </c>
      <c r="G1626">
        <v>164.93</v>
      </c>
      <c r="H1626">
        <v>0.11</v>
      </c>
      <c r="I1626" t="s">
        <v>1823</v>
      </c>
      <c r="J1626">
        <v>587.1508</v>
      </c>
    </row>
    <row r="1627" spans="1:10" x14ac:dyDescent="0.35">
      <c r="A1627" t="s">
        <v>3450</v>
      </c>
      <c r="B1627" s="2">
        <v>45569</v>
      </c>
      <c r="C1627" t="s">
        <v>796</v>
      </c>
      <c r="D1627" t="s">
        <v>1577</v>
      </c>
      <c r="E1627" t="s">
        <v>1778</v>
      </c>
      <c r="F1627">
        <v>3</v>
      </c>
      <c r="G1627">
        <v>326.66000000000003</v>
      </c>
      <c r="H1627">
        <v>0.28000000000000003</v>
      </c>
      <c r="I1627" t="s">
        <v>1828</v>
      </c>
      <c r="J1627">
        <v>705.5856</v>
      </c>
    </row>
    <row r="1628" spans="1:10" x14ac:dyDescent="0.35">
      <c r="A1628" t="s">
        <v>3451</v>
      </c>
      <c r="B1628" s="2">
        <v>45382</v>
      </c>
      <c r="C1628" t="s">
        <v>600</v>
      </c>
      <c r="D1628" t="s">
        <v>1545</v>
      </c>
      <c r="E1628" t="s">
        <v>1800</v>
      </c>
      <c r="F1628">
        <v>2</v>
      </c>
      <c r="G1628">
        <v>462.93</v>
      </c>
      <c r="H1628">
        <v>0.17</v>
      </c>
      <c r="I1628" t="s">
        <v>1825</v>
      </c>
      <c r="J1628">
        <v>768.46379999999999</v>
      </c>
    </row>
    <row r="1629" spans="1:10" x14ac:dyDescent="0.35">
      <c r="A1629" t="s">
        <v>3452</v>
      </c>
      <c r="B1629" s="2">
        <v>45885</v>
      </c>
      <c r="C1629" t="s">
        <v>495</v>
      </c>
      <c r="D1629" t="s">
        <v>1542</v>
      </c>
      <c r="E1629" t="s">
        <v>1803</v>
      </c>
      <c r="F1629">
        <v>3</v>
      </c>
      <c r="G1629">
        <v>60.26</v>
      </c>
      <c r="H1629">
        <v>0.04</v>
      </c>
      <c r="I1629" t="s">
        <v>1823</v>
      </c>
      <c r="J1629">
        <v>173.5488</v>
      </c>
    </row>
    <row r="1630" spans="1:10" x14ac:dyDescent="0.35">
      <c r="A1630" t="s">
        <v>3453</v>
      </c>
      <c r="B1630" s="2">
        <v>45829</v>
      </c>
      <c r="C1630" t="s">
        <v>260</v>
      </c>
      <c r="D1630" t="s">
        <v>1615</v>
      </c>
      <c r="E1630" t="s">
        <v>1785</v>
      </c>
      <c r="F1630">
        <v>3</v>
      </c>
      <c r="G1630">
        <v>109.5</v>
      </c>
      <c r="H1630">
        <v>0.06</v>
      </c>
      <c r="I1630" t="s">
        <v>1828</v>
      </c>
      <c r="J1630">
        <v>308.79000000000002</v>
      </c>
    </row>
    <row r="1631" spans="1:10" x14ac:dyDescent="0.35">
      <c r="A1631" t="s">
        <v>3454</v>
      </c>
      <c r="B1631" s="2">
        <v>45721</v>
      </c>
      <c r="C1631" t="s">
        <v>1192</v>
      </c>
      <c r="D1631" t="s">
        <v>1687</v>
      </c>
      <c r="E1631" t="s">
        <v>1803</v>
      </c>
      <c r="F1631">
        <v>1</v>
      </c>
      <c r="G1631">
        <v>505.83</v>
      </c>
      <c r="H1631">
        <v>0.14000000000000001</v>
      </c>
      <c r="I1631" t="s">
        <v>1828</v>
      </c>
      <c r="J1631">
        <v>435.0138</v>
      </c>
    </row>
    <row r="1632" spans="1:10" x14ac:dyDescent="0.35">
      <c r="A1632" t="s">
        <v>3455</v>
      </c>
      <c r="B1632" s="2">
        <v>45511</v>
      </c>
      <c r="C1632" t="s">
        <v>543</v>
      </c>
      <c r="D1632" t="s">
        <v>1743</v>
      </c>
      <c r="E1632" t="s">
        <v>1788</v>
      </c>
      <c r="F1632">
        <v>2</v>
      </c>
      <c r="G1632">
        <v>443.15</v>
      </c>
      <c r="H1632">
        <v>0.27</v>
      </c>
      <c r="I1632" t="s">
        <v>1825</v>
      </c>
      <c r="J1632">
        <v>646.99899999999991</v>
      </c>
    </row>
    <row r="1633" spans="1:10" x14ac:dyDescent="0.35">
      <c r="A1633" t="s">
        <v>3456</v>
      </c>
      <c r="B1633" s="2">
        <v>45739</v>
      </c>
      <c r="C1633" t="s">
        <v>1526</v>
      </c>
      <c r="D1633" t="s">
        <v>1559</v>
      </c>
      <c r="E1633" t="s">
        <v>1778</v>
      </c>
      <c r="F1633">
        <v>2</v>
      </c>
      <c r="G1633">
        <v>784.26</v>
      </c>
      <c r="H1633">
        <v>0.23</v>
      </c>
      <c r="I1633" t="s">
        <v>1825</v>
      </c>
      <c r="J1633">
        <v>1207.7603999999999</v>
      </c>
    </row>
    <row r="1634" spans="1:10" x14ac:dyDescent="0.35">
      <c r="A1634" t="s">
        <v>3457</v>
      </c>
      <c r="B1634" s="2">
        <v>45533</v>
      </c>
      <c r="C1634" t="s">
        <v>1404</v>
      </c>
      <c r="D1634" t="s">
        <v>1625</v>
      </c>
      <c r="E1634" t="s">
        <v>1791</v>
      </c>
      <c r="F1634">
        <v>3</v>
      </c>
      <c r="G1634">
        <v>590.30999999999995</v>
      </c>
      <c r="H1634">
        <v>0.17</v>
      </c>
      <c r="I1634" t="s">
        <v>1825</v>
      </c>
      <c r="J1634">
        <v>1469.8719000000001</v>
      </c>
    </row>
    <row r="1635" spans="1:10" x14ac:dyDescent="0.35">
      <c r="A1635" t="s">
        <v>3458</v>
      </c>
      <c r="B1635" s="2">
        <v>45553</v>
      </c>
      <c r="C1635" t="s">
        <v>416</v>
      </c>
      <c r="D1635" t="s">
        <v>1685</v>
      </c>
      <c r="E1635" t="s">
        <v>1803</v>
      </c>
      <c r="F1635">
        <v>1</v>
      </c>
      <c r="G1635">
        <v>696.13</v>
      </c>
      <c r="H1635">
        <v>0.06</v>
      </c>
      <c r="I1635" t="s">
        <v>1828</v>
      </c>
      <c r="J1635">
        <v>654.36219999999992</v>
      </c>
    </row>
    <row r="1636" spans="1:10" x14ac:dyDescent="0.35">
      <c r="A1636" t="s">
        <v>3459</v>
      </c>
      <c r="B1636" s="2">
        <v>45341</v>
      </c>
      <c r="C1636" t="s">
        <v>368</v>
      </c>
      <c r="D1636" t="s">
        <v>1649</v>
      </c>
      <c r="E1636" t="s">
        <v>1775</v>
      </c>
      <c r="F1636">
        <v>4</v>
      </c>
      <c r="G1636">
        <v>194.39</v>
      </c>
      <c r="H1636">
        <v>0.25</v>
      </c>
      <c r="I1636" t="s">
        <v>1823</v>
      </c>
      <c r="J1636">
        <v>583.16999999999996</v>
      </c>
    </row>
    <row r="1637" spans="1:10" x14ac:dyDescent="0.35">
      <c r="A1637" t="s">
        <v>3460</v>
      </c>
      <c r="B1637" s="2">
        <v>45430</v>
      </c>
      <c r="C1637" t="s">
        <v>1037</v>
      </c>
      <c r="D1637" t="s">
        <v>1613</v>
      </c>
      <c r="E1637" t="s">
        <v>1756</v>
      </c>
      <c r="F1637">
        <v>1</v>
      </c>
      <c r="G1637">
        <v>339.7</v>
      </c>
      <c r="H1637">
        <v>0.1</v>
      </c>
      <c r="I1637" t="s">
        <v>1823</v>
      </c>
      <c r="J1637">
        <v>305.73</v>
      </c>
    </row>
    <row r="1638" spans="1:10" x14ac:dyDescent="0.35">
      <c r="A1638" t="s">
        <v>3461</v>
      </c>
      <c r="B1638" s="2">
        <v>45912</v>
      </c>
      <c r="C1638" t="s">
        <v>184</v>
      </c>
      <c r="D1638" t="s">
        <v>1683</v>
      </c>
      <c r="E1638" t="s">
        <v>1796</v>
      </c>
      <c r="F1638">
        <v>4</v>
      </c>
      <c r="G1638">
        <v>463.16</v>
      </c>
      <c r="H1638">
        <v>0.27</v>
      </c>
      <c r="I1638" t="s">
        <v>1825</v>
      </c>
      <c r="J1638">
        <v>1352.4272000000001</v>
      </c>
    </row>
    <row r="1639" spans="1:10" x14ac:dyDescent="0.35">
      <c r="A1639" t="s">
        <v>3462</v>
      </c>
      <c r="B1639" s="2">
        <v>45709</v>
      </c>
      <c r="C1639" t="s">
        <v>377</v>
      </c>
      <c r="D1639" t="s">
        <v>1554</v>
      </c>
      <c r="E1639" t="s">
        <v>1788</v>
      </c>
      <c r="F1639">
        <v>2</v>
      </c>
      <c r="G1639">
        <v>824.91</v>
      </c>
      <c r="H1639">
        <v>0.09</v>
      </c>
      <c r="I1639" t="s">
        <v>1823</v>
      </c>
      <c r="J1639">
        <v>1501.3362</v>
      </c>
    </row>
    <row r="1640" spans="1:10" x14ac:dyDescent="0.35">
      <c r="A1640" t="s">
        <v>3463</v>
      </c>
      <c r="B1640" s="2">
        <v>45520</v>
      </c>
      <c r="C1640" t="s">
        <v>257</v>
      </c>
      <c r="D1640" t="s">
        <v>1554</v>
      </c>
      <c r="E1640" t="s">
        <v>1760</v>
      </c>
      <c r="F1640">
        <v>4</v>
      </c>
      <c r="G1640">
        <v>796.89</v>
      </c>
      <c r="H1640">
        <v>0.17</v>
      </c>
      <c r="I1640" t="s">
        <v>1823</v>
      </c>
      <c r="J1640">
        <v>2645.6747999999998</v>
      </c>
    </row>
    <row r="1641" spans="1:10" x14ac:dyDescent="0.35">
      <c r="A1641" t="s">
        <v>3464</v>
      </c>
      <c r="B1641" s="2">
        <v>45478</v>
      </c>
      <c r="C1641" t="s">
        <v>769</v>
      </c>
      <c r="D1641" t="s">
        <v>1599</v>
      </c>
      <c r="E1641" t="s">
        <v>1806</v>
      </c>
      <c r="F1641">
        <v>3</v>
      </c>
      <c r="G1641">
        <v>543.92999999999995</v>
      </c>
      <c r="H1641">
        <v>0.3</v>
      </c>
      <c r="I1641" t="s">
        <v>1828</v>
      </c>
      <c r="J1641">
        <v>1142.2529999999999</v>
      </c>
    </row>
    <row r="1642" spans="1:10" x14ac:dyDescent="0.35">
      <c r="A1642" t="s">
        <v>3465</v>
      </c>
      <c r="B1642" s="2">
        <v>45496</v>
      </c>
      <c r="C1642" t="s">
        <v>573</v>
      </c>
      <c r="D1642" t="s">
        <v>1575</v>
      </c>
      <c r="E1642" t="s">
        <v>1778</v>
      </c>
      <c r="F1642">
        <v>2</v>
      </c>
      <c r="G1642">
        <v>44.65</v>
      </c>
      <c r="H1642">
        <v>0.03</v>
      </c>
      <c r="I1642" t="s">
        <v>1825</v>
      </c>
      <c r="J1642">
        <v>86.620999999999995</v>
      </c>
    </row>
    <row r="1643" spans="1:10" x14ac:dyDescent="0.35">
      <c r="A1643" t="s">
        <v>3466</v>
      </c>
      <c r="B1643" s="2">
        <v>45742</v>
      </c>
      <c r="C1643" t="s">
        <v>799</v>
      </c>
      <c r="D1643" t="s">
        <v>1659</v>
      </c>
      <c r="E1643" t="s">
        <v>1751</v>
      </c>
      <c r="F1643">
        <v>4</v>
      </c>
      <c r="G1643">
        <v>827.39</v>
      </c>
      <c r="H1643">
        <v>0.06</v>
      </c>
      <c r="I1643" t="s">
        <v>1828</v>
      </c>
      <c r="J1643">
        <v>3110.9863999999998</v>
      </c>
    </row>
    <row r="1644" spans="1:10" x14ac:dyDescent="0.35">
      <c r="A1644" t="s">
        <v>3467</v>
      </c>
      <c r="B1644" s="2">
        <v>45301</v>
      </c>
      <c r="C1644" t="s">
        <v>971</v>
      </c>
      <c r="D1644" t="s">
        <v>1575</v>
      </c>
      <c r="E1644" t="s">
        <v>1793</v>
      </c>
      <c r="F1644">
        <v>2</v>
      </c>
      <c r="G1644">
        <v>403.2</v>
      </c>
      <c r="H1644">
        <v>0.21</v>
      </c>
      <c r="I1644" t="s">
        <v>1825</v>
      </c>
      <c r="J1644">
        <v>637.05600000000004</v>
      </c>
    </row>
    <row r="1645" spans="1:10" x14ac:dyDescent="0.35">
      <c r="A1645" t="s">
        <v>3468</v>
      </c>
      <c r="B1645" s="2">
        <v>45547</v>
      </c>
      <c r="C1645" t="s">
        <v>78</v>
      </c>
      <c r="D1645" t="s">
        <v>1719</v>
      </c>
      <c r="E1645" t="s">
        <v>1796</v>
      </c>
      <c r="F1645">
        <v>4</v>
      </c>
      <c r="G1645">
        <v>292.31</v>
      </c>
      <c r="H1645">
        <v>0.27</v>
      </c>
      <c r="I1645" t="s">
        <v>1825</v>
      </c>
      <c r="J1645">
        <v>853.54520000000002</v>
      </c>
    </row>
    <row r="1646" spans="1:10" x14ac:dyDescent="0.35">
      <c r="A1646" t="s">
        <v>3469</v>
      </c>
      <c r="B1646" s="2">
        <v>45806</v>
      </c>
      <c r="C1646" t="s">
        <v>1512</v>
      </c>
      <c r="D1646" t="s">
        <v>1548</v>
      </c>
      <c r="E1646" t="s">
        <v>1788</v>
      </c>
      <c r="F1646">
        <v>1</v>
      </c>
      <c r="G1646">
        <v>948.33</v>
      </c>
      <c r="H1646">
        <v>0.11</v>
      </c>
      <c r="I1646" t="s">
        <v>1823</v>
      </c>
      <c r="J1646">
        <v>844.01370000000009</v>
      </c>
    </row>
    <row r="1647" spans="1:10" x14ac:dyDescent="0.35">
      <c r="A1647" t="s">
        <v>3470</v>
      </c>
      <c r="B1647" s="2">
        <v>45294</v>
      </c>
      <c r="C1647" t="s">
        <v>1076</v>
      </c>
      <c r="D1647" t="s">
        <v>1625</v>
      </c>
      <c r="E1647" t="s">
        <v>1772</v>
      </c>
      <c r="F1647">
        <v>1</v>
      </c>
      <c r="G1647">
        <v>702.27</v>
      </c>
      <c r="H1647">
        <v>0.17</v>
      </c>
      <c r="I1647" t="s">
        <v>1828</v>
      </c>
      <c r="J1647">
        <v>582.88409999999999</v>
      </c>
    </row>
    <row r="1648" spans="1:10" x14ac:dyDescent="0.35">
      <c r="A1648" t="s">
        <v>3471</v>
      </c>
      <c r="B1648" s="2">
        <v>45875</v>
      </c>
      <c r="C1648" t="s">
        <v>159</v>
      </c>
      <c r="D1648" t="s">
        <v>1607</v>
      </c>
      <c r="E1648" t="s">
        <v>1765</v>
      </c>
      <c r="F1648">
        <v>2</v>
      </c>
      <c r="G1648">
        <v>379.28</v>
      </c>
      <c r="H1648">
        <v>0.26</v>
      </c>
      <c r="I1648" t="s">
        <v>1823</v>
      </c>
      <c r="J1648">
        <v>561.33439999999996</v>
      </c>
    </row>
    <row r="1649" spans="1:10" x14ac:dyDescent="0.35">
      <c r="A1649" t="s">
        <v>3472</v>
      </c>
      <c r="B1649" s="2">
        <v>45669</v>
      </c>
      <c r="C1649" t="s">
        <v>451</v>
      </c>
      <c r="D1649" t="s">
        <v>1641</v>
      </c>
      <c r="E1649" t="s">
        <v>1751</v>
      </c>
      <c r="F1649">
        <v>4</v>
      </c>
      <c r="G1649">
        <v>92.35</v>
      </c>
      <c r="H1649">
        <v>0.15</v>
      </c>
      <c r="I1649" t="s">
        <v>1823</v>
      </c>
      <c r="J1649">
        <v>313.99</v>
      </c>
    </row>
    <row r="1650" spans="1:10" x14ac:dyDescent="0.35">
      <c r="A1650" t="s">
        <v>3473</v>
      </c>
      <c r="B1650" s="2">
        <v>45606</v>
      </c>
      <c r="C1650" t="s">
        <v>710</v>
      </c>
      <c r="D1650" t="s">
        <v>1625</v>
      </c>
      <c r="E1650" t="s">
        <v>1793</v>
      </c>
      <c r="F1650">
        <v>4</v>
      </c>
      <c r="G1650">
        <v>721.54</v>
      </c>
      <c r="H1650">
        <v>0.21</v>
      </c>
      <c r="I1650" t="s">
        <v>1823</v>
      </c>
      <c r="J1650">
        <v>2280.0664000000002</v>
      </c>
    </row>
    <row r="1651" spans="1:10" x14ac:dyDescent="0.35">
      <c r="A1651" t="s">
        <v>3474</v>
      </c>
      <c r="B1651" s="2">
        <v>45787</v>
      </c>
      <c r="C1651" t="s">
        <v>201</v>
      </c>
      <c r="D1651" t="s">
        <v>1623</v>
      </c>
      <c r="E1651" t="s">
        <v>1785</v>
      </c>
      <c r="F1651">
        <v>1</v>
      </c>
      <c r="G1651">
        <v>228.69</v>
      </c>
      <c r="H1651">
        <v>0.14000000000000001</v>
      </c>
      <c r="I1651" t="s">
        <v>1823</v>
      </c>
      <c r="J1651">
        <v>196.67339999999999</v>
      </c>
    </row>
    <row r="1652" spans="1:10" x14ac:dyDescent="0.35">
      <c r="A1652" t="s">
        <v>3475</v>
      </c>
      <c r="B1652" s="2">
        <v>45929</v>
      </c>
      <c r="C1652" t="s">
        <v>1111</v>
      </c>
      <c r="D1652" t="s">
        <v>1653</v>
      </c>
      <c r="E1652" t="s">
        <v>1788</v>
      </c>
      <c r="F1652">
        <v>1</v>
      </c>
      <c r="G1652">
        <v>899.09</v>
      </c>
      <c r="H1652">
        <v>0.2</v>
      </c>
      <c r="I1652" t="s">
        <v>1825</v>
      </c>
      <c r="J1652">
        <v>719.27200000000005</v>
      </c>
    </row>
    <row r="1653" spans="1:10" x14ac:dyDescent="0.35">
      <c r="A1653" t="s">
        <v>3476</v>
      </c>
      <c r="B1653" s="2">
        <v>45379</v>
      </c>
      <c r="C1653" t="s">
        <v>1198</v>
      </c>
      <c r="D1653" t="s">
        <v>1561</v>
      </c>
      <c r="E1653" t="s">
        <v>1781</v>
      </c>
      <c r="F1653">
        <v>4</v>
      </c>
      <c r="G1653">
        <v>195.75</v>
      </c>
      <c r="H1653">
        <v>0.17</v>
      </c>
      <c r="I1653" t="s">
        <v>1823</v>
      </c>
      <c r="J1653">
        <v>649.89</v>
      </c>
    </row>
    <row r="1654" spans="1:10" x14ac:dyDescent="0.35">
      <c r="A1654" t="s">
        <v>3477</v>
      </c>
      <c r="B1654" s="2">
        <v>45532</v>
      </c>
      <c r="C1654" t="s">
        <v>1321</v>
      </c>
      <c r="D1654" t="s">
        <v>1733</v>
      </c>
      <c r="E1654" t="s">
        <v>1800</v>
      </c>
      <c r="F1654">
        <v>3</v>
      </c>
      <c r="G1654">
        <v>199.13</v>
      </c>
      <c r="H1654">
        <v>0.24</v>
      </c>
      <c r="I1654" t="s">
        <v>1823</v>
      </c>
      <c r="J1654">
        <v>454.01639999999998</v>
      </c>
    </row>
    <row r="1655" spans="1:10" x14ac:dyDescent="0.35">
      <c r="A1655" t="s">
        <v>3478</v>
      </c>
      <c r="B1655" s="2">
        <v>45466</v>
      </c>
      <c r="C1655" t="s">
        <v>534</v>
      </c>
      <c r="D1655" t="s">
        <v>1591</v>
      </c>
      <c r="E1655" t="s">
        <v>1798</v>
      </c>
      <c r="F1655">
        <v>2</v>
      </c>
      <c r="G1655">
        <v>833.62</v>
      </c>
      <c r="H1655">
        <v>0.18</v>
      </c>
      <c r="I1655" t="s">
        <v>1823</v>
      </c>
      <c r="J1655">
        <v>1367.1368</v>
      </c>
    </row>
    <row r="1656" spans="1:10" x14ac:dyDescent="0.35">
      <c r="A1656" t="s">
        <v>3479</v>
      </c>
      <c r="B1656" s="2">
        <v>45395</v>
      </c>
      <c r="C1656" t="s">
        <v>1488</v>
      </c>
      <c r="D1656" t="s">
        <v>1697</v>
      </c>
      <c r="E1656" t="s">
        <v>1751</v>
      </c>
      <c r="F1656">
        <v>1</v>
      </c>
      <c r="G1656">
        <v>676.26</v>
      </c>
      <c r="H1656">
        <v>0.14000000000000001</v>
      </c>
      <c r="I1656" t="s">
        <v>1823</v>
      </c>
      <c r="J1656">
        <v>581.58359999999993</v>
      </c>
    </row>
    <row r="1657" spans="1:10" x14ac:dyDescent="0.35">
      <c r="A1657" t="s">
        <v>3480</v>
      </c>
      <c r="B1657" s="2">
        <v>45708</v>
      </c>
      <c r="C1657" t="s">
        <v>130</v>
      </c>
      <c r="D1657" t="s">
        <v>1667</v>
      </c>
      <c r="E1657" t="s">
        <v>1785</v>
      </c>
      <c r="F1657">
        <v>2</v>
      </c>
      <c r="G1657">
        <v>666.49</v>
      </c>
      <c r="H1657">
        <v>0.06</v>
      </c>
      <c r="I1657" t="s">
        <v>1823</v>
      </c>
      <c r="J1657">
        <v>1253.0011999999999</v>
      </c>
    </row>
    <row r="1658" spans="1:10" x14ac:dyDescent="0.35">
      <c r="A1658" t="s">
        <v>3481</v>
      </c>
      <c r="B1658" s="2">
        <v>45735</v>
      </c>
      <c r="C1658" t="s">
        <v>1418</v>
      </c>
      <c r="D1658" t="s">
        <v>1577</v>
      </c>
      <c r="E1658" t="s">
        <v>1768</v>
      </c>
      <c r="F1658">
        <v>3</v>
      </c>
      <c r="G1658">
        <v>471.19</v>
      </c>
      <c r="H1658">
        <v>0.28000000000000003</v>
      </c>
      <c r="I1658" t="s">
        <v>1828</v>
      </c>
      <c r="J1658">
        <v>1017.7704</v>
      </c>
    </row>
    <row r="1659" spans="1:10" x14ac:dyDescent="0.35">
      <c r="A1659" t="s">
        <v>3482</v>
      </c>
      <c r="B1659" s="2">
        <v>45237</v>
      </c>
      <c r="C1659" t="s">
        <v>413</v>
      </c>
      <c r="D1659" t="s">
        <v>1561</v>
      </c>
      <c r="E1659" t="s">
        <v>1765</v>
      </c>
      <c r="F1659">
        <v>4</v>
      </c>
      <c r="G1659">
        <v>555.65</v>
      </c>
      <c r="H1659">
        <v>0.25</v>
      </c>
      <c r="I1659" t="s">
        <v>1828</v>
      </c>
      <c r="J1659">
        <v>1666.95</v>
      </c>
    </row>
    <row r="1660" spans="1:10" x14ac:dyDescent="0.35">
      <c r="A1660" t="s">
        <v>3483</v>
      </c>
      <c r="B1660" s="2">
        <v>45282</v>
      </c>
      <c r="C1660" t="s">
        <v>141</v>
      </c>
      <c r="D1660" t="s">
        <v>1737</v>
      </c>
      <c r="E1660" t="s">
        <v>1798</v>
      </c>
      <c r="F1660">
        <v>2</v>
      </c>
      <c r="G1660">
        <v>100.42</v>
      </c>
      <c r="H1660">
        <v>0.06</v>
      </c>
      <c r="I1660" t="s">
        <v>1823</v>
      </c>
      <c r="J1660">
        <v>188.78960000000001</v>
      </c>
    </row>
    <row r="1661" spans="1:10" x14ac:dyDescent="0.35">
      <c r="A1661" t="s">
        <v>3484</v>
      </c>
      <c r="B1661" s="2">
        <v>45337</v>
      </c>
      <c r="C1661" t="s">
        <v>190</v>
      </c>
      <c r="D1661" t="s">
        <v>1743</v>
      </c>
      <c r="E1661" t="s">
        <v>1809</v>
      </c>
      <c r="F1661">
        <v>3</v>
      </c>
      <c r="G1661">
        <v>981.69</v>
      </c>
      <c r="H1661">
        <v>0.05</v>
      </c>
      <c r="I1661" t="s">
        <v>1828</v>
      </c>
      <c r="J1661">
        <v>2797.8164999999999</v>
      </c>
    </row>
    <row r="1662" spans="1:10" x14ac:dyDescent="0.35">
      <c r="A1662" t="s">
        <v>3485</v>
      </c>
      <c r="B1662" s="2">
        <v>45310</v>
      </c>
      <c r="C1662" t="s">
        <v>1028</v>
      </c>
      <c r="D1662" t="s">
        <v>1567</v>
      </c>
      <c r="E1662" t="s">
        <v>1803</v>
      </c>
      <c r="F1662">
        <v>2</v>
      </c>
      <c r="G1662">
        <v>848.87</v>
      </c>
      <c r="H1662">
        <v>0.09</v>
      </c>
      <c r="I1662" t="s">
        <v>1828</v>
      </c>
      <c r="J1662">
        <v>1544.9434000000001</v>
      </c>
    </row>
    <row r="1663" spans="1:10" x14ac:dyDescent="0.35">
      <c r="A1663" t="s">
        <v>3486</v>
      </c>
      <c r="B1663" s="2">
        <v>45230</v>
      </c>
      <c r="C1663" t="s">
        <v>1171</v>
      </c>
      <c r="D1663" t="s">
        <v>1739</v>
      </c>
      <c r="E1663" t="s">
        <v>1788</v>
      </c>
      <c r="F1663">
        <v>3</v>
      </c>
      <c r="G1663">
        <v>582.32000000000005</v>
      </c>
      <c r="H1663">
        <v>0</v>
      </c>
      <c r="I1663" t="s">
        <v>1825</v>
      </c>
      <c r="J1663">
        <v>1746.96</v>
      </c>
    </row>
    <row r="1664" spans="1:10" x14ac:dyDescent="0.35">
      <c r="A1664" t="s">
        <v>3487</v>
      </c>
      <c r="B1664" s="2">
        <v>45341</v>
      </c>
      <c r="C1664" t="s">
        <v>567</v>
      </c>
      <c r="D1664" t="s">
        <v>1645</v>
      </c>
      <c r="E1664" t="s">
        <v>1806</v>
      </c>
      <c r="F1664">
        <v>2</v>
      </c>
      <c r="G1664">
        <v>869.43</v>
      </c>
      <c r="H1664">
        <v>0.24</v>
      </c>
      <c r="I1664" t="s">
        <v>1828</v>
      </c>
      <c r="J1664">
        <v>1321.5336</v>
      </c>
    </row>
    <row r="1665" spans="1:10" x14ac:dyDescent="0.35">
      <c r="A1665" t="s">
        <v>3488</v>
      </c>
      <c r="B1665" s="2">
        <v>45440</v>
      </c>
      <c r="C1665" t="s">
        <v>93</v>
      </c>
      <c r="D1665" t="s">
        <v>1655</v>
      </c>
      <c r="E1665" t="s">
        <v>1768</v>
      </c>
      <c r="F1665">
        <v>1</v>
      </c>
      <c r="G1665">
        <v>62.26</v>
      </c>
      <c r="H1665">
        <v>0.03</v>
      </c>
      <c r="I1665" t="s">
        <v>1828</v>
      </c>
      <c r="J1665">
        <v>60.392200000000003</v>
      </c>
    </row>
    <row r="1666" spans="1:10" x14ac:dyDescent="0.35">
      <c r="A1666" t="s">
        <v>3489</v>
      </c>
      <c r="B1666" s="2">
        <v>45798</v>
      </c>
      <c r="C1666" t="s">
        <v>510</v>
      </c>
      <c r="D1666" t="s">
        <v>1625</v>
      </c>
      <c r="E1666" t="s">
        <v>1798</v>
      </c>
      <c r="F1666">
        <v>3</v>
      </c>
      <c r="G1666">
        <v>343.97</v>
      </c>
      <c r="H1666">
        <v>0.04</v>
      </c>
      <c r="I1666" t="s">
        <v>1828</v>
      </c>
      <c r="J1666">
        <v>990.6336</v>
      </c>
    </row>
    <row r="1667" spans="1:10" x14ac:dyDescent="0.35">
      <c r="A1667" t="s">
        <v>3490</v>
      </c>
      <c r="B1667" s="2">
        <v>45293</v>
      </c>
      <c r="C1667" t="s">
        <v>956</v>
      </c>
      <c r="D1667" t="s">
        <v>1595</v>
      </c>
      <c r="E1667" t="s">
        <v>1793</v>
      </c>
      <c r="F1667">
        <v>3</v>
      </c>
      <c r="G1667">
        <v>304.67</v>
      </c>
      <c r="H1667">
        <v>0.11</v>
      </c>
      <c r="I1667" t="s">
        <v>1823</v>
      </c>
      <c r="J1667">
        <v>813.46889999999996</v>
      </c>
    </row>
    <row r="1668" spans="1:10" x14ac:dyDescent="0.35">
      <c r="A1668" t="s">
        <v>3491</v>
      </c>
      <c r="B1668" s="2">
        <v>45296</v>
      </c>
      <c r="C1668" t="s">
        <v>1141</v>
      </c>
      <c r="D1668" t="s">
        <v>1601</v>
      </c>
      <c r="E1668" t="s">
        <v>1785</v>
      </c>
      <c r="F1668">
        <v>4</v>
      </c>
      <c r="G1668">
        <v>208.34</v>
      </c>
      <c r="H1668">
        <v>0.01</v>
      </c>
      <c r="I1668" t="s">
        <v>1825</v>
      </c>
      <c r="J1668">
        <v>825.02639999999997</v>
      </c>
    </row>
    <row r="1669" spans="1:10" x14ac:dyDescent="0.35">
      <c r="A1669" t="s">
        <v>3492</v>
      </c>
      <c r="B1669" s="2">
        <v>45860</v>
      </c>
      <c r="C1669" t="s">
        <v>983</v>
      </c>
      <c r="D1669" t="s">
        <v>1719</v>
      </c>
      <c r="E1669" t="s">
        <v>1756</v>
      </c>
      <c r="F1669">
        <v>1</v>
      </c>
      <c r="G1669">
        <v>119.04</v>
      </c>
      <c r="H1669">
        <v>0.13</v>
      </c>
      <c r="I1669" t="s">
        <v>1828</v>
      </c>
      <c r="J1669">
        <v>103.56480000000001</v>
      </c>
    </row>
    <row r="1670" spans="1:10" x14ac:dyDescent="0.35">
      <c r="A1670" t="s">
        <v>3493</v>
      </c>
      <c r="B1670" s="2">
        <v>45843</v>
      </c>
      <c r="C1670" t="s">
        <v>1010</v>
      </c>
      <c r="D1670" t="s">
        <v>1635</v>
      </c>
      <c r="E1670" t="s">
        <v>1785</v>
      </c>
      <c r="F1670">
        <v>4</v>
      </c>
      <c r="G1670">
        <v>791.65</v>
      </c>
      <c r="H1670">
        <v>0.06</v>
      </c>
      <c r="I1670" t="s">
        <v>1828</v>
      </c>
      <c r="J1670">
        <v>2976.6039999999998</v>
      </c>
    </row>
    <row r="1671" spans="1:10" x14ac:dyDescent="0.35">
      <c r="A1671" t="s">
        <v>3494</v>
      </c>
      <c r="B1671" s="2">
        <v>45862</v>
      </c>
      <c r="C1671" t="s">
        <v>197</v>
      </c>
      <c r="D1671" t="s">
        <v>1575</v>
      </c>
      <c r="E1671" t="s">
        <v>1760</v>
      </c>
      <c r="F1671">
        <v>2</v>
      </c>
      <c r="G1671">
        <v>414.86</v>
      </c>
      <c r="H1671">
        <v>0.23</v>
      </c>
      <c r="I1671" t="s">
        <v>1823</v>
      </c>
      <c r="J1671">
        <v>638.88440000000003</v>
      </c>
    </row>
    <row r="1672" spans="1:10" x14ac:dyDescent="0.35">
      <c r="A1672" t="s">
        <v>3495</v>
      </c>
      <c r="B1672" s="2">
        <v>45385</v>
      </c>
      <c r="C1672" t="s">
        <v>1471</v>
      </c>
      <c r="D1672" t="s">
        <v>1623</v>
      </c>
      <c r="E1672" t="s">
        <v>1793</v>
      </c>
      <c r="F1672">
        <v>2</v>
      </c>
      <c r="G1672">
        <v>960.81</v>
      </c>
      <c r="H1672">
        <v>0.28000000000000003</v>
      </c>
      <c r="I1672" t="s">
        <v>1825</v>
      </c>
      <c r="J1672">
        <v>1383.5663999999999</v>
      </c>
    </row>
    <row r="1673" spans="1:10" x14ac:dyDescent="0.35">
      <c r="A1673" t="s">
        <v>3496</v>
      </c>
      <c r="B1673" s="2">
        <v>45668</v>
      </c>
      <c r="C1673" t="s">
        <v>689</v>
      </c>
      <c r="D1673" t="s">
        <v>1647</v>
      </c>
      <c r="E1673" t="s">
        <v>1768</v>
      </c>
      <c r="F1673">
        <v>4</v>
      </c>
      <c r="G1673">
        <v>943.36</v>
      </c>
      <c r="H1673">
        <v>0.18</v>
      </c>
      <c r="I1673" t="s">
        <v>1825</v>
      </c>
      <c r="J1673">
        <v>3094.2208000000001</v>
      </c>
    </row>
    <row r="1674" spans="1:10" x14ac:dyDescent="0.35">
      <c r="A1674" t="s">
        <v>3497</v>
      </c>
      <c r="B1674" s="2">
        <v>45561</v>
      </c>
      <c r="C1674" t="s">
        <v>692</v>
      </c>
      <c r="D1674" t="s">
        <v>1550</v>
      </c>
      <c r="E1674" t="s">
        <v>1796</v>
      </c>
      <c r="F1674">
        <v>1</v>
      </c>
      <c r="G1674">
        <v>830.42</v>
      </c>
      <c r="H1674">
        <v>0.26</v>
      </c>
      <c r="I1674" t="s">
        <v>1828</v>
      </c>
      <c r="J1674">
        <v>614.51080000000002</v>
      </c>
    </row>
    <row r="1675" spans="1:10" x14ac:dyDescent="0.35">
      <c r="A1675" t="s">
        <v>3498</v>
      </c>
      <c r="B1675" s="2">
        <v>45637</v>
      </c>
      <c r="C1675" t="s">
        <v>1106</v>
      </c>
      <c r="D1675" t="s">
        <v>1681</v>
      </c>
      <c r="E1675" t="s">
        <v>1806</v>
      </c>
      <c r="F1675">
        <v>1</v>
      </c>
      <c r="G1675">
        <v>762.55</v>
      </c>
      <c r="H1675">
        <v>0.19</v>
      </c>
      <c r="I1675" t="s">
        <v>1823</v>
      </c>
      <c r="J1675">
        <v>617.66549999999995</v>
      </c>
    </row>
    <row r="1676" spans="1:10" x14ac:dyDescent="0.35">
      <c r="A1676" t="s">
        <v>3499</v>
      </c>
      <c r="B1676" s="2">
        <v>45839</v>
      </c>
      <c r="C1676" t="s">
        <v>1076</v>
      </c>
      <c r="D1676" t="s">
        <v>1695</v>
      </c>
      <c r="E1676" t="s">
        <v>1809</v>
      </c>
      <c r="F1676">
        <v>2</v>
      </c>
      <c r="G1676">
        <v>464.43</v>
      </c>
      <c r="H1676">
        <v>0.24</v>
      </c>
      <c r="I1676" t="s">
        <v>1828</v>
      </c>
      <c r="J1676">
        <v>705.93360000000007</v>
      </c>
    </row>
    <row r="1677" spans="1:10" x14ac:dyDescent="0.35">
      <c r="A1677" t="s">
        <v>3500</v>
      </c>
      <c r="B1677" s="2">
        <v>45851</v>
      </c>
      <c r="C1677" t="s">
        <v>75</v>
      </c>
      <c r="D1677" t="s">
        <v>1675</v>
      </c>
      <c r="E1677" t="s">
        <v>1809</v>
      </c>
      <c r="F1677">
        <v>1</v>
      </c>
      <c r="G1677">
        <v>711.08</v>
      </c>
      <c r="H1677">
        <v>0.24</v>
      </c>
      <c r="I1677" t="s">
        <v>1825</v>
      </c>
      <c r="J1677">
        <v>540.42079999999999</v>
      </c>
    </row>
    <row r="1678" spans="1:10" x14ac:dyDescent="0.35">
      <c r="A1678" t="s">
        <v>3501</v>
      </c>
      <c r="B1678" s="2">
        <v>45656</v>
      </c>
      <c r="C1678" t="s">
        <v>802</v>
      </c>
      <c r="D1678" t="s">
        <v>1637</v>
      </c>
      <c r="E1678" t="s">
        <v>1798</v>
      </c>
      <c r="F1678">
        <v>2</v>
      </c>
      <c r="G1678">
        <v>984.96</v>
      </c>
      <c r="H1678">
        <v>0.16</v>
      </c>
      <c r="I1678" t="s">
        <v>1825</v>
      </c>
      <c r="J1678">
        <v>1654.7328</v>
      </c>
    </row>
    <row r="1679" spans="1:10" x14ac:dyDescent="0.35">
      <c r="A1679" t="s">
        <v>3502</v>
      </c>
      <c r="B1679" s="2">
        <v>45759</v>
      </c>
      <c r="C1679" t="s">
        <v>1076</v>
      </c>
      <c r="D1679" t="s">
        <v>1623</v>
      </c>
      <c r="E1679" t="s">
        <v>1793</v>
      </c>
      <c r="F1679">
        <v>1</v>
      </c>
      <c r="G1679">
        <v>21.14</v>
      </c>
      <c r="H1679">
        <v>0.06</v>
      </c>
      <c r="I1679" t="s">
        <v>1828</v>
      </c>
      <c r="J1679">
        <v>19.871600000000001</v>
      </c>
    </row>
    <row r="1680" spans="1:10" x14ac:dyDescent="0.35">
      <c r="A1680" t="s">
        <v>3503</v>
      </c>
      <c r="B1680" s="2">
        <v>45679</v>
      </c>
      <c r="C1680" t="s">
        <v>374</v>
      </c>
      <c r="D1680" t="s">
        <v>1743</v>
      </c>
      <c r="E1680" t="s">
        <v>1781</v>
      </c>
      <c r="F1680">
        <v>1</v>
      </c>
      <c r="G1680">
        <v>343.03</v>
      </c>
      <c r="H1680">
        <v>0.16</v>
      </c>
      <c r="I1680" t="s">
        <v>1823</v>
      </c>
      <c r="J1680">
        <v>288.14519999999999</v>
      </c>
    </row>
    <row r="1681" spans="1:10" x14ac:dyDescent="0.35">
      <c r="A1681" t="s">
        <v>3504</v>
      </c>
      <c r="B1681" s="2">
        <v>45237</v>
      </c>
      <c r="C1681" t="s">
        <v>790</v>
      </c>
      <c r="D1681" t="s">
        <v>1587</v>
      </c>
      <c r="E1681" t="s">
        <v>1809</v>
      </c>
      <c r="F1681">
        <v>3</v>
      </c>
      <c r="G1681">
        <v>94.83</v>
      </c>
      <c r="H1681">
        <v>0.16</v>
      </c>
      <c r="I1681" t="s">
        <v>1828</v>
      </c>
      <c r="J1681">
        <v>238.9716</v>
      </c>
    </row>
    <row r="1682" spans="1:10" x14ac:dyDescent="0.35">
      <c r="A1682" t="s">
        <v>3505</v>
      </c>
      <c r="B1682" s="2">
        <v>45790</v>
      </c>
      <c r="C1682" t="s">
        <v>82</v>
      </c>
      <c r="D1682" t="s">
        <v>1685</v>
      </c>
      <c r="E1682" t="s">
        <v>1812</v>
      </c>
      <c r="F1682">
        <v>3</v>
      </c>
      <c r="G1682">
        <v>74.66</v>
      </c>
      <c r="H1682">
        <v>0.03</v>
      </c>
      <c r="I1682" t="s">
        <v>1825</v>
      </c>
      <c r="J1682">
        <v>217.26060000000001</v>
      </c>
    </row>
    <row r="1683" spans="1:10" x14ac:dyDescent="0.35">
      <c r="A1683" t="s">
        <v>3506</v>
      </c>
      <c r="B1683" s="2">
        <v>45268</v>
      </c>
      <c r="C1683" t="s">
        <v>463</v>
      </c>
      <c r="D1683" t="s">
        <v>1621</v>
      </c>
      <c r="E1683" t="s">
        <v>1800</v>
      </c>
      <c r="F1683">
        <v>3</v>
      </c>
      <c r="G1683">
        <v>281.95999999999998</v>
      </c>
      <c r="H1683">
        <v>0.01</v>
      </c>
      <c r="I1683" t="s">
        <v>1828</v>
      </c>
      <c r="J1683">
        <v>837.42119999999989</v>
      </c>
    </row>
    <row r="1684" spans="1:10" x14ac:dyDescent="0.35">
      <c r="A1684" t="s">
        <v>3507</v>
      </c>
      <c r="B1684" s="2">
        <v>45664</v>
      </c>
      <c r="C1684" t="s">
        <v>757</v>
      </c>
      <c r="D1684" t="s">
        <v>1689</v>
      </c>
      <c r="E1684" t="s">
        <v>1809</v>
      </c>
      <c r="F1684">
        <v>4</v>
      </c>
      <c r="G1684">
        <v>622.27</v>
      </c>
      <c r="H1684">
        <v>0.02</v>
      </c>
      <c r="I1684" t="s">
        <v>1825</v>
      </c>
      <c r="J1684">
        <v>2439.2984000000001</v>
      </c>
    </row>
    <row r="1685" spans="1:10" x14ac:dyDescent="0.35">
      <c r="A1685" t="s">
        <v>3508</v>
      </c>
      <c r="B1685" s="2">
        <v>45475</v>
      </c>
      <c r="C1685" t="s">
        <v>362</v>
      </c>
      <c r="D1685" t="s">
        <v>1621</v>
      </c>
      <c r="E1685" t="s">
        <v>1778</v>
      </c>
      <c r="F1685">
        <v>2</v>
      </c>
      <c r="G1685">
        <v>78.27</v>
      </c>
      <c r="H1685">
        <v>0.28999999999999998</v>
      </c>
      <c r="I1685" t="s">
        <v>1828</v>
      </c>
      <c r="J1685">
        <v>111.1434</v>
      </c>
    </row>
    <row r="1686" spans="1:10" x14ac:dyDescent="0.35">
      <c r="A1686" t="s">
        <v>3509</v>
      </c>
      <c r="B1686" s="2">
        <v>45845</v>
      </c>
      <c r="C1686" t="s">
        <v>59</v>
      </c>
      <c r="D1686" t="s">
        <v>1671</v>
      </c>
      <c r="E1686" t="s">
        <v>1796</v>
      </c>
      <c r="F1686">
        <v>4</v>
      </c>
      <c r="G1686">
        <v>676.58</v>
      </c>
      <c r="H1686">
        <v>0.23</v>
      </c>
      <c r="I1686" t="s">
        <v>1828</v>
      </c>
      <c r="J1686">
        <v>2083.8663999999999</v>
      </c>
    </row>
    <row r="1687" spans="1:10" x14ac:dyDescent="0.35">
      <c r="A1687" t="s">
        <v>3510</v>
      </c>
      <c r="B1687" s="2">
        <v>45446</v>
      </c>
      <c r="C1687" t="s">
        <v>1494</v>
      </c>
      <c r="D1687" t="s">
        <v>1609</v>
      </c>
      <c r="E1687" t="s">
        <v>1756</v>
      </c>
      <c r="F1687">
        <v>2</v>
      </c>
      <c r="G1687">
        <v>938.6</v>
      </c>
      <c r="H1687">
        <v>0.04</v>
      </c>
      <c r="I1687" t="s">
        <v>1825</v>
      </c>
      <c r="J1687">
        <v>1802.1120000000001</v>
      </c>
    </row>
    <row r="1688" spans="1:10" x14ac:dyDescent="0.35">
      <c r="A1688" t="s">
        <v>3511</v>
      </c>
      <c r="B1688" s="2">
        <v>45761</v>
      </c>
      <c r="C1688" t="s">
        <v>1111</v>
      </c>
      <c r="D1688" t="s">
        <v>1573</v>
      </c>
      <c r="E1688" t="s">
        <v>1798</v>
      </c>
      <c r="F1688">
        <v>2</v>
      </c>
      <c r="G1688">
        <v>859.47</v>
      </c>
      <c r="H1688">
        <v>0.01</v>
      </c>
      <c r="I1688" t="s">
        <v>1823</v>
      </c>
      <c r="J1688">
        <v>1701.7506000000001</v>
      </c>
    </row>
    <row r="1689" spans="1:10" x14ac:dyDescent="0.35">
      <c r="A1689" t="s">
        <v>3512</v>
      </c>
      <c r="B1689" s="2">
        <v>45363</v>
      </c>
      <c r="C1689" t="s">
        <v>213</v>
      </c>
      <c r="D1689" t="s">
        <v>1601</v>
      </c>
      <c r="E1689" t="s">
        <v>1798</v>
      </c>
      <c r="F1689">
        <v>3</v>
      </c>
      <c r="G1689">
        <v>672.98</v>
      </c>
      <c r="H1689">
        <v>0.23</v>
      </c>
      <c r="I1689" t="s">
        <v>1825</v>
      </c>
      <c r="J1689">
        <v>1554.5838000000001</v>
      </c>
    </row>
    <row r="1690" spans="1:10" x14ac:dyDescent="0.35">
      <c r="A1690" t="s">
        <v>3513</v>
      </c>
      <c r="B1690" s="2">
        <v>45420</v>
      </c>
      <c r="C1690" t="s">
        <v>671</v>
      </c>
      <c r="D1690" t="s">
        <v>1659</v>
      </c>
      <c r="E1690" t="s">
        <v>1809</v>
      </c>
      <c r="F1690">
        <v>1</v>
      </c>
      <c r="G1690">
        <v>75.8</v>
      </c>
      <c r="H1690">
        <v>0.28999999999999998</v>
      </c>
      <c r="I1690" t="s">
        <v>1825</v>
      </c>
      <c r="J1690">
        <v>53.817999999999998</v>
      </c>
    </row>
    <row r="1691" spans="1:10" x14ac:dyDescent="0.35">
      <c r="A1691" t="s">
        <v>3514</v>
      </c>
      <c r="B1691" s="2">
        <v>45536</v>
      </c>
      <c r="C1691" t="s">
        <v>137</v>
      </c>
      <c r="D1691" t="s">
        <v>1581</v>
      </c>
      <c r="E1691" t="s">
        <v>1800</v>
      </c>
      <c r="F1691">
        <v>4</v>
      </c>
      <c r="G1691">
        <v>742.15</v>
      </c>
      <c r="H1691">
        <v>0.1</v>
      </c>
      <c r="I1691" t="s">
        <v>1828</v>
      </c>
      <c r="J1691">
        <v>2671.74</v>
      </c>
    </row>
    <row r="1692" spans="1:10" x14ac:dyDescent="0.35">
      <c r="A1692" t="s">
        <v>3515</v>
      </c>
      <c r="B1692" s="2">
        <v>45445</v>
      </c>
      <c r="C1692" t="s">
        <v>263</v>
      </c>
      <c r="D1692" t="s">
        <v>1607</v>
      </c>
      <c r="E1692" t="s">
        <v>1778</v>
      </c>
      <c r="F1692">
        <v>1</v>
      </c>
      <c r="G1692">
        <v>637.39</v>
      </c>
      <c r="H1692">
        <v>0.22</v>
      </c>
      <c r="I1692" t="s">
        <v>1825</v>
      </c>
      <c r="J1692">
        <v>497.16419999999999</v>
      </c>
    </row>
    <row r="1693" spans="1:10" x14ac:dyDescent="0.35">
      <c r="A1693" t="s">
        <v>3516</v>
      </c>
      <c r="B1693" s="2">
        <v>45230</v>
      </c>
      <c r="C1693" t="s">
        <v>1219</v>
      </c>
      <c r="D1693" t="s">
        <v>1556</v>
      </c>
      <c r="E1693" t="s">
        <v>1806</v>
      </c>
      <c r="F1693">
        <v>1</v>
      </c>
      <c r="G1693">
        <v>631</v>
      </c>
      <c r="H1693">
        <v>0.04</v>
      </c>
      <c r="I1693" t="s">
        <v>1823</v>
      </c>
      <c r="J1693">
        <v>605.76</v>
      </c>
    </row>
    <row r="1694" spans="1:10" x14ac:dyDescent="0.35">
      <c r="A1694" t="s">
        <v>3517</v>
      </c>
      <c r="B1694" s="2">
        <v>45916</v>
      </c>
      <c r="C1694" t="s">
        <v>1225</v>
      </c>
      <c r="D1694" t="s">
        <v>1707</v>
      </c>
      <c r="E1694" t="s">
        <v>1765</v>
      </c>
      <c r="F1694">
        <v>4</v>
      </c>
      <c r="G1694">
        <v>983.98</v>
      </c>
      <c r="H1694">
        <v>0.11</v>
      </c>
      <c r="I1694" t="s">
        <v>1828</v>
      </c>
      <c r="J1694">
        <v>3502.9688000000001</v>
      </c>
    </row>
    <row r="1695" spans="1:10" x14ac:dyDescent="0.35">
      <c r="A1695" t="s">
        <v>3518</v>
      </c>
      <c r="B1695" s="2">
        <v>45353</v>
      </c>
      <c r="C1695" t="s">
        <v>204</v>
      </c>
      <c r="D1695" t="s">
        <v>1657</v>
      </c>
      <c r="E1695" t="s">
        <v>1791</v>
      </c>
      <c r="F1695">
        <v>4</v>
      </c>
      <c r="G1695">
        <v>73.69</v>
      </c>
      <c r="H1695">
        <v>0.08</v>
      </c>
      <c r="I1695" t="s">
        <v>1823</v>
      </c>
      <c r="J1695">
        <v>271.17919999999998</v>
      </c>
    </row>
    <row r="1696" spans="1:10" x14ac:dyDescent="0.35">
      <c r="A1696" t="s">
        <v>3519</v>
      </c>
      <c r="B1696" s="2">
        <v>45490</v>
      </c>
      <c r="C1696" t="s">
        <v>1342</v>
      </c>
      <c r="D1696" t="s">
        <v>1569</v>
      </c>
      <c r="E1696" t="s">
        <v>1778</v>
      </c>
      <c r="F1696">
        <v>3</v>
      </c>
      <c r="G1696">
        <v>110.99</v>
      </c>
      <c r="H1696">
        <v>0.21</v>
      </c>
      <c r="I1696" t="s">
        <v>1823</v>
      </c>
      <c r="J1696">
        <v>263.04629999999997</v>
      </c>
    </row>
    <row r="1697" spans="1:10" x14ac:dyDescent="0.35">
      <c r="A1697" t="s">
        <v>3520</v>
      </c>
      <c r="B1697" s="2">
        <v>45850</v>
      </c>
      <c r="C1697" t="s">
        <v>300</v>
      </c>
      <c r="D1697" t="s">
        <v>1567</v>
      </c>
      <c r="E1697" t="s">
        <v>1778</v>
      </c>
      <c r="F1697">
        <v>1</v>
      </c>
      <c r="G1697">
        <v>66.86</v>
      </c>
      <c r="H1697">
        <v>0.22</v>
      </c>
      <c r="I1697" t="s">
        <v>1828</v>
      </c>
      <c r="J1697">
        <v>52.150799999999997</v>
      </c>
    </row>
    <row r="1698" spans="1:10" x14ac:dyDescent="0.35">
      <c r="A1698" t="s">
        <v>3521</v>
      </c>
      <c r="B1698" s="2">
        <v>45515</v>
      </c>
      <c r="C1698" t="s">
        <v>1294</v>
      </c>
      <c r="D1698" t="s">
        <v>1681</v>
      </c>
      <c r="E1698" t="s">
        <v>1809</v>
      </c>
      <c r="F1698">
        <v>1</v>
      </c>
      <c r="G1698">
        <v>980.26</v>
      </c>
      <c r="H1698">
        <v>0.14000000000000001</v>
      </c>
      <c r="I1698" t="s">
        <v>1825</v>
      </c>
      <c r="J1698">
        <v>843.02359999999999</v>
      </c>
    </row>
    <row r="1699" spans="1:10" x14ac:dyDescent="0.35">
      <c r="A1699" t="s">
        <v>3522</v>
      </c>
      <c r="B1699" s="2">
        <v>45322</v>
      </c>
      <c r="C1699" t="s">
        <v>147</v>
      </c>
      <c r="D1699" t="s">
        <v>1583</v>
      </c>
      <c r="E1699" t="s">
        <v>1809</v>
      </c>
      <c r="F1699">
        <v>1</v>
      </c>
      <c r="G1699">
        <v>235.28</v>
      </c>
      <c r="H1699">
        <v>0.05</v>
      </c>
      <c r="I1699" t="s">
        <v>1825</v>
      </c>
      <c r="J1699">
        <v>223.51599999999999</v>
      </c>
    </row>
    <row r="1700" spans="1:10" x14ac:dyDescent="0.35">
      <c r="A1700" t="s">
        <v>3523</v>
      </c>
      <c r="B1700" s="2">
        <v>45542</v>
      </c>
      <c r="C1700" t="s">
        <v>1291</v>
      </c>
      <c r="D1700" t="s">
        <v>1542</v>
      </c>
      <c r="E1700" t="s">
        <v>1800</v>
      </c>
      <c r="F1700">
        <v>3</v>
      </c>
      <c r="G1700">
        <v>407.39</v>
      </c>
      <c r="H1700">
        <v>0.08</v>
      </c>
      <c r="I1700" t="s">
        <v>1825</v>
      </c>
      <c r="J1700">
        <v>1124.3964000000001</v>
      </c>
    </row>
    <row r="1701" spans="1:10" x14ac:dyDescent="0.35">
      <c r="A1701" t="s">
        <v>3524</v>
      </c>
      <c r="B1701" s="2">
        <v>45675</v>
      </c>
      <c r="C1701" t="s">
        <v>250</v>
      </c>
      <c r="D1701" t="s">
        <v>1601</v>
      </c>
      <c r="E1701" t="s">
        <v>1798</v>
      </c>
      <c r="F1701">
        <v>4</v>
      </c>
      <c r="G1701">
        <v>459.83</v>
      </c>
      <c r="H1701">
        <v>0.12</v>
      </c>
      <c r="I1701" t="s">
        <v>1828</v>
      </c>
      <c r="J1701">
        <v>1618.6016</v>
      </c>
    </row>
    <row r="1702" spans="1:10" x14ac:dyDescent="0.35">
      <c r="A1702" t="s">
        <v>3525</v>
      </c>
      <c r="B1702" s="2">
        <v>45333</v>
      </c>
      <c r="C1702" t="s">
        <v>495</v>
      </c>
      <c r="D1702" t="s">
        <v>1733</v>
      </c>
      <c r="E1702" t="s">
        <v>1768</v>
      </c>
      <c r="F1702">
        <v>3</v>
      </c>
      <c r="G1702">
        <v>706.6</v>
      </c>
      <c r="H1702">
        <v>0.17</v>
      </c>
      <c r="I1702" t="s">
        <v>1825</v>
      </c>
      <c r="J1702">
        <v>1759.434</v>
      </c>
    </row>
    <row r="1703" spans="1:10" x14ac:dyDescent="0.35">
      <c r="A1703" t="s">
        <v>3526</v>
      </c>
      <c r="B1703" s="2">
        <v>45819</v>
      </c>
      <c r="C1703" t="s">
        <v>1424</v>
      </c>
      <c r="D1703" t="s">
        <v>1729</v>
      </c>
      <c r="E1703" t="s">
        <v>1812</v>
      </c>
      <c r="F1703">
        <v>3</v>
      </c>
      <c r="G1703">
        <v>811.16</v>
      </c>
      <c r="H1703">
        <v>0.1</v>
      </c>
      <c r="I1703" t="s">
        <v>1828</v>
      </c>
      <c r="J1703">
        <v>2190.1320000000001</v>
      </c>
    </row>
    <row r="1704" spans="1:10" x14ac:dyDescent="0.35">
      <c r="A1704" t="s">
        <v>3527</v>
      </c>
      <c r="B1704" s="2">
        <v>45268</v>
      </c>
      <c r="C1704" t="s">
        <v>704</v>
      </c>
      <c r="D1704" t="s">
        <v>1621</v>
      </c>
      <c r="E1704" t="s">
        <v>1778</v>
      </c>
      <c r="F1704">
        <v>2</v>
      </c>
      <c r="G1704">
        <v>985.79</v>
      </c>
      <c r="H1704">
        <v>0.04</v>
      </c>
      <c r="I1704" t="s">
        <v>1825</v>
      </c>
      <c r="J1704">
        <v>1892.7167999999999</v>
      </c>
    </row>
    <row r="1705" spans="1:10" x14ac:dyDescent="0.35">
      <c r="A1705" t="s">
        <v>3528</v>
      </c>
      <c r="B1705" s="2">
        <v>45521</v>
      </c>
      <c r="C1705" t="s">
        <v>615</v>
      </c>
      <c r="D1705" t="s">
        <v>1613</v>
      </c>
      <c r="E1705" t="s">
        <v>1798</v>
      </c>
      <c r="F1705">
        <v>1</v>
      </c>
      <c r="G1705">
        <v>255.02</v>
      </c>
      <c r="H1705">
        <v>0.3</v>
      </c>
      <c r="I1705" t="s">
        <v>1823</v>
      </c>
      <c r="J1705">
        <v>178.51400000000001</v>
      </c>
    </row>
    <row r="1706" spans="1:10" x14ac:dyDescent="0.35">
      <c r="A1706" t="s">
        <v>3529</v>
      </c>
      <c r="B1706" s="2">
        <v>45693</v>
      </c>
      <c r="C1706" t="s">
        <v>340</v>
      </c>
      <c r="D1706" t="s">
        <v>1585</v>
      </c>
      <c r="E1706" t="s">
        <v>1781</v>
      </c>
      <c r="F1706">
        <v>1</v>
      </c>
      <c r="G1706">
        <v>153.57</v>
      </c>
      <c r="H1706">
        <v>0.01</v>
      </c>
      <c r="I1706" t="s">
        <v>1825</v>
      </c>
      <c r="J1706">
        <v>152.0343</v>
      </c>
    </row>
    <row r="1707" spans="1:10" x14ac:dyDescent="0.35">
      <c r="A1707" t="s">
        <v>3530</v>
      </c>
      <c r="B1707" s="2">
        <v>45734</v>
      </c>
      <c r="C1707" t="s">
        <v>808</v>
      </c>
      <c r="D1707" t="s">
        <v>1633</v>
      </c>
      <c r="E1707" t="s">
        <v>1809</v>
      </c>
      <c r="F1707">
        <v>3</v>
      </c>
      <c r="G1707">
        <v>962.98</v>
      </c>
      <c r="H1707">
        <v>0.21</v>
      </c>
      <c r="I1707" t="s">
        <v>1823</v>
      </c>
      <c r="J1707">
        <v>2282.2626</v>
      </c>
    </row>
    <row r="1708" spans="1:10" x14ac:dyDescent="0.35">
      <c r="A1708" t="s">
        <v>3531</v>
      </c>
      <c r="B1708" s="2">
        <v>45377</v>
      </c>
      <c r="C1708" t="s">
        <v>213</v>
      </c>
      <c r="D1708" t="s">
        <v>1635</v>
      </c>
      <c r="E1708" t="s">
        <v>1781</v>
      </c>
      <c r="F1708">
        <v>3</v>
      </c>
      <c r="G1708">
        <v>884.46</v>
      </c>
      <c r="H1708">
        <v>0.25</v>
      </c>
      <c r="I1708" t="s">
        <v>1823</v>
      </c>
      <c r="J1708">
        <v>1990.0350000000001</v>
      </c>
    </row>
    <row r="1709" spans="1:10" x14ac:dyDescent="0.35">
      <c r="A1709" t="s">
        <v>3532</v>
      </c>
      <c r="B1709" s="2">
        <v>45778</v>
      </c>
      <c r="C1709" t="s">
        <v>1354</v>
      </c>
      <c r="D1709" t="s">
        <v>1681</v>
      </c>
      <c r="E1709" t="s">
        <v>1788</v>
      </c>
      <c r="F1709">
        <v>4</v>
      </c>
      <c r="G1709">
        <v>359.71</v>
      </c>
      <c r="H1709">
        <v>0.05</v>
      </c>
      <c r="I1709" t="s">
        <v>1825</v>
      </c>
      <c r="J1709">
        <v>1366.8979999999999</v>
      </c>
    </row>
    <row r="1710" spans="1:10" x14ac:dyDescent="0.35">
      <c r="A1710" t="s">
        <v>3533</v>
      </c>
      <c r="B1710" s="2">
        <v>45715</v>
      </c>
      <c r="C1710" t="s">
        <v>194</v>
      </c>
      <c r="D1710" t="s">
        <v>1647</v>
      </c>
      <c r="E1710" t="s">
        <v>1768</v>
      </c>
      <c r="F1710">
        <v>3</v>
      </c>
      <c r="G1710">
        <v>766.47</v>
      </c>
      <c r="H1710">
        <v>0.18</v>
      </c>
      <c r="I1710" t="s">
        <v>1823</v>
      </c>
      <c r="J1710">
        <v>1885.5162</v>
      </c>
    </row>
    <row r="1711" spans="1:10" x14ac:dyDescent="0.35">
      <c r="A1711" t="s">
        <v>3534</v>
      </c>
      <c r="B1711" s="2">
        <v>45492</v>
      </c>
      <c r="C1711" t="s">
        <v>721</v>
      </c>
      <c r="D1711" t="s">
        <v>1659</v>
      </c>
      <c r="E1711" t="s">
        <v>1809</v>
      </c>
      <c r="F1711">
        <v>1</v>
      </c>
      <c r="G1711">
        <v>772.07</v>
      </c>
      <c r="H1711">
        <v>0.26</v>
      </c>
      <c r="I1711" t="s">
        <v>1825</v>
      </c>
      <c r="J1711">
        <v>571.33180000000004</v>
      </c>
    </row>
    <row r="1712" spans="1:10" x14ac:dyDescent="0.35">
      <c r="A1712" t="s">
        <v>3535</v>
      </c>
      <c r="B1712" s="2">
        <v>45292</v>
      </c>
      <c r="C1712" t="s">
        <v>880</v>
      </c>
      <c r="D1712" t="s">
        <v>1585</v>
      </c>
      <c r="E1712" t="s">
        <v>1772</v>
      </c>
      <c r="F1712">
        <v>3</v>
      </c>
      <c r="G1712">
        <v>108.31</v>
      </c>
      <c r="H1712">
        <v>0.26</v>
      </c>
      <c r="I1712" t="s">
        <v>1828</v>
      </c>
      <c r="J1712">
        <v>240.44820000000001</v>
      </c>
    </row>
    <row r="1713" spans="1:10" x14ac:dyDescent="0.35">
      <c r="A1713" t="s">
        <v>3536</v>
      </c>
      <c r="B1713" s="2">
        <v>45316</v>
      </c>
      <c r="C1713" t="s">
        <v>707</v>
      </c>
      <c r="D1713" t="s">
        <v>1705</v>
      </c>
      <c r="E1713" t="s">
        <v>1775</v>
      </c>
      <c r="F1713">
        <v>1</v>
      </c>
      <c r="G1713">
        <v>502.53</v>
      </c>
      <c r="H1713">
        <v>0</v>
      </c>
      <c r="I1713" t="s">
        <v>1825</v>
      </c>
      <c r="J1713">
        <v>502.53</v>
      </c>
    </row>
    <row r="1714" spans="1:10" x14ac:dyDescent="0.35">
      <c r="A1714" t="s">
        <v>3537</v>
      </c>
      <c r="B1714" s="2">
        <v>45548</v>
      </c>
      <c r="C1714" t="s">
        <v>277</v>
      </c>
      <c r="D1714" t="s">
        <v>1545</v>
      </c>
      <c r="E1714" t="s">
        <v>1803</v>
      </c>
      <c r="F1714">
        <v>2</v>
      </c>
      <c r="G1714">
        <v>508.52</v>
      </c>
      <c r="H1714">
        <v>0.11</v>
      </c>
      <c r="I1714" t="s">
        <v>1828</v>
      </c>
      <c r="J1714">
        <v>905.16559999999993</v>
      </c>
    </row>
    <row r="1715" spans="1:10" x14ac:dyDescent="0.35">
      <c r="A1715" t="s">
        <v>3538</v>
      </c>
      <c r="B1715" s="2">
        <v>45572</v>
      </c>
      <c r="C1715" t="s">
        <v>1442</v>
      </c>
      <c r="D1715" t="s">
        <v>1695</v>
      </c>
      <c r="E1715" t="s">
        <v>1765</v>
      </c>
      <c r="F1715">
        <v>1</v>
      </c>
      <c r="G1715">
        <v>492</v>
      </c>
      <c r="H1715">
        <v>0.26</v>
      </c>
      <c r="I1715" t="s">
        <v>1825</v>
      </c>
      <c r="J1715">
        <v>364.08</v>
      </c>
    </row>
    <row r="1716" spans="1:10" x14ac:dyDescent="0.35">
      <c r="A1716" t="s">
        <v>3539</v>
      </c>
      <c r="B1716" s="2">
        <v>45347</v>
      </c>
      <c r="C1716" t="s">
        <v>1491</v>
      </c>
      <c r="D1716" t="s">
        <v>1621</v>
      </c>
      <c r="E1716" t="s">
        <v>1798</v>
      </c>
      <c r="F1716">
        <v>4</v>
      </c>
      <c r="G1716">
        <v>746.36</v>
      </c>
      <c r="H1716">
        <v>0.02</v>
      </c>
      <c r="I1716" t="s">
        <v>1823</v>
      </c>
      <c r="J1716">
        <v>2925.7312000000002</v>
      </c>
    </row>
    <row r="1717" spans="1:10" x14ac:dyDescent="0.35">
      <c r="A1717" t="s">
        <v>3540</v>
      </c>
      <c r="B1717" s="2">
        <v>45823</v>
      </c>
      <c r="C1717" t="s">
        <v>1342</v>
      </c>
      <c r="D1717" t="s">
        <v>1571</v>
      </c>
      <c r="E1717" t="s">
        <v>1756</v>
      </c>
      <c r="F1717">
        <v>1</v>
      </c>
      <c r="G1717">
        <v>120.83</v>
      </c>
      <c r="H1717">
        <v>0.08</v>
      </c>
      <c r="I1717" t="s">
        <v>1823</v>
      </c>
      <c r="J1717">
        <v>111.1636</v>
      </c>
    </row>
    <row r="1718" spans="1:10" x14ac:dyDescent="0.35">
      <c r="A1718" t="s">
        <v>3541</v>
      </c>
      <c r="B1718" s="2">
        <v>45394</v>
      </c>
      <c r="C1718" t="s">
        <v>1242</v>
      </c>
      <c r="D1718" t="s">
        <v>1701</v>
      </c>
      <c r="E1718" t="s">
        <v>1809</v>
      </c>
      <c r="F1718">
        <v>2</v>
      </c>
      <c r="G1718">
        <v>68.31</v>
      </c>
      <c r="H1718">
        <v>0.28999999999999998</v>
      </c>
      <c r="I1718" t="s">
        <v>1828</v>
      </c>
      <c r="J1718">
        <v>97.000199999999992</v>
      </c>
    </row>
    <row r="1719" spans="1:10" x14ac:dyDescent="0.35">
      <c r="A1719" t="s">
        <v>3542</v>
      </c>
      <c r="B1719" s="2">
        <v>45265</v>
      </c>
      <c r="C1719" t="s">
        <v>229</v>
      </c>
      <c r="D1719" t="s">
        <v>1591</v>
      </c>
      <c r="E1719" t="s">
        <v>1809</v>
      </c>
      <c r="F1719">
        <v>2</v>
      </c>
      <c r="G1719">
        <v>761.71</v>
      </c>
      <c r="H1719">
        <v>0.02</v>
      </c>
      <c r="I1719" t="s">
        <v>1825</v>
      </c>
      <c r="J1719">
        <v>1492.9516000000001</v>
      </c>
    </row>
    <row r="1720" spans="1:10" x14ac:dyDescent="0.35">
      <c r="A1720" t="s">
        <v>3543</v>
      </c>
      <c r="B1720" s="2">
        <v>45261</v>
      </c>
      <c r="C1720" t="s">
        <v>243</v>
      </c>
      <c r="D1720" t="s">
        <v>1703</v>
      </c>
      <c r="E1720" t="s">
        <v>1765</v>
      </c>
      <c r="F1720">
        <v>4</v>
      </c>
      <c r="G1720">
        <v>346.37</v>
      </c>
      <c r="H1720">
        <v>0.18</v>
      </c>
      <c r="I1720" t="s">
        <v>1828</v>
      </c>
      <c r="J1720">
        <v>1136.0935999999999</v>
      </c>
    </row>
    <row r="1721" spans="1:10" x14ac:dyDescent="0.35">
      <c r="A1721" t="s">
        <v>3544</v>
      </c>
      <c r="B1721" s="2">
        <v>45702</v>
      </c>
      <c r="C1721" t="s">
        <v>40</v>
      </c>
      <c r="D1721" t="s">
        <v>1657</v>
      </c>
      <c r="E1721" t="s">
        <v>1793</v>
      </c>
      <c r="F1721">
        <v>1</v>
      </c>
      <c r="G1721">
        <v>846.3</v>
      </c>
      <c r="H1721">
        <v>0.14000000000000001</v>
      </c>
      <c r="I1721" t="s">
        <v>1825</v>
      </c>
      <c r="J1721">
        <v>727.81799999999998</v>
      </c>
    </row>
    <row r="1722" spans="1:10" x14ac:dyDescent="0.35">
      <c r="A1722" t="s">
        <v>3545</v>
      </c>
      <c r="B1722" s="2">
        <v>45624</v>
      </c>
      <c r="C1722" t="s">
        <v>1339</v>
      </c>
      <c r="D1722" t="s">
        <v>1542</v>
      </c>
      <c r="E1722" t="s">
        <v>1812</v>
      </c>
      <c r="F1722">
        <v>1</v>
      </c>
      <c r="G1722">
        <v>458.97</v>
      </c>
      <c r="H1722">
        <v>0.1</v>
      </c>
      <c r="I1722" t="s">
        <v>1825</v>
      </c>
      <c r="J1722">
        <v>413.07299999999998</v>
      </c>
    </row>
    <row r="1723" spans="1:10" x14ac:dyDescent="0.35">
      <c r="A1723" t="s">
        <v>3546</v>
      </c>
      <c r="B1723" s="2">
        <v>45736</v>
      </c>
      <c r="C1723" t="s">
        <v>916</v>
      </c>
      <c r="D1723" t="s">
        <v>1633</v>
      </c>
      <c r="E1723" t="s">
        <v>1778</v>
      </c>
      <c r="F1723">
        <v>2</v>
      </c>
      <c r="G1723">
        <v>536.61</v>
      </c>
      <c r="H1723">
        <v>0.14000000000000001</v>
      </c>
      <c r="I1723" t="s">
        <v>1823</v>
      </c>
      <c r="J1723">
        <v>922.9692</v>
      </c>
    </row>
    <row r="1724" spans="1:10" x14ac:dyDescent="0.35">
      <c r="A1724" t="s">
        <v>3547</v>
      </c>
      <c r="B1724" s="2">
        <v>45709</v>
      </c>
      <c r="C1724" t="s">
        <v>1303</v>
      </c>
      <c r="D1724" t="s">
        <v>1663</v>
      </c>
      <c r="E1724" t="s">
        <v>1751</v>
      </c>
      <c r="F1724">
        <v>3</v>
      </c>
      <c r="G1724">
        <v>130.41</v>
      </c>
      <c r="H1724">
        <v>0.14000000000000001</v>
      </c>
      <c r="I1724" t="s">
        <v>1825</v>
      </c>
      <c r="J1724">
        <v>336.45780000000002</v>
      </c>
    </row>
    <row r="1725" spans="1:10" x14ac:dyDescent="0.35">
      <c r="A1725" t="s">
        <v>3548</v>
      </c>
      <c r="B1725" s="2">
        <v>45738</v>
      </c>
      <c r="C1725" t="s">
        <v>1523</v>
      </c>
      <c r="D1725" t="s">
        <v>1725</v>
      </c>
      <c r="E1725" t="s">
        <v>1793</v>
      </c>
      <c r="F1725">
        <v>4</v>
      </c>
      <c r="G1725">
        <v>706.67</v>
      </c>
      <c r="H1725">
        <v>0.01</v>
      </c>
      <c r="I1725" t="s">
        <v>1823</v>
      </c>
      <c r="J1725">
        <v>2798.4132</v>
      </c>
    </row>
    <row r="1726" spans="1:10" x14ac:dyDescent="0.35">
      <c r="A1726" t="s">
        <v>3549</v>
      </c>
      <c r="B1726" s="2">
        <v>45685</v>
      </c>
      <c r="C1726" t="s">
        <v>1222</v>
      </c>
      <c r="D1726" t="s">
        <v>1601</v>
      </c>
      <c r="E1726" t="s">
        <v>1765</v>
      </c>
      <c r="F1726">
        <v>3</v>
      </c>
      <c r="G1726">
        <v>523.45000000000005</v>
      </c>
      <c r="H1726">
        <v>0.17</v>
      </c>
      <c r="I1726" t="s">
        <v>1823</v>
      </c>
      <c r="J1726">
        <v>1303.3905</v>
      </c>
    </row>
    <row r="1727" spans="1:10" x14ac:dyDescent="0.35">
      <c r="A1727" t="s">
        <v>3550</v>
      </c>
      <c r="B1727" s="2">
        <v>45701</v>
      </c>
      <c r="C1727" t="s">
        <v>48</v>
      </c>
      <c r="D1727" t="s">
        <v>1729</v>
      </c>
      <c r="E1727" t="s">
        <v>1809</v>
      </c>
      <c r="F1727">
        <v>3</v>
      </c>
      <c r="G1727">
        <v>482.2</v>
      </c>
      <c r="H1727">
        <v>0.23</v>
      </c>
      <c r="I1727" t="s">
        <v>1828</v>
      </c>
      <c r="J1727">
        <v>1113.8820000000001</v>
      </c>
    </row>
    <row r="1728" spans="1:10" x14ac:dyDescent="0.35">
      <c r="A1728" t="s">
        <v>3551</v>
      </c>
      <c r="B1728" s="2">
        <v>45745</v>
      </c>
      <c r="C1728" t="s">
        <v>427</v>
      </c>
      <c r="D1728" t="s">
        <v>1673</v>
      </c>
      <c r="E1728" t="s">
        <v>1772</v>
      </c>
      <c r="F1728">
        <v>4</v>
      </c>
      <c r="G1728">
        <v>688.86</v>
      </c>
      <c r="H1728">
        <v>0.02</v>
      </c>
      <c r="I1728" t="s">
        <v>1828</v>
      </c>
      <c r="J1728">
        <v>2700.3312000000001</v>
      </c>
    </row>
    <row r="1729" spans="1:10" x14ac:dyDescent="0.35">
      <c r="A1729" t="s">
        <v>3552</v>
      </c>
      <c r="B1729" s="2">
        <v>45214</v>
      </c>
      <c r="C1729" t="s">
        <v>100</v>
      </c>
      <c r="D1729" t="s">
        <v>1571</v>
      </c>
      <c r="E1729" t="s">
        <v>1751</v>
      </c>
      <c r="F1729">
        <v>1</v>
      </c>
      <c r="G1729">
        <v>145.47999999999999</v>
      </c>
      <c r="H1729">
        <v>0.1</v>
      </c>
      <c r="I1729" t="s">
        <v>1828</v>
      </c>
      <c r="J1729">
        <v>130.93199999999999</v>
      </c>
    </row>
    <row r="1730" spans="1:10" x14ac:dyDescent="0.35">
      <c r="A1730" t="s">
        <v>3553</v>
      </c>
      <c r="B1730" s="2">
        <v>45547</v>
      </c>
      <c r="C1730" t="s">
        <v>197</v>
      </c>
      <c r="D1730" t="s">
        <v>1609</v>
      </c>
      <c r="E1730" t="s">
        <v>1791</v>
      </c>
      <c r="F1730">
        <v>4</v>
      </c>
      <c r="G1730">
        <v>862.25</v>
      </c>
      <c r="H1730">
        <v>0.28000000000000003</v>
      </c>
      <c r="I1730" t="s">
        <v>1825</v>
      </c>
      <c r="J1730">
        <v>2483.2800000000002</v>
      </c>
    </row>
    <row r="1731" spans="1:10" x14ac:dyDescent="0.35">
      <c r="A1731" t="s">
        <v>3554</v>
      </c>
      <c r="B1731" s="2">
        <v>45296</v>
      </c>
      <c r="C1731" t="s">
        <v>925</v>
      </c>
      <c r="D1731" t="s">
        <v>1545</v>
      </c>
      <c r="E1731" t="s">
        <v>1798</v>
      </c>
      <c r="F1731">
        <v>4</v>
      </c>
      <c r="G1731">
        <v>146.12</v>
      </c>
      <c r="H1731">
        <v>0.12</v>
      </c>
      <c r="I1731" t="s">
        <v>1828</v>
      </c>
      <c r="J1731">
        <v>514.3424</v>
      </c>
    </row>
    <row r="1732" spans="1:10" x14ac:dyDescent="0.35">
      <c r="A1732" t="s">
        <v>3555</v>
      </c>
      <c r="B1732" s="2">
        <v>45549</v>
      </c>
      <c r="C1732" t="s">
        <v>1471</v>
      </c>
      <c r="D1732" t="s">
        <v>1609</v>
      </c>
      <c r="E1732" t="s">
        <v>1809</v>
      </c>
      <c r="F1732">
        <v>2</v>
      </c>
      <c r="G1732">
        <v>695.02</v>
      </c>
      <c r="H1732">
        <v>0.3</v>
      </c>
      <c r="I1732" t="s">
        <v>1828</v>
      </c>
      <c r="J1732">
        <v>973.02799999999991</v>
      </c>
    </row>
    <row r="1733" spans="1:10" x14ac:dyDescent="0.35">
      <c r="A1733" t="s">
        <v>3556</v>
      </c>
      <c r="B1733" s="2">
        <v>45231</v>
      </c>
      <c r="C1733" t="s">
        <v>710</v>
      </c>
      <c r="D1733" t="s">
        <v>1735</v>
      </c>
      <c r="E1733" t="s">
        <v>1788</v>
      </c>
      <c r="F1733">
        <v>2</v>
      </c>
      <c r="G1733">
        <v>886.67</v>
      </c>
      <c r="H1733">
        <v>0.24</v>
      </c>
      <c r="I1733" t="s">
        <v>1825</v>
      </c>
      <c r="J1733">
        <v>1347.7384</v>
      </c>
    </row>
    <row r="1734" spans="1:10" x14ac:dyDescent="0.35">
      <c r="A1734" t="s">
        <v>3557</v>
      </c>
      <c r="B1734" s="2">
        <v>45628</v>
      </c>
      <c r="C1734" t="s">
        <v>204</v>
      </c>
      <c r="D1734" t="s">
        <v>1679</v>
      </c>
      <c r="E1734" t="s">
        <v>1809</v>
      </c>
      <c r="F1734">
        <v>2</v>
      </c>
      <c r="G1734">
        <v>864.09</v>
      </c>
      <c r="H1734">
        <v>0.06</v>
      </c>
      <c r="I1734" t="s">
        <v>1828</v>
      </c>
      <c r="J1734">
        <v>1624.4892</v>
      </c>
    </row>
    <row r="1735" spans="1:10" x14ac:dyDescent="0.35">
      <c r="A1735" t="s">
        <v>3558</v>
      </c>
      <c r="B1735" s="2">
        <v>45862</v>
      </c>
      <c r="C1735" t="s">
        <v>23</v>
      </c>
      <c r="D1735" t="s">
        <v>1571</v>
      </c>
      <c r="E1735" t="s">
        <v>1785</v>
      </c>
      <c r="F1735">
        <v>1</v>
      </c>
      <c r="G1735">
        <v>437.65</v>
      </c>
      <c r="H1735">
        <v>0.02</v>
      </c>
      <c r="I1735" t="s">
        <v>1825</v>
      </c>
      <c r="J1735">
        <v>428.89699999999999</v>
      </c>
    </row>
    <row r="1736" spans="1:10" x14ac:dyDescent="0.35">
      <c r="A1736" t="s">
        <v>3559</v>
      </c>
      <c r="B1736" s="2">
        <v>45843</v>
      </c>
      <c r="C1736" t="s">
        <v>659</v>
      </c>
      <c r="D1736" t="s">
        <v>1619</v>
      </c>
      <c r="E1736" t="s">
        <v>1796</v>
      </c>
      <c r="F1736">
        <v>2</v>
      </c>
      <c r="G1736">
        <v>208.09</v>
      </c>
      <c r="H1736">
        <v>0.27</v>
      </c>
      <c r="I1736" t="s">
        <v>1823</v>
      </c>
      <c r="J1736">
        <v>303.81139999999999</v>
      </c>
    </row>
    <row r="1737" spans="1:10" x14ac:dyDescent="0.35">
      <c r="A1737" t="s">
        <v>3560</v>
      </c>
      <c r="B1737" s="2">
        <v>45482</v>
      </c>
      <c r="C1737" t="s">
        <v>204</v>
      </c>
      <c r="D1737" t="s">
        <v>1733</v>
      </c>
      <c r="E1737" t="s">
        <v>1806</v>
      </c>
      <c r="F1737">
        <v>4</v>
      </c>
      <c r="G1737">
        <v>825.78</v>
      </c>
      <c r="H1737">
        <v>0.02</v>
      </c>
      <c r="I1737" t="s">
        <v>1823</v>
      </c>
      <c r="J1737">
        <v>3237.0576000000001</v>
      </c>
    </row>
    <row r="1738" spans="1:10" x14ac:dyDescent="0.35">
      <c r="A1738" t="s">
        <v>3561</v>
      </c>
      <c r="B1738" s="2">
        <v>45313</v>
      </c>
      <c r="C1738" t="s">
        <v>404</v>
      </c>
      <c r="D1738" t="s">
        <v>1597</v>
      </c>
      <c r="E1738" t="s">
        <v>1806</v>
      </c>
      <c r="F1738">
        <v>3</v>
      </c>
      <c r="G1738">
        <v>849.77</v>
      </c>
      <c r="H1738">
        <v>0.12</v>
      </c>
      <c r="I1738" t="s">
        <v>1825</v>
      </c>
      <c r="J1738">
        <v>2243.3928000000001</v>
      </c>
    </row>
    <row r="1739" spans="1:10" x14ac:dyDescent="0.35">
      <c r="A1739" t="s">
        <v>3562</v>
      </c>
      <c r="B1739" s="2">
        <v>45314</v>
      </c>
      <c r="C1739" t="s">
        <v>1079</v>
      </c>
      <c r="D1739" t="s">
        <v>1667</v>
      </c>
      <c r="E1739" t="s">
        <v>1768</v>
      </c>
      <c r="F1739">
        <v>1</v>
      </c>
      <c r="G1739">
        <v>88.78</v>
      </c>
      <c r="H1739">
        <v>0.18</v>
      </c>
      <c r="I1739" t="s">
        <v>1823</v>
      </c>
      <c r="J1739">
        <v>72.799600000000012</v>
      </c>
    </row>
    <row r="1740" spans="1:10" x14ac:dyDescent="0.35">
      <c r="A1740" t="s">
        <v>3563</v>
      </c>
      <c r="B1740" s="2">
        <v>45526</v>
      </c>
      <c r="C1740" t="s">
        <v>627</v>
      </c>
      <c r="D1740" t="s">
        <v>1703</v>
      </c>
      <c r="E1740" t="s">
        <v>1768</v>
      </c>
      <c r="F1740">
        <v>4</v>
      </c>
      <c r="G1740">
        <v>507.22</v>
      </c>
      <c r="H1740">
        <v>0.14000000000000001</v>
      </c>
      <c r="I1740" t="s">
        <v>1825</v>
      </c>
      <c r="J1740">
        <v>1744.8368</v>
      </c>
    </row>
    <row r="1741" spans="1:10" x14ac:dyDescent="0.35">
      <c r="A1741" t="s">
        <v>3564</v>
      </c>
      <c r="B1741" s="2">
        <v>45887</v>
      </c>
      <c r="C1741" t="s">
        <v>995</v>
      </c>
      <c r="D1741" t="s">
        <v>1739</v>
      </c>
      <c r="E1741" t="s">
        <v>1751</v>
      </c>
      <c r="F1741">
        <v>3</v>
      </c>
      <c r="G1741">
        <v>330.98</v>
      </c>
      <c r="H1741">
        <v>0.11</v>
      </c>
      <c r="I1741" t="s">
        <v>1823</v>
      </c>
      <c r="J1741">
        <v>883.71660000000008</v>
      </c>
    </row>
    <row r="1742" spans="1:10" x14ac:dyDescent="0.35">
      <c r="A1742" t="s">
        <v>3565</v>
      </c>
      <c r="B1742" s="2">
        <v>45562</v>
      </c>
      <c r="C1742" t="s">
        <v>194</v>
      </c>
      <c r="D1742" t="s">
        <v>1621</v>
      </c>
      <c r="E1742" t="s">
        <v>1812</v>
      </c>
      <c r="F1742">
        <v>4</v>
      </c>
      <c r="G1742">
        <v>442.87</v>
      </c>
      <c r="H1742">
        <v>0.08</v>
      </c>
      <c r="I1742" t="s">
        <v>1823</v>
      </c>
      <c r="J1742">
        <v>1629.7616</v>
      </c>
    </row>
    <row r="1743" spans="1:10" x14ac:dyDescent="0.35">
      <c r="A1743" t="s">
        <v>3566</v>
      </c>
      <c r="B1743" s="2">
        <v>45880</v>
      </c>
      <c r="C1743" t="s">
        <v>48</v>
      </c>
      <c r="D1743" t="s">
        <v>1739</v>
      </c>
      <c r="E1743" t="s">
        <v>1760</v>
      </c>
      <c r="F1743">
        <v>2</v>
      </c>
      <c r="G1743">
        <v>939.66</v>
      </c>
      <c r="H1743">
        <v>0.14000000000000001</v>
      </c>
      <c r="I1743" t="s">
        <v>1825</v>
      </c>
      <c r="J1743">
        <v>1616.2152000000001</v>
      </c>
    </row>
    <row r="1744" spans="1:10" x14ac:dyDescent="0.35">
      <c r="A1744" t="s">
        <v>3567</v>
      </c>
      <c r="B1744" s="2">
        <v>45556</v>
      </c>
      <c r="C1744" t="s">
        <v>928</v>
      </c>
      <c r="D1744" t="s">
        <v>1693</v>
      </c>
      <c r="E1744" t="s">
        <v>1765</v>
      </c>
      <c r="F1744">
        <v>1</v>
      </c>
      <c r="G1744">
        <v>24.13</v>
      </c>
      <c r="H1744">
        <v>0</v>
      </c>
      <c r="I1744" t="s">
        <v>1823</v>
      </c>
      <c r="J1744">
        <v>24.13</v>
      </c>
    </row>
    <row r="1745" spans="1:10" x14ac:dyDescent="0.35">
      <c r="A1745" t="s">
        <v>3568</v>
      </c>
      <c r="B1745" s="2">
        <v>45355</v>
      </c>
      <c r="C1745" t="s">
        <v>1138</v>
      </c>
      <c r="D1745" t="s">
        <v>1629</v>
      </c>
      <c r="E1745" t="s">
        <v>1765</v>
      </c>
      <c r="F1745">
        <v>3</v>
      </c>
      <c r="G1745">
        <v>239.54</v>
      </c>
      <c r="H1745">
        <v>0.28999999999999998</v>
      </c>
      <c r="I1745" t="s">
        <v>1828</v>
      </c>
      <c r="J1745">
        <v>510.22019999999998</v>
      </c>
    </row>
    <row r="1746" spans="1:10" x14ac:dyDescent="0.35">
      <c r="A1746" t="s">
        <v>3569</v>
      </c>
      <c r="B1746" s="2">
        <v>45244</v>
      </c>
      <c r="C1746" t="s">
        <v>1483</v>
      </c>
      <c r="D1746" t="s">
        <v>1639</v>
      </c>
      <c r="E1746" t="s">
        <v>1798</v>
      </c>
      <c r="F1746">
        <v>1</v>
      </c>
      <c r="G1746">
        <v>588.53</v>
      </c>
      <c r="H1746">
        <v>0.1</v>
      </c>
      <c r="I1746" t="s">
        <v>1823</v>
      </c>
      <c r="J1746">
        <v>529.67700000000002</v>
      </c>
    </row>
    <row r="1747" spans="1:10" x14ac:dyDescent="0.35">
      <c r="A1747" t="s">
        <v>3570</v>
      </c>
      <c r="B1747" s="2">
        <v>45863</v>
      </c>
      <c r="C1747" t="s">
        <v>913</v>
      </c>
      <c r="D1747" t="s">
        <v>1667</v>
      </c>
      <c r="E1747" t="s">
        <v>1800</v>
      </c>
      <c r="F1747">
        <v>1</v>
      </c>
      <c r="G1747">
        <v>145.96</v>
      </c>
      <c r="H1747">
        <v>0.3</v>
      </c>
      <c r="I1747" t="s">
        <v>1823</v>
      </c>
      <c r="J1747">
        <v>102.172</v>
      </c>
    </row>
    <row r="1748" spans="1:10" x14ac:dyDescent="0.35">
      <c r="A1748" t="s">
        <v>3571</v>
      </c>
      <c r="B1748" s="2">
        <v>45573</v>
      </c>
      <c r="C1748" t="s">
        <v>359</v>
      </c>
      <c r="D1748" t="s">
        <v>1687</v>
      </c>
      <c r="E1748" t="s">
        <v>1768</v>
      </c>
      <c r="F1748">
        <v>4</v>
      </c>
      <c r="G1748">
        <v>640.91</v>
      </c>
      <c r="H1748">
        <v>0.06</v>
      </c>
      <c r="I1748" t="s">
        <v>1823</v>
      </c>
      <c r="J1748">
        <v>2409.8216000000002</v>
      </c>
    </row>
    <row r="1749" spans="1:10" x14ac:dyDescent="0.35">
      <c r="A1749" t="s">
        <v>3572</v>
      </c>
      <c r="B1749" s="2">
        <v>45792</v>
      </c>
      <c r="C1749" t="s">
        <v>163</v>
      </c>
      <c r="D1749" t="s">
        <v>1675</v>
      </c>
      <c r="E1749" t="s">
        <v>1791</v>
      </c>
      <c r="F1749">
        <v>3</v>
      </c>
      <c r="G1749">
        <v>773.86</v>
      </c>
      <c r="H1749">
        <v>0.22</v>
      </c>
      <c r="I1749" t="s">
        <v>1823</v>
      </c>
      <c r="J1749">
        <v>1810.8324</v>
      </c>
    </row>
    <row r="1750" spans="1:10" x14ac:dyDescent="0.35">
      <c r="A1750" t="s">
        <v>3573</v>
      </c>
      <c r="B1750" s="2">
        <v>45744</v>
      </c>
      <c r="C1750" t="s">
        <v>1427</v>
      </c>
      <c r="D1750" t="s">
        <v>1609</v>
      </c>
      <c r="E1750" t="s">
        <v>1800</v>
      </c>
      <c r="F1750">
        <v>2</v>
      </c>
      <c r="G1750">
        <v>31.28</v>
      </c>
      <c r="H1750">
        <v>0.2</v>
      </c>
      <c r="I1750" t="s">
        <v>1828</v>
      </c>
      <c r="J1750">
        <v>50.048000000000002</v>
      </c>
    </row>
    <row r="1751" spans="1:10" x14ac:dyDescent="0.35">
      <c r="A1751" t="s">
        <v>3574</v>
      </c>
      <c r="B1751" s="2">
        <v>45842</v>
      </c>
      <c r="C1751" t="s">
        <v>1165</v>
      </c>
      <c r="D1751" t="s">
        <v>1711</v>
      </c>
      <c r="E1751" t="s">
        <v>1775</v>
      </c>
      <c r="F1751">
        <v>4</v>
      </c>
      <c r="G1751">
        <v>389.22</v>
      </c>
      <c r="H1751">
        <v>0.18</v>
      </c>
      <c r="I1751" t="s">
        <v>1823</v>
      </c>
      <c r="J1751">
        <v>1276.6415999999999</v>
      </c>
    </row>
    <row r="1752" spans="1:10" x14ac:dyDescent="0.35">
      <c r="A1752" t="s">
        <v>3575</v>
      </c>
      <c r="B1752" s="2">
        <v>45502</v>
      </c>
      <c r="C1752" t="s">
        <v>71</v>
      </c>
      <c r="D1752" t="s">
        <v>1675</v>
      </c>
      <c r="E1752" t="s">
        <v>1800</v>
      </c>
      <c r="F1752">
        <v>3</v>
      </c>
      <c r="G1752">
        <v>543.44000000000005</v>
      </c>
      <c r="H1752">
        <v>0.13</v>
      </c>
      <c r="I1752" t="s">
        <v>1825</v>
      </c>
      <c r="J1752">
        <v>1418.3784000000001</v>
      </c>
    </row>
    <row r="1753" spans="1:10" x14ac:dyDescent="0.35">
      <c r="A1753" t="s">
        <v>3576</v>
      </c>
      <c r="B1753" s="2">
        <v>45296</v>
      </c>
      <c r="C1753" t="s">
        <v>820</v>
      </c>
      <c r="D1753" t="s">
        <v>1741</v>
      </c>
      <c r="E1753" t="s">
        <v>1812</v>
      </c>
      <c r="F1753">
        <v>4</v>
      </c>
      <c r="G1753">
        <v>715.42</v>
      </c>
      <c r="H1753">
        <v>0.28999999999999998</v>
      </c>
      <c r="I1753" t="s">
        <v>1825</v>
      </c>
      <c r="J1753">
        <v>2031.7927999999999</v>
      </c>
    </row>
    <row r="1754" spans="1:10" x14ac:dyDescent="0.35">
      <c r="A1754" t="s">
        <v>3577</v>
      </c>
      <c r="B1754" s="2">
        <v>45886</v>
      </c>
      <c r="C1754" t="s">
        <v>194</v>
      </c>
      <c r="D1754" t="s">
        <v>1571</v>
      </c>
      <c r="E1754" t="s">
        <v>1768</v>
      </c>
      <c r="F1754">
        <v>4</v>
      </c>
      <c r="G1754">
        <v>676.14</v>
      </c>
      <c r="H1754">
        <v>0.11</v>
      </c>
      <c r="I1754" t="s">
        <v>1828</v>
      </c>
      <c r="J1754">
        <v>2407.0583999999999</v>
      </c>
    </row>
    <row r="1755" spans="1:10" x14ac:dyDescent="0.35">
      <c r="A1755" t="s">
        <v>3578</v>
      </c>
      <c r="B1755" s="2">
        <v>45425</v>
      </c>
      <c r="C1755" t="s">
        <v>320</v>
      </c>
      <c r="D1755" t="s">
        <v>1625</v>
      </c>
      <c r="E1755" t="s">
        <v>1756</v>
      </c>
      <c r="F1755">
        <v>4</v>
      </c>
      <c r="G1755">
        <v>352.72</v>
      </c>
      <c r="H1755">
        <v>0.25</v>
      </c>
      <c r="I1755" t="s">
        <v>1823</v>
      </c>
      <c r="J1755">
        <v>1058.1600000000001</v>
      </c>
    </row>
    <row r="1756" spans="1:10" x14ac:dyDescent="0.35">
      <c r="A1756" t="s">
        <v>3579</v>
      </c>
      <c r="B1756" s="2">
        <v>45797</v>
      </c>
      <c r="C1756" t="s">
        <v>573</v>
      </c>
      <c r="D1756" t="s">
        <v>1569</v>
      </c>
      <c r="E1756" t="s">
        <v>1793</v>
      </c>
      <c r="F1756">
        <v>1</v>
      </c>
      <c r="G1756">
        <v>470.18</v>
      </c>
      <c r="H1756">
        <v>0.19</v>
      </c>
      <c r="I1756" t="s">
        <v>1825</v>
      </c>
      <c r="J1756">
        <v>380.84580000000011</v>
      </c>
    </row>
    <row r="1757" spans="1:10" x14ac:dyDescent="0.35">
      <c r="A1757" t="s">
        <v>3580</v>
      </c>
      <c r="B1757" s="2">
        <v>45898</v>
      </c>
      <c r="C1757" t="s">
        <v>739</v>
      </c>
      <c r="D1757" t="s">
        <v>1679</v>
      </c>
      <c r="E1757" t="s">
        <v>1791</v>
      </c>
      <c r="F1757">
        <v>1</v>
      </c>
      <c r="G1757">
        <v>891.79</v>
      </c>
      <c r="H1757">
        <v>0.03</v>
      </c>
      <c r="I1757" t="s">
        <v>1823</v>
      </c>
      <c r="J1757">
        <v>865.03629999999998</v>
      </c>
    </row>
    <row r="1758" spans="1:10" x14ac:dyDescent="0.35">
      <c r="A1758" t="s">
        <v>3581</v>
      </c>
      <c r="B1758" s="2">
        <v>45390</v>
      </c>
      <c r="C1758" t="s">
        <v>1091</v>
      </c>
      <c r="D1758" t="s">
        <v>1725</v>
      </c>
      <c r="E1758" t="s">
        <v>1806</v>
      </c>
      <c r="F1758">
        <v>2</v>
      </c>
      <c r="G1758">
        <v>433.07</v>
      </c>
      <c r="H1758">
        <v>0.25</v>
      </c>
      <c r="I1758" t="s">
        <v>1828</v>
      </c>
      <c r="J1758">
        <v>649.60500000000002</v>
      </c>
    </row>
    <row r="1759" spans="1:10" x14ac:dyDescent="0.35">
      <c r="A1759" t="s">
        <v>3582</v>
      </c>
      <c r="B1759" s="2">
        <v>45355</v>
      </c>
      <c r="C1759" t="s">
        <v>59</v>
      </c>
      <c r="D1759" t="s">
        <v>1679</v>
      </c>
      <c r="E1759" t="s">
        <v>1812</v>
      </c>
      <c r="F1759">
        <v>3</v>
      </c>
      <c r="G1759">
        <v>626.71</v>
      </c>
      <c r="H1759">
        <v>7.0000000000000007E-2</v>
      </c>
      <c r="I1759" t="s">
        <v>1828</v>
      </c>
      <c r="J1759">
        <v>1748.5209</v>
      </c>
    </row>
    <row r="1760" spans="1:10" x14ac:dyDescent="0.35">
      <c r="A1760" t="s">
        <v>3583</v>
      </c>
      <c r="B1760" s="2">
        <v>45916</v>
      </c>
      <c r="C1760" t="s">
        <v>277</v>
      </c>
      <c r="D1760" t="s">
        <v>1619</v>
      </c>
      <c r="E1760" t="s">
        <v>1751</v>
      </c>
      <c r="F1760">
        <v>2</v>
      </c>
      <c r="G1760">
        <v>324.18</v>
      </c>
      <c r="H1760">
        <v>0.06</v>
      </c>
      <c r="I1760" t="s">
        <v>1828</v>
      </c>
      <c r="J1760">
        <v>609.45839999999998</v>
      </c>
    </row>
    <row r="1761" spans="1:10" x14ac:dyDescent="0.35">
      <c r="A1761" t="s">
        <v>3584</v>
      </c>
      <c r="B1761" s="2">
        <v>45448</v>
      </c>
      <c r="C1761" t="s">
        <v>63</v>
      </c>
      <c r="D1761" t="s">
        <v>1575</v>
      </c>
      <c r="E1761" t="s">
        <v>1806</v>
      </c>
      <c r="F1761">
        <v>4</v>
      </c>
      <c r="G1761">
        <v>839.74</v>
      </c>
      <c r="H1761">
        <v>0.13</v>
      </c>
      <c r="I1761" t="s">
        <v>1825</v>
      </c>
      <c r="J1761">
        <v>2922.2952</v>
      </c>
    </row>
    <row r="1762" spans="1:10" x14ac:dyDescent="0.35">
      <c r="A1762" t="s">
        <v>3585</v>
      </c>
      <c r="B1762" s="2">
        <v>45402</v>
      </c>
      <c r="C1762" t="s">
        <v>522</v>
      </c>
      <c r="D1762" t="s">
        <v>1671</v>
      </c>
      <c r="E1762" t="s">
        <v>1800</v>
      </c>
      <c r="F1762">
        <v>3</v>
      </c>
      <c r="G1762">
        <v>252.63</v>
      </c>
      <c r="H1762">
        <v>0.28000000000000003</v>
      </c>
      <c r="I1762" t="s">
        <v>1823</v>
      </c>
      <c r="J1762">
        <v>545.68079999999998</v>
      </c>
    </row>
    <row r="1763" spans="1:10" x14ac:dyDescent="0.35">
      <c r="A1763" t="s">
        <v>3586</v>
      </c>
      <c r="B1763" s="2">
        <v>45581</v>
      </c>
      <c r="C1763" t="s">
        <v>814</v>
      </c>
      <c r="D1763" t="s">
        <v>1705</v>
      </c>
      <c r="E1763" t="s">
        <v>1812</v>
      </c>
      <c r="F1763">
        <v>2</v>
      </c>
      <c r="G1763">
        <v>60.53</v>
      </c>
      <c r="H1763">
        <v>0.18</v>
      </c>
      <c r="I1763" t="s">
        <v>1823</v>
      </c>
      <c r="J1763">
        <v>99.269200000000012</v>
      </c>
    </row>
    <row r="1764" spans="1:10" x14ac:dyDescent="0.35">
      <c r="A1764" t="s">
        <v>3587</v>
      </c>
      <c r="B1764" s="2">
        <v>45610</v>
      </c>
      <c r="C1764" t="s">
        <v>204</v>
      </c>
      <c r="D1764" t="s">
        <v>1715</v>
      </c>
      <c r="E1764" t="s">
        <v>1796</v>
      </c>
      <c r="F1764">
        <v>4</v>
      </c>
      <c r="G1764">
        <v>341.95</v>
      </c>
      <c r="H1764">
        <v>0.25</v>
      </c>
      <c r="I1764" t="s">
        <v>1823</v>
      </c>
      <c r="J1764">
        <v>1025.8499999999999</v>
      </c>
    </row>
    <row r="1765" spans="1:10" x14ac:dyDescent="0.35">
      <c r="A1765" t="s">
        <v>3588</v>
      </c>
      <c r="B1765" s="2">
        <v>45438</v>
      </c>
      <c r="C1765" t="s">
        <v>898</v>
      </c>
      <c r="D1765" t="s">
        <v>1591</v>
      </c>
      <c r="E1765" t="s">
        <v>1803</v>
      </c>
      <c r="F1765">
        <v>4</v>
      </c>
      <c r="G1765">
        <v>300.12</v>
      </c>
      <c r="H1765">
        <v>0.05</v>
      </c>
      <c r="I1765" t="s">
        <v>1825</v>
      </c>
      <c r="J1765">
        <v>1140.4559999999999</v>
      </c>
    </row>
    <row r="1766" spans="1:10" x14ac:dyDescent="0.35">
      <c r="A1766" t="s">
        <v>3589</v>
      </c>
      <c r="B1766" s="2">
        <v>45705</v>
      </c>
      <c r="C1766" t="s">
        <v>401</v>
      </c>
      <c r="D1766" t="s">
        <v>1603</v>
      </c>
      <c r="E1766" t="s">
        <v>1806</v>
      </c>
      <c r="F1766">
        <v>2</v>
      </c>
      <c r="G1766">
        <v>289.14</v>
      </c>
      <c r="H1766">
        <v>0.12</v>
      </c>
      <c r="I1766" t="s">
        <v>1828</v>
      </c>
      <c r="J1766">
        <v>508.88639999999998</v>
      </c>
    </row>
    <row r="1767" spans="1:10" x14ac:dyDescent="0.35">
      <c r="A1767" t="s">
        <v>3590</v>
      </c>
      <c r="B1767" s="2">
        <v>45695</v>
      </c>
      <c r="C1767" t="s">
        <v>174</v>
      </c>
      <c r="D1767" t="s">
        <v>1597</v>
      </c>
      <c r="E1767" t="s">
        <v>1751</v>
      </c>
      <c r="F1767">
        <v>2</v>
      </c>
      <c r="G1767">
        <v>596.84</v>
      </c>
      <c r="H1767">
        <v>0.01</v>
      </c>
      <c r="I1767" t="s">
        <v>1825</v>
      </c>
      <c r="J1767">
        <v>1181.7431999999999</v>
      </c>
    </row>
    <row r="1768" spans="1:10" x14ac:dyDescent="0.35">
      <c r="A1768" t="s">
        <v>3591</v>
      </c>
      <c r="B1768" s="2">
        <v>45571</v>
      </c>
      <c r="C1768" t="s">
        <v>1351</v>
      </c>
      <c r="D1768" t="s">
        <v>1585</v>
      </c>
      <c r="E1768" t="s">
        <v>1781</v>
      </c>
      <c r="F1768">
        <v>4</v>
      </c>
      <c r="G1768">
        <v>466.24</v>
      </c>
      <c r="H1768">
        <v>0.16</v>
      </c>
      <c r="I1768" t="s">
        <v>1823</v>
      </c>
      <c r="J1768">
        <v>1566.5663999999999</v>
      </c>
    </row>
    <row r="1769" spans="1:10" x14ac:dyDescent="0.35">
      <c r="A1769" t="s">
        <v>3592</v>
      </c>
      <c r="B1769" s="2">
        <v>45544</v>
      </c>
      <c r="C1769" t="s">
        <v>805</v>
      </c>
      <c r="D1769" t="s">
        <v>1573</v>
      </c>
      <c r="E1769" t="s">
        <v>1803</v>
      </c>
      <c r="F1769">
        <v>2</v>
      </c>
      <c r="G1769">
        <v>330.59</v>
      </c>
      <c r="H1769">
        <v>0.14000000000000001</v>
      </c>
      <c r="I1769" t="s">
        <v>1823</v>
      </c>
      <c r="J1769">
        <v>568.61479999999995</v>
      </c>
    </row>
    <row r="1770" spans="1:10" x14ac:dyDescent="0.35">
      <c r="A1770" t="s">
        <v>3593</v>
      </c>
      <c r="B1770" s="2">
        <v>45654</v>
      </c>
      <c r="C1770" t="s">
        <v>1515</v>
      </c>
      <c r="D1770" t="s">
        <v>1591</v>
      </c>
      <c r="E1770" t="s">
        <v>1775</v>
      </c>
      <c r="F1770">
        <v>2</v>
      </c>
      <c r="G1770">
        <v>616.42999999999995</v>
      </c>
      <c r="H1770">
        <v>0.02</v>
      </c>
      <c r="I1770" t="s">
        <v>1828</v>
      </c>
      <c r="J1770">
        <v>1208.2028</v>
      </c>
    </row>
    <row r="1771" spans="1:10" x14ac:dyDescent="0.35">
      <c r="A1771" t="s">
        <v>3594</v>
      </c>
      <c r="B1771" s="2">
        <v>45589</v>
      </c>
      <c r="C1771" t="s">
        <v>1253</v>
      </c>
      <c r="D1771" t="s">
        <v>1673</v>
      </c>
      <c r="E1771" t="s">
        <v>1775</v>
      </c>
      <c r="F1771">
        <v>3</v>
      </c>
      <c r="G1771">
        <v>195.89</v>
      </c>
      <c r="H1771">
        <v>0.16</v>
      </c>
      <c r="I1771" t="s">
        <v>1825</v>
      </c>
      <c r="J1771">
        <v>493.64280000000002</v>
      </c>
    </row>
    <row r="1772" spans="1:10" x14ac:dyDescent="0.35">
      <c r="A1772" t="s">
        <v>3595</v>
      </c>
      <c r="B1772" s="2">
        <v>45487</v>
      </c>
      <c r="C1772" t="s">
        <v>1076</v>
      </c>
      <c r="D1772" t="s">
        <v>1559</v>
      </c>
      <c r="E1772" t="s">
        <v>1788</v>
      </c>
      <c r="F1772">
        <v>4</v>
      </c>
      <c r="G1772">
        <v>614.76</v>
      </c>
      <c r="H1772">
        <v>0.16</v>
      </c>
      <c r="I1772" t="s">
        <v>1823</v>
      </c>
      <c r="J1772">
        <v>2065.5936000000002</v>
      </c>
    </row>
    <row r="1773" spans="1:10" x14ac:dyDescent="0.35">
      <c r="A1773" t="s">
        <v>3596</v>
      </c>
      <c r="B1773" s="2">
        <v>45418</v>
      </c>
      <c r="C1773" t="s">
        <v>1256</v>
      </c>
      <c r="D1773" t="s">
        <v>1705</v>
      </c>
      <c r="E1773" t="s">
        <v>1778</v>
      </c>
      <c r="F1773">
        <v>1</v>
      </c>
      <c r="G1773">
        <v>224.49</v>
      </c>
      <c r="H1773">
        <v>0.11</v>
      </c>
      <c r="I1773" t="s">
        <v>1825</v>
      </c>
      <c r="J1773">
        <v>199.7961</v>
      </c>
    </row>
    <row r="1774" spans="1:10" x14ac:dyDescent="0.35">
      <c r="A1774" t="s">
        <v>3597</v>
      </c>
      <c r="B1774" s="2">
        <v>45338</v>
      </c>
      <c r="C1774" t="s">
        <v>1114</v>
      </c>
      <c r="D1774" t="s">
        <v>1657</v>
      </c>
      <c r="E1774" t="s">
        <v>1793</v>
      </c>
      <c r="F1774">
        <v>1</v>
      </c>
      <c r="G1774">
        <v>967.76</v>
      </c>
      <c r="H1774">
        <v>0.09</v>
      </c>
      <c r="I1774" t="s">
        <v>1823</v>
      </c>
      <c r="J1774">
        <v>880.66160000000002</v>
      </c>
    </row>
    <row r="1775" spans="1:10" x14ac:dyDescent="0.35">
      <c r="A1775" t="s">
        <v>3598</v>
      </c>
      <c r="B1775" s="2">
        <v>45507</v>
      </c>
      <c r="C1775" t="s">
        <v>246</v>
      </c>
      <c r="D1775" t="s">
        <v>1629</v>
      </c>
      <c r="E1775" t="s">
        <v>1812</v>
      </c>
      <c r="F1775">
        <v>2</v>
      </c>
      <c r="G1775">
        <v>56.52</v>
      </c>
      <c r="H1775">
        <v>0.17</v>
      </c>
      <c r="I1775" t="s">
        <v>1825</v>
      </c>
      <c r="J1775">
        <v>93.8232</v>
      </c>
    </row>
    <row r="1776" spans="1:10" x14ac:dyDescent="0.35">
      <c r="A1776" t="s">
        <v>3599</v>
      </c>
      <c r="B1776" s="2">
        <v>45275</v>
      </c>
      <c r="C1776" t="s">
        <v>1506</v>
      </c>
      <c r="D1776" t="s">
        <v>1681</v>
      </c>
      <c r="E1776" t="s">
        <v>1756</v>
      </c>
      <c r="F1776">
        <v>4</v>
      </c>
      <c r="G1776">
        <v>921.84</v>
      </c>
      <c r="H1776">
        <v>0.04</v>
      </c>
      <c r="I1776" t="s">
        <v>1823</v>
      </c>
      <c r="J1776">
        <v>3539.8656000000001</v>
      </c>
    </row>
    <row r="1777" spans="1:10" x14ac:dyDescent="0.35">
      <c r="A1777" t="s">
        <v>3600</v>
      </c>
      <c r="B1777" s="2">
        <v>45319</v>
      </c>
      <c r="C1777" t="s">
        <v>1031</v>
      </c>
      <c r="D1777" t="s">
        <v>1719</v>
      </c>
      <c r="E1777" t="s">
        <v>1803</v>
      </c>
      <c r="F1777">
        <v>3</v>
      </c>
      <c r="G1777">
        <v>738.47</v>
      </c>
      <c r="H1777">
        <v>0.28000000000000003</v>
      </c>
      <c r="I1777" t="s">
        <v>1823</v>
      </c>
      <c r="J1777">
        <v>1595.0952</v>
      </c>
    </row>
    <row r="1778" spans="1:10" x14ac:dyDescent="0.35">
      <c r="A1778" t="s">
        <v>3601</v>
      </c>
      <c r="B1778" s="2">
        <v>45620</v>
      </c>
      <c r="C1778" t="s">
        <v>1031</v>
      </c>
      <c r="D1778" t="s">
        <v>1554</v>
      </c>
      <c r="E1778" t="s">
        <v>1751</v>
      </c>
      <c r="F1778">
        <v>4</v>
      </c>
      <c r="G1778">
        <v>477.83</v>
      </c>
      <c r="H1778">
        <v>0.05</v>
      </c>
      <c r="I1778" t="s">
        <v>1828</v>
      </c>
      <c r="J1778">
        <v>1815.7539999999999</v>
      </c>
    </row>
    <row r="1779" spans="1:10" x14ac:dyDescent="0.35">
      <c r="A1779" t="s">
        <v>3602</v>
      </c>
      <c r="B1779" s="2">
        <v>45831</v>
      </c>
      <c r="C1779" t="s">
        <v>558</v>
      </c>
      <c r="D1779" t="s">
        <v>1631</v>
      </c>
      <c r="E1779" t="s">
        <v>1793</v>
      </c>
      <c r="F1779">
        <v>3</v>
      </c>
      <c r="G1779">
        <v>605.83000000000004</v>
      </c>
      <c r="H1779">
        <v>0.28000000000000003</v>
      </c>
      <c r="I1779" t="s">
        <v>1828</v>
      </c>
      <c r="J1779">
        <v>1308.5927999999999</v>
      </c>
    </row>
    <row r="1780" spans="1:10" x14ac:dyDescent="0.35">
      <c r="A1780" t="s">
        <v>3603</v>
      </c>
      <c r="B1780" s="2">
        <v>45373</v>
      </c>
      <c r="C1780" t="s">
        <v>246</v>
      </c>
      <c r="D1780" t="s">
        <v>1633</v>
      </c>
      <c r="E1780" t="s">
        <v>1765</v>
      </c>
      <c r="F1780">
        <v>2</v>
      </c>
      <c r="G1780">
        <v>521.44000000000005</v>
      </c>
      <c r="H1780">
        <v>0.25</v>
      </c>
      <c r="I1780" t="s">
        <v>1828</v>
      </c>
      <c r="J1780">
        <v>782.16000000000008</v>
      </c>
    </row>
    <row r="1781" spans="1:10" x14ac:dyDescent="0.35">
      <c r="A1781" t="s">
        <v>3604</v>
      </c>
      <c r="B1781" s="2">
        <v>45863</v>
      </c>
      <c r="C1781" t="s">
        <v>1165</v>
      </c>
      <c r="D1781" t="s">
        <v>1567</v>
      </c>
      <c r="E1781" t="s">
        <v>1778</v>
      </c>
      <c r="F1781">
        <v>4</v>
      </c>
      <c r="G1781">
        <v>499.02</v>
      </c>
      <c r="H1781">
        <v>0.06</v>
      </c>
      <c r="I1781" t="s">
        <v>1823</v>
      </c>
      <c r="J1781">
        <v>1876.3152</v>
      </c>
    </row>
    <row r="1782" spans="1:10" x14ac:dyDescent="0.35">
      <c r="A1782" t="s">
        <v>3605</v>
      </c>
      <c r="B1782" s="2">
        <v>45758</v>
      </c>
      <c r="C1782" t="s">
        <v>513</v>
      </c>
      <c r="D1782" t="s">
        <v>1552</v>
      </c>
      <c r="E1782" t="s">
        <v>1809</v>
      </c>
      <c r="F1782">
        <v>4</v>
      </c>
      <c r="G1782">
        <v>299.45999999999998</v>
      </c>
      <c r="H1782">
        <v>0.18</v>
      </c>
      <c r="I1782" t="s">
        <v>1828</v>
      </c>
      <c r="J1782">
        <v>982.22879999999998</v>
      </c>
    </row>
    <row r="1783" spans="1:10" x14ac:dyDescent="0.35">
      <c r="A1783" t="s">
        <v>3606</v>
      </c>
      <c r="B1783" s="2">
        <v>45285</v>
      </c>
      <c r="C1783" t="s">
        <v>1410</v>
      </c>
      <c r="D1783" t="s">
        <v>1625</v>
      </c>
      <c r="E1783" t="s">
        <v>1751</v>
      </c>
      <c r="F1783">
        <v>1</v>
      </c>
      <c r="G1783">
        <v>609.29</v>
      </c>
      <c r="H1783">
        <v>0.15</v>
      </c>
      <c r="I1783" t="s">
        <v>1823</v>
      </c>
      <c r="J1783">
        <v>517.89649999999995</v>
      </c>
    </row>
    <row r="1784" spans="1:10" x14ac:dyDescent="0.35">
      <c r="A1784" t="s">
        <v>3607</v>
      </c>
      <c r="B1784" s="2">
        <v>45656</v>
      </c>
      <c r="C1784" t="s">
        <v>359</v>
      </c>
      <c r="D1784" t="s">
        <v>1548</v>
      </c>
      <c r="E1784" t="s">
        <v>1781</v>
      </c>
      <c r="F1784">
        <v>1</v>
      </c>
      <c r="G1784">
        <v>213.74</v>
      </c>
      <c r="H1784">
        <v>7.0000000000000007E-2</v>
      </c>
      <c r="I1784" t="s">
        <v>1828</v>
      </c>
      <c r="J1784">
        <v>198.7782</v>
      </c>
    </row>
    <row r="1785" spans="1:10" x14ac:dyDescent="0.35">
      <c r="A1785" t="s">
        <v>3608</v>
      </c>
      <c r="B1785" s="2">
        <v>45718</v>
      </c>
      <c r="C1785" t="s">
        <v>513</v>
      </c>
      <c r="D1785" t="s">
        <v>1657</v>
      </c>
      <c r="E1785" t="s">
        <v>1803</v>
      </c>
      <c r="F1785">
        <v>4</v>
      </c>
      <c r="G1785">
        <v>613.16999999999996</v>
      </c>
      <c r="H1785">
        <v>0.26</v>
      </c>
      <c r="I1785" t="s">
        <v>1823</v>
      </c>
      <c r="J1785">
        <v>1814.9831999999999</v>
      </c>
    </row>
    <row r="1786" spans="1:10" x14ac:dyDescent="0.35">
      <c r="A1786" t="s">
        <v>3609</v>
      </c>
      <c r="B1786" s="2">
        <v>45293</v>
      </c>
      <c r="C1786" t="s">
        <v>1117</v>
      </c>
      <c r="D1786" t="s">
        <v>1665</v>
      </c>
      <c r="E1786" t="s">
        <v>1791</v>
      </c>
      <c r="F1786">
        <v>2</v>
      </c>
      <c r="G1786">
        <v>687.36</v>
      </c>
      <c r="H1786">
        <v>7.0000000000000007E-2</v>
      </c>
      <c r="I1786" t="s">
        <v>1828</v>
      </c>
      <c r="J1786">
        <v>1278.4896000000001</v>
      </c>
    </row>
    <row r="1787" spans="1:10" x14ac:dyDescent="0.35">
      <c r="A1787" t="s">
        <v>3610</v>
      </c>
      <c r="B1787" s="2">
        <v>45915</v>
      </c>
      <c r="C1787" t="s">
        <v>1025</v>
      </c>
      <c r="D1787" t="s">
        <v>1681</v>
      </c>
      <c r="E1787" t="s">
        <v>1796</v>
      </c>
      <c r="F1787">
        <v>3</v>
      </c>
      <c r="G1787">
        <v>115.39</v>
      </c>
      <c r="H1787">
        <v>0.02</v>
      </c>
      <c r="I1787" t="s">
        <v>1825</v>
      </c>
      <c r="J1787">
        <v>339.2466</v>
      </c>
    </row>
    <row r="1788" spans="1:10" x14ac:dyDescent="0.35">
      <c r="A1788" t="s">
        <v>3611</v>
      </c>
      <c r="B1788" s="2">
        <v>45359</v>
      </c>
      <c r="C1788" t="s">
        <v>591</v>
      </c>
      <c r="D1788" t="s">
        <v>1595</v>
      </c>
      <c r="E1788" t="s">
        <v>1793</v>
      </c>
      <c r="F1788">
        <v>2</v>
      </c>
      <c r="G1788">
        <v>722.06</v>
      </c>
      <c r="H1788">
        <v>7.0000000000000007E-2</v>
      </c>
      <c r="I1788" t="s">
        <v>1823</v>
      </c>
      <c r="J1788">
        <v>1343.0316</v>
      </c>
    </row>
    <row r="1789" spans="1:10" x14ac:dyDescent="0.35">
      <c r="A1789" t="s">
        <v>3612</v>
      </c>
      <c r="B1789" s="2">
        <v>45652</v>
      </c>
      <c r="C1789" t="s">
        <v>1318</v>
      </c>
      <c r="D1789" t="s">
        <v>1559</v>
      </c>
      <c r="E1789" t="s">
        <v>1800</v>
      </c>
      <c r="F1789">
        <v>1</v>
      </c>
      <c r="G1789">
        <v>384.57</v>
      </c>
      <c r="H1789">
        <v>0.06</v>
      </c>
      <c r="I1789" t="s">
        <v>1825</v>
      </c>
      <c r="J1789">
        <v>361.49579999999997</v>
      </c>
    </row>
    <row r="1790" spans="1:10" x14ac:dyDescent="0.35">
      <c r="A1790" t="s">
        <v>3613</v>
      </c>
      <c r="B1790" s="2">
        <v>45735</v>
      </c>
      <c r="C1790" t="s">
        <v>683</v>
      </c>
      <c r="D1790" t="s">
        <v>1561</v>
      </c>
      <c r="E1790" t="s">
        <v>1796</v>
      </c>
      <c r="F1790">
        <v>2</v>
      </c>
      <c r="G1790">
        <v>194.09</v>
      </c>
      <c r="H1790">
        <v>0.18</v>
      </c>
      <c r="I1790" t="s">
        <v>1825</v>
      </c>
      <c r="J1790">
        <v>318.30759999999998</v>
      </c>
    </row>
    <row r="1791" spans="1:10" x14ac:dyDescent="0.35">
      <c r="A1791" t="s">
        <v>3614</v>
      </c>
      <c r="B1791" s="2">
        <v>45579</v>
      </c>
      <c r="C1791" t="s">
        <v>570</v>
      </c>
      <c r="D1791" t="s">
        <v>1723</v>
      </c>
      <c r="E1791" t="s">
        <v>1765</v>
      </c>
      <c r="F1791">
        <v>2</v>
      </c>
      <c r="G1791">
        <v>403.91</v>
      </c>
      <c r="H1791">
        <v>7.0000000000000007E-2</v>
      </c>
      <c r="I1791" t="s">
        <v>1823</v>
      </c>
      <c r="J1791">
        <v>751.27260000000001</v>
      </c>
    </row>
    <row r="1792" spans="1:10" x14ac:dyDescent="0.35">
      <c r="A1792" t="s">
        <v>3615</v>
      </c>
      <c r="B1792" s="2">
        <v>45721</v>
      </c>
      <c r="C1792" t="s">
        <v>277</v>
      </c>
      <c r="D1792" t="s">
        <v>1581</v>
      </c>
      <c r="E1792" t="s">
        <v>1798</v>
      </c>
      <c r="F1792">
        <v>1</v>
      </c>
      <c r="G1792">
        <v>878.69</v>
      </c>
      <c r="H1792">
        <v>0.3</v>
      </c>
      <c r="I1792" t="s">
        <v>1825</v>
      </c>
      <c r="J1792">
        <v>615.08299999999997</v>
      </c>
    </row>
    <row r="1793" spans="1:10" x14ac:dyDescent="0.35">
      <c r="A1793" t="s">
        <v>3616</v>
      </c>
      <c r="B1793" s="2">
        <v>45446</v>
      </c>
      <c r="C1793" t="s">
        <v>1189</v>
      </c>
      <c r="D1793" t="s">
        <v>1613</v>
      </c>
      <c r="E1793" t="s">
        <v>1800</v>
      </c>
      <c r="F1793">
        <v>1</v>
      </c>
      <c r="G1793">
        <v>161.16999999999999</v>
      </c>
      <c r="H1793">
        <v>0.05</v>
      </c>
      <c r="I1793" t="s">
        <v>1823</v>
      </c>
      <c r="J1793">
        <v>153.11150000000001</v>
      </c>
    </row>
    <row r="1794" spans="1:10" x14ac:dyDescent="0.35">
      <c r="A1794" t="s">
        <v>3617</v>
      </c>
      <c r="B1794" s="2">
        <v>45387</v>
      </c>
      <c r="C1794" t="s">
        <v>695</v>
      </c>
      <c r="D1794" t="s">
        <v>1693</v>
      </c>
      <c r="E1794" t="s">
        <v>1798</v>
      </c>
      <c r="F1794">
        <v>2</v>
      </c>
      <c r="G1794">
        <v>720.15</v>
      </c>
      <c r="H1794">
        <v>0.22</v>
      </c>
      <c r="I1794" t="s">
        <v>1828</v>
      </c>
      <c r="J1794">
        <v>1123.434</v>
      </c>
    </row>
    <row r="1795" spans="1:10" x14ac:dyDescent="0.35">
      <c r="A1795" t="s">
        <v>3618</v>
      </c>
      <c r="B1795" s="2">
        <v>45222</v>
      </c>
      <c r="C1795" t="s">
        <v>1088</v>
      </c>
      <c r="D1795" t="s">
        <v>1599</v>
      </c>
      <c r="E1795" t="s">
        <v>1781</v>
      </c>
      <c r="F1795">
        <v>1</v>
      </c>
      <c r="G1795">
        <v>361.8</v>
      </c>
      <c r="H1795">
        <v>0.02</v>
      </c>
      <c r="I1795" t="s">
        <v>1828</v>
      </c>
      <c r="J1795">
        <v>354.56400000000002</v>
      </c>
    </row>
    <row r="1796" spans="1:10" x14ac:dyDescent="0.35">
      <c r="A1796" t="s">
        <v>3619</v>
      </c>
      <c r="B1796" s="2">
        <v>45402</v>
      </c>
      <c r="C1796" t="s">
        <v>739</v>
      </c>
      <c r="D1796" t="s">
        <v>1737</v>
      </c>
      <c r="E1796" t="s">
        <v>1775</v>
      </c>
      <c r="F1796">
        <v>1</v>
      </c>
      <c r="G1796">
        <v>779.84</v>
      </c>
      <c r="H1796">
        <v>0.28999999999999998</v>
      </c>
      <c r="I1796" t="s">
        <v>1825</v>
      </c>
      <c r="J1796">
        <v>553.68640000000005</v>
      </c>
    </row>
    <row r="1797" spans="1:10" x14ac:dyDescent="0.35">
      <c r="A1797" t="s">
        <v>3620</v>
      </c>
      <c r="B1797" s="2">
        <v>45455</v>
      </c>
      <c r="C1797" t="s">
        <v>27</v>
      </c>
      <c r="D1797" t="s">
        <v>1739</v>
      </c>
      <c r="E1797" t="s">
        <v>1768</v>
      </c>
      <c r="F1797">
        <v>2</v>
      </c>
      <c r="G1797">
        <v>649.89</v>
      </c>
      <c r="H1797">
        <v>0.17</v>
      </c>
      <c r="I1797" t="s">
        <v>1828</v>
      </c>
      <c r="J1797">
        <v>1078.8173999999999</v>
      </c>
    </row>
    <row r="1798" spans="1:10" x14ac:dyDescent="0.35">
      <c r="A1798" t="s">
        <v>3621</v>
      </c>
      <c r="B1798" s="2">
        <v>45877</v>
      </c>
      <c r="C1798" t="s">
        <v>665</v>
      </c>
      <c r="D1798" t="s">
        <v>1653</v>
      </c>
      <c r="E1798" t="s">
        <v>1775</v>
      </c>
      <c r="F1798">
        <v>1</v>
      </c>
      <c r="G1798">
        <v>952.73</v>
      </c>
      <c r="H1798">
        <v>0.17</v>
      </c>
      <c r="I1798" t="s">
        <v>1823</v>
      </c>
      <c r="J1798">
        <v>790.76589999999999</v>
      </c>
    </row>
    <row r="1799" spans="1:10" x14ac:dyDescent="0.35">
      <c r="A1799" t="s">
        <v>3622</v>
      </c>
      <c r="B1799" s="2">
        <v>45875</v>
      </c>
      <c r="C1799" t="s">
        <v>303</v>
      </c>
      <c r="D1799" t="s">
        <v>1745</v>
      </c>
      <c r="E1799" t="s">
        <v>1803</v>
      </c>
      <c r="F1799">
        <v>4</v>
      </c>
      <c r="G1799">
        <v>820.78</v>
      </c>
      <c r="H1799">
        <v>0.25</v>
      </c>
      <c r="I1799" t="s">
        <v>1823</v>
      </c>
      <c r="J1799">
        <v>2462.34</v>
      </c>
    </row>
    <row r="1800" spans="1:10" x14ac:dyDescent="0.35">
      <c r="A1800" t="s">
        <v>3623</v>
      </c>
      <c r="B1800" s="2">
        <v>45592</v>
      </c>
      <c r="C1800" t="s">
        <v>1073</v>
      </c>
      <c r="D1800" t="s">
        <v>1623</v>
      </c>
      <c r="E1800" t="s">
        <v>1765</v>
      </c>
      <c r="F1800">
        <v>4</v>
      </c>
      <c r="G1800">
        <v>247.55</v>
      </c>
      <c r="H1800">
        <v>0.05</v>
      </c>
      <c r="I1800" t="s">
        <v>1823</v>
      </c>
      <c r="J1800">
        <v>940.69</v>
      </c>
    </row>
    <row r="1801" spans="1:10" x14ac:dyDescent="0.35">
      <c r="A1801" t="s">
        <v>3624</v>
      </c>
      <c r="B1801" s="2">
        <v>45369</v>
      </c>
      <c r="C1801" t="s">
        <v>731</v>
      </c>
      <c r="D1801" t="s">
        <v>1745</v>
      </c>
      <c r="E1801" t="s">
        <v>1781</v>
      </c>
      <c r="F1801">
        <v>3</v>
      </c>
      <c r="G1801">
        <v>561.44000000000005</v>
      </c>
      <c r="H1801">
        <v>0.2</v>
      </c>
      <c r="I1801" t="s">
        <v>1828</v>
      </c>
      <c r="J1801">
        <v>1347.4559999999999</v>
      </c>
    </row>
    <row r="1802" spans="1:10" x14ac:dyDescent="0.35">
      <c r="A1802" t="s">
        <v>3625</v>
      </c>
      <c r="B1802" s="2">
        <v>45249</v>
      </c>
      <c r="C1802" t="s">
        <v>892</v>
      </c>
      <c r="D1802" t="s">
        <v>1691</v>
      </c>
      <c r="E1802" t="s">
        <v>1781</v>
      </c>
      <c r="F1802">
        <v>4</v>
      </c>
      <c r="G1802">
        <v>214.37</v>
      </c>
      <c r="H1802">
        <v>0.11</v>
      </c>
      <c r="I1802" t="s">
        <v>1828</v>
      </c>
      <c r="J1802">
        <v>763.15719999999999</v>
      </c>
    </row>
    <row r="1803" spans="1:10" x14ac:dyDescent="0.35">
      <c r="A1803" t="s">
        <v>3626</v>
      </c>
      <c r="B1803" s="2">
        <v>45741</v>
      </c>
      <c r="C1803" t="s">
        <v>1294</v>
      </c>
      <c r="D1803" t="s">
        <v>1581</v>
      </c>
      <c r="E1803" t="s">
        <v>1803</v>
      </c>
      <c r="F1803">
        <v>3</v>
      </c>
      <c r="G1803">
        <v>123.74</v>
      </c>
      <c r="H1803">
        <v>0.23</v>
      </c>
      <c r="I1803" t="s">
        <v>1825</v>
      </c>
      <c r="J1803">
        <v>285.83940000000001</v>
      </c>
    </row>
    <row r="1804" spans="1:10" x14ac:dyDescent="0.35">
      <c r="A1804" t="s">
        <v>3627</v>
      </c>
      <c r="B1804" s="2">
        <v>45427</v>
      </c>
      <c r="C1804" t="s">
        <v>63</v>
      </c>
      <c r="D1804" t="s">
        <v>1681</v>
      </c>
      <c r="E1804" t="s">
        <v>1791</v>
      </c>
      <c r="F1804">
        <v>4</v>
      </c>
      <c r="G1804">
        <v>645.71</v>
      </c>
      <c r="H1804">
        <v>0.1</v>
      </c>
      <c r="I1804" t="s">
        <v>1825</v>
      </c>
      <c r="J1804">
        <v>2324.556</v>
      </c>
    </row>
    <row r="1805" spans="1:10" x14ac:dyDescent="0.35">
      <c r="A1805" t="s">
        <v>3628</v>
      </c>
      <c r="B1805" s="2">
        <v>45736</v>
      </c>
      <c r="C1805" t="s">
        <v>134</v>
      </c>
      <c r="D1805" t="s">
        <v>1589</v>
      </c>
      <c r="E1805" t="s">
        <v>1793</v>
      </c>
      <c r="F1805">
        <v>3</v>
      </c>
      <c r="G1805">
        <v>587.12</v>
      </c>
      <c r="H1805">
        <v>0.3</v>
      </c>
      <c r="I1805" t="s">
        <v>1823</v>
      </c>
      <c r="J1805">
        <v>1232.952</v>
      </c>
    </row>
    <row r="1806" spans="1:10" x14ac:dyDescent="0.35">
      <c r="A1806" t="s">
        <v>3629</v>
      </c>
      <c r="B1806" s="2">
        <v>45941</v>
      </c>
      <c r="C1806" t="s">
        <v>772</v>
      </c>
      <c r="D1806" t="s">
        <v>1597</v>
      </c>
      <c r="E1806" t="s">
        <v>1809</v>
      </c>
      <c r="F1806">
        <v>1</v>
      </c>
      <c r="G1806">
        <v>401.18</v>
      </c>
      <c r="H1806">
        <v>0.15</v>
      </c>
      <c r="I1806" t="s">
        <v>1828</v>
      </c>
      <c r="J1806">
        <v>341.00299999999999</v>
      </c>
    </row>
    <row r="1807" spans="1:10" x14ac:dyDescent="0.35">
      <c r="A1807" t="s">
        <v>3630</v>
      </c>
      <c r="B1807" s="2">
        <v>45486</v>
      </c>
      <c r="C1807" t="s">
        <v>1144</v>
      </c>
      <c r="D1807" t="s">
        <v>1663</v>
      </c>
      <c r="E1807" t="s">
        <v>1809</v>
      </c>
      <c r="F1807">
        <v>3</v>
      </c>
      <c r="G1807">
        <v>658.33</v>
      </c>
      <c r="H1807">
        <v>0.12</v>
      </c>
      <c r="I1807" t="s">
        <v>1828</v>
      </c>
      <c r="J1807">
        <v>1737.9911999999999</v>
      </c>
    </row>
    <row r="1808" spans="1:10" x14ac:dyDescent="0.35">
      <c r="A1808" t="s">
        <v>3631</v>
      </c>
      <c r="B1808" s="2">
        <v>45474</v>
      </c>
      <c r="C1808" t="s">
        <v>656</v>
      </c>
      <c r="D1808" t="s">
        <v>1645</v>
      </c>
      <c r="E1808" t="s">
        <v>1791</v>
      </c>
      <c r="F1808">
        <v>4</v>
      </c>
      <c r="G1808">
        <v>450.3</v>
      </c>
      <c r="H1808">
        <v>0.02</v>
      </c>
      <c r="I1808" t="s">
        <v>1823</v>
      </c>
      <c r="J1808">
        <v>1765.1759999999999</v>
      </c>
    </row>
    <row r="1809" spans="1:10" x14ac:dyDescent="0.35">
      <c r="A1809" t="s">
        <v>3632</v>
      </c>
      <c r="B1809" s="2">
        <v>45757</v>
      </c>
      <c r="C1809" t="s">
        <v>489</v>
      </c>
      <c r="D1809" t="s">
        <v>1735</v>
      </c>
      <c r="E1809" t="s">
        <v>1788</v>
      </c>
      <c r="F1809">
        <v>4</v>
      </c>
      <c r="G1809">
        <v>33.630000000000003</v>
      </c>
      <c r="H1809">
        <v>0.05</v>
      </c>
      <c r="I1809" t="s">
        <v>1823</v>
      </c>
      <c r="J1809">
        <v>127.794</v>
      </c>
    </row>
    <row r="1810" spans="1:10" x14ac:dyDescent="0.35">
      <c r="A1810" t="s">
        <v>3633</v>
      </c>
      <c r="B1810" s="2">
        <v>45475</v>
      </c>
      <c r="C1810" t="s">
        <v>141</v>
      </c>
      <c r="D1810" t="s">
        <v>1579</v>
      </c>
      <c r="E1810" t="s">
        <v>1751</v>
      </c>
      <c r="F1810">
        <v>3</v>
      </c>
      <c r="G1810">
        <v>168.89</v>
      </c>
      <c r="H1810">
        <v>0.03</v>
      </c>
      <c r="I1810" t="s">
        <v>1828</v>
      </c>
      <c r="J1810">
        <v>491.46989999999988</v>
      </c>
    </row>
    <row r="1811" spans="1:10" x14ac:dyDescent="0.35">
      <c r="A1811" t="s">
        <v>3634</v>
      </c>
      <c r="B1811" s="2">
        <v>45546</v>
      </c>
      <c r="C1811" t="s">
        <v>340</v>
      </c>
      <c r="D1811" t="s">
        <v>1667</v>
      </c>
      <c r="E1811" t="s">
        <v>1791</v>
      </c>
      <c r="F1811">
        <v>1</v>
      </c>
      <c r="G1811">
        <v>141.85</v>
      </c>
      <c r="H1811">
        <v>0.06</v>
      </c>
      <c r="I1811" t="s">
        <v>1825</v>
      </c>
      <c r="J1811">
        <v>133.339</v>
      </c>
    </row>
    <row r="1812" spans="1:10" x14ac:dyDescent="0.35">
      <c r="A1812" t="s">
        <v>3635</v>
      </c>
      <c r="B1812" s="2">
        <v>45520</v>
      </c>
      <c r="C1812" t="s">
        <v>965</v>
      </c>
      <c r="D1812" t="s">
        <v>1617</v>
      </c>
      <c r="E1812" t="s">
        <v>1778</v>
      </c>
      <c r="F1812">
        <v>1</v>
      </c>
      <c r="G1812">
        <v>617.4</v>
      </c>
      <c r="H1812">
        <v>0.21</v>
      </c>
      <c r="I1812" t="s">
        <v>1823</v>
      </c>
      <c r="J1812">
        <v>487.74599999999998</v>
      </c>
    </row>
    <row r="1813" spans="1:10" x14ac:dyDescent="0.35">
      <c r="A1813" t="s">
        <v>3636</v>
      </c>
      <c r="B1813" s="2">
        <v>45534</v>
      </c>
      <c r="C1813" t="s">
        <v>495</v>
      </c>
      <c r="D1813" t="s">
        <v>1653</v>
      </c>
      <c r="E1813" t="s">
        <v>1756</v>
      </c>
      <c r="F1813">
        <v>3</v>
      </c>
      <c r="G1813">
        <v>841.47</v>
      </c>
      <c r="H1813">
        <v>0.15</v>
      </c>
      <c r="I1813" t="s">
        <v>1828</v>
      </c>
      <c r="J1813">
        <v>2145.7485000000001</v>
      </c>
    </row>
    <row r="1814" spans="1:10" x14ac:dyDescent="0.35">
      <c r="A1814" t="s">
        <v>3637</v>
      </c>
      <c r="B1814" s="2">
        <v>45334</v>
      </c>
      <c r="C1814" t="s">
        <v>220</v>
      </c>
      <c r="D1814" t="s">
        <v>1589</v>
      </c>
      <c r="E1814" t="s">
        <v>1796</v>
      </c>
      <c r="F1814">
        <v>2</v>
      </c>
      <c r="G1814">
        <v>960.41</v>
      </c>
      <c r="H1814">
        <v>0.18</v>
      </c>
      <c r="I1814" t="s">
        <v>1823</v>
      </c>
      <c r="J1814">
        <v>1575.0724</v>
      </c>
    </row>
    <row r="1815" spans="1:10" x14ac:dyDescent="0.35">
      <c r="A1815" t="s">
        <v>3638</v>
      </c>
      <c r="B1815" s="2">
        <v>45289</v>
      </c>
      <c r="C1815" t="s">
        <v>1394</v>
      </c>
      <c r="D1815" t="s">
        <v>1697</v>
      </c>
      <c r="E1815" t="s">
        <v>1809</v>
      </c>
      <c r="F1815">
        <v>3</v>
      </c>
      <c r="G1815">
        <v>717.22</v>
      </c>
      <c r="H1815">
        <v>0.24</v>
      </c>
      <c r="I1815" t="s">
        <v>1825</v>
      </c>
      <c r="J1815">
        <v>1635.2616</v>
      </c>
    </row>
    <row r="1816" spans="1:10" x14ac:dyDescent="0.35">
      <c r="A1816" t="s">
        <v>3639</v>
      </c>
      <c r="B1816" s="2">
        <v>45832</v>
      </c>
      <c r="C1816" t="s">
        <v>401</v>
      </c>
      <c r="D1816" t="s">
        <v>1571</v>
      </c>
      <c r="E1816" t="s">
        <v>1751</v>
      </c>
      <c r="F1816">
        <v>1</v>
      </c>
      <c r="G1816">
        <v>281.83</v>
      </c>
      <c r="H1816">
        <v>0.16</v>
      </c>
      <c r="I1816" t="s">
        <v>1828</v>
      </c>
      <c r="J1816">
        <v>236.7372</v>
      </c>
    </row>
    <row r="1817" spans="1:10" x14ac:dyDescent="0.35">
      <c r="A1817" t="s">
        <v>3640</v>
      </c>
      <c r="B1817" s="2">
        <v>45400</v>
      </c>
      <c r="C1817" t="s">
        <v>665</v>
      </c>
      <c r="D1817" t="s">
        <v>1665</v>
      </c>
      <c r="E1817" t="s">
        <v>1798</v>
      </c>
      <c r="F1817">
        <v>1</v>
      </c>
      <c r="G1817">
        <v>509.08</v>
      </c>
      <c r="H1817">
        <v>0.04</v>
      </c>
      <c r="I1817" t="s">
        <v>1825</v>
      </c>
      <c r="J1817">
        <v>488.71679999999998</v>
      </c>
    </row>
    <row r="1818" spans="1:10" x14ac:dyDescent="0.35">
      <c r="A1818" t="s">
        <v>3641</v>
      </c>
      <c r="B1818" s="2">
        <v>45930</v>
      </c>
      <c r="C1818" t="s">
        <v>1245</v>
      </c>
      <c r="D1818" t="s">
        <v>1739</v>
      </c>
      <c r="E1818" t="s">
        <v>1760</v>
      </c>
      <c r="F1818">
        <v>4</v>
      </c>
      <c r="G1818">
        <v>827.09</v>
      </c>
      <c r="H1818">
        <v>0.3</v>
      </c>
      <c r="I1818" t="s">
        <v>1823</v>
      </c>
      <c r="J1818">
        <v>2315.8519999999999</v>
      </c>
    </row>
    <row r="1819" spans="1:10" x14ac:dyDescent="0.35">
      <c r="A1819" t="s">
        <v>3642</v>
      </c>
      <c r="B1819" s="2">
        <v>45935</v>
      </c>
      <c r="C1819" t="s">
        <v>683</v>
      </c>
      <c r="D1819" t="s">
        <v>1605</v>
      </c>
      <c r="E1819" t="s">
        <v>1768</v>
      </c>
      <c r="F1819">
        <v>2</v>
      </c>
      <c r="G1819">
        <v>823.36</v>
      </c>
      <c r="H1819">
        <v>0.23</v>
      </c>
      <c r="I1819" t="s">
        <v>1823</v>
      </c>
      <c r="J1819">
        <v>1267.9744000000001</v>
      </c>
    </row>
    <row r="1820" spans="1:10" x14ac:dyDescent="0.35">
      <c r="A1820" t="s">
        <v>3643</v>
      </c>
      <c r="B1820" s="2">
        <v>45814</v>
      </c>
      <c r="C1820" t="s">
        <v>466</v>
      </c>
      <c r="D1820" t="s">
        <v>1599</v>
      </c>
      <c r="E1820" t="s">
        <v>1772</v>
      </c>
      <c r="F1820">
        <v>4</v>
      </c>
      <c r="G1820">
        <v>282.18</v>
      </c>
      <c r="H1820">
        <v>0.13</v>
      </c>
      <c r="I1820" t="s">
        <v>1828</v>
      </c>
      <c r="J1820">
        <v>981.9864</v>
      </c>
    </row>
    <row r="1821" spans="1:10" x14ac:dyDescent="0.35">
      <c r="A1821" t="s">
        <v>3644</v>
      </c>
      <c r="B1821" s="2">
        <v>45323</v>
      </c>
      <c r="C1821" t="s">
        <v>570</v>
      </c>
      <c r="D1821" t="s">
        <v>1589</v>
      </c>
      <c r="E1821" t="s">
        <v>1756</v>
      </c>
      <c r="F1821">
        <v>1</v>
      </c>
      <c r="G1821">
        <v>486.39</v>
      </c>
      <c r="H1821">
        <v>0.09</v>
      </c>
      <c r="I1821" t="s">
        <v>1828</v>
      </c>
      <c r="J1821">
        <v>442.61489999999998</v>
      </c>
    </row>
    <row r="1822" spans="1:10" x14ac:dyDescent="0.35">
      <c r="A1822" t="s">
        <v>3645</v>
      </c>
      <c r="B1822" s="2">
        <v>45312</v>
      </c>
      <c r="C1822" t="s">
        <v>171</v>
      </c>
      <c r="D1822" t="s">
        <v>1583</v>
      </c>
      <c r="E1822" t="s">
        <v>1765</v>
      </c>
      <c r="F1822">
        <v>2</v>
      </c>
      <c r="G1822">
        <v>603.62</v>
      </c>
      <c r="H1822">
        <v>0.18</v>
      </c>
      <c r="I1822" t="s">
        <v>1828</v>
      </c>
      <c r="J1822">
        <v>989.93680000000006</v>
      </c>
    </row>
    <row r="1823" spans="1:10" x14ac:dyDescent="0.35">
      <c r="A1823" t="s">
        <v>3646</v>
      </c>
      <c r="B1823" s="2">
        <v>45554</v>
      </c>
      <c r="C1823" t="s">
        <v>495</v>
      </c>
      <c r="D1823" t="s">
        <v>1621</v>
      </c>
      <c r="E1823" t="s">
        <v>1781</v>
      </c>
      <c r="F1823">
        <v>3</v>
      </c>
      <c r="G1823">
        <v>204.17</v>
      </c>
      <c r="H1823">
        <v>0.1</v>
      </c>
      <c r="I1823" t="s">
        <v>1825</v>
      </c>
      <c r="J1823">
        <v>551.25900000000001</v>
      </c>
    </row>
    <row r="1824" spans="1:10" x14ac:dyDescent="0.35">
      <c r="A1824" t="s">
        <v>3647</v>
      </c>
      <c r="B1824" s="2">
        <v>45310</v>
      </c>
      <c r="C1824" t="s">
        <v>466</v>
      </c>
      <c r="D1824" t="s">
        <v>1561</v>
      </c>
      <c r="E1824" t="s">
        <v>1800</v>
      </c>
      <c r="F1824">
        <v>1</v>
      </c>
      <c r="G1824">
        <v>43.58</v>
      </c>
      <c r="H1824">
        <v>0.01</v>
      </c>
      <c r="I1824" t="s">
        <v>1828</v>
      </c>
      <c r="J1824">
        <v>43.144199999999998</v>
      </c>
    </row>
    <row r="1825" spans="1:10" x14ac:dyDescent="0.35">
      <c r="A1825" t="s">
        <v>3648</v>
      </c>
      <c r="B1825" s="2">
        <v>45594</v>
      </c>
      <c r="C1825" t="s">
        <v>1043</v>
      </c>
      <c r="D1825" t="s">
        <v>1641</v>
      </c>
      <c r="E1825" t="s">
        <v>1760</v>
      </c>
      <c r="F1825">
        <v>3</v>
      </c>
      <c r="G1825">
        <v>469.33</v>
      </c>
      <c r="H1825">
        <v>0.14000000000000001</v>
      </c>
      <c r="I1825" t="s">
        <v>1825</v>
      </c>
      <c r="J1825">
        <v>1210.8714</v>
      </c>
    </row>
    <row r="1826" spans="1:10" x14ac:dyDescent="0.35">
      <c r="A1826" t="s">
        <v>3649</v>
      </c>
      <c r="B1826" s="2">
        <v>45840</v>
      </c>
      <c r="C1826" t="s">
        <v>680</v>
      </c>
      <c r="D1826" t="s">
        <v>1561</v>
      </c>
      <c r="E1826" t="s">
        <v>1781</v>
      </c>
      <c r="F1826">
        <v>4</v>
      </c>
      <c r="G1826">
        <v>836.23</v>
      </c>
      <c r="H1826">
        <v>0.12</v>
      </c>
      <c r="I1826" t="s">
        <v>1823</v>
      </c>
      <c r="J1826">
        <v>2943.5295999999998</v>
      </c>
    </row>
    <row r="1827" spans="1:10" x14ac:dyDescent="0.35">
      <c r="A1827" t="s">
        <v>3650</v>
      </c>
      <c r="B1827" s="2">
        <v>45549</v>
      </c>
      <c r="C1827" t="s">
        <v>588</v>
      </c>
      <c r="D1827" t="s">
        <v>1681</v>
      </c>
      <c r="E1827" t="s">
        <v>1812</v>
      </c>
      <c r="F1827">
        <v>2</v>
      </c>
      <c r="G1827">
        <v>661.53</v>
      </c>
      <c r="H1827">
        <v>0.2</v>
      </c>
      <c r="I1827" t="s">
        <v>1825</v>
      </c>
      <c r="J1827">
        <v>1058.4480000000001</v>
      </c>
    </row>
    <row r="1828" spans="1:10" x14ac:dyDescent="0.35">
      <c r="A1828" t="s">
        <v>3651</v>
      </c>
      <c r="B1828" s="2">
        <v>45903</v>
      </c>
      <c r="C1828" t="s">
        <v>410</v>
      </c>
      <c r="D1828" t="s">
        <v>1659</v>
      </c>
      <c r="E1828" t="s">
        <v>1803</v>
      </c>
      <c r="F1828">
        <v>3</v>
      </c>
      <c r="G1828">
        <v>753.47</v>
      </c>
      <c r="H1828">
        <v>0.25</v>
      </c>
      <c r="I1828" t="s">
        <v>1825</v>
      </c>
      <c r="J1828">
        <v>1695.3074999999999</v>
      </c>
    </row>
    <row r="1829" spans="1:10" x14ac:dyDescent="0.35">
      <c r="A1829" t="s">
        <v>3652</v>
      </c>
      <c r="B1829" s="2">
        <v>45673</v>
      </c>
      <c r="C1829" t="s">
        <v>522</v>
      </c>
      <c r="D1829" t="s">
        <v>1675</v>
      </c>
      <c r="E1829" t="s">
        <v>1751</v>
      </c>
      <c r="F1829">
        <v>3</v>
      </c>
      <c r="G1829">
        <v>713.95</v>
      </c>
      <c r="H1829">
        <v>0</v>
      </c>
      <c r="I1829" t="s">
        <v>1823</v>
      </c>
      <c r="J1829">
        <v>2141.85</v>
      </c>
    </row>
    <row r="1830" spans="1:10" x14ac:dyDescent="0.35">
      <c r="A1830" t="s">
        <v>3653</v>
      </c>
      <c r="B1830" s="2">
        <v>45395</v>
      </c>
      <c r="C1830" t="s">
        <v>352</v>
      </c>
      <c r="D1830" t="s">
        <v>1569</v>
      </c>
      <c r="E1830" t="s">
        <v>1772</v>
      </c>
      <c r="F1830">
        <v>3</v>
      </c>
      <c r="G1830">
        <v>596</v>
      </c>
      <c r="H1830">
        <v>0.28000000000000003</v>
      </c>
      <c r="I1830" t="s">
        <v>1828</v>
      </c>
      <c r="J1830">
        <v>1287.3599999999999</v>
      </c>
    </row>
    <row r="1831" spans="1:10" x14ac:dyDescent="0.35">
      <c r="A1831" t="s">
        <v>3654</v>
      </c>
      <c r="B1831" s="2">
        <v>45379</v>
      </c>
      <c r="C1831" t="s">
        <v>1049</v>
      </c>
      <c r="D1831" t="s">
        <v>1564</v>
      </c>
      <c r="E1831" t="s">
        <v>1785</v>
      </c>
      <c r="F1831">
        <v>2</v>
      </c>
      <c r="G1831">
        <v>169.46</v>
      </c>
      <c r="H1831">
        <v>0.03</v>
      </c>
      <c r="I1831" t="s">
        <v>1825</v>
      </c>
      <c r="J1831">
        <v>328.75240000000002</v>
      </c>
    </row>
    <row r="1832" spans="1:10" x14ac:dyDescent="0.35">
      <c r="A1832" t="s">
        <v>3655</v>
      </c>
      <c r="B1832" s="2">
        <v>45860</v>
      </c>
      <c r="C1832" t="s">
        <v>947</v>
      </c>
      <c r="D1832" t="s">
        <v>1677</v>
      </c>
      <c r="E1832" t="s">
        <v>1798</v>
      </c>
      <c r="F1832">
        <v>4</v>
      </c>
      <c r="G1832">
        <v>611.91999999999996</v>
      </c>
      <c r="H1832">
        <v>0.2</v>
      </c>
      <c r="I1832" t="s">
        <v>1825</v>
      </c>
      <c r="J1832">
        <v>1958.144</v>
      </c>
    </row>
    <row r="1833" spans="1:10" x14ac:dyDescent="0.35">
      <c r="A1833" t="s">
        <v>3656</v>
      </c>
      <c r="B1833" s="2">
        <v>45704</v>
      </c>
      <c r="C1833" t="s">
        <v>23</v>
      </c>
      <c r="D1833" t="s">
        <v>1695</v>
      </c>
      <c r="E1833" t="s">
        <v>1800</v>
      </c>
      <c r="F1833">
        <v>2</v>
      </c>
      <c r="G1833">
        <v>25.3</v>
      </c>
      <c r="H1833">
        <v>0.21</v>
      </c>
      <c r="I1833" t="s">
        <v>1823</v>
      </c>
      <c r="J1833">
        <v>39.973999999999997</v>
      </c>
    </row>
    <row r="1834" spans="1:10" x14ac:dyDescent="0.35">
      <c r="A1834" t="s">
        <v>3657</v>
      </c>
      <c r="B1834" s="2">
        <v>45327</v>
      </c>
      <c r="C1834" t="s">
        <v>1342</v>
      </c>
      <c r="D1834" t="s">
        <v>1693</v>
      </c>
      <c r="E1834" t="s">
        <v>1788</v>
      </c>
      <c r="F1834">
        <v>4</v>
      </c>
      <c r="G1834">
        <v>166.93</v>
      </c>
      <c r="H1834">
        <v>0.02</v>
      </c>
      <c r="I1834" t="s">
        <v>1825</v>
      </c>
      <c r="J1834">
        <v>654.36559999999997</v>
      </c>
    </row>
    <row r="1835" spans="1:10" x14ac:dyDescent="0.35">
      <c r="A1835" t="s">
        <v>3658</v>
      </c>
      <c r="B1835" s="2">
        <v>45721</v>
      </c>
      <c r="C1835" t="s">
        <v>889</v>
      </c>
      <c r="D1835" t="s">
        <v>1667</v>
      </c>
      <c r="E1835" t="s">
        <v>1791</v>
      </c>
      <c r="F1835">
        <v>4</v>
      </c>
      <c r="G1835">
        <v>861.55</v>
      </c>
      <c r="H1835">
        <v>0.12</v>
      </c>
      <c r="I1835" t="s">
        <v>1823</v>
      </c>
      <c r="J1835">
        <v>3032.6559999999999</v>
      </c>
    </row>
    <row r="1836" spans="1:10" x14ac:dyDescent="0.35">
      <c r="A1836" t="s">
        <v>3659</v>
      </c>
      <c r="B1836" s="2">
        <v>45842</v>
      </c>
      <c r="C1836" t="s">
        <v>1126</v>
      </c>
      <c r="D1836" t="s">
        <v>1633</v>
      </c>
      <c r="E1836" t="s">
        <v>1772</v>
      </c>
      <c r="F1836">
        <v>3</v>
      </c>
      <c r="G1836">
        <v>56.17</v>
      </c>
      <c r="H1836">
        <v>0.01</v>
      </c>
      <c r="I1836" t="s">
        <v>1828</v>
      </c>
      <c r="J1836">
        <v>166.82490000000001</v>
      </c>
    </row>
    <row r="1837" spans="1:10" x14ac:dyDescent="0.35">
      <c r="A1837" t="s">
        <v>3660</v>
      </c>
      <c r="B1837" s="2">
        <v>45862</v>
      </c>
      <c r="C1837" t="s">
        <v>848</v>
      </c>
      <c r="D1837" t="s">
        <v>1577</v>
      </c>
      <c r="E1837" t="s">
        <v>1812</v>
      </c>
      <c r="F1837">
        <v>1</v>
      </c>
      <c r="G1837">
        <v>582.29</v>
      </c>
      <c r="H1837">
        <v>0.2</v>
      </c>
      <c r="I1837" t="s">
        <v>1823</v>
      </c>
      <c r="J1837">
        <v>465.83199999999999</v>
      </c>
    </row>
    <row r="1838" spans="1:10" x14ac:dyDescent="0.35">
      <c r="A1838" t="s">
        <v>3661</v>
      </c>
      <c r="B1838" s="2">
        <v>45681</v>
      </c>
      <c r="C1838" t="s">
        <v>832</v>
      </c>
      <c r="D1838" t="s">
        <v>1713</v>
      </c>
      <c r="E1838" t="s">
        <v>1751</v>
      </c>
      <c r="F1838">
        <v>3</v>
      </c>
      <c r="G1838">
        <v>63.96</v>
      </c>
      <c r="H1838">
        <v>0.02</v>
      </c>
      <c r="I1838" t="s">
        <v>1823</v>
      </c>
      <c r="J1838">
        <v>188.04239999999999</v>
      </c>
    </row>
    <row r="1839" spans="1:10" x14ac:dyDescent="0.35">
      <c r="A1839" t="s">
        <v>3662</v>
      </c>
      <c r="B1839" s="2">
        <v>45392</v>
      </c>
      <c r="C1839" t="s">
        <v>240</v>
      </c>
      <c r="D1839" t="s">
        <v>1564</v>
      </c>
      <c r="E1839" t="s">
        <v>1793</v>
      </c>
      <c r="F1839">
        <v>1</v>
      </c>
      <c r="G1839">
        <v>829.83</v>
      </c>
      <c r="H1839">
        <v>0.26</v>
      </c>
      <c r="I1839" t="s">
        <v>1828</v>
      </c>
      <c r="J1839">
        <v>614.07420000000002</v>
      </c>
    </row>
    <row r="1840" spans="1:10" x14ac:dyDescent="0.35">
      <c r="A1840" t="s">
        <v>3663</v>
      </c>
      <c r="B1840" s="2">
        <v>45586</v>
      </c>
      <c r="C1840" t="s">
        <v>1156</v>
      </c>
      <c r="D1840" t="s">
        <v>1615</v>
      </c>
      <c r="E1840" t="s">
        <v>1803</v>
      </c>
      <c r="F1840">
        <v>2</v>
      </c>
      <c r="G1840">
        <v>858.15</v>
      </c>
      <c r="H1840">
        <v>0.03</v>
      </c>
      <c r="I1840" t="s">
        <v>1823</v>
      </c>
      <c r="J1840">
        <v>1664.8109999999999</v>
      </c>
    </row>
    <row r="1841" spans="1:10" x14ac:dyDescent="0.35">
      <c r="A1841" t="s">
        <v>3664</v>
      </c>
      <c r="B1841" s="2">
        <v>45340</v>
      </c>
      <c r="C1841" t="s">
        <v>1123</v>
      </c>
      <c r="D1841" t="s">
        <v>1693</v>
      </c>
      <c r="E1841" t="s">
        <v>1796</v>
      </c>
      <c r="F1841">
        <v>3</v>
      </c>
      <c r="G1841">
        <v>717.32</v>
      </c>
      <c r="H1841">
        <v>0.23</v>
      </c>
      <c r="I1841" t="s">
        <v>1828</v>
      </c>
      <c r="J1841">
        <v>1657.0092</v>
      </c>
    </row>
    <row r="1842" spans="1:10" x14ac:dyDescent="0.35">
      <c r="A1842" t="s">
        <v>3665</v>
      </c>
      <c r="B1842" s="2">
        <v>45853</v>
      </c>
      <c r="C1842" t="s">
        <v>1327</v>
      </c>
      <c r="D1842" t="s">
        <v>1713</v>
      </c>
      <c r="E1842" t="s">
        <v>1793</v>
      </c>
      <c r="F1842">
        <v>1</v>
      </c>
      <c r="G1842">
        <v>163.19999999999999</v>
      </c>
      <c r="H1842">
        <v>0.22</v>
      </c>
      <c r="I1842" t="s">
        <v>1825</v>
      </c>
      <c r="J1842">
        <v>127.29600000000001</v>
      </c>
    </row>
    <row r="1843" spans="1:10" x14ac:dyDescent="0.35">
      <c r="A1843" t="s">
        <v>3666</v>
      </c>
      <c r="B1843" s="2">
        <v>45489</v>
      </c>
      <c r="C1843" t="s">
        <v>434</v>
      </c>
      <c r="D1843" t="s">
        <v>1709</v>
      </c>
      <c r="E1843" t="s">
        <v>1793</v>
      </c>
      <c r="F1843">
        <v>2</v>
      </c>
      <c r="G1843">
        <v>966.71</v>
      </c>
      <c r="H1843">
        <v>0.11</v>
      </c>
      <c r="I1843" t="s">
        <v>1823</v>
      </c>
      <c r="J1843">
        <v>1720.7438</v>
      </c>
    </row>
    <row r="1844" spans="1:10" x14ac:dyDescent="0.35">
      <c r="A1844" t="s">
        <v>3667</v>
      </c>
      <c r="B1844" s="2">
        <v>45761</v>
      </c>
      <c r="C1844" t="s">
        <v>1091</v>
      </c>
      <c r="D1844" t="s">
        <v>1617</v>
      </c>
      <c r="E1844" t="s">
        <v>1796</v>
      </c>
      <c r="F1844">
        <v>2</v>
      </c>
      <c r="G1844">
        <v>873.94</v>
      </c>
      <c r="H1844">
        <v>0.14000000000000001</v>
      </c>
      <c r="I1844" t="s">
        <v>1828</v>
      </c>
      <c r="J1844">
        <v>1503.1768</v>
      </c>
    </row>
    <row r="1845" spans="1:10" x14ac:dyDescent="0.35">
      <c r="A1845" t="s">
        <v>3668</v>
      </c>
      <c r="B1845" s="2">
        <v>45379</v>
      </c>
      <c r="C1845" t="s">
        <v>501</v>
      </c>
      <c r="D1845" t="s">
        <v>1542</v>
      </c>
      <c r="E1845" t="s">
        <v>1765</v>
      </c>
      <c r="F1845">
        <v>1</v>
      </c>
      <c r="G1845">
        <v>140.24</v>
      </c>
      <c r="H1845">
        <v>0.27</v>
      </c>
      <c r="I1845" t="s">
        <v>1823</v>
      </c>
      <c r="J1845">
        <v>102.37520000000001</v>
      </c>
    </row>
    <row r="1846" spans="1:10" x14ac:dyDescent="0.35">
      <c r="A1846" t="s">
        <v>3669</v>
      </c>
      <c r="B1846" s="2">
        <v>45716</v>
      </c>
      <c r="C1846" t="s">
        <v>656</v>
      </c>
      <c r="D1846" t="s">
        <v>1633</v>
      </c>
      <c r="E1846" t="s">
        <v>1772</v>
      </c>
      <c r="F1846">
        <v>2</v>
      </c>
      <c r="G1846">
        <v>549.91999999999996</v>
      </c>
      <c r="H1846">
        <v>0.28000000000000003</v>
      </c>
      <c r="I1846" t="s">
        <v>1823</v>
      </c>
      <c r="J1846">
        <v>791.88479999999993</v>
      </c>
    </row>
    <row r="1847" spans="1:10" x14ac:dyDescent="0.35">
      <c r="A1847" t="s">
        <v>3670</v>
      </c>
      <c r="B1847" s="2">
        <v>45364</v>
      </c>
      <c r="C1847" t="s">
        <v>389</v>
      </c>
      <c r="D1847" t="s">
        <v>1581</v>
      </c>
      <c r="E1847" t="s">
        <v>1772</v>
      </c>
      <c r="F1847">
        <v>4</v>
      </c>
      <c r="G1847">
        <v>715.88</v>
      </c>
      <c r="H1847">
        <v>0.19</v>
      </c>
      <c r="I1847" t="s">
        <v>1825</v>
      </c>
      <c r="J1847">
        <v>2319.4512</v>
      </c>
    </row>
    <row r="1848" spans="1:10" x14ac:dyDescent="0.35">
      <c r="A1848" t="s">
        <v>3671</v>
      </c>
      <c r="B1848" s="2">
        <v>45752</v>
      </c>
      <c r="C1848" t="s">
        <v>1159</v>
      </c>
      <c r="D1848" t="s">
        <v>1548</v>
      </c>
      <c r="E1848" t="s">
        <v>1781</v>
      </c>
      <c r="F1848">
        <v>3</v>
      </c>
      <c r="G1848">
        <v>591.9</v>
      </c>
      <c r="H1848">
        <v>0.27</v>
      </c>
      <c r="I1848" t="s">
        <v>1823</v>
      </c>
      <c r="J1848">
        <v>1296.261</v>
      </c>
    </row>
    <row r="1849" spans="1:10" x14ac:dyDescent="0.35">
      <c r="A1849" t="s">
        <v>3672</v>
      </c>
      <c r="B1849" s="2">
        <v>45883</v>
      </c>
      <c r="C1849" t="s">
        <v>1171</v>
      </c>
      <c r="D1849" t="s">
        <v>1591</v>
      </c>
      <c r="E1849" t="s">
        <v>1788</v>
      </c>
      <c r="F1849">
        <v>2</v>
      </c>
      <c r="G1849">
        <v>523.14</v>
      </c>
      <c r="H1849">
        <v>0.13</v>
      </c>
      <c r="I1849" t="s">
        <v>1825</v>
      </c>
      <c r="J1849">
        <v>910.2636</v>
      </c>
    </row>
    <row r="1850" spans="1:10" x14ac:dyDescent="0.35">
      <c r="A1850" t="s">
        <v>3673</v>
      </c>
      <c r="B1850" s="2">
        <v>45477</v>
      </c>
      <c r="C1850" t="s">
        <v>729</v>
      </c>
      <c r="D1850" t="s">
        <v>1685</v>
      </c>
      <c r="E1850" t="s">
        <v>1798</v>
      </c>
      <c r="F1850">
        <v>2</v>
      </c>
      <c r="G1850">
        <v>478.62</v>
      </c>
      <c r="H1850">
        <v>0.17</v>
      </c>
      <c r="I1850" t="s">
        <v>1828</v>
      </c>
      <c r="J1850">
        <v>794.50919999999996</v>
      </c>
    </row>
    <row r="1851" spans="1:10" x14ac:dyDescent="0.35">
      <c r="A1851" t="s">
        <v>3674</v>
      </c>
      <c r="B1851" s="2">
        <v>45556</v>
      </c>
      <c r="C1851" t="s">
        <v>944</v>
      </c>
      <c r="D1851" t="s">
        <v>1711</v>
      </c>
      <c r="E1851" t="s">
        <v>1756</v>
      </c>
      <c r="F1851">
        <v>4</v>
      </c>
      <c r="G1851">
        <v>740.5</v>
      </c>
      <c r="H1851">
        <v>0.17</v>
      </c>
      <c r="I1851" t="s">
        <v>1825</v>
      </c>
      <c r="J1851">
        <v>2458.46</v>
      </c>
    </row>
    <row r="1852" spans="1:10" x14ac:dyDescent="0.35">
      <c r="A1852" t="s">
        <v>3675</v>
      </c>
      <c r="B1852" s="2">
        <v>45465</v>
      </c>
      <c r="C1852" t="s">
        <v>392</v>
      </c>
      <c r="D1852" t="s">
        <v>1639</v>
      </c>
      <c r="E1852" t="s">
        <v>1760</v>
      </c>
      <c r="F1852">
        <v>1</v>
      </c>
      <c r="G1852">
        <v>780.24</v>
      </c>
      <c r="H1852">
        <v>0.04</v>
      </c>
      <c r="I1852" t="s">
        <v>1828</v>
      </c>
      <c r="J1852">
        <v>749.03039999999999</v>
      </c>
    </row>
    <row r="1853" spans="1:10" x14ac:dyDescent="0.35">
      <c r="A1853" t="s">
        <v>3676</v>
      </c>
      <c r="B1853" s="2">
        <v>45552</v>
      </c>
      <c r="C1853" t="s">
        <v>377</v>
      </c>
      <c r="D1853" t="s">
        <v>1687</v>
      </c>
      <c r="E1853" t="s">
        <v>1803</v>
      </c>
      <c r="F1853">
        <v>4</v>
      </c>
      <c r="G1853">
        <v>579.24</v>
      </c>
      <c r="H1853">
        <v>0.04</v>
      </c>
      <c r="I1853" t="s">
        <v>1828</v>
      </c>
      <c r="J1853">
        <v>2224.2815999999998</v>
      </c>
    </row>
    <row r="1854" spans="1:10" x14ac:dyDescent="0.35">
      <c r="A1854" t="s">
        <v>3677</v>
      </c>
      <c r="B1854" s="2">
        <v>45635</v>
      </c>
      <c r="C1854" t="s">
        <v>1159</v>
      </c>
      <c r="D1854" t="s">
        <v>1545</v>
      </c>
      <c r="E1854" t="s">
        <v>1760</v>
      </c>
      <c r="F1854">
        <v>3</v>
      </c>
      <c r="G1854">
        <v>268.95</v>
      </c>
      <c r="H1854">
        <v>0.04</v>
      </c>
      <c r="I1854" t="s">
        <v>1825</v>
      </c>
      <c r="J1854">
        <v>774.57599999999991</v>
      </c>
    </row>
    <row r="1855" spans="1:10" x14ac:dyDescent="0.35">
      <c r="A1855" t="s">
        <v>3678</v>
      </c>
      <c r="B1855" s="2">
        <v>45740</v>
      </c>
      <c r="C1855" t="s">
        <v>962</v>
      </c>
      <c r="D1855" t="s">
        <v>1554</v>
      </c>
      <c r="E1855" t="s">
        <v>1768</v>
      </c>
      <c r="F1855">
        <v>1</v>
      </c>
      <c r="G1855">
        <v>47.47</v>
      </c>
      <c r="H1855">
        <v>0.28000000000000003</v>
      </c>
      <c r="I1855" t="s">
        <v>1823</v>
      </c>
      <c r="J1855">
        <v>34.178400000000003</v>
      </c>
    </row>
    <row r="1856" spans="1:10" x14ac:dyDescent="0.35">
      <c r="A1856" t="s">
        <v>3679</v>
      </c>
      <c r="B1856" s="2">
        <v>45796</v>
      </c>
      <c r="C1856" t="s">
        <v>820</v>
      </c>
      <c r="D1856" t="s">
        <v>1613</v>
      </c>
      <c r="E1856" t="s">
        <v>1806</v>
      </c>
      <c r="F1856">
        <v>3</v>
      </c>
      <c r="G1856">
        <v>858.81</v>
      </c>
      <c r="H1856">
        <v>7.0000000000000007E-2</v>
      </c>
      <c r="I1856" t="s">
        <v>1823</v>
      </c>
      <c r="J1856">
        <v>2396.0799000000002</v>
      </c>
    </row>
    <row r="1857" spans="1:10" x14ac:dyDescent="0.35">
      <c r="A1857" t="s">
        <v>3680</v>
      </c>
      <c r="B1857" s="2">
        <v>45710</v>
      </c>
      <c r="C1857" t="s">
        <v>977</v>
      </c>
      <c r="D1857" t="s">
        <v>1585</v>
      </c>
      <c r="E1857" t="s">
        <v>1788</v>
      </c>
      <c r="F1857">
        <v>3</v>
      </c>
      <c r="G1857">
        <v>569.98</v>
      </c>
      <c r="H1857">
        <v>0.05</v>
      </c>
      <c r="I1857" t="s">
        <v>1823</v>
      </c>
      <c r="J1857">
        <v>1624.443</v>
      </c>
    </row>
    <row r="1858" spans="1:10" x14ac:dyDescent="0.35">
      <c r="A1858" t="s">
        <v>3681</v>
      </c>
      <c r="B1858" s="2">
        <v>45596</v>
      </c>
      <c r="C1858" t="s">
        <v>1028</v>
      </c>
      <c r="D1858" t="s">
        <v>1695</v>
      </c>
      <c r="E1858" t="s">
        <v>1793</v>
      </c>
      <c r="F1858">
        <v>3</v>
      </c>
      <c r="G1858">
        <v>306.52</v>
      </c>
      <c r="H1858">
        <v>0.01</v>
      </c>
      <c r="I1858" t="s">
        <v>1828</v>
      </c>
      <c r="J1858">
        <v>910.36439999999993</v>
      </c>
    </row>
    <row r="1859" spans="1:10" x14ac:dyDescent="0.35">
      <c r="A1859" t="s">
        <v>3682</v>
      </c>
      <c r="B1859" s="2">
        <v>45354</v>
      </c>
      <c r="C1859" t="s">
        <v>237</v>
      </c>
      <c r="D1859" t="s">
        <v>1659</v>
      </c>
      <c r="E1859" t="s">
        <v>1796</v>
      </c>
      <c r="F1859">
        <v>3</v>
      </c>
      <c r="G1859">
        <v>184.67</v>
      </c>
      <c r="H1859">
        <v>0.03</v>
      </c>
      <c r="I1859" t="s">
        <v>1828</v>
      </c>
      <c r="J1859">
        <v>537.38969999999995</v>
      </c>
    </row>
    <row r="1860" spans="1:10" x14ac:dyDescent="0.35">
      <c r="A1860" t="s">
        <v>3683</v>
      </c>
      <c r="B1860" s="2">
        <v>45428</v>
      </c>
      <c r="C1860" t="s">
        <v>1483</v>
      </c>
      <c r="D1860" t="s">
        <v>1599</v>
      </c>
      <c r="E1860" t="s">
        <v>1772</v>
      </c>
      <c r="F1860">
        <v>4</v>
      </c>
      <c r="G1860">
        <v>189.56</v>
      </c>
      <c r="H1860">
        <v>0</v>
      </c>
      <c r="I1860" t="s">
        <v>1828</v>
      </c>
      <c r="J1860">
        <v>758.24</v>
      </c>
    </row>
    <row r="1861" spans="1:10" x14ac:dyDescent="0.35">
      <c r="A1861" t="s">
        <v>3684</v>
      </c>
      <c r="B1861" s="2">
        <v>45511</v>
      </c>
      <c r="C1861" t="s">
        <v>677</v>
      </c>
      <c r="D1861" t="s">
        <v>1697</v>
      </c>
      <c r="E1861" t="s">
        <v>1772</v>
      </c>
      <c r="F1861">
        <v>1</v>
      </c>
      <c r="G1861">
        <v>805.24</v>
      </c>
      <c r="H1861">
        <v>0.04</v>
      </c>
      <c r="I1861" t="s">
        <v>1825</v>
      </c>
      <c r="J1861">
        <v>773.03039999999999</v>
      </c>
    </row>
    <row r="1862" spans="1:10" x14ac:dyDescent="0.35">
      <c r="A1862" t="s">
        <v>3685</v>
      </c>
      <c r="B1862" s="2">
        <v>45549</v>
      </c>
      <c r="C1862" t="s">
        <v>618</v>
      </c>
      <c r="D1862" t="s">
        <v>1655</v>
      </c>
      <c r="E1862" t="s">
        <v>1806</v>
      </c>
      <c r="F1862">
        <v>3</v>
      </c>
      <c r="G1862">
        <v>683.74</v>
      </c>
      <c r="H1862">
        <v>0.24</v>
      </c>
      <c r="I1862" t="s">
        <v>1823</v>
      </c>
      <c r="J1862">
        <v>1558.9272000000001</v>
      </c>
    </row>
    <row r="1863" spans="1:10" x14ac:dyDescent="0.35">
      <c r="A1863" t="s">
        <v>3686</v>
      </c>
      <c r="B1863" s="2">
        <v>45573</v>
      </c>
      <c r="C1863" t="s">
        <v>683</v>
      </c>
      <c r="D1863" t="s">
        <v>1659</v>
      </c>
      <c r="E1863" t="s">
        <v>1809</v>
      </c>
      <c r="F1863">
        <v>3</v>
      </c>
      <c r="G1863">
        <v>439.21</v>
      </c>
      <c r="H1863">
        <v>0.28000000000000003</v>
      </c>
      <c r="I1863" t="s">
        <v>1828</v>
      </c>
      <c r="J1863">
        <v>948.69359999999983</v>
      </c>
    </row>
    <row r="1864" spans="1:10" x14ac:dyDescent="0.35">
      <c r="A1864" t="s">
        <v>3687</v>
      </c>
      <c r="B1864" s="2">
        <v>45904</v>
      </c>
      <c r="C1864" t="s">
        <v>413</v>
      </c>
      <c r="D1864" t="s">
        <v>1679</v>
      </c>
      <c r="E1864" t="s">
        <v>1775</v>
      </c>
      <c r="F1864">
        <v>1</v>
      </c>
      <c r="G1864">
        <v>126.92</v>
      </c>
      <c r="H1864">
        <v>0.24</v>
      </c>
      <c r="I1864" t="s">
        <v>1828</v>
      </c>
      <c r="J1864">
        <v>96.459199999999996</v>
      </c>
    </row>
    <row r="1865" spans="1:10" x14ac:dyDescent="0.35">
      <c r="A1865" t="s">
        <v>3688</v>
      </c>
      <c r="B1865" s="2">
        <v>45489</v>
      </c>
      <c r="C1865" t="s">
        <v>27</v>
      </c>
      <c r="D1865" t="s">
        <v>1693</v>
      </c>
      <c r="E1865" t="s">
        <v>1768</v>
      </c>
      <c r="F1865">
        <v>4</v>
      </c>
      <c r="G1865">
        <v>834.7</v>
      </c>
      <c r="H1865">
        <v>0.14000000000000001</v>
      </c>
      <c r="I1865" t="s">
        <v>1823</v>
      </c>
      <c r="J1865">
        <v>2871.3679999999999</v>
      </c>
    </row>
    <row r="1866" spans="1:10" x14ac:dyDescent="0.35">
      <c r="A1866" t="s">
        <v>3689</v>
      </c>
      <c r="B1866" s="2">
        <v>45909</v>
      </c>
      <c r="C1866" t="s">
        <v>1070</v>
      </c>
      <c r="D1866" t="s">
        <v>1631</v>
      </c>
      <c r="E1866" t="s">
        <v>1791</v>
      </c>
      <c r="F1866">
        <v>2</v>
      </c>
      <c r="G1866">
        <v>271.88</v>
      </c>
      <c r="H1866">
        <v>0.11</v>
      </c>
      <c r="I1866" t="s">
        <v>1828</v>
      </c>
      <c r="J1866">
        <v>483.94639999999998</v>
      </c>
    </row>
    <row r="1867" spans="1:10" x14ac:dyDescent="0.35">
      <c r="A1867" t="s">
        <v>3690</v>
      </c>
      <c r="B1867" s="2">
        <v>45720</v>
      </c>
      <c r="C1867" t="s">
        <v>1477</v>
      </c>
      <c r="D1867" t="s">
        <v>1569</v>
      </c>
      <c r="E1867" t="s">
        <v>1756</v>
      </c>
      <c r="F1867">
        <v>4</v>
      </c>
      <c r="G1867">
        <v>972.14</v>
      </c>
      <c r="H1867">
        <v>0.25</v>
      </c>
      <c r="I1867" t="s">
        <v>1823</v>
      </c>
      <c r="J1867">
        <v>2916.42</v>
      </c>
    </row>
    <row r="1868" spans="1:10" x14ac:dyDescent="0.35">
      <c r="A1868" t="s">
        <v>3691</v>
      </c>
      <c r="B1868" s="2">
        <v>45831</v>
      </c>
      <c r="C1868" t="s">
        <v>334</v>
      </c>
      <c r="D1868" t="s">
        <v>1633</v>
      </c>
      <c r="E1868" t="s">
        <v>1768</v>
      </c>
      <c r="F1868">
        <v>3</v>
      </c>
      <c r="G1868">
        <v>523.66</v>
      </c>
      <c r="H1868">
        <v>0.27</v>
      </c>
      <c r="I1868" t="s">
        <v>1825</v>
      </c>
      <c r="J1868">
        <v>1146.8154</v>
      </c>
    </row>
    <row r="1869" spans="1:10" x14ac:dyDescent="0.35">
      <c r="A1869" t="s">
        <v>3692</v>
      </c>
      <c r="B1869" s="2">
        <v>45602</v>
      </c>
      <c r="C1869" t="s">
        <v>498</v>
      </c>
      <c r="D1869" t="s">
        <v>1675</v>
      </c>
      <c r="E1869" t="s">
        <v>1760</v>
      </c>
      <c r="F1869">
        <v>4</v>
      </c>
      <c r="G1869">
        <v>838.99</v>
      </c>
      <c r="H1869">
        <v>0.16</v>
      </c>
      <c r="I1869" t="s">
        <v>1823</v>
      </c>
      <c r="J1869">
        <v>2819.0064000000002</v>
      </c>
    </row>
    <row r="1870" spans="1:10" x14ac:dyDescent="0.35">
      <c r="A1870" t="s">
        <v>3693</v>
      </c>
      <c r="B1870" s="2">
        <v>45722</v>
      </c>
      <c r="C1870" t="s">
        <v>460</v>
      </c>
      <c r="D1870" t="s">
        <v>1569</v>
      </c>
      <c r="E1870" t="s">
        <v>1806</v>
      </c>
      <c r="F1870">
        <v>4</v>
      </c>
      <c r="G1870">
        <v>838.7</v>
      </c>
      <c r="H1870">
        <v>0.21</v>
      </c>
      <c r="I1870" t="s">
        <v>1828</v>
      </c>
      <c r="J1870">
        <v>2650.2919999999999</v>
      </c>
    </row>
    <row r="1871" spans="1:10" x14ac:dyDescent="0.35">
      <c r="A1871" t="s">
        <v>3694</v>
      </c>
      <c r="B1871" s="2">
        <v>45794</v>
      </c>
      <c r="C1871" t="s">
        <v>1303</v>
      </c>
      <c r="D1871" t="s">
        <v>1695</v>
      </c>
      <c r="E1871" t="s">
        <v>1781</v>
      </c>
      <c r="F1871">
        <v>3</v>
      </c>
      <c r="G1871">
        <v>943.24</v>
      </c>
      <c r="H1871">
        <v>0.21</v>
      </c>
      <c r="I1871" t="s">
        <v>1823</v>
      </c>
      <c r="J1871">
        <v>2235.4787999999999</v>
      </c>
    </row>
    <row r="1872" spans="1:10" x14ac:dyDescent="0.35">
      <c r="A1872" t="s">
        <v>3695</v>
      </c>
      <c r="B1872" s="2">
        <v>45659</v>
      </c>
      <c r="C1872" t="s">
        <v>944</v>
      </c>
      <c r="D1872" t="s">
        <v>1542</v>
      </c>
      <c r="E1872" t="s">
        <v>1806</v>
      </c>
      <c r="F1872">
        <v>2</v>
      </c>
      <c r="G1872">
        <v>310.33</v>
      </c>
      <c r="H1872">
        <v>0.26</v>
      </c>
      <c r="I1872" t="s">
        <v>1823</v>
      </c>
      <c r="J1872">
        <v>459.28840000000002</v>
      </c>
    </row>
    <row r="1873" spans="1:10" x14ac:dyDescent="0.35">
      <c r="A1873" t="s">
        <v>3696</v>
      </c>
      <c r="B1873" s="2">
        <v>45501</v>
      </c>
      <c r="C1873" t="s">
        <v>1085</v>
      </c>
      <c r="D1873" t="s">
        <v>1637</v>
      </c>
      <c r="E1873" t="s">
        <v>1751</v>
      </c>
      <c r="F1873">
        <v>3</v>
      </c>
      <c r="G1873">
        <v>201.05</v>
      </c>
      <c r="H1873">
        <v>0.23</v>
      </c>
      <c r="I1873" t="s">
        <v>1825</v>
      </c>
      <c r="J1873">
        <v>464.42550000000011</v>
      </c>
    </row>
    <row r="1874" spans="1:10" x14ac:dyDescent="0.35">
      <c r="A1874" t="s">
        <v>3697</v>
      </c>
      <c r="B1874" s="2">
        <v>45408</v>
      </c>
      <c r="C1874" t="s">
        <v>805</v>
      </c>
      <c r="D1874" t="s">
        <v>1663</v>
      </c>
      <c r="E1874" t="s">
        <v>1806</v>
      </c>
      <c r="F1874">
        <v>1</v>
      </c>
      <c r="G1874">
        <v>803.37</v>
      </c>
      <c r="H1874">
        <v>0.3</v>
      </c>
      <c r="I1874" t="s">
        <v>1825</v>
      </c>
      <c r="J1874">
        <v>562.35899999999992</v>
      </c>
    </row>
    <row r="1875" spans="1:10" x14ac:dyDescent="0.35">
      <c r="A1875" t="s">
        <v>3698</v>
      </c>
      <c r="B1875" s="2">
        <v>45886</v>
      </c>
      <c r="C1875" t="s">
        <v>144</v>
      </c>
      <c r="D1875" t="s">
        <v>1669</v>
      </c>
      <c r="E1875" t="s">
        <v>1800</v>
      </c>
      <c r="F1875">
        <v>3</v>
      </c>
      <c r="G1875">
        <v>259.98</v>
      </c>
      <c r="H1875">
        <v>7.0000000000000007E-2</v>
      </c>
      <c r="I1875" t="s">
        <v>1828</v>
      </c>
      <c r="J1875">
        <v>725.3442</v>
      </c>
    </row>
    <row r="1876" spans="1:10" x14ac:dyDescent="0.35">
      <c r="A1876" t="s">
        <v>3699</v>
      </c>
      <c r="B1876" s="2">
        <v>45426</v>
      </c>
      <c r="C1876" t="s">
        <v>427</v>
      </c>
      <c r="D1876" t="s">
        <v>1548</v>
      </c>
      <c r="E1876" t="s">
        <v>1765</v>
      </c>
      <c r="F1876">
        <v>4</v>
      </c>
      <c r="G1876">
        <v>591.9</v>
      </c>
      <c r="H1876">
        <v>0.2</v>
      </c>
      <c r="I1876" t="s">
        <v>1825</v>
      </c>
      <c r="J1876">
        <v>1894.08</v>
      </c>
    </row>
    <row r="1877" spans="1:10" x14ac:dyDescent="0.35">
      <c r="A1877" t="s">
        <v>3700</v>
      </c>
      <c r="B1877" s="2">
        <v>45730</v>
      </c>
      <c r="C1877" t="s">
        <v>127</v>
      </c>
      <c r="D1877" t="s">
        <v>1667</v>
      </c>
      <c r="E1877" t="s">
        <v>1793</v>
      </c>
      <c r="F1877">
        <v>2</v>
      </c>
      <c r="G1877">
        <v>396.9</v>
      </c>
      <c r="H1877">
        <v>0.18</v>
      </c>
      <c r="I1877" t="s">
        <v>1825</v>
      </c>
      <c r="J1877">
        <v>650.91600000000005</v>
      </c>
    </row>
    <row r="1878" spans="1:10" x14ac:dyDescent="0.35">
      <c r="A1878" t="s">
        <v>3701</v>
      </c>
      <c r="B1878" s="2">
        <v>45731</v>
      </c>
      <c r="C1878" t="s">
        <v>1399</v>
      </c>
      <c r="D1878" t="s">
        <v>1743</v>
      </c>
      <c r="E1878" t="s">
        <v>1760</v>
      </c>
      <c r="F1878">
        <v>1</v>
      </c>
      <c r="G1878">
        <v>176.84</v>
      </c>
      <c r="H1878">
        <v>0.19</v>
      </c>
      <c r="I1878" t="s">
        <v>1823</v>
      </c>
      <c r="J1878">
        <v>143.24039999999999</v>
      </c>
    </row>
    <row r="1879" spans="1:10" x14ac:dyDescent="0.35">
      <c r="A1879" t="s">
        <v>3702</v>
      </c>
      <c r="B1879" s="2">
        <v>45272</v>
      </c>
      <c r="C1879" t="s">
        <v>811</v>
      </c>
      <c r="D1879" t="s">
        <v>1599</v>
      </c>
      <c r="E1879" t="s">
        <v>1751</v>
      </c>
      <c r="F1879">
        <v>2</v>
      </c>
      <c r="G1879">
        <v>614.21</v>
      </c>
      <c r="H1879">
        <v>0.11</v>
      </c>
      <c r="I1879" t="s">
        <v>1825</v>
      </c>
      <c r="J1879">
        <v>1093.2937999999999</v>
      </c>
    </row>
    <row r="1880" spans="1:10" x14ac:dyDescent="0.35">
      <c r="A1880" t="s">
        <v>3703</v>
      </c>
      <c r="B1880" s="2">
        <v>45584</v>
      </c>
      <c r="C1880" t="s">
        <v>380</v>
      </c>
      <c r="D1880" t="s">
        <v>1550</v>
      </c>
      <c r="E1880" t="s">
        <v>1778</v>
      </c>
      <c r="F1880">
        <v>3</v>
      </c>
      <c r="G1880">
        <v>604.66</v>
      </c>
      <c r="H1880">
        <v>0.18</v>
      </c>
      <c r="I1880" t="s">
        <v>1828</v>
      </c>
      <c r="J1880">
        <v>1487.4636</v>
      </c>
    </row>
    <row r="1881" spans="1:10" x14ac:dyDescent="0.35">
      <c r="A1881" t="s">
        <v>3704</v>
      </c>
      <c r="B1881" s="2">
        <v>45534</v>
      </c>
      <c r="C1881" t="s">
        <v>1529</v>
      </c>
      <c r="D1881" t="s">
        <v>1548</v>
      </c>
      <c r="E1881" t="s">
        <v>1793</v>
      </c>
      <c r="F1881">
        <v>3</v>
      </c>
      <c r="G1881">
        <v>24.29</v>
      </c>
      <c r="H1881">
        <v>0.12</v>
      </c>
      <c r="I1881" t="s">
        <v>1825</v>
      </c>
      <c r="J1881">
        <v>64.125600000000006</v>
      </c>
    </row>
    <row r="1882" spans="1:10" x14ac:dyDescent="0.35">
      <c r="A1882" t="s">
        <v>3705</v>
      </c>
      <c r="B1882" s="2">
        <v>45482</v>
      </c>
      <c r="C1882" t="s">
        <v>418</v>
      </c>
      <c r="D1882" t="s">
        <v>1673</v>
      </c>
      <c r="E1882" t="s">
        <v>1791</v>
      </c>
      <c r="F1882">
        <v>1</v>
      </c>
      <c r="G1882">
        <v>503.95</v>
      </c>
      <c r="H1882">
        <v>0.24</v>
      </c>
      <c r="I1882" t="s">
        <v>1825</v>
      </c>
      <c r="J1882">
        <v>383.00200000000001</v>
      </c>
    </row>
    <row r="1883" spans="1:10" x14ac:dyDescent="0.35">
      <c r="A1883" t="s">
        <v>3706</v>
      </c>
      <c r="B1883" s="2">
        <v>45475</v>
      </c>
      <c r="C1883" t="s">
        <v>1004</v>
      </c>
      <c r="D1883" t="s">
        <v>1649</v>
      </c>
      <c r="E1883" t="s">
        <v>1798</v>
      </c>
      <c r="F1883">
        <v>4</v>
      </c>
      <c r="G1883">
        <v>860.78</v>
      </c>
      <c r="H1883">
        <v>0.03</v>
      </c>
      <c r="I1883" t="s">
        <v>1823</v>
      </c>
      <c r="J1883">
        <v>3339.8263999999999</v>
      </c>
    </row>
    <row r="1884" spans="1:10" x14ac:dyDescent="0.35">
      <c r="A1884" t="s">
        <v>3707</v>
      </c>
      <c r="B1884" s="2">
        <v>45234</v>
      </c>
      <c r="C1884" t="s">
        <v>645</v>
      </c>
      <c r="D1884" t="s">
        <v>1631</v>
      </c>
      <c r="E1884" t="s">
        <v>1765</v>
      </c>
      <c r="F1884">
        <v>3</v>
      </c>
      <c r="G1884">
        <v>41.97</v>
      </c>
      <c r="H1884">
        <v>0.03</v>
      </c>
      <c r="I1884" t="s">
        <v>1828</v>
      </c>
      <c r="J1884">
        <v>122.1327</v>
      </c>
    </row>
    <row r="1885" spans="1:10" x14ac:dyDescent="0.35">
      <c r="A1885" t="s">
        <v>3708</v>
      </c>
      <c r="B1885" s="2">
        <v>45397</v>
      </c>
      <c r="C1885" t="s">
        <v>134</v>
      </c>
      <c r="D1885" t="s">
        <v>1577</v>
      </c>
      <c r="E1885" t="s">
        <v>1772</v>
      </c>
      <c r="F1885">
        <v>1</v>
      </c>
      <c r="G1885">
        <v>649.59</v>
      </c>
      <c r="H1885">
        <v>0.12</v>
      </c>
      <c r="I1885" t="s">
        <v>1828</v>
      </c>
      <c r="J1885">
        <v>571.63920000000007</v>
      </c>
    </row>
    <row r="1886" spans="1:10" x14ac:dyDescent="0.35">
      <c r="A1886" t="s">
        <v>3709</v>
      </c>
      <c r="B1886" s="2">
        <v>45502</v>
      </c>
      <c r="C1886" t="s">
        <v>201</v>
      </c>
      <c r="D1886" t="s">
        <v>1673</v>
      </c>
      <c r="E1886" t="s">
        <v>1785</v>
      </c>
      <c r="F1886">
        <v>2</v>
      </c>
      <c r="G1886">
        <v>386.09</v>
      </c>
      <c r="H1886">
        <v>0.19</v>
      </c>
      <c r="I1886" t="s">
        <v>1825</v>
      </c>
      <c r="J1886">
        <v>625.46579999999994</v>
      </c>
    </row>
    <row r="1887" spans="1:10" x14ac:dyDescent="0.35">
      <c r="A1887" t="s">
        <v>3710</v>
      </c>
      <c r="B1887" s="2">
        <v>45644</v>
      </c>
      <c r="C1887" t="s">
        <v>352</v>
      </c>
      <c r="D1887" t="s">
        <v>1649</v>
      </c>
      <c r="E1887" t="s">
        <v>1793</v>
      </c>
      <c r="F1887">
        <v>1</v>
      </c>
      <c r="G1887">
        <v>891.62</v>
      </c>
      <c r="H1887">
        <v>0.06</v>
      </c>
      <c r="I1887" t="s">
        <v>1825</v>
      </c>
      <c r="J1887">
        <v>838.12279999999998</v>
      </c>
    </row>
    <row r="1888" spans="1:10" x14ac:dyDescent="0.35">
      <c r="A1888" t="s">
        <v>3711</v>
      </c>
      <c r="B1888" s="2">
        <v>45617</v>
      </c>
      <c r="C1888" t="s">
        <v>1189</v>
      </c>
      <c r="D1888" t="s">
        <v>1675</v>
      </c>
      <c r="E1888" t="s">
        <v>1800</v>
      </c>
      <c r="F1888">
        <v>2</v>
      </c>
      <c r="G1888">
        <v>558.9</v>
      </c>
      <c r="H1888">
        <v>0.05</v>
      </c>
      <c r="I1888" t="s">
        <v>1828</v>
      </c>
      <c r="J1888">
        <v>1061.9100000000001</v>
      </c>
    </row>
    <row r="1889" spans="1:10" x14ac:dyDescent="0.35">
      <c r="A1889" t="s">
        <v>3712</v>
      </c>
      <c r="B1889" s="2">
        <v>45797</v>
      </c>
      <c r="C1889" t="s">
        <v>1103</v>
      </c>
      <c r="D1889" t="s">
        <v>1545</v>
      </c>
      <c r="E1889" t="s">
        <v>1765</v>
      </c>
      <c r="F1889">
        <v>2</v>
      </c>
      <c r="G1889">
        <v>99.04</v>
      </c>
      <c r="H1889">
        <v>0.26</v>
      </c>
      <c r="I1889" t="s">
        <v>1828</v>
      </c>
      <c r="J1889">
        <v>146.57919999999999</v>
      </c>
    </row>
    <row r="1890" spans="1:10" x14ac:dyDescent="0.35">
      <c r="A1890" t="s">
        <v>3713</v>
      </c>
      <c r="B1890" s="2">
        <v>45740</v>
      </c>
      <c r="C1890" t="s">
        <v>922</v>
      </c>
      <c r="D1890" t="s">
        <v>1550</v>
      </c>
      <c r="E1890" t="s">
        <v>1781</v>
      </c>
      <c r="F1890">
        <v>4</v>
      </c>
      <c r="G1890">
        <v>625.13</v>
      </c>
      <c r="H1890">
        <v>0.06</v>
      </c>
      <c r="I1890" t="s">
        <v>1823</v>
      </c>
      <c r="J1890">
        <v>2350.4888000000001</v>
      </c>
    </row>
    <row r="1891" spans="1:10" x14ac:dyDescent="0.35">
      <c r="A1891" t="s">
        <v>3714</v>
      </c>
      <c r="B1891" s="2">
        <v>45824</v>
      </c>
      <c r="C1891" t="s">
        <v>144</v>
      </c>
      <c r="D1891" t="s">
        <v>1627</v>
      </c>
      <c r="E1891" t="s">
        <v>1809</v>
      </c>
      <c r="F1891">
        <v>4</v>
      </c>
      <c r="G1891">
        <v>38.380000000000003</v>
      </c>
      <c r="H1891">
        <v>0.16</v>
      </c>
      <c r="I1891" t="s">
        <v>1828</v>
      </c>
      <c r="J1891">
        <v>128.95679999999999</v>
      </c>
    </row>
    <row r="1892" spans="1:10" x14ac:dyDescent="0.35">
      <c r="A1892" t="s">
        <v>3715</v>
      </c>
      <c r="B1892" s="2">
        <v>45404</v>
      </c>
      <c r="C1892" t="s">
        <v>1512</v>
      </c>
      <c r="D1892" t="s">
        <v>1735</v>
      </c>
      <c r="E1892" t="s">
        <v>1788</v>
      </c>
      <c r="F1892">
        <v>4</v>
      </c>
      <c r="G1892">
        <v>731.72</v>
      </c>
      <c r="H1892">
        <v>0.22</v>
      </c>
      <c r="I1892" t="s">
        <v>1828</v>
      </c>
      <c r="J1892">
        <v>2282.9663999999998</v>
      </c>
    </row>
    <row r="1893" spans="1:10" x14ac:dyDescent="0.35">
      <c r="A1893" t="s">
        <v>3716</v>
      </c>
      <c r="B1893" s="2">
        <v>45916</v>
      </c>
      <c r="C1893" t="s">
        <v>1410</v>
      </c>
      <c r="D1893" t="s">
        <v>1709</v>
      </c>
      <c r="E1893" t="s">
        <v>1812</v>
      </c>
      <c r="F1893">
        <v>3</v>
      </c>
      <c r="G1893">
        <v>825.33</v>
      </c>
      <c r="H1893">
        <v>0.21</v>
      </c>
      <c r="I1893" t="s">
        <v>1823</v>
      </c>
      <c r="J1893">
        <v>1956.0320999999999</v>
      </c>
    </row>
    <row r="1894" spans="1:10" x14ac:dyDescent="0.35">
      <c r="A1894" t="s">
        <v>3717</v>
      </c>
      <c r="B1894" s="2">
        <v>45269</v>
      </c>
      <c r="C1894" t="s">
        <v>220</v>
      </c>
      <c r="D1894" t="s">
        <v>1687</v>
      </c>
      <c r="E1894" t="s">
        <v>1798</v>
      </c>
      <c r="F1894">
        <v>2</v>
      </c>
      <c r="G1894">
        <v>47.3</v>
      </c>
      <c r="H1894">
        <v>0.01</v>
      </c>
      <c r="I1894" t="s">
        <v>1825</v>
      </c>
      <c r="J1894">
        <v>93.653999999999996</v>
      </c>
    </row>
    <row r="1895" spans="1:10" x14ac:dyDescent="0.35">
      <c r="A1895" t="s">
        <v>3718</v>
      </c>
      <c r="B1895" s="2">
        <v>45493</v>
      </c>
      <c r="C1895" t="s">
        <v>567</v>
      </c>
      <c r="D1895" t="s">
        <v>1691</v>
      </c>
      <c r="E1895" t="s">
        <v>1806</v>
      </c>
      <c r="F1895">
        <v>1</v>
      </c>
      <c r="G1895">
        <v>389.12</v>
      </c>
      <c r="H1895">
        <v>0.18</v>
      </c>
      <c r="I1895" t="s">
        <v>1825</v>
      </c>
      <c r="J1895">
        <v>319.07839999999999</v>
      </c>
    </row>
    <row r="1896" spans="1:10" x14ac:dyDescent="0.35">
      <c r="A1896" t="s">
        <v>3719</v>
      </c>
      <c r="B1896" s="2">
        <v>45558</v>
      </c>
      <c r="C1896" t="s">
        <v>1413</v>
      </c>
      <c r="D1896" t="s">
        <v>1711</v>
      </c>
      <c r="E1896" t="s">
        <v>1809</v>
      </c>
      <c r="F1896">
        <v>3</v>
      </c>
      <c r="G1896">
        <v>543.83000000000004</v>
      </c>
      <c r="H1896">
        <v>0.05</v>
      </c>
      <c r="I1896" t="s">
        <v>1823</v>
      </c>
      <c r="J1896">
        <v>1549.9155000000001</v>
      </c>
    </row>
    <row r="1897" spans="1:10" x14ac:dyDescent="0.35">
      <c r="A1897" t="s">
        <v>3720</v>
      </c>
      <c r="B1897" s="2">
        <v>45423</v>
      </c>
      <c r="C1897" t="s">
        <v>103</v>
      </c>
      <c r="D1897" t="s">
        <v>1575</v>
      </c>
      <c r="E1897" t="s">
        <v>1756</v>
      </c>
      <c r="F1897">
        <v>2</v>
      </c>
      <c r="G1897">
        <v>660.27</v>
      </c>
      <c r="H1897">
        <v>0.01</v>
      </c>
      <c r="I1897" t="s">
        <v>1825</v>
      </c>
      <c r="J1897">
        <v>1307.3345999999999</v>
      </c>
    </row>
    <row r="1898" spans="1:10" x14ac:dyDescent="0.35">
      <c r="A1898" t="s">
        <v>3721</v>
      </c>
      <c r="B1898" s="2">
        <v>45780</v>
      </c>
      <c r="C1898" t="s">
        <v>1345</v>
      </c>
      <c r="D1898" t="s">
        <v>1573</v>
      </c>
      <c r="E1898" t="s">
        <v>1781</v>
      </c>
      <c r="F1898">
        <v>4</v>
      </c>
      <c r="G1898">
        <v>729.31</v>
      </c>
      <c r="H1898">
        <v>0.03</v>
      </c>
      <c r="I1898" t="s">
        <v>1823</v>
      </c>
      <c r="J1898">
        <v>2829.7228</v>
      </c>
    </row>
    <row r="1899" spans="1:10" x14ac:dyDescent="0.35">
      <c r="A1899" t="s">
        <v>3722</v>
      </c>
      <c r="B1899" s="2">
        <v>45345</v>
      </c>
      <c r="C1899" t="s">
        <v>1306</v>
      </c>
      <c r="D1899" t="s">
        <v>1721</v>
      </c>
      <c r="E1899" t="s">
        <v>1775</v>
      </c>
      <c r="F1899">
        <v>2</v>
      </c>
      <c r="G1899">
        <v>152.91</v>
      </c>
      <c r="H1899">
        <v>0.24</v>
      </c>
      <c r="I1899" t="s">
        <v>1825</v>
      </c>
      <c r="J1899">
        <v>232.42320000000001</v>
      </c>
    </row>
    <row r="1900" spans="1:10" x14ac:dyDescent="0.35">
      <c r="A1900" t="s">
        <v>3723</v>
      </c>
      <c r="B1900" s="2">
        <v>45344</v>
      </c>
      <c r="C1900" t="s">
        <v>1421</v>
      </c>
      <c r="D1900" t="s">
        <v>1695</v>
      </c>
      <c r="E1900" t="s">
        <v>1800</v>
      </c>
      <c r="F1900">
        <v>4</v>
      </c>
      <c r="G1900">
        <v>592.14</v>
      </c>
      <c r="H1900">
        <v>0.12</v>
      </c>
      <c r="I1900" t="s">
        <v>1828</v>
      </c>
      <c r="J1900">
        <v>2084.3328000000001</v>
      </c>
    </row>
    <row r="1901" spans="1:10" x14ac:dyDescent="0.35">
      <c r="A1901" t="s">
        <v>3724</v>
      </c>
      <c r="B1901" s="2">
        <v>45525</v>
      </c>
      <c r="C1901" t="s">
        <v>229</v>
      </c>
      <c r="D1901" t="s">
        <v>1703</v>
      </c>
      <c r="E1901" t="s">
        <v>1793</v>
      </c>
      <c r="F1901">
        <v>1</v>
      </c>
      <c r="G1901">
        <v>984.37</v>
      </c>
      <c r="H1901">
        <v>0</v>
      </c>
      <c r="I1901" t="s">
        <v>1825</v>
      </c>
      <c r="J1901">
        <v>984.37</v>
      </c>
    </row>
    <row r="1902" spans="1:10" x14ac:dyDescent="0.35">
      <c r="A1902" t="s">
        <v>3725</v>
      </c>
      <c r="B1902" s="2">
        <v>45329</v>
      </c>
      <c r="C1902" t="s">
        <v>925</v>
      </c>
      <c r="D1902" t="s">
        <v>1545</v>
      </c>
      <c r="E1902" t="s">
        <v>1793</v>
      </c>
      <c r="F1902">
        <v>2</v>
      </c>
      <c r="G1902">
        <v>237.59</v>
      </c>
      <c r="H1902">
        <v>0.12</v>
      </c>
      <c r="I1902" t="s">
        <v>1823</v>
      </c>
      <c r="J1902">
        <v>418.15839999999997</v>
      </c>
    </row>
    <row r="1903" spans="1:10" x14ac:dyDescent="0.35">
      <c r="A1903" t="s">
        <v>3726</v>
      </c>
      <c r="B1903" s="2">
        <v>45250</v>
      </c>
      <c r="C1903" t="s">
        <v>1336</v>
      </c>
      <c r="D1903" t="s">
        <v>1597</v>
      </c>
      <c r="E1903" t="s">
        <v>1781</v>
      </c>
      <c r="F1903">
        <v>1</v>
      </c>
      <c r="G1903">
        <v>52.06</v>
      </c>
      <c r="H1903">
        <v>0.27</v>
      </c>
      <c r="I1903" t="s">
        <v>1828</v>
      </c>
      <c r="J1903">
        <v>38.003799999999998</v>
      </c>
    </row>
    <row r="1904" spans="1:10" x14ac:dyDescent="0.35">
      <c r="A1904" t="s">
        <v>3727</v>
      </c>
      <c r="B1904" s="2">
        <v>45691</v>
      </c>
      <c r="C1904" t="s">
        <v>1404</v>
      </c>
      <c r="D1904" t="s">
        <v>1550</v>
      </c>
      <c r="E1904" t="s">
        <v>1756</v>
      </c>
      <c r="F1904">
        <v>2</v>
      </c>
      <c r="G1904">
        <v>594.63</v>
      </c>
      <c r="H1904">
        <v>0.12</v>
      </c>
      <c r="I1904" t="s">
        <v>1823</v>
      </c>
      <c r="J1904">
        <v>1046.5488</v>
      </c>
    </row>
    <row r="1905" spans="1:10" x14ac:dyDescent="0.35">
      <c r="A1905" t="s">
        <v>3728</v>
      </c>
      <c r="B1905" s="2">
        <v>45644</v>
      </c>
      <c r="C1905" t="s">
        <v>555</v>
      </c>
      <c r="D1905" t="s">
        <v>1550</v>
      </c>
      <c r="E1905" t="s">
        <v>1751</v>
      </c>
      <c r="F1905">
        <v>3</v>
      </c>
      <c r="G1905">
        <v>476.1</v>
      </c>
      <c r="H1905">
        <v>0.05</v>
      </c>
      <c r="I1905" t="s">
        <v>1828</v>
      </c>
      <c r="J1905">
        <v>1356.885</v>
      </c>
    </row>
    <row r="1906" spans="1:10" x14ac:dyDescent="0.35">
      <c r="A1906" t="s">
        <v>3729</v>
      </c>
      <c r="B1906" s="2">
        <v>45514</v>
      </c>
      <c r="C1906" t="s">
        <v>226</v>
      </c>
      <c r="D1906" t="s">
        <v>1669</v>
      </c>
      <c r="E1906" t="s">
        <v>1775</v>
      </c>
      <c r="F1906">
        <v>1</v>
      </c>
      <c r="G1906">
        <v>546.47</v>
      </c>
      <c r="H1906">
        <v>0.08</v>
      </c>
      <c r="I1906" t="s">
        <v>1828</v>
      </c>
      <c r="J1906">
        <v>502.75240000000002</v>
      </c>
    </row>
    <row r="1907" spans="1:10" x14ac:dyDescent="0.35">
      <c r="A1907" t="s">
        <v>3730</v>
      </c>
      <c r="B1907" s="2">
        <v>45760</v>
      </c>
      <c r="C1907" t="s">
        <v>581</v>
      </c>
      <c r="D1907" t="s">
        <v>1697</v>
      </c>
      <c r="E1907" t="s">
        <v>1793</v>
      </c>
      <c r="F1907">
        <v>1</v>
      </c>
      <c r="G1907">
        <v>979.49</v>
      </c>
      <c r="H1907">
        <v>0.19</v>
      </c>
      <c r="I1907" t="s">
        <v>1828</v>
      </c>
      <c r="J1907">
        <v>793.38690000000008</v>
      </c>
    </row>
    <row r="1908" spans="1:10" x14ac:dyDescent="0.35">
      <c r="A1908" t="s">
        <v>3731</v>
      </c>
      <c r="B1908" s="2">
        <v>45289</v>
      </c>
      <c r="C1908" t="s">
        <v>633</v>
      </c>
      <c r="D1908" t="s">
        <v>1581</v>
      </c>
      <c r="E1908" t="s">
        <v>1760</v>
      </c>
      <c r="F1908">
        <v>3</v>
      </c>
      <c r="G1908">
        <v>988.53</v>
      </c>
      <c r="H1908">
        <v>0.3</v>
      </c>
      <c r="I1908" t="s">
        <v>1828</v>
      </c>
      <c r="J1908">
        <v>2075.913</v>
      </c>
    </row>
    <row r="1909" spans="1:10" x14ac:dyDescent="0.35">
      <c r="A1909" t="s">
        <v>3732</v>
      </c>
      <c r="B1909" s="2">
        <v>45704</v>
      </c>
      <c r="C1909" t="s">
        <v>814</v>
      </c>
      <c r="D1909" t="s">
        <v>1699</v>
      </c>
      <c r="E1909" t="s">
        <v>1765</v>
      </c>
      <c r="F1909">
        <v>4</v>
      </c>
      <c r="G1909">
        <v>849.29</v>
      </c>
      <c r="H1909">
        <v>0.26</v>
      </c>
      <c r="I1909" t="s">
        <v>1823</v>
      </c>
      <c r="J1909">
        <v>2513.8984</v>
      </c>
    </row>
    <row r="1910" spans="1:10" x14ac:dyDescent="0.35">
      <c r="A1910" t="s">
        <v>3733</v>
      </c>
      <c r="B1910" s="2">
        <v>45318</v>
      </c>
      <c r="C1910" t="s">
        <v>1076</v>
      </c>
      <c r="D1910" t="s">
        <v>1737</v>
      </c>
      <c r="E1910" t="s">
        <v>1798</v>
      </c>
      <c r="F1910">
        <v>2</v>
      </c>
      <c r="G1910">
        <v>452.29</v>
      </c>
      <c r="H1910">
        <v>0.01</v>
      </c>
      <c r="I1910" t="s">
        <v>1828</v>
      </c>
      <c r="J1910">
        <v>895.53420000000006</v>
      </c>
    </row>
    <row r="1911" spans="1:10" x14ac:dyDescent="0.35">
      <c r="A1911" t="s">
        <v>3734</v>
      </c>
      <c r="B1911" s="2">
        <v>45495</v>
      </c>
      <c r="C1911" t="s">
        <v>1376</v>
      </c>
      <c r="D1911" t="s">
        <v>1655</v>
      </c>
      <c r="E1911" t="s">
        <v>1809</v>
      </c>
      <c r="F1911">
        <v>2</v>
      </c>
      <c r="G1911">
        <v>810.81</v>
      </c>
      <c r="H1911">
        <v>0.11</v>
      </c>
      <c r="I1911" t="s">
        <v>1828</v>
      </c>
      <c r="J1911">
        <v>1443.2418</v>
      </c>
    </row>
    <row r="1912" spans="1:10" x14ac:dyDescent="0.35">
      <c r="A1912" t="s">
        <v>3735</v>
      </c>
      <c r="B1912" s="2">
        <v>45560</v>
      </c>
      <c r="C1912" t="s">
        <v>127</v>
      </c>
      <c r="D1912" t="s">
        <v>1669</v>
      </c>
      <c r="E1912" t="s">
        <v>1781</v>
      </c>
      <c r="F1912">
        <v>1</v>
      </c>
      <c r="G1912">
        <v>846.67</v>
      </c>
      <c r="H1912">
        <v>0.1</v>
      </c>
      <c r="I1912" t="s">
        <v>1828</v>
      </c>
      <c r="J1912">
        <v>762.00299999999993</v>
      </c>
    </row>
    <row r="1913" spans="1:10" x14ac:dyDescent="0.35">
      <c r="A1913" t="s">
        <v>3736</v>
      </c>
      <c r="B1913" s="2">
        <v>45367</v>
      </c>
      <c r="C1913" t="s">
        <v>78</v>
      </c>
      <c r="D1913" t="s">
        <v>1595</v>
      </c>
      <c r="E1913" t="s">
        <v>1775</v>
      </c>
      <c r="F1913">
        <v>4</v>
      </c>
      <c r="G1913">
        <v>73.55</v>
      </c>
      <c r="H1913">
        <v>0.24</v>
      </c>
      <c r="I1913" t="s">
        <v>1828</v>
      </c>
      <c r="J1913">
        <v>223.59200000000001</v>
      </c>
    </row>
    <row r="1914" spans="1:10" x14ac:dyDescent="0.35">
      <c r="A1914" t="s">
        <v>3737</v>
      </c>
      <c r="B1914" s="2">
        <v>45861</v>
      </c>
      <c r="C1914" t="s">
        <v>883</v>
      </c>
      <c r="D1914" t="s">
        <v>1731</v>
      </c>
      <c r="E1914" t="s">
        <v>1775</v>
      </c>
      <c r="F1914">
        <v>1</v>
      </c>
      <c r="G1914">
        <v>882.03</v>
      </c>
      <c r="H1914">
        <v>0.04</v>
      </c>
      <c r="I1914" t="s">
        <v>1828</v>
      </c>
      <c r="J1914">
        <v>846.74879999999996</v>
      </c>
    </row>
    <row r="1915" spans="1:10" x14ac:dyDescent="0.35">
      <c r="A1915" t="s">
        <v>3738</v>
      </c>
      <c r="B1915" s="2">
        <v>45589</v>
      </c>
      <c r="C1915" t="s">
        <v>44</v>
      </c>
      <c r="D1915" t="s">
        <v>1591</v>
      </c>
      <c r="E1915" t="s">
        <v>1798</v>
      </c>
      <c r="F1915">
        <v>1</v>
      </c>
      <c r="G1915">
        <v>958.44</v>
      </c>
      <c r="H1915">
        <v>0.21</v>
      </c>
      <c r="I1915" t="s">
        <v>1823</v>
      </c>
      <c r="J1915">
        <v>757.16760000000011</v>
      </c>
    </row>
    <row r="1916" spans="1:10" x14ac:dyDescent="0.35">
      <c r="A1916" t="s">
        <v>3739</v>
      </c>
      <c r="B1916" s="2">
        <v>45560</v>
      </c>
      <c r="C1916" t="s">
        <v>44</v>
      </c>
      <c r="D1916" t="s">
        <v>1745</v>
      </c>
      <c r="E1916" t="s">
        <v>1760</v>
      </c>
      <c r="F1916">
        <v>1</v>
      </c>
      <c r="G1916">
        <v>716.29</v>
      </c>
      <c r="H1916">
        <v>0.01</v>
      </c>
      <c r="I1916" t="s">
        <v>1825</v>
      </c>
      <c r="J1916">
        <v>709.12709999999993</v>
      </c>
    </row>
    <row r="1917" spans="1:10" x14ac:dyDescent="0.35">
      <c r="A1917" t="s">
        <v>3740</v>
      </c>
      <c r="B1917" s="2">
        <v>45408</v>
      </c>
      <c r="C1917" t="s">
        <v>1016</v>
      </c>
      <c r="D1917" t="s">
        <v>1564</v>
      </c>
      <c r="E1917" t="s">
        <v>1803</v>
      </c>
      <c r="F1917">
        <v>2</v>
      </c>
      <c r="G1917">
        <v>409.14</v>
      </c>
      <c r="H1917">
        <v>0.01</v>
      </c>
      <c r="I1917" t="s">
        <v>1825</v>
      </c>
      <c r="J1917">
        <v>810.09719999999993</v>
      </c>
    </row>
    <row r="1918" spans="1:10" x14ac:dyDescent="0.35">
      <c r="A1918" t="s">
        <v>3741</v>
      </c>
      <c r="B1918" s="2">
        <v>45714</v>
      </c>
      <c r="C1918" t="s">
        <v>303</v>
      </c>
      <c r="D1918" t="s">
        <v>1745</v>
      </c>
      <c r="E1918" t="s">
        <v>1785</v>
      </c>
      <c r="F1918">
        <v>4</v>
      </c>
      <c r="G1918">
        <v>261.73</v>
      </c>
      <c r="H1918">
        <v>0.1</v>
      </c>
      <c r="I1918" t="s">
        <v>1825</v>
      </c>
      <c r="J1918">
        <v>942.22800000000007</v>
      </c>
    </row>
    <row r="1919" spans="1:10" x14ac:dyDescent="0.35">
      <c r="A1919" t="s">
        <v>3742</v>
      </c>
      <c r="B1919" s="2">
        <v>45661</v>
      </c>
      <c r="C1919" t="s">
        <v>1436</v>
      </c>
      <c r="D1919" t="s">
        <v>1571</v>
      </c>
      <c r="E1919" t="s">
        <v>1751</v>
      </c>
      <c r="F1919">
        <v>2</v>
      </c>
      <c r="G1919">
        <v>687.35</v>
      </c>
      <c r="H1919">
        <v>0.2</v>
      </c>
      <c r="I1919" t="s">
        <v>1828</v>
      </c>
      <c r="J1919">
        <v>1099.76</v>
      </c>
    </row>
    <row r="1920" spans="1:10" x14ac:dyDescent="0.35">
      <c r="A1920" t="s">
        <v>3743</v>
      </c>
      <c r="B1920" s="2">
        <v>45921</v>
      </c>
      <c r="C1920" t="s">
        <v>674</v>
      </c>
      <c r="D1920" t="s">
        <v>1715</v>
      </c>
      <c r="E1920" t="s">
        <v>1781</v>
      </c>
      <c r="F1920">
        <v>2</v>
      </c>
      <c r="G1920">
        <v>30.14</v>
      </c>
      <c r="H1920">
        <v>0.21</v>
      </c>
      <c r="I1920" t="s">
        <v>1823</v>
      </c>
      <c r="J1920">
        <v>47.621200000000002</v>
      </c>
    </row>
    <row r="1921" spans="1:10" x14ac:dyDescent="0.35">
      <c r="A1921" t="s">
        <v>3744</v>
      </c>
      <c r="B1921" s="2">
        <v>45651</v>
      </c>
      <c r="C1921" t="s">
        <v>352</v>
      </c>
      <c r="D1921" t="s">
        <v>1615</v>
      </c>
      <c r="E1921" t="s">
        <v>1781</v>
      </c>
      <c r="F1921">
        <v>3</v>
      </c>
      <c r="G1921">
        <v>570.12</v>
      </c>
      <c r="H1921">
        <v>0.12</v>
      </c>
      <c r="I1921" t="s">
        <v>1825</v>
      </c>
      <c r="J1921">
        <v>1505.1168</v>
      </c>
    </row>
    <row r="1922" spans="1:10" x14ac:dyDescent="0.35">
      <c r="A1922" t="s">
        <v>3745</v>
      </c>
      <c r="B1922" s="2">
        <v>45883</v>
      </c>
      <c r="C1922" t="s">
        <v>892</v>
      </c>
      <c r="D1922" t="s">
        <v>1701</v>
      </c>
      <c r="E1922" t="s">
        <v>1812</v>
      </c>
      <c r="F1922">
        <v>3</v>
      </c>
      <c r="G1922">
        <v>401.87</v>
      </c>
      <c r="H1922">
        <v>0.28999999999999998</v>
      </c>
      <c r="I1922" t="s">
        <v>1828</v>
      </c>
      <c r="J1922">
        <v>855.98310000000004</v>
      </c>
    </row>
    <row r="1923" spans="1:10" x14ac:dyDescent="0.35">
      <c r="A1923" t="s">
        <v>3746</v>
      </c>
      <c r="B1923" s="2">
        <v>45624</v>
      </c>
      <c r="C1923" t="s">
        <v>1523</v>
      </c>
      <c r="D1923" t="s">
        <v>1705</v>
      </c>
      <c r="E1923" t="s">
        <v>1793</v>
      </c>
      <c r="F1923">
        <v>4</v>
      </c>
      <c r="G1923">
        <v>619.35</v>
      </c>
      <c r="H1923">
        <v>0.3</v>
      </c>
      <c r="I1923" t="s">
        <v>1823</v>
      </c>
      <c r="J1923">
        <v>1734.18</v>
      </c>
    </row>
    <row r="1924" spans="1:10" x14ac:dyDescent="0.35">
      <c r="A1924" t="s">
        <v>3747</v>
      </c>
      <c r="B1924" s="2">
        <v>45276</v>
      </c>
      <c r="C1924" t="s">
        <v>790</v>
      </c>
      <c r="D1924" t="s">
        <v>1639</v>
      </c>
      <c r="E1924" t="s">
        <v>1806</v>
      </c>
      <c r="F1924">
        <v>4</v>
      </c>
      <c r="G1924">
        <v>569.36</v>
      </c>
      <c r="H1924">
        <v>0.27</v>
      </c>
      <c r="I1924" t="s">
        <v>1825</v>
      </c>
      <c r="J1924">
        <v>1662.5311999999999</v>
      </c>
    </row>
    <row r="1925" spans="1:10" x14ac:dyDescent="0.35">
      <c r="A1925" t="s">
        <v>3748</v>
      </c>
      <c r="B1925" s="2">
        <v>45344</v>
      </c>
      <c r="C1925" t="s">
        <v>1465</v>
      </c>
      <c r="D1925" t="s">
        <v>1601</v>
      </c>
      <c r="E1925" t="s">
        <v>1768</v>
      </c>
      <c r="F1925">
        <v>2</v>
      </c>
      <c r="G1925">
        <v>846.35</v>
      </c>
      <c r="H1925">
        <v>0.3</v>
      </c>
      <c r="I1925" t="s">
        <v>1828</v>
      </c>
      <c r="J1925">
        <v>1184.8900000000001</v>
      </c>
    </row>
    <row r="1926" spans="1:10" x14ac:dyDescent="0.35">
      <c r="A1926" t="s">
        <v>3749</v>
      </c>
      <c r="B1926" s="2">
        <v>45849</v>
      </c>
      <c r="C1926" t="s">
        <v>1345</v>
      </c>
      <c r="D1926" t="s">
        <v>1607</v>
      </c>
      <c r="E1926" t="s">
        <v>1760</v>
      </c>
      <c r="F1926">
        <v>1</v>
      </c>
      <c r="G1926">
        <v>788.45</v>
      </c>
      <c r="H1926">
        <v>0.28999999999999998</v>
      </c>
      <c r="I1926" t="s">
        <v>1825</v>
      </c>
      <c r="J1926">
        <v>559.79949999999997</v>
      </c>
    </row>
    <row r="1927" spans="1:10" x14ac:dyDescent="0.35">
      <c r="A1927" t="s">
        <v>3750</v>
      </c>
      <c r="B1927" s="2">
        <v>45880</v>
      </c>
      <c r="C1927" t="s">
        <v>1126</v>
      </c>
      <c r="D1927" t="s">
        <v>1617</v>
      </c>
      <c r="E1927" t="s">
        <v>1793</v>
      </c>
      <c r="F1927">
        <v>2</v>
      </c>
      <c r="G1927">
        <v>338.81</v>
      </c>
      <c r="H1927">
        <v>7.0000000000000007E-2</v>
      </c>
      <c r="I1927" t="s">
        <v>1828</v>
      </c>
      <c r="J1927">
        <v>630.1866</v>
      </c>
    </row>
    <row r="1928" spans="1:10" x14ac:dyDescent="0.35">
      <c r="A1928" t="s">
        <v>3751</v>
      </c>
      <c r="B1928" s="2">
        <v>45907</v>
      </c>
      <c r="C1928" t="s">
        <v>110</v>
      </c>
      <c r="D1928" t="s">
        <v>1575</v>
      </c>
      <c r="E1928" t="s">
        <v>1772</v>
      </c>
      <c r="F1928">
        <v>4</v>
      </c>
      <c r="G1928">
        <v>94.48</v>
      </c>
      <c r="H1928">
        <v>0.06</v>
      </c>
      <c r="I1928" t="s">
        <v>1828</v>
      </c>
      <c r="J1928">
        <v>355.2448</v>
      </c>
    </row>
    <row r="1929" spans="1:10" x14ac:dyDescent="0.35">
      <c r="A1929" t="s">
        <v>3752</v>
      </c>
      <c r="B1929" s="2">
        <v>45545</v>
      </c>
      <c r="C1929" t="s">
        <v>1468</v>
      </c>
      <c r="D1929" t="s">
        <v>1585</v>
      </c>
      <c r="E1929" t="s">
        <v>1796</v>
      </c>
      <c r="F1929">
        <v>3</v>
      </c>
      <c r="G1929">
        <v>941.85</v>
      </c>
      <c r="H1929">
        <v>0.16</v>
      </c>
      <c r="I1929" t="s">
        <v>1825</v>
      </c>
      <c r="J1929">
        <v>2373.462</v>
      </c>
    </row>
    <row r="1930" spans="1:10" x14ac:dyDescent="0.35">
      <c r="A1930" t="s">
        <v>3753</v>
      </c>
      <c r="B1930" s="2">
        <v>45257</v>
      </c>
      <c r="C1930" t="s">
        <v>537</v>
      </c>
      <c r="D1930" t="s">
        <v>1637</v>
      </c>
      <c r="E1930" t="s">
        <v>1772</v>
      </c>
      <c r="F1930">
        <v>2</v>
      </c>
      <c r="G1930">
        <v>336.97</v>
      </c>
      <c r="H1930">
        <v>0.14000000000000001</v>
      </c>
      <c r="I1930" t="s">
        <v>1825</v>
      </c>
      <c r="J1930">
        <v>579.58840000000009</v>
      </c>
    </row>
    <row r="1931" spans="1:10" x14ac:dyDescent="0.35">
      <c r="A1931" t="s">
        <v>3754</v>
      </c>
      <c r="B1931" s="2">
        <v>45466</v>
      </c>
      <c r="C1931" t="s">
        <v>977</v>
      </c>
      <c r="D1931" t="s">
        <v>1554</v>
      </c>
      <c r="E1931" t="s">
        <v>1772</v>
      </c>
      <c r="F1931">
        <v>2</v>
      </c>
      <c r="G1931">
        <v>344.16</v>
      </c>
      <c r="H1931">
        <v>0.09</v>
      </c>
      <c r="I1931" t="s">
        <v>1825</v>
      </c>
      <c r="J1931">
        <v>626.37120000000004</v>
      </c>
    </row>
    <row r="1932" spans="1:10" x14ac:dyDescent="0.35">
      <c r="A1932" t="s">
        <v>3755</v>
      </c>
      <c r="B1932" s="2">
        <v>45847</v>
      </c>
      <c r="C1932" t="s">
        <v>947</v>
      </c>
      <c r="D1932" t="s">
        <v>1643</v>
      </c>
      <c r="E1932" t="s">
        <v>1785</v>
      </c>
      <c r="F1932">
        <v>1</v>
      </c>
      <c r="G1932">
        <v>841.53</v>
      </c>
      <c r="H1932">
        <v>0.15</v>
      </c>
      <c r="I1932" t="s">
        <v>1823</v>
      </c>
      <c r="J1932">
        <v>715.30049999999994</v>
      </c>
    </row>
    <row r="1933" spans="1:10" x14ac:dyDescent="0.35">
      <c r="A1933" t="s">
        <v>3756</v>
      </c>
      <c r="B1933" s="2">
        <v>45825</v>
      </c>
      <c r="C1933" t="s">
        <v>1315</v>
      </c>
      <c r="D1933" t="s">
        <v>1713</v>
      </c>
      <c r="E1933" t="s">
        <v>1806</v>
      </c>
      <c r="F1933">
        <v>3</v>
      </c>
      <c r="G1933">
        <v>63.36</v>
      </c>
      <c r="H1933">
        <v>0.28999999999999998</v>
      </c>
      <c r="I1933" t="s">
        <v>1828</v>
      </c>
      <c r="J1933">
        <v>134.95679999999999</v>
      </c>
    </row>
    <row r="1934" spans="1:10" x14ac:dyDescent="0.35">
      <c r="A1934" t="s">
        <v>3757</v>
      </c>
      <c r="B1934" s="2">
        <v>45839</v>
      </c>
      <c r="C1934" t="s">
        <v>1523</v>
      </c>
      <c r="D1934" t="s">
        <v>1703</v>
      </c>
      <c r="E1934" t="s">
        <v>1781</v>
      </c>
      <c r="F1934">
        <v>2</v>
      </c>
      <c r="G1934">
        <v>552.49</v>
      </c>
      <c r="H1934">
        <v>0.1</v>
      </c>
      <c r="I1934" t="s">
        <v>1823</v>
      </c>
      <c r="J1934">
        <v>994.48200000000008</v>
      </c>
    </row>
    <row r="1935" spans="1:10" x14ac:dyDescent="0.35">
      <c r="A1935" t="s">
        <v>3758</v>
      </c>
      <c r="B1935" s="2">
        <v>45720</v>
      </c>
      <c r="C1935" t="s">
        <v>757</v>
      </c>
      <c r="D1935" t="s">
        <v>1595</v>
      </c>
      <c r="E1935" t="s">
        <v>1775</v>
      </c>
      <c r="F1935">
        <v>3</v>
      </c>
      <c r="G1935">
        <v>447.38</v>
      </c>
      <c r="H1935">
        <v>0.03</v>
      </c>
      <c r="I1935" t="s">
        <v>1823</v>
      </c>
      <c r="J1935">
        <v>1301.8758</v>
      </c>
    </row>
    <row r="1936" spans="1:10" x14ac:dyDescent="0.35">
      <c r="A1936" t="s">
        <v>3759</v>
      </c>
      <c r="B1936" s="2">
        <v>45250</v>
      </c>
      <c r="C1936" t="s">
        <v>1391</v>
      </c>
      <c r="D1936" t="s">
        <v>1693</v>
      </c>
      <c r="E1936" t="s">
        <v>1812</v>
      </c>
      <c r="F1936">
        <v>1</v>
      </c>
      <c r="G1936">
        <v>727.7</v>
      </c>
      <c r="H1936">
        <v>0.21</v>
      </c>
      <c r="I1936" t="s">
        <v>1828</v>
      </c>
      <c r="J1936">
        <v>574.88300000000004</v>
      </c>
    </row>
    <row r="1937" spans="1:10" x14ac:dyDescent="0.35">
      <c r="A1937" t="s">
        <v>3760</v>
      </c>
      <c r="B1937" s="2">
        <v>45258</v>
      </c>
      <c r="C1937" t="s">
        <v>1351</v>
      </c>
      <c r="D1937" t="s">
        <v>1649</v>
      </c>
      <c r="E1937" t="s">
        <v>1778</v>
      </c>
      <c r="F1937">
        <v>4</v>
      </c>
      <c r="G1937">
        <v>581.34</v>
      </c>
      <c r="H1937">
        <v>0.08</v>
      </c>
      <c r="I1937" t="s">
        <v>1823</v>
      </c>
      <c r="J1937">
        <v>2139.3312000000001</v>
      </c>
    </row>
    <row r="1938" spans="1:10" x14ac:dyDescent="0.35">
      <c r="A1938" t="s">
        <v>3761</v>
      </c>
      <c r="B1938" s="2">
        <v>45793</v>
      </c>
      <c r="C1938" t="s">
        <v>343</v>
      </c>
      <c r="D1938" t="s">
        <v>1679</v>
      </c>
      <c r="E1938" t="s">
        <v>1756</v>
      </c>
      <c r="F1938">
        <v>1</v>
      </c>
      <c r="G1938">
        <v>338.83</v>
      </c>
      <c r="H1938">
        <v>0.19</v>
      </c>
      <c r="I1938" t="s">
        <v>1825</v>
      </c>
      <c r="J1938">
        <v>274.45229999999998</v>
      </c>
    </row>
    <row r="1939" spans="1:10" x14ac:dyDescent="0.35">
      <c r="A1939" t="s">
        <v>3762</v>
      </c>
      <c r="B1939" s="2">
        <v>45265</v>
      </c>
      <c r="C1939" t="s">
        <v>904</v>
      </c>
      <c r="D1939" t="s">
        <v>1645</v>
      </c>
      <c r="E1939" t="s">
        <v>1796</v>
      </c>
      <c r="F1939">
        <v>4</v>
      </c>
      <c r="G1939">
        <v>568.80999999999995</v>
      </c>
      <c r="H1939">
        <v>0.25</v>
      </c>
      <c r="I1939" t="s">
        <v>1823</v>
      </c>
      <c r="J1939">
        <v>1706.43</v>
      </c>
    </row>
    <row r="1940" spans="1:10" x14ac:dyDescent="0.35">
      <c r="A1940" t="s">
        <v>3763</v>
      </c>
      <c r="B1940" s="2">
        <v>45607</v>
      </c>
      <c r="C1940" t="s">
        <v>1171</v>
      </c>
      <c r="D1940" t="s">
        <v>1669</v>
      </c>
      <c r="E1940" t="s">
        <v>1806</v>
      </c>
      <c r="F1940">
        <v>2</v>
      </c>
      <c r="G1940">
        <v>352.63</v>
      </c>
      <c r="H1940">
        <v>0.15</v>
      </c>
      <c r="I1940" t="s">
        <v>1825</v>
      </c>
      <c r="J1940">
        <v>599.471</v>
      </c>
    </row>
    <row r="1941" spans="1:10" x14ac:dyDescent="0.35">
      <c r="A1941" t="s">
        <v>3764</v>
      </c>
      <c r="B1941" s="2">
        <v>45382</v>
      </c>
      <c r="C1941" t="s">
        <v>522</v>
      </c>
      <c r="D1941" t="s">
        <v>1739</v>
      </c>
      <c r="E1941" t="s">
        <v>1796</v>
      </c>
      <c r="F1941">
        <v>2</v>
      </c>
      <c r="G1941">
        <v>629.86</v>
      </c>
      <c r="H1941">
        <v>0.15</v>
      </c>
      <c r="I1941" t="s">
        <v>1825</v>
      </c>
      <c r="J1941">
        <v>1070.7619999999999</v>
      </c>
    </row>
    <row r="1942" spans="1:10" x14ac:dyDescent="0.35">
      <c r="A1942" t="s">
        <v>3765</v>
      </c>
      <c r="B1942" s="2">
        <v>45793</v>
      </c>
      <c r="C1942" t="s">
        <v>1515</v>
      </c>
      <c r="D1942" t="s">
        <v>1743</v>
      </c>
      <c r="E1942" t="s">
        <v>1765</v>
      </c>
      <c r="F1942">
        <v>3</v>
      </c>
      <c r="G1942">
        <v>212.08</v>
      </c>
      <c r="H1942">
        <v>7.0000000000000007E-2</v>
      </c>
      <c r="I1942" t="s">
        <v>1823</v>
      </c>
      <c r="J1942">
        <v>591.70319999999992</v>
      </c>
    </row>
    <row r="1943" spans="1:10" x14ac:dyDescent="0.35">
      <c r="A1943" t="s">
        <v>3766</v>
      </c>
      <c r="B1943" s="2">
        <v>45590</v>
      </c>
      <c r="C1943" t="s">
        <v>537</v>
      </c>
      <c r="D1943" t="s">
        <v>1661</v>
      </c>
      <c r="E1943" t="s">
        <v>1760</v>
      </c>
      <c r="F1943">
        <v>3</v>
      </c>
      <c r="G1943">
        <v>878.62</v>
      </c>
      <c r="H1943">
        <v>0.05</v>
      </c>
      <c r="I1943" t="s">
        <v>1825</v>
      </c>
      <c r="J1943">
        <v>2504.067</v>
      </c>
    </row>
    <row r="1944" spans="1:10" x14ac:dyDescent="0.35">
      <c r="A1944" t="s">
        <v>3767</v>
      </c>
      <c r="B1944" s="2">
        <v>45679</v>
      </c>
      <c r="C1944" t="s">
        <v>832</v>
      </c>
      <c r="D1944" t="s">
        <v>1707</v>
      </c>
      <c r="E1944" t="s">
        <v>1788</v>
      </c>
      <c r="F1944">
        <v>4</v>
      </c>
      <c r="G1944">
        <v>87.83</v>
      </c>
      <c r="H1944">
        <v>0.23</v>
      </c>
      <c r="I1944" t="s">
        <v>1825</v>
      </c>
      <c r="J1944">
        <v>270.51639999999998</v>
      </c>
    </row>
    <row r="1945" spans="1:10" x14ac:dyDescent="0.35">
      <c r="A1945" t="s">
        <v>3768</v>
      </c>
      <c r="B1945" s="2">
        <v>45814</v>
      </c>
      <c r="C1945" t="s">
        <v>874</v>
      </c>
      <c r="D1945" t="s">
        <v>1659</v>
      </c>
      <c r="E1945" t="s">
        <v>1785</v>
      </c>
      <c r="F1945">
        <v>3</v>
      </c>
      <c r="G1945">
        <v>442.64</v>
      </c>
      <c r="H1945">
        <v>0.15</v>
      </c>
      <c r="I1945" t="s">
        <v>1828</v>
      </c>
      <c r="J1945">
        <v>1128.732</v>
      </c>
    </row>
    <row r="1946" spans="1:10" x14ac:dyDescent="0.35">
      <c r="A1946" t="s">
        <v>3769</v>
      </c>
      <c r="B1946" s="2">
        <v>45795</v>
      </c>
      <c r="C1946" t="s">
        <v>334</v>
      </c>
      <c r="D1946" t="s">
        <v>1623</v>
      </c>
      <c r="E1946" t="s">
        <v>1760</v>
      </c>
      <c r="F1946">
        <v>3</v>
      </c>
      <c r="G1946">
        <v>410.04</v>
      </c>
      <c r="H1946">
        <v>0.09</v>
      </c>
      <c r="I1946" t="s">
        <v>1828</v>
      </c>
      <c r="J1946">
        <v>1119.4092000000001</v>
      </c>
    </row>
    <row r="1947" spans="1:10" x14ac:dyDescent="0.35">
      <c r="A1947" t="s">
        <v>3770</v>
      </c>
      <c r="B1947" s="2">
        <v>45797</v>
      </c>
      <c r="C1947" t="s">
        <v>454</v>
      </c>
      <c r="D1947" t="s">
        <v>1735</v>
      </c>
      <c r="E1947" t="s">
        <v>1806</v>
      </c>
      <c r="F1947">
        <v>1</v>
      </c>
      <c r="G1947">
        <v>355.31</v>
      </c>
      <c r="H1947">
        <v>0.27</v>
      </c>
      <c r="I1947" t="s">
        <v>1823</v>
      </c>
      <c r="J1947">
        <v>259.37630000000001</v>
      </c>
    </row>
    <row r="1948" spans="1:10" x14ac:dyDescent="0.35">
      <c r="A1948" t="s">
        <v>3771</v>
      </c>
      <c r="B1948" s="2">
        <v>45607</v>
      </c>
      <c r="C1948" t="s">
        <v>1174</v>
      </c>
      <c r="D1948" t="s">
        <v>1564</v>
      </c>
      <c r="E1948" t="s">
        <v>1796</v>
      </c>
      <c r="F1948">
        <v>4</v>
      </c>
      <c r="G1948">
        <v>243.13</v>
      </c>
      <c r="H1948">
        <v>0.25</v>
      </c>
      <c r="I1948" t="s">
        <v>1828</v>
      </c>
      <c r="J1948">
        <v>729.39</v>
      </c>
    </row>
    <row r="1949" spans="1:10" x14ac:dyDescent="0.35">
      <c r="A1949" t="s">
        <v>3772</v>
      </c>
      <c r="B1949" s="2">
        <v>45614</v>
      </c>
      <c r="C1949" t="s">
        <v>736</v>
      </c>
      <c r="D1949" t="s">
        <v>1665</v>
      </c>
      <c r="E1949" t="s">
        <v>1791</v>
      </c>
      <c r="F1949">
        <v>2</v>
      </c>
      <c r="G1949">
        <v>410.63</v>
      </c>
      <c r="H1949">
        <v>0.28000000000000003</v>
      </c>
      <c r="I1949" t="s">
        <v>1828</v>
      </c>
      <c r="J1949">
        <v>591.30719999999997</v>
      </c>
    </row>
    <row r="1950" spans="1:10" x14ac:dyDescent="0.35">
      <c r="A1950" t="s">
        <v>3773</v>
      </c>
      <c r="B1950" s="2">
        <v>45293</v>
      </c>
      <c r="C1950" t="s">
        <v>1318</v>
      </c>
      <c r="D1950" t="s">
        <v>1735</v>
      </c>
      <c r="E1950" t="s">
        <v>1788</v>
      </c>
      <c r="F1950">
        <v>4</v>
      </c>
      <c r="G1950">
        <v>101.25</v>
      </c>
      <c r="H1950">
        <v>0.16</v>
      </c>
      <c r="I1950" t="s">
        <v>1825</v>
      </c>
      <c r="J1950">
        <v>340.2</v>
      </c>
    </row>
    <row r="1951" spans="1:10" x14ac:dyDescent="0.35">
      <c r="A1951" t="s">
        <v>3774</v>
      </c>
      <c r="B1951" s="2">
        <v>45301</v>
      </c>
      <c r="C1951" t="s">
        <v>729</v>
      </c>
      <c r="D1951" t="s">
        <v>1559</v>
      </c>
      <c r="E1951" t="s">
        <v>1806</v>
      </c>
      <c r="F1951">
        <v>4</v>
      </c>
      <c r="G1951">
        <v>716.39</v>
      </c>
      <c r="H1951">
        <v>0.03</v>
      </c>
      <c r="I1951" t="s">
        <v>1825</v>
      </c>
      <c r="J1951">
        <v>2779.5931999999998</v>
      </c>
    </row>
    <row r="1952" spans="1:10" x14ac:dyDescent="0.35">
      <c r="A1952" t="s">
        <v>3775</v>
      </c>
      <c r="B1952" s="2">
        <v>45311</v>
      </c>
      <c r="C1952" t="s">
        <v>337</v>
      </c>
      <c r="D1952" t="s">
        <v>1693</v>
      </c>
      <c r="E1952" t="s">
        <v>1756</v>
      </c>
      <c r="F1952">
        <v>1</v>
      </c>
      <c r="G1952">
        <v>721.74</v>
      </c>
      <c r="H1952">
        <v>0.24</v>
      </c>
      <c r="I1952" t="s">
        <v>1825</v>
      </c>
      <c r="J1952">
        <v>548.52240000000006</v>
      </c>
    </row>
    <row r="1953" spans="1:10" x14ac:dyDescent="0.35">
      <c r="A1953" t="s">
        <v>3776</v>
      </c>
      <c r="B1953" s="2">
        <v>45702</v>
      </c>
      <c r="C1953" t="s">
        <v>204</v>
      </c>
      <c r="D1953" t="s">
        <v>1671</v>
      </c>
      <c r="E1953" t="s">
        <v>1791</v>
      </c>
      <c r="F1953">
        <v>2</v>
      </c>
      <c r="G1953">
        <v>527.91</v>
      </c>
      <c r="H1953">
        <v>0.02</v>
      </c>
      <c r="I1953" t="s">
        <v>1823</v>
      </c>
      <c r="J1953">
        <v>1034.7036000000001</v>
      </c>
    </row>
    <row r="1954" spans="1:10" x14ac:dyDescent="0.35">
      <c r="A1954" t="s">
        <v>3777</v>
      </c>
      <c r="B1954" s="2">
        <v>45525</v>
      </c>
      <c r="C1954" t="s">
        <v>1004</v>
      </c>
      <c r="D1954" t="s">
        <v>1651</v>
      </c>
      <c r="E1954" t="s">
        <v>1796</v>
      </c>
      <c r="F1954">
        <v>2</v>
      </c>
      <c r="G1954">
        <v>945.92</v>
      </c>
      <c r="H1954">
        <v>0.19</v>
      </c>
      <c r="I1954" t="s">
        <v>1828</v>
      </c>
      <c r="J1954">
        <v>1532.3904</v>
      </c>
    </row>
    <row r="1955" spans="1:10" x14ac:dyDescent="0.35">
      <c r="A1955" t="s">
        <v>3778</v>
      </c>
      <c r="B1955" s="2">
        <v>45780</v>
      </c>
      <c r="C1955" t="s">
        <v>294</v>
      </c>
      <c r="D1955" t="s">
        <v>1659</v>
      </c>
      <c r="E1955" t="s">
        <v>1806</v>
      </c>
      <c r="F1955">
        <v>2</v>
      </c>
      <c r="G1955">
        <v>981.35</v>
      </c>
      <c r="H1955">
        <v>0.16</v>
      </c>
      <c r="I1955" t="s">
        <v>1825</v>
      </c>
      <c r="J1955">
        <v>1648.6679999999999</v>
      </c>
    </row>
    <row r="1956" spans="1:10" x14ac:dyDescent="0.35">
      <c r="A1956" t="s">
        <v>3779</v>
      </c>
      <c r="B1956" s="2">
        <v>45819</v>
      </c>
      <c r="C1956" t="s">
        <v>721</v>
      </c>
      <c r="D1956" t="s">
        <v>1665</v>
      </c>
      <c r="E1956" t="s">
        <v>1765</v>
      </c>
      <c r="F1956">
        <v>1</v>
      </c>
      <c r="G1956">
        <v>913.99</v>
      </c>
      <c r="H1956">
        <v>0.14000000000000001</v>
      </c>
      <c r="I1956" t="s">
        <v>1823</v>
      </c>
      <c r="J1956">
        <v>786.03139999999996</v>
      </c>
    </row>
    <row r="1957" spans="1:10" x14ac:dyDescent="0.35">
      <c r="A1957" t="s">
        <v>3780</v>
      </c>
      <c r="B1957" s="2">
        <v>45863</v>
      </c>
      <c r="C1957" t="s">
        <v>55</v>
      </c>
      <c r="D1957" t="s">
        <v>1679</v>
      </c>
      <c r="E1957" t="s">
        <v>1781</v>
      </c>
      <c r="F1957">
        <v>4</v>
      </c>
      <c r="G1957">
        <v>270.69</v>
      </c>
      <c r="H1957">
        <v>0.18</v>
      </c>
      <c r="I1957" t="s">
        <v>1825</v>
      </c>
      <c r="J1957">
        <v>887.86320000000001</v>
      </c>
    </row>
    <row r="1958" spans="1:10" x14ac:dyDescent="0.35">
      <c r="A1958" t="s">
        <v>3781</v>
      </c>
      <c r="B1958" s="2">
        <v>45687</v>
      </c>
      <c r="C1958" t="s">
        <v>537</v>
      </c>
      <c r="D1958" t="s">
        <v>1701</v>
      </c>
      <c r="E1958" t="s">
        <v>1775</v>
      </c>
      <c r="F1958">
        <v>3</v>
      </c>
      <c r="G1958">
        <v>998.58</v>
      </c>
      <c r="H1958">
        <v>0.02</v>
      </c>
      <c r="I1958" t="s">
        <v>1823</v>
      </c>
      <c r="J1958">
        <v>2935.8252000000002</v>
      </c>
    </row>
    <row r="1959" spans="1:10" x14ac:dyDescent="0.35">
      <c r="A1959" t="s">
        <v>3782</v>
      </c>
      <c r="B1959" s="2">
        <v>45806</v>
      </c>
      <c r="C1959" t="s">
        <v>1407</v>
      </c>
      <c r="D1959" t="s">
        <v>1621</v>
      </c>
      <c r="E1959" t="s">
        <v>1785</v>
      </c>
      <c r="F1959">
        <v>3</v>
      </c>
      <c r="G1959">
        <v>765.12</v>
      </c>
      <c r="H1959">
        <v>0.18</v>
      </c>
      <c r="I1959" t="s">
        <v>1823</v>
      </c>
      <c r="J1959">
        <v>1882.1952000000001</v>
      </c>
    </row>
    <row r="1960" spans="1:10" x14ac:dyDescent="0.35">
      <c r="A1960" t="s">
        <v>3783</v>
      </c>
      <c r="B1960" s="2">
        <v>45216</v>
      </c>
      <c r="C1960" t="s">
        <v>263</v>
      </c>
      <c r="D1960" t="s">
        <v>1675</v>
      </c>
      <c r="E1960" t="s">
        <v>1812</v>
      </c>
      <c r="F1960">
        <v>3</v>
      </c>
      <c r="G1960">
        <v>449.99</v>
      </c>
      <c r="H1960">
        <v>0.17</v>
      </c>
      <c r="I1960" t="s">
        <v>1828</v>
      </c>
      <c r="J1960">
        <v>1120.4751000000001</v>
      </c>
    </row>
    <row r="1961" spans="1:10" x14ac:dyDescent="0.35">
      <c r="A1961" t="s">
        <v>3784</v>
      </c>
      <c r="B1961" s="2">
        <v>45639</v>
      </c>
      <c r="C1961" t="s">
        <v>805</v>
      </c>
      <c r="D1961" t="s">
        <v>1633</v>
      </c>
      <c r="E1961" t="s">
        <v>1791</v>
      </c>
      <c r="F1961">
        <v>2</v>
      </c>
      <c r="G1961">
        <v>249.02</v>
      </c>
      <c r="H1961">
        <v>0.01</v>
      </c>
      <c r="I1961" t="s">
        <v>1828</v>
      </c>
      <c r="J1961">
        <v>493.05959999999999</v>
      </c>
    </row>
    <row r="1962" spans="1:10" x14ac:dyDescent="0.35">
      <c r="A1962" t="s">
        <v>3785</v>
      </c>
      <c r="B1962" s="2">
        <v>45454</v>
      </c>
      <c r="C1962" t="s">
        <v>466</v>
      </c>
      <c r="D1962" t="s">
        <v>1661</v>
      </c>
      <c r="E1962" t="s">
        <v>1812</v>
      </c>
      <c r="F1962">
        <v>3</v>
      </c>
      <c r="G1962">
        <v>223.64</v>
      </c>
      <c r="H1962">
        <v>0.05</v>
      </c>
      <c r="I1962" t="s">
        <v>1823</v>
      </c>
      <c r="J1962">
        <v>637.37399999999991</v>
      </c>
    </row>
    <row r="1963" spans="1:10" x14ac:dyDescent="0.35">
      <c r="A1963" t="s">
        <v>3786</v>
      </c>
      <c r="B1963" s="2">
        <v>45934</v>
      </c>
      <c r="C1963" t="s">
        <v>374</v>
      </c>
      <c r="D1963" t="s">
        <v>1595</v>
      </c>
      <c r="E1963" t="s">
        <v>1768</v>
      </c>
      <c r="F1963">
        <v>2</v>
      </c>
      <c r="G1963">
        <v>92.94</v>
      </c>
      <c r="H1963">
        <v>0.12</v>
      </c>
      <c r="I1963" t="s">
        <v>1823</v>
      </c>
      <c r="J1963">
        <v>163.5744</v>
      </c>
    </row>
    <row r="1964" spans="1:10" x14ac:dyDescent="0.35">
      <c r="A1964" t="s">
        <v>3787</v>
      </c>
      <c r="B1964" s="2">
        <v>45401</v>
      </c>
      <c r="C1964" t="s">
        <v>1129</v>
      </c>
      <c r="D1964" t="s">
        <v>1579</v>
      </c>
      <c r="E1964" t="s">
        <v>1760</v>
      </c>
      <c r="F1964">
        <v>4</v>
      </c>
      <c r="G1964">
        <v>268.3</v>
      </c>
      <c r="H1964">
        <v>0.02</v>
      </c>
      <c r="I1964" t="s">
        <v>1828</v>
      </c>
      <c r="J1964">
        <v>1051.7360000000001</v>
      </c>
    </row>
    <row r="1965" spans="1:10" x14ac:dyDescent="0.35">
      <c r="A1965" t="s">
        <v>3788</v>
      </c>
      <c r="B1965" s="2">
        <v>45770</v>
      </c>
      <c r="C1965" t="s">
        <v>1367</v>
      </c>
      <c r="D1965" t="s">
        <v>1665</v>
      </c>
      <c r="E1965" t="s">
        <v>1812</v>
      </c>
      <c r="F1965">
        <v>4</v>
      </c>
      <c r="G1965">
        <v>835.61</v>
      </c>
      <c r="H1965">
        <v>0.03</v>
      </c>
      <c r="I1965" t="s">
        <v>1823</v>
      </c>
      <c r="J1965">
        <v>3242.1668</v>
      </c>
    </row>
    <row r="1966" spans="1:10" x14ac:dyDescent="0.35">
      <c r="A1966" t="s">
        <v>3789</v>
      </c>
      <c r="B1966" s="2">
        <v>45405</v>
      </c>
      <c r="C1966" t="s">
        <v>1192</v>
      </c>
      <c r="D1966" t="s">
        <v>1683</v>
      </c>
      <c r="E1966" t="s">
        <v>1772</v>
      </c>
      <c r="F1966">
        <v>3</v>
      </c>
      <c r="G1966">
        <v>120.97</v>
      </c>
      <c r="H1966">
        <v>0.11</v>
      </c>
      <c r="I1966" t="s">
        <v>1823</v>
      </c>
      <c r="J1966">
        <v>322.98989999999998</v>
      </c>
    </row>
    <row r="1967" spans="1:10" x14ac:dyDescent="0.35">
      <c r="A1967" t="s">
        <v>3790</v>
      </c>
      <c r="B1967" s="2">
        <v>45424</v>
      </c>
      <c r="C1967" t="s">
        <v>124</v>
      </c>
      <c r="D1967" t="s">
        <v>1627</v>
      </c>
      <c r="E1967" t="s">
        <v>1785</v>
      </c>
      <c r="F1967">
        <v>2</v>
      </c>
      <c r="G1967">
        <v>26.36</v>
      </c>
      <c r="H1967">
        <v>0.03</v>
      </c>
      <c r="I1967" t="s">
        <v>1828</v>
      </c>
      <c r="J1967">
        <v>51.138399999999997</v>
      </c>
    </row>
    <row r="1968" spans="1:10" x14ac:dyDescent="0.35">
      <c r="A1968" t="s">
        <v>3791</v>
      </c>
      <c r="B1968" s="2">
        <v>45881</v>
      </c>
      <c r="C1968" t="s">
        <v>134</v>
      </c>
      <c r="D1968" t="s">
        <v>1701</v>
      </c>
      <c r="E1968" t="s">
        <v>1775</v>
      </c>
      <c r="F1968">
        <v>1</v>
      </c>
      <c r="G1968">
        <v>918.87</v>
      </c>
      <c r="H1968">
        <v>0.11</v>
      </c>
      <c r="I1968" t="s">
        <v>1825</v>
      </c>
      <c r="J1968">
        <v>817.79430000000002</v>
      </c>
    </row>
    <row r="1969" spans="1:10" x14ac:dyDescent="0.35">
      <c r="A1969" t="s">
        <v>3792</v>
      </c>
      <c r="B1969" s="2">
        <v>45794</v>
      </c>
      <c r="C1969" t="s">
        <v>127</v>
      </c>
      <c r="D1969" t="s">
        <v>1681</v>
      </c>
      <c r="E1969" t="s">
        <v>1791</v>
      </c>
      <c r="F1969">
        <v>2</v>
      </c>
      <c r="G1969">
        <v>924.73</v>
      </c>
      <c r="H1969">
        <v>0.28999999999999998</v>
      </c>
      <c r="I1969" t="s">
        <v>1825</v>
      </c>
      <c r="J1969">
        <v>1313.1166000000001</v>
      </c>
    </row>
    <row r="1970" spans="1:10" x14ac:dyDescent="0.35">
      <c r="A1970" t="s">
        <v>3793</v>
      </c>
      <c r="B1970" s="2">
        <v>45665</v>
      </c>
      <c r="C1970" t="s">
        <v>93</v>
      </c>
      <c r="D1970" t="s">
        <v>1571</v>
      </c>
      <c r="E1970" t="s">
        <v>1788</v>
      </c>
      <c r="F1970">
        <v>3</v>
      </c>
      <c r="G1970">
        <v>195.31</v>
      </c>
      <c r="H1970">
        <v>0.13</v>
      </c>
      <c r="I1970" t="s">
        <v>1828</v>
      </c>
      <c r="J1970">
        <v>509.75909999999999</v>
      </c>
    </row>
    <row r="1971" spans="1:10" x14ac:dyDescent="0.35">
      <c r="A1971" t="s">
        <v>3794</v>
      </c>
      <c r="B1971" s="2">
        <v>45793</v>
      </c>
      <c r="C1971" t="s">
        <v>480</v>
      </c>
      <c r="D1971" t="s">
        <v>1623</v>
      </c>
      <c r="E1971" t="s">
        <v>1781</v>
      </c>
      <c r="F1971">
        <v>1</v>
      </c>
      <c r="G1971">
        <v>91.38</v>
      </c>
      <c r="H1971">
        <v>0.14000000000000001</v>
      </c>
      <c r="I1971" t="s">
        <v>1823</v>
      </c>
      <c r="J1971">
        <v>78.586799999999997</v>
      </c>
    </row>
    <row r="1972" spans="1:10" x14ac:dyDescent="0.35">
      <c r="A1972" t="s">
        <v>3795</v>
      </c>
      <c r="B1972" s="2">
        <v>45563</v>
      </c>
      <c r="C1972" t="s">
        <v>1486</v>
      </c>
      <c r="D1972" t="s">
        <v>1719</v>
      </c>
      <c r="E1972" t="s">
        <v>1791</v>
      </c>
      <c r="F1972">
        <v>2</v>
      </c>
      <c r="G1972">
        <v>494.35</v>
      </c>
      <c r="H1972">
        <v>0.1</v>
      </c>
      <c r="I1972" t="s">
        <v>1823</v>
      </c>
      <c r="J1972">
        <v>889.83</v>
      </c>
    </row>
    <row r="1973" spans="1:10" x14ac:dyDescent="0.35">
      <c r="A1973" t="s">
        <v>3796</v>
      </c>
      <c r="B1973" s="2">
        <v>45577</v>
      </c>
      <c r="C1973" t="s">
        <v>814</v>
      </c>
      <c r="D1973" t="s">
        <v>1595</v>
      </c>
      <c r="E1973" t="s">
        <v>1788</v>
      </c>
      <c r="F1973">
        <v>1</v>
      </c>
      <c r="G1973">
        <v>412.2</v>
      </c>
      <c r="H1973">
        <v>0.11</v>
      </c>
      <c r="I1973" t="s">
        <v>1823</v>
      </c>
      <c r="J1973">
        <v>366.858</v>
      </c>
    </row>
    <row r="1974" spans="1:10" x14ac:dyDescent="0.35">
      <c r="A1974" t="s">
        <v>3797</v>
      </c>
      <c r="B1974" s="2">
        <v>45466</v>
      </c>
      <c r="C1974" t="s">
        <v>1228</v>
      </c>
      <c r="D1974" t="s">
        <v>1705</v>
      </c>
      <c r="E1974" t="s">
        <v>1803</v>
      </c>
      <c r="F1974">
        <v>1</v>
      </c>
      <c r="G1974">
        <v>650.47</v>
      </c>
      <c r="H1974">
        <v>0.13</v>
      </c>
      <c r="I1974" t="s">
        <v>1825</v>
      </c>
      <c r="J1974">
        <v>565.90890000000002</v>
      </c>
    </row>
    <row r="1975" spans="1:10" x14ac:dyDescent="0.35">
      <c r="A1975" t="s">
        <v>3798</v>
      </c>
      <c r="B1975" s="2">
        <v>45256</v>
      </c>
      <c r="C1975" t="s">
        <v>519</v>
      </c>
      <c r="D1975" t="s">
        <v>1575</v>
      </c>
      <c r="E1975" t="s">
        <v>1793</v>
      </c>
      <c r="F1975">
        <v>1</v>
      </c>
      <c r="G1975">
        <v>68.209999999999994</v>
      </c>
      <c r="H1975">
        <v>0.05</v>
      </c>
      <c r="I1975" t="s">
        <v>1825</v>
      </c>
      <c r="J1975">
        <v>64.799499999999995</v>
      </c>
    </row>
    <row r="1976" spans="1:10" x14ac:dyDescent="0.35">
      <c r="A1976" t="s">
        <v>3799</v>
      </c>
      <c r="B1976" s="2">
        <v>45886</v>
      </c>
      <c r="C1976" t="s">
        <v>460</v>
      </c>
      <c r="D1976" t="s">
        <v>1653</v>
      </c>
      <c r="E1976" t="s">
        <v>1778</v>
      </c>
      <c r="F1976">
        <v>2</v>
      </c>
      <c r="G1976">
        <v>842.89</v>
      </c>
      <c r="H1976">
        <v>0.25</v>
      </c>
      <c r="I1976" t="s">
        <v>1828</v>
      </c>
      <c r="J1976">
        <v>1264.335</v>
      </c>
    </row>
    <row r="1977" spans="1:10" x14ac:dyDescent="0.35">
      <c r="A1977" t="s">
        <v>3800</v>
      </c>
      <c r="B1977" s="2">
        <v>45390</v>
      </c>
      <c r="C1977" t="s">
        <v>947</v>
      </c>
      <c r="D1977" t="s">
        <v>1554</v>
      </c>
      <c r="E1977" t="s">
        <v>1768</v>
      </c>
      <c r="F1977">
        <v>2</v>
      </c>
      <c r="G1977">
        <v>227.95</v>
      </c>
      <c r="H1977">
        <v>0.24</v>
      </c>
      <c r="I1977" t="s">
        <v>1828</v>
      </c>
      <c r="J1977">
        <v>346.48399999999998</v>
      </c>
    </row>
    <row r="1978" spans="1:10" x14ac:dyDescent="0.35">
      <c r="A1978" t="s">
        <v>3801</v>
      </c>
      <c r="B1978" s="2">
        <v>45388</v>
      </c>
      <c r="C1978" t="s">
        <v>630</v>
      </c>
      <c r="D1978" t="s">
        <v>1679</v>
      </c>
      <c r="E1978" t="s">
        <v>1793</v>
      </c>
      <c r="F1978">
        <v>3</v>
      </c>
      <c r="G1978">
        <v>685.97</v>
      </c>
      <c r="H1978">
        <v>0.24</v>
      </c>
      <c r="I1978" t="s">
        <v>1825</v>
      </c>
      <c r="J1978">
        <v>1564.0116</v>
      </c>
    </row>
    <row r="1979" spans="1:10" x14ac:dyDescent="0.35">
      <c r="A1979" t="s">
        <v>3802</v>
      </c>
      <c r="B1979" s="2">
        <v>45793</v>
      </c>
      <c r="C1979" t="s">
        <v>1141</v>
      </c>
      <c r="D1979" t="s">
        <v>1605</v>
      </c>
      <c r="E1979" t="s">
        <v>1760</v>
      </c>
      <c r="F1979">
        <v>1</v>
      </c>
      <c r="G1979">
        <v>722.57</v>
      </c>
      <c r="H1979">
        <v>0.18</v>
      </c>
      <c r="I1979" t="s">
        <v>1823</v>
      </c>
      <c r="J1979">
        <v>592.50740000000008</v>
      </c>
    </row>
    <row r="1980" spans="1:10" x14ac:dyDescent="0.35">
      <c r="A1980" t="s">
        <v>3803</v>
      </c>
      <c r="B1980" s="2">
        <v>45615</v>
      </c>
      <c r="C1980" t="s">
        <v>474</v>
      </c>
      <c r="D1980" t="s">
        <v>1617</v>
      </c>
      <c r="E1980" t="s">
        <v>1772</v>
      </c>
      <c r="F1980">
        <v>3</v>
      </c>
      <c r="G1980">
        <v>585.54999999999995</v>
      </c>
      <c r="H1980">
        <v>0.14000000000000001</v>
      </c>
      <c r="I1980" t="s">
        <v>1828</v>
      </c>
      <c r="J1980">
        <v>1510.7190000000001</v>
      </c>
    </row>
    <row r="1981" spans="1:10" x14ac:dyDescent="0.35">
      <c r="A1981" t="s">
        <v>3804</v>
      </c>
      <c r="B1981" s="2">
        <v>45666</v>
      </c>
      <c r="C1981" t="s">
        <v>974</v>
      </c>
      <c r="D1981" t="s">
        <v>1639</v>
      </c>
      <c r="E1981" t="s">
        <v>1796</v>
      </c>
      <c r="F1981">
        <v>2</v>
      </c>
      <c r="G1981">
        <v>635.80999999999995</v>
      </c>
      <c r="H1981">
        <v>0.13</v>
      </c>
      <c r="I1981" t="s">
        <v>1825</v>
      </c>
      <c r="J1981">
        <v>1106.3094000000001</v>
      </c>
    </row>
    <row r="1982" spans="1:10" x14ac:dyDescent="0.35">
      <c r="A1982" t="s">
        <v>3805</v>
      </c>
      <c r="B1982" s="2">
        <v>45644</v>
      </c>
      <c r="C1982" t="s">
        <v>880</v>
      </c>
      <c r="D1982" t="s">
        <v>1575</v>
      </c>
      <c r="E1982" t="s">
        <v>1768</v>
      </c>
      <c r="F1982">
        <v>2</v>
      </c>
      <c r="G1982">
        <v>353.74</v>
      </c>
      <c r="H1982">
        <v>0.01</v>
      </c>
      <c r="I1982" t="s">
        <v>1823</v>
      </c>
      <c r="J1982">
        <v>700.40520000000004</v>
      </c>
    </row>
    <row r="1983" spans="1:10" x14ac:dyDescent="0.35">
      <c r="A1983" t="s">
        <v>3806</v>
      </c>
      <c r="B1983" s="2">
        <v>45648</v>
      </c>
      <c r="C1983" t="s">
        <v>841</v>
      </c>
      <c r="D1983" t="s">
        <v>1619</v>
      </c>
      <c r="E1983" t="s">
        <v>1778</v>
      </c>
      <c r="F1983">
        <v>1</v>
      </c>
      <c r="G1983">
        <v>377.52</v>
      </c>
      <c r="H1983">
        <v>0.15</v>
      </c>
      <c r="I1983" t="s">
        <v>1823</v>
      </c>
      <c r="J1983">
        <v>320.892</v>
      </c>
    </row>
    <row r="1984" spans="1:10" x14ac:dyDescent="0.35">
      <c r="A1984" t="s">
        <v>3807</v>
      </c>
      <c r="B1984" s="2">
        <v>45500</v>
      </c>
      <c r="C1984" t="s">
        <v>668</v>
      </c>
      <c r="D1984" t="s">
        <v>1683</v>
      </c>
      <c r="E1984" t="s">
        <v>1760</v>
      </c>
      <c r="F1984">
        <v>3</v>
      </c>
      <c r="G1984">
        <v>901.49</v>
      </c>
      <c r="H1984">
        <v>0</v>
      </c>
      <c r="I1984" t="s">
        <v>1823</v>
      </c>
      <c r="J1984">
        <v>2704.47</v>
      </c>
    </row>
    <row r="1985" spans="1:10" x14ac:dyDescent="0.35">
      <c r="A1985" t="s">
        <v>3808</v>
      </c>
      <c r="B1985" s="2">
        <v>45806</v>
      </c>
      <c r="C1985" t="s">
        <v>653</v>
      </c>
      <c r="D1985" t="s">
        <v>1607</v>
      </c>
      <c r="E1985" t="s">
        <v>1772</v>
      </c>
      <c r="F1985">
        <v>1</v>
      </c>
      <c r="G1985">
        <v>563.01</v>
      </c>
      <c r="H1985">
        <v>0.1</v>
      </c>
      <c r="I1985" t="s">
        <v>1823</v>
      </c>
      <c r="J1985">
        <v>506.709</v>
      </c>
    </row>
    <row r="1986" spans="1:10" x14ac:dyDescent="0.35">
      <c r="A1986" t="s">
        <v>3809</v>
      </c>
      <c r="B1986" s="2">
        <v>45365</v>
      </c>
      <c r="C1986" t="s">
        <v>197</v>
      </c>
      <c r="D1986" t="s">
        <v>1687</v>
      </c>
      <c r="E1986" t="s">
        <v>1775</v>
      </c>
      <c r="F1986">
        <v>4</v>
      </c>
      <c r="G1986">
        <v>167.25</v>
      </c>
      <c r="H1986">
        <v>0.11</v>
      </c>
      <c r="I1986" t="s">
        <v>1823</v>
      </c>
      <c r="J1986">
        <v>595.41</v>
      </c>
    </row>
    <row r="1987" spans="1:10" x14ac:dyDescent="0.35">
      <c r="A1987" t="s">
        <v>3810</v>
      </c>
      <c r="B1987" s="2">
        <v>45229</v>
      </c>
      <c r="C1987" t="s">
        <v>1402</v>
      </c>
      <c r="D1987" t="s">
        <v>1667</v>
      </c>
      <c r="E1987" t="s">
        <v>1809</v>
      </c>
      <c r="F1987">
        <v>3</v>
      </c>
      <c r="G1987">
        <v>345.43</v>
      </c>
      <c r="H1987">
        <v>0.08</v>
      </c>
      <c r="I1987" t="s">
        <v>1828</v>
      </c>
      <c r="J1987">
        <v>953.38679999999999</v>
      </c>
    </row>
    <row r="1988" spans="1:10" x14ac:dyDescent="0.35">
      <c r="A1988" t="s">
        <v>3811</v>
      </c>
      <c r="B1988" s="2">
        <v>45349</v>
      </c>
      <c r="C1988" t="s">
        <v>971</v>
      </c>
      <c r="D1988" t="s">
        <v>1711</v>
      </c>
      <c r="E1988" t="s">
        <v>1785</v>
      </c>
      <c r="F1988">
        <v>4</v>
      </c>
      <c r="G1988">
        <v>752.48</v>
      </c>
      <c r="H1988">
        <v>0.23</v>
      </c>
      <c r="I1988" t="s">
        <v>1823</v>
      </c>
      <c r="J1988">
        <v>2317.6383999999998</v>
      </c>
    </row>
    <row r="1989" spans="1:10" x14ac:dyDescent="0.35">
      <c r="A1989" t="s">
        <v>3812</v>
      </c>
      <c r="B1989" s="2">
        <v>45886</v>
      </c>
      <c r="C1989" t="s">
        <v>1388</v>
      </c>
      <c r="D1989" t="s">
        <v>1661</v>
      </c>
      <c r="E1989" t="s">
        <v>1812</v>
      </c>
      <c r="F1989">
        <v>1</v>
      </c>
      <c r="G1989">
        <v>120.02</v>
      </c>
      <c r="H1989">
        <v>0.26</v>
      </c>
      <c r="I1989" t="s">
        <v>1823</v>
      </c>
      <c r="J1989">
        <v>88.814799999999991</v>
      </c>
    </row>
    <row r="1990" spans="1:10" x14ac:dyDescent="0.35">
      <c r="A1990" t="s">
        <v>3813</v>
      </c>
      <c r="B1990" s="2">
        <v>45359</v>
      </c>
      <c r="C1990" t="s">
        <v>1016</v>
      </c>
      <c r="D1990" t="s">
        <v>1629</v>
      </c>
      <c r="E1990" t="s">
        <v>1781</v>
      </c>
      <c r="F1990">
        <v>3</v>
      </c>
      <c r="G1990">
        <v>146.71</v>
      </c>
      <c r="H1990">
        <v>0.28000000000000003</v>
      </c>
      <c r="I1990" t="s">
        <v>1823</v>
      </c>
      <c r="J1990">
        <v>316.89359999999999</v>
      </c>
    </row>
    <row r="1991" spans="1:10" x14ac:dyDescent="0.35">
      <c r="A1991" t="s">
        <v>3814</v>
      </c>
      <c r="B1991" s="2">
        <v>45730</v>
      </c>
      <c r="C1991" t="s">
        <v>297</v>
      </c>
      <c r="D1991" t="s">
        <v>1675</v>
      </c>
      <c r="E1991" t="s">
        <v>1751</v>
      </c>
      <c r="F1991">
        <v>2</v>
      </c>
      <c r="G1991">
        <v>358.87</v>
      </c>
      <c r="H1991">
        <v>0.24</v>
      </c>
      <c r="I1991" t="s">
        <v>1823</v>
      </c>
      <c r="J1991">
        <v>545.48239999999998</v>
      </c>
    </row>
    <row r="1992" spans="1:10" x14ac:dyDescent="0.35">
      <c r="A1992" t="s">
        <v>3815</v>
      </c>
      <c r="B1992" s="2">
        <v>45456</v>
      </c>
      <c r="C1992" t="s">
        <v>772</v>
      </c>
      <c r="D1992" t="s">
        <v>1651</v>
      </c>
      <c r="E1992" t="s">
        <v>1765</v>
      </c>
      <c r="F1992">
        <v>4</v>
      </c>
      <c r="G1992">
        <v>212.75</v>
      </c>
      <c r="H1992">
        <v>0.11</v>
      </c>
      <c r="I1992" t="s">
        <v>1828</v>
      </c>
      <c r="J1992">
        <v>757.39</v>
      </c>
    </row>
    <row r="1993" spans="1:10" x14ac:dyDescent="0.35">
      <c r="A1993" t="s">
        <v>3816</v>
      </c>
      <c r="B1993" s="2">
        <v>45450</v>
      </c>
      <c r="C1993" t="s">
        <v>1028</v>
      </c>
      <c r="D1993" t="s">
        <v>1637</v>
      </c>
      <c r="E1993" t="s">
        <v>1791</v>
      </c>
      <c r="F1993">
        <v>1</v>
      </c>
      <c r="G1993">
        <v>183.47</v>
      </c>
      <c r="H1993">
        <v>0.17</v>
      </c>
      <c r="I1993" t="s">
        <v>1825</v>
      </c>
      <c r="J1993">
        <v>152.2801</v>
      </c>
    </row>
    <row r="1994" spans="1:10" x14ac:dyDescent="0.35">
      <c r="A1994" t="s">
        <v>3817</v>
      </c>
      <c r="B1994" s="2">
        <v>45493</v>
      </c>
      <c r="C1994" t="s">
        <v>250</v>
      </c>
      <c r="D1994" t="s">
        <v>1725</v>
      </c>
      <c r="E1994" t="s">
        <v>1800</v>
      </c>
      <c r="F1994">
        <v>4</v>
      </c>
      <c r="G1994">
        <v>569.98</v>
      </c>
      <c r="H1994">
        <v>0.23</v>
      </c>
      <c r="I1994" t="s">
        <v>1823</v>
      </c>
      <c r="J1994">
        <v>1755.5383999999999</v>
      </c>
    </row>
    <row r="1995" spans="1:10" x14ac:dyDescent="0.35">
      <c r="A1995" t="s">
        <v>3818</v>
      </c>
      <c r="B1995" s="2">
        <v>45274</v>
      </c>
      <c r="C1995" t="s">
        <v>1454</v>
      </c>
      <c r="D1995" t="s">
        <v>1589</v>
      </c>
      <c r="E1995" t="s">
        <v>1793</v>
      </c>
      <c r="F1995">
        <v>3</v>
      </c>
      <c r="G1995">
        <v>984.12</v>
      </c>
      <c r="H1995">
        <v>0.27</v>
      </c>
      <c r="I1995" t="s">
        <v>1823</v>
      </c>
      <c r="J1995">
        <v>2155.2228</v>
      </c>
    </row>
    <row r="1996" spans="1:10" x14ac:dyDescent="0.35">
      <c r="A1996" t="s">
        <v>3819</v>
      </c>
      <c r="B1996" s="2">
        <v>45844</v>
      </c>
      <c r="C1996" t="s">
        <v>1457</v>
      </c>
      <c r="D1996" t="s">
        <v>1715</v>
      </c>
      <c r="E1996" t="s">
        <v>1781</v>
      </c>
      <c r="F1996">
        <v>1</v>
      </c>
      <c r="G1996">
        <v>905.23</v>
      </c>
      <c r="H1996">
        <v>0</v>
      </c>
      <c r="I1996" t="s">
        <v>1823</v>
      </c>
      <c r="J1996">
        <v>905.23</v>
      </c>
    </row>
    <row r="1997" spans="1:10" x14ac:dyDescent="0.35">
      <c r="A1997" t="s">
        <v>3820</v>
      </c>
      <c r="B1997" s="2">
        <v>45264</v>
      </c>
      <c r="C1997" t="s">
        <v>612</v>
      </c>
      <c r="D1997" t="s">
        <v>1745</v>
      </c>
      <c r="E1997" t="s">
        <v>1812</v>
      </c>
      <c r="F1997">
        <v>3</v>
      </c>
      <c r="G1997">
        <v>112.77</v>
      </c>
      <c r="H1997">
        <v>0.19</v>
      </c>
      <c r="I1997" t="s">
        <v>1823</v>
      </c>
      <c r="J1997">
        <v>274.03109999999998</v>
      </c>
    </row>
    <row r="1998" spans="1:10" x14ac:dyDescent="0.35">
      <c r="A1998" t="s">
        <v>3821</v>
      </c>
      <c r="B1998" s="2">
        <v>45773</v>
      </c>
      <c r="C1998" t="s">
        <v>537</v>
      </c>
      <c r="D1998" t="s">
        <v>1617</v>
      </c>
      <c r="E1998" t="s">
        <v>1781</v>
      </c>
      <c r="F1998">
        <v>3</v>
      </c>
      <c r="G1998">
        <v>875.99</v>
      </c>
      <c r="H1998">
        <v>0.09</v>
      </c>
      <c r="I1998" t="s">
        <v>1825</v>
      </c>
      <c r="J1998">
        <v>2391.4526999999998</v>
      </c>
    </row>
    <row r="1999" spans="1:10" x14ac:dyDescent="0.35">
      <c r="A1999" t="s">
        <v>3822</v>
      </c>
      <c r="B1999" s="2">
        <v>45460</v>
      </c>
      <c r="C1999" t="s">
        <v>440</v>
      </c>
      <c r="D1999" t="s">
        <v>1725</v>
      </c>
      <c r="E1999" t="s">
        <v>1788</v>
      </c>
      <c r="F1999">
        <v>2</v>
      </c>
      <c r="G1999">
        <v>685.31</v>
      </c>
      <c r="H1999">
        <v>0.26</v>
      </c>
      <c r="I1999" t="s">
        <v>1825</v>
      </c>
      <c r="J1999">
        <v>1014.2588</v>
      </c>
    </row>
    <row r="2000" spans="1:10" x14ac:dyDescent="0.35">
      <c r="A2000" t="s">
        <v>3823</v>
      </c>
      <c r="B2000" s="2">
        <v>45607</v>
      </c>
      <c r="C2000" t="s">
        <v>197</v>
      </c>
      <c r="D2000" t="s">
        <v>1669</v>
      </c>
      <c r="E2000" t="s">
        <v>1791</v>
      </c>
      <c r="F2000">
        <v>3</v>
      </c>
      <c r="G2000">
        <v>945.37</v>
      </c>
      <c r="H2000">
        <v>0.05</v>
      </c>
      <c r="I2000" t="s">
        <v>1823</v>
      </c>
      <c r="J2000">
        <v>2694.3045000000002</v>
      </c>
    </row>
    <row r="2001" spans="1:10" x14ac:dyDescent="0.35">
      <c r="A2001" t="s">
        <v>3824</v>
      </c>
      <c r="B2001" s="2">
        <v>45267</v>
      </c>
      <c r="C2001" t="s">
        <v>100</v>
      </c>
      <c r="D2001" t="s">
        <v>1699</v>
      </c>
      <c r="E2001" t="s">
        <v>1812</v>
      </c>
      <c r="F2001">
        <v>3</v>
      </c>
      <c r="G2001">
        <v>68.45</v>
      </c>
      <c r="H2001">
        <v>0.17</v>
      </c>
      <c r="I2001" t="s">
        <v>1825</v>
      </c>
      <c r="J2001">
        <v>170.44049999999999</v>
      </c>
    </row>
  </sheetData>
  <autoFilter ref="A1:J2001" xr:uid="{00000000-0001-0000-0300-000000000000}"/>
  <dataConsolidate/>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9C411-3A1F-4F86-9ADD-9DCEDFC2CD8F}">
  <sheetPr codeName="Sheet14"/>
  <dimension ref="A1:Q2001"/>
  <sheetViews>
    <sheetView topLeftCell="E1" zoomScale="73" workbookViewId="0">
      <selection activeCell="P9" sqref="P9"/>
    </sheetView>
  </sheetViews>
  <sheetFormatPr defaultRowHeight="14.5" x14ac:dyDescent="0.35"/>
  <cols>
    <col min="1" max="1" width="10.90625" bestFit="1" customWidth="1"/>
    <col min="2" max="2" width="11.453125" bestFit="1" customWidth="1"/>
    <col min="3" max="3" width="13.90625" bestFit="1" customWidth="1"/>
    <col min="4" max="4" width="14.81640625" bestFit="1" customWidth="1"/>
    <col min="5" max="5" width="13.54296875" bestFit="1" customWidth="1"/>
    <col min="6" max="6" width="11.26953125" bestFit="1" customWidth="1"/>
    <col min="7" max="7" width="11.54296875" style="28" bestFit="1" customWidth="1"/>
    <col min="8" max="8" width="11.453125" hidden="1" customWidth="1"/>
    <col min="9" max="9" width="12.81640625" style="9" bestFit="1" customWidth="1"/>
    <col min="10" max="10" width="13" bestFit="1" customWidth="1"/>
    <col min="11" max="11" width="11.453125" style="4" bestFit="1" customWidth="1"/>
    <col min="12" max="12" width="16.81640625" bestFit="1" customWidth="1"/>
    <col min="13" max="13" width="16.36328125" bestFit="1" customWidth="1"/>
    <col min="15" max="15" width="18.54296875" customWidth="1"/>
    <col min="16" max="16" width="17.1796875" customWidth="1"/>
    <col min="17" max="17" width="16.1796875" customWidth="1"/>
  </cols>
  <sheetData>
    <row r="1" spans="1:16" x14ac:dyDescent="0.35">
      <c r="A1" t="s">
        <v>1815</v>
      </c>
      <c r="B1" t="s">
        <v>4588</v>
      </c>
      <c r="C1" t="s">
        <v>1816</v>
      </c>
      <c r="D1" t="s">
        <v>0</v>
      </c>
      <c r="E1" t="s">
        <v>1535</v>
      </c>
      <c r="F1" t="s">
        <v>1747</v>
      </c>
      <c r="G1" s="4" t="s">
        <v>1817</v>
      </c>
      <c r="H1" t="s">
        <v>4589</v>
      </c>
      <c r="I1" s="9" t="s">
        <v>1818</v>
      </c>
      <c r="J1" s="7" t="s">
        <v>4553</v>
      </c>
      <c r="K1" t="s">
        <v>1819</v>
      </c>
      <c r="L1" t="s">
        <v>1820</v>
      </c>
      <c r="M1" s="4" t="s">
        <v>1821</v>
      </c>
    </row>
    <row r="2" spans="1:16" x14ac:dyDescent="0.35">
      <c r="A2" t="s">
        <v>1822</v>
      </c>
      <c r="B2">
        <f t="shared" ref="B2:B65" si="0">YEAR(C2)</f>
        <v>2024</v>
      </c>
      <c r="C2" s="8">
        <v>45480</v>
      </c>
      <c r="D2" t="s">
        <v>1271</v>
      </c>
      <c r="E2" t="s">
        <v>1741</v>
      </c>
      <c r="F2" t="s">
        <v>1765</v>
      </c>
      <c r="G2" s="4">
        <v>1</v>
      </c>
      <c r="H2">
        <f>Sales_Fact__2[[#This Row],[Unit_Price]]*Sales_Fact__2[[#This Row],[Quantity]]</f>
        <v>218.04</v>
      </c>
      <c r="I2" s="9">
        <v>218.04</v>
      </c>
      <c r="J2" s="9">
        <f>Sales_Fact__2[[#This Row],[Unit_Price]]*Sales_Fact__2[[#This Row],[Quantity]]</f>
        <v>218.04</v>
      </c>
      <c r="K2">
        <v>0.09</v>
      </c>
      <c r="L2" t="s">
        <v>1823</v>
      </c>
      <c r="M2" s="9">
        <v>198.41640000000001</v>
      </c>
    </row>
    <row r="3" spans="1:16" x14ac:dyDescent="0.35">
      <c r="A3" t="s">
        <v>1824</v>
      </c>
      <c r="B3">
        <f t="shared" si="0"/>
        <v>2023</v>
      </c>
      <c r="C3" s="8">
        <v>45285</v>
      </c>
      <c r="D3" t="s">
        <v>1439</v>
      </c>
      <c r="E3" t="s">
        <v>1695</v>
      </c>
      <c r="F3" t="s">
        <v>1806</v>
      </c>
      <c r="G3" s="4">
        <v>3</v>
      </c>
      <c r="H3">
        <f>Sales_Fact__2[[#This Row],[Unit_Price]]*Sales_Fact__2[[#This Row],[Quantity]]</f>
        <v>313.40999999999997</v>
      </c>
      <c r="I3" s="9">
        <v>104.47</v>
      </c>
      <c r="J3" s="9">
        <f>Sales_Fact__2[[#This Row],[Unit_Price]]*Sales_Fact__2[[#This Row],[Quantity]]</f>
        <v>313.40999999999997</v>
      </c>
      <c r="K3">
        <v>0.27</v>
      </c>
      <c r="L3" t="s">
        <v>1825</v>
      </c>
      <c r="M3" s="9">
        <v>228.7893</v>
      </c>
    </row>
    <row r="4" spans="1:16" x14ac:dyDescent="0.35">
      <c r="A4" t="s">
        <v>1826</v>
      </c>
      <c r="B4">
        <f t="shared" si="0"/>
        <v>2024</v>
      </c>
      <c r="C4" s="8">
        <v>45446</v>
      </c>
      <c r="D4" t="s">
        <v>210</v>
      </c>
      <c r="E4" t="s">
        <v>1645</v>
      </c>
      <c r="F4" t="s">
        <v>1781</v>
      </c>
      <c r="G4" s="4">
        <v>4</v>
      </c>
      <c r="H4">
        <f>Sales_Fact__2[[#This Row],[Unit_Price]]*Sales_Fact__2[[#This Row],[Quantity]]</f>
        <v>3656.2</v>
      </c>
      <c r="I4" s="9">
        <v>914.05</v>
      </c>
      <c r="J4" s="9">
        <f>Sales_Fact__2[[#This Row],[Unit_Price]]*Sales_Fact__2[[#This Row],[Quantity]]</f>
        <v>3656.2</v>
      </c>
      <c r="K4">
        <v>0.25</v>
      </c>
      <c r="L4" t="s">
        <v>1823</v>
      </c>
      <c r="M4" s="9">
        <v>2742.15</v>
      </c>
    </row>
    <row r="5" spans="1:16" x14ac:dyDescent="0.35">
      <c r="A5" t="s">
        <v>1827</v>
      </c>
      <c r="B5">
        <f t="shared" si="0"/>
        <v>2023</v>
      </c>
      <c r="C5" s="8">
        <v>45259</v>
      </c>
      <c r="D5" t="s">
        <v>1085</v>
      </c>
      <c r="E5" t="s">
        <v>1699</v>
      </c>
      <c r="F5" t="s">
        <v>1781</v>
      </c>
      <c r="G5" s="4">
        <v>1</v>
      </c>
      <c r="H5">
        <f>Sales_Fact__2[[#This Row],[Unit_Price]]*Sales_Fact__2[[#This Row],[Quantity]]</f>
        <v>921.51</v>
      </c>
      <c r="I5" s="9">
        <v>921.51</v>
      </c>
      <c r="J5" s="9">
        <f>Sales_Fact__2[[#This Row],[Unit_Price]]*Sales_Fact__2[[#This Row],[Quantity]]</f>
        <v>921.51</v>
      </c>
      <c r="K5">
        <v>0.16</v>
      </c>
      <c r="L5" t="s">
        <v>1828</v>
      </c>
      <c r="M5" s="9">
        <v>774.0684</v>
      </c>
    </row>
    <row r="6" spans="1:16" ht="15.5" x14ac:dyDescent="0.35">
      <c r="A6" t="s">
        <v>1829</v>
      </c>
      <c r="B6">
        <f t="shared" si="0"/>
        <v>2024</v>
      </c>
      <c r="C6" s="8">
        <v>45297</v>
      </c>
      <c r="D6" t="s">
        <v>1515</v>
      </c>
      <c r="E6" t="s">
        <v>1665</v>
      </c>
      <c r="F6" t="s">
        <v>1772</v>
      </c>
      <c r="G6" s="4">
        <v>3</v>
      </c>
      <c r="H6">
        <f>Sales_Fact__2[[#This Row],[Unit_Price]]*Sales_Fact__2[[#This Row],[Quantity]]</f>
        <v>2235.8999999999996</v>
      </c>
      <c r="I6" s="9">
        <v>745.3</v>
      </c>
      <c r="J6" s="9">
        <f>Sales_Fact__2[[#This Row],[Unit_Price]]*Sales_Fact__2[[#This Row],[Quantity]]</f>
        <v>2235.8999999999996</v>
      </c>
      <c r="K6">
        <v>0.18</v>
      </c>
      <c r="L6" t="s">
        <v>1823</v>
      </c>
      <c r="M6" s="9">
        <v>1833.4380000000001</v>
      </c>
      <c r="O6" s="16" t="s">
        <v>4590</v>
      </c>
      <c r="P6" s="26">
        <f>COUNTA(Sales_Fact__2[Sales_ID])</f>
        <v>2000</v>
      </c>
    </row>
    <row r="7" spans="1:16" ht="15.5" x14ac:dyDescent="0.35">
      <c r="A7" t="s">
        <v>1830</v>
      </c>
      <c r="B7">
        <f t="shared" si="0"/>
        <v>2024</v>
      </c>
      <c r="C7" s="8">
        <v>45499</v>
      </c>
      <c r="D7" t="s">
        <v>404</v>
      </c>
      <c r="E7" t="s">
        <v>1577</v>
      </c>
      <c r="F7" t="s">
        <v>1778</v>
      </c>
      <c r="G7" s="4">
        <v>3</v>
      </c>
      <c r="H7">
        <f>Sales_Fact__2[[#This Row],[Unit_Price]]*Sales_Fact__2[[#This Row],[Quantity]]</f>
        <v>441.03</v>
      </c>
      <c r="I7" s="9">
        <v>147.01</v>
      </c>
      <c r="J7" s="9">
        <f>Sales_Fact__2[[#This Row],[Unit_Price]]*Sales_Fact__2[[#This Row],[Quantity]]</f>
        <v>441.03</v>
      </c>
      <c r="K7">
        <v>0.19</v>
      </c>
      <c r="L7" t="s">
        <v>1828</v>
      </c>
      <c r="M7" s="9">
        <v>357.23430000000002</v>
      </c>
      <c r="O7" s="16" t="s">
        <v>4591</v>
      </c>
      <c r="P7" s="26">
        <f>COUNTA(_xlfn.UNIQUE(Sales_Fact__2[Store_ID]))</f>
        <v>20</v>
      </c>
    </row>
    <row r="8" spans="1:16" ht="15.5" x14ac:dyDescent="0.35">
      <c r="A8" t="s">
        <v>1831</v>
      </c>
      <c r="B8">
        <f t="shared" si="0"/>
        <v>2025</v>
      </c>
      <c r="C8" s="8">
        <v>45850</v>
      </c>
      <c r="D8" t="s">
        <v>75</v>
      </c>
      <c r="E8" t="s">
        <v>1659</v>
      </c>
      <c r="F8" t="s">
        <v>1768</v>
      </c>
      <c r="G8" s="4">
        <v>2</v>
      </c>
      <c r="H8">
        <f>Sales_Fact__2[[#This Row],[Unit_Price]]*Sales_Fact__2[[#This Row],[Quantity]]</f>
        <v>1570.62</v>
      </c>
      <c r="I8" s="9">
        <v>785.31</v>
      </c>
      <c r="J8" s="9">
        <f>Sales_Fact__2[[#This Row],[Unit_Price]]*Sales_Fact__2[[#This Row],[Quantity]]</f>
        <v>1570.62</v>
      </c>
      <c r="K8">
        <v>0.15</v>
      </c>
      <c r="L8" t="s">
        <v>1825</v>
      </c>
      <c r="M8" s="9">
        <v>1335.027</v>
      </c>
      <c r="O8" s="16" t="s">
        <v>4582</v>
      </c>
      <c r="P8" s="26">
        <f>COUNTA(_xlfn.UNIQUE(Sales_Fact__2[Product_ID]))</f>
        <v>100</v>
      </c>
    </row>
    <row r="9" spans="1:16" ht="15.5" x14ac:dyDescent="0.35">
      <c r="A9" t="s">
        <v>1832</v>
      </c>
      <c r="B9">
        <f t="shared" si="0"/>
        <v>2023</v>
      </c>
      <c r="C9" s="8">
        <v>45248</v>
      </c>
      <c r="D9" t="s">
        <v>510</v>
      </c>
      <c r="E9" t="s">
        <v>1687</v>
      </c>
      <c r="F9" t="s">
        <v>1781</v>
      </c>
      <c r="G9" s="4">
        <v>4</v>
      </c>
      <c r="H9">
        <f>Sales_Fact__2[[#This Row],[Unit_Price]]*Sales_Fact__2[[#This Row],[Quantity]]</f>
        <v>1369.56</v>
      </c>
      <c r="I9" s="9">
        <v>342.39</v>
      </c>
      <c r="J9" s="9">
        <f>Sales_Fact__2[[#This Row],[Unit_Price]]*Sales_Fact__2[[#This Row],[Quantity]]</f>
        <v>1369.56</v>
      </c>
      <c r="K9">
        <v>0.23</v>
      </c>
      <c r="L9" t="s">
        <v>1825</v>
      </c>
      <c r="M9" s="9">
        <v>1054.5612000000001</v>
      </c>
      <c r="O9" s="16" t="s">
        <v>4592</v>
      </c>
      <c r="P9" s="17">
        <f>SUM(Sales_Fact__2[Quantity])</f>
        <v>4958</v>
      </c>
    </row>
    <row r="10" spans="1:16" ht="15.5" x14ac:dyDescent="0.35">
      <c r="A10" t="s">
        <v>1833</v>
      </c>
      <c r="B10">
        <f t="shared" si="0"/>
        <v>2025</v>
      </c>
      <c r="C10" s="8">
        <v>45781</v>
      </c>
      <c r="D10" t="s">
        <v>615</v>
      </c>
      <c r="E10" t="s">
        <v>1745</v>
      </c>
      <c r="F10" t="s">
        <v>1772</v>
      </c>
      <c r="G10" s="4">
        <v>2</v>
      </c>
      <c r="H10">
        <f>Sales_Fact__2[[#This Row],[Unit_Price]]*Sales_Fact__2[[#This Row],[Quantity]]</f>
        <v>896.5</v>
      </c>
      <c r="I10" s="9">
        <v>448.25</v>
      </c>
      <c r="J10" s="9">
        <f>Sales_Fact__2[[#This Row],[Unit_Price]]*Sales_Fact__2[[#This Row],[Quantity]]</f>
        <v>896.5</v>
      </c>
      <c r="K10">
        <v>7.0000000000000007E-2</v>
      </c>
      <c r="L10" t="s">
        <v>1825</v>
      </c>
      <c r="M10" s="9">
        <v>1250.6175000000001</v>
      </c>
      <c r="O10" s="16" t="s">
        <v>4593</v>
      </c>
      <c r="P10" s="27">
        <f>SUM(Sales_Fact__2[Column2])</f>
        <v>2554870.1000000015</v>
      </c>
    </row>
    <row r="11" spans="1:16" ht="15.5" x14ac:dyDescent="0.35">
      <c r="A11" t="s">
        <v>1834</v>
      </c>
      <c r="B11">
        <f t="shared" si="0"/>
        <v>2025</v>
      </c>
      <c r="C11" s="8">
        <v>45869</v>
      </c>
      <c r="D11" t="s">
        <v>1430</v>
      </c>
      <c r="E11" t="s">
        <v>1613</v>
      </c>
      <c r="F11" t="s">
        <v>1751</v>
      </c>
      <c r="G11" s="4">
        <v>2</v>
      </c>
      <c r="H11">
        <f>Sales_Fact__2[[#This Row],[Unit_Price]]*Sales_Fact__2[[#This Row],[Quantity]]</f>
        <v>1746.34</v>
      </c>
      <c r="I11" s="9">
        <v>873.17</v>
      </c>
      <c r="J11" s="9">
        <f>Sales_Fact__2[[#This Row],[Unit_Price]]*Sales_Fact__2[[#This Row],[Quantity]]</f>
        <v>1746.34</v>
      </c>
      <c r="K11">
        <v>0.23</v>
      </c>
      <c r="L11" t="s">
        <v>1825</v>
      </c>
      <c r="M11" s="9">
        <v>1344.6818000000001</v>
      </c>
      <c r="O11" s="16" t="s">
        <v>4594</v>
      </c>
      <c r="P11" s="27">
        <f>SUM(Sales_Fact__2[Total_Amount])</f>
        <v>2170907.4574000002</v>
      </c>
    </row>
    <row r="12" spans="1:16" x14ac:dyDescent="0.35">
      <c r="A12" t="s">
        <v>1835</v>
      </c>
      <c r="B12">
        <f t="shared" si="0"/>
        <v>2024</v>
      </c>
      <c r="C12" s="8">
        <v>45335</v>
      </c>
      <c r="D12" t="s">
        <v>240</v>
      </c>
      <c r="E12" t="s">
        <v>1595</v>
      </c>
      <c r="F12" t="s">
        <v>1798</v>
      </c>
      <c r="G12" s="4">
        <v>1</v>
      </c>
      <c r="H12">
        <f>Sales_Fact__2[[#This Row],[Unit_Price]]*Sales_Fact__2[[#This Row],[Quantity]]</f>
        <v>278.63</v>
      </c>
      <c r="I12" s="9">
        <v>278.63</v>
      </c>
      <c r="J12" s="9">
        <f>Sales_Fact__2[[#This Row],[Unit_Price]]*Sales_Fact__2[[#This Row],[Quantity]]</f>
        <v>278.63</v>
      </c>
      <c r="K12">
        <v>7.0000000000000007E-2</v>
      </c>
      <c r="L12" t="s">
        <v>1823</v>
      </c>
      <c r="M12" s="9">
        <v>259.1259</v>
      </c>
    </row>
    <row r="13" spans="1:16" x14ac:dyDescent="0.35">
      <c r="A13" t="s">
        <v>1836</v>
      </c>
      <c r="B13">
        <f t="shared" si="0"/>
        <v>2025</v>
      </c>
      <c r="C13" s="8">
        <v>45801</v>
      </c>
      <c r="D13" t="s">
        <v>1007</v>
      </c>
      <c r="E13" t="s">
        <v>1625</v>
      </c>
      <c r="F13" t="s">
        <v>1756</v>
      </c>
      <c r="G13" s="4">
        <v>4</v>
      </c>
      <c r="H13">
        <f>Sales_Fact__2[[#This Row],[Unit_Price]]*Sales_Fact__2[[#This Row],[Quantity]]</f>
        <v>1147.68</v>
      </c>
      <c r="I13" s="9">
        <v>286.92</v>
      </c>
      <c r="J13" s="9">
        <f>Sales_Fact__2[[#This Row],[Unit_Price]]*Sales_Fact__2[[#This Row],[Quantity]]</f>
        <v>1147.68</v>
      </c>
      <c r="K13">
        <v>0.17</v>
      </c>
      <c r="L13" t="s">
        <v>1823</v>
      </c>
      <c r="M13" s="9">
        <v>952.57439999999997</v>
      </c>
    </row>
    <row r="14" spans="1:16" x14ac:dyDescent="0.35">
      <c r="A14" t="s">
        <v>1837</v>
      </c>
      <c r="B14">
        <f t="shared" si="0"/>
        <v>2024</v>
      </c>
      <c r="C14" s="8">
        <v>45528</v>
      </c>
      <c r="D14" t="s">
        <v>760</v>
      </c>
      <c r="E14" t="s">
        <v>1723</v>
      </c>
      <c r="F14" t="s">
        <v>1768</v>
      </c>
      <c r="G14" s="4">
        <v>4</v>
      </c>
      <c r="H14">
        <f>Sales_Fact__2[[#This Row],[Unit_Price]]*Sales_Fact__2[[#This Row],[Quantity]]</f>
        <v>2578.3200000000002</v>
      </c>
      <c r="I14" s="9">
        <v>644.58000000000004</v>
      </c>
      <c r="J14" s="9">
        <f>Sales_Fact__2[[#This Row],[Unit_Price]]*Sales_Fact__2[[#This Row],[Quantity]]</f>
        <v>2578.3200000000002</v>
      </c>
      <c r="K14">
        <v>0.01</v>
      </c>
      <c r="L14" t="s">
        <v>1823</v>
      </c>
      <c r="M14" s="9">
        <v>2552.5367999999999</v>
      </c>
    </row>
    <row r="15" spans="1:16" x14ac:dyDescent="0.35">
      <c r="A15" t="s">
        <v>1838</v>
      </c>
      <c r="B15">
        <f t="shared" si="0"/>
        <v>2025</v>
      </c>
      <c r="C15" s="8">
        <v>45875</v>
      </c>
      <c r="D15" t="s">
        <v>1370</v>
      </c>
      <c r="E15" t="s">
        <v>1615</v>
      </c>
      <c r="F15" t="s">
        <v>1803</v>
      </c>
      <c r="G15" s="4">
        <v>2</v>
      </c>
      <c r="H15">
        <f>Sales_Fact__2[[#This Row],[Unit_Price]]*Sales_Fact__2[[#This Row],[Quantity]]</f>
        <v>633.79999999999995</v>
      </c>
      <c r="I15" s="9">
        <v>316.89999999999998</v>
      </c>
      <c r="J15" s="9">
        <f>Sales_Fact__2[[#This Row],[Unit_Price]]*Sales_Fact__2[[#This Row],[Quantity]]</f>
        <v>633.79999999999995</v>
      </c>
      <c r="K15">
        <v>0.3</v>
      </c>
      <c r="L15" t="s">
        <v>1825</v>
      </c>
      <c r="M15" s="9">
        <v>443.66</v>
      </c>
    </row>
    <row r="16" spans="1:16" x14ac:dyDescent="0.35">
      <c r="A16" t="s">
        <v>1839</v>
      </c>
      <c r="B16">
        <f t="shared" si="0"/>
        <v>2025</v>
      </c>
      <c r="C16" s="8">
        <v>45829</v>
      </c>
      <c r="D16" t="s">
        <v>1091</v>
      </c>
      <c r="E16" t="s">
        <v>1595</v>
      </c>
      <c r="F16" t="s">
        <v>1800</v>
      </c>
      <c r="G16" s="4">
        <v>4</v>
      </c>
      <c r="H16">
        <f>Sales_Fact__2[[#This Row],[Unit_Price]]*Sales_Fact__2[[#This Row],[Quantity]]</f>
        <v>1613.88</v>
      </c>
      <c r="I16" s="9">
        <v>403.47</v>
      </c>
      <c r="J16" s="9">
        <f>Sales_Fact__2[[#This Row],[Unit_Price]]*Sales_Fact__2[[#This Row],[Quantity]]</f>
        <v>1613.88</v>
      </c>
      <c r="K16">
        <v>0.28999999999999998</v>
      </c>
      <c r="L16" t="s">
        <v>1825</v>
      </c>
      <c r="M16" s="9">
        <v>1145.8548000000001</v>
      </c>
    </row>
    <row r="17" spans="1:13" x14ac:dyDescent="0.35">
      <c r="A17" t="s">
        <v>1840</v>
      </c>
      <c r="B17">
        <f t="shared" si="0"/>
        <v>2024</v>
      </c>
      <c r="C17" s="8">
        <v>45636</v>
      </c>
      <c r="D17" t="s">
        <v>1348</v>
      </c>
      <c r="E17" t="s">
        <v>1619</v>
      </c>
      <c r="F17" t="s">
        <v>1785</v>
      </c>
      <c r="G17" s="4">
        <v>2</v>
      </c>
      <c r="H17">
        <f>Sales_Fact__2[[#This Row],[Unit_Price]]*Sales_Fact__2[[#This Row],[Quantity]]</f>
        <v>1742.68</v>
      </c>
      <c r="I17" s="9">
        <v>871.34</v>
      </c>
      <c r="J17" s="9">
        <f>Sales_Fact__2[[#This Row],[Unit_Price]]*Sales_Fact__2[[#This Row],[Quantity]]</f>
        <v>1742.68</v>
      </c>
      <c r="K17">
        <v>0.04</v>
      </c>
      <c r="L17" t="s">
        <v>1828</v>
      </c>
      <c r="M17" s="9">
        <v>2509.4591999999998</v>
      </c>
    </row>
    <row r="18" spans="1:13" x14ac:dyDescent="0.35">
      <c r="A18" t="s">
        <v>1841</v>
      </c>
      <c r="B18">
        <f t="shared" si="0"/>
        <v>2025</v>
      </c>
      <c r="C18" s="8">
        <v>45913</v>
      </c>
      <c r="D18" t="s">
        <v>877</v>
      </c>
      <c r="E18" t="s">
        <v>1677</v>
      </c>
      <c r="F18" t="s">
        <v>1812</v>
      </c>
      <c r="G18" s="4">
        <v>2</v>
      </c>
      <c r="H18">
        <f>Sales_Fact__2[[#This Row],[Unit_Price]]*Sales_Fact__2[[#This Row],[Quantity]]</f>
        <v>903.96</v>
      </c>
      <c r="I18" s="9">
        <v>451.98</v>
      </c>
      <c r="J18" s="9">
        <f>Sales_Fact__2[[#This Row],[Unit_Price]]*Sales_Fact__2[[#This Row],[Quantity]]</f>
        <v>903.96</v>
      </c>
      <c r="K18">
        <v>0.25</v>
      </c>
      <c r="L18" t="s">
        <v>1823</v>
      </c>
      <c r="M18" s="9">
        <v>677.97</v>
      </c>
    </row>
    <row r="19" spans="1:13" x14ac:dyDescent="0.35">
      <c r="A19" t="s">
        <v>1842</v>
      </c>
      <c r="B19">
        <f t="shared" si="0"/>
        <v>2024</v>
      </c>
      <c r="C19" s="8">
        <v>45637</v>
      </c>
      <c r="D19" t="s">
        <v>287</v>
      </c>
      <c r="E19" t="s">
        <v>1601</v>
      </c>
      <c r="F19" t="s">
        <v>1768</v>
      </c>
      <c r="G19" s="4">
        <v>2</v>
      </c>
      <c r="H19">
        <f>Sales_Fact__2[[#This Row],[Unit_Price]]*Sales_Fact__2[[#This Row],[Quantity]]</f>
        <v>1005.38</v>
      </c>
      <c r="I19" s="9">
        <v>502.69</v>
      </c>
      <c r="J19" s="9">
        <f>Sales_Fact__2[[#This Row],[Unit_Price]]*Sales_Fact__2[[#This Row],[Quantity]]</f>
        <v>1005.38</v>
      </c>
      <c r="K19">
        <v>0.23</v>
      </c>
      <c r="L19" t="s">
        <v>1823</v>
      </c>
      <c r="M19" s="9">
        <v>774.14260000000002</v>
      </c>
    </row>
    <row r="20" spans="1:13" x14ac:dyDescent="0.35">
      <c r="A20" t="s">
        <v>1843</v>
      </c>
      <c r="B20">
        <f t="shared" si="0"/>
        <v>2024</v>
      </c>
      <c r="C20" s="8">
        <v>45517</v>
      </c>
      <c r="D20" t="s">
        <v>337</v>
      </c>
      <c r="E20" t="s">
        <v>1625</v>
      </c>
      <c r="F20" t="s">
        <v>1768</v>
      </c>
      <c r="G20" s="4">
        <v>2</v>
      </c>
      <c r="H20">
        <f>Sales_Fact__2[[#This Row],[Unit_Price]]*Sales_Fact__2[[#This Row],[Quantity]]</f>
        <v>1118.46</v>
      </c>
      <c r="I20" s="9">
        <v>559.23</v>
      </c>
      <c r="J20" s="9">
        <f>Sales_Fact__2[[#This Row],[Unit_Price]]*Sales_Fact__2[[#This Row],[Quantity]]</f>
        <v>1118.46</v>
      </c>
      <c r="K20">
        <v>0.25</v>
      </c>
      <c r="L20" t="s">
        <v>1828</v>
      </c>
      <c r="M20" s="9">
        <v>838.84500000000003</v>
      </c>
    </row>
    <row r="21" spans="1:13" x14ac:dyDescent="0.35">
      <c r="A21" t="s">
        <v>1844</v>
      </c>
      <c r="B21">
        <f t="shared" si="0"/>
        <v>2024</v>
      </c>
      <c r="C21" s="8">
        <v>45369</v>
      </c>
      <c r="D21" t="s">
        <v>766</v>
      </c>
      <c r="E21" t="s">
        <v>1667</v>
      </c>
      <c r="F21" t="s">
        <v>1796</v>
      </c>
      <c r="G21" s="4">
        <v>4</v>
      </c>
      <c r="H21">
        <f>Sales_Fact__2[[#This Row],[Unit_Price]]*Sales_Fact__2[[#This Row],[Quantity]]</f>
        <v>2055.92</v>
      </c>
      <c r="I21" s="9">
        <v>513.98</v>
      </c>
      <c r="J21" s="9">
        <f>Sales_Fact__2[[#This Row],[Unit_Price]]*Sales_Fact__2[[#This Row],[Quantity]]</f>
        <v>2055.92</v>
      </c>
      <c r="K21">
        <v>0.04</v>
      </c>
      <c r="L21" t="s">
        <v>1828</v>
      </c>
      <c r="M21" s="9">
        <v>1782.4512</v>
      </c>
    </row>
    <row r="22" spans="1:13" x14ac:dyDescent="0.35">
      <c r="A22" t="s">
        <v>1845</v>
      </c>
      <c r="B22">
        <f t="shared" si="0"/>
        <v>2025</v>
      </c>
      <c r="C22" s="8">
        <v>45843</v>
      </c>
      <c r="D22" t="s">
        <v>486</v>
      </c>
      <c r="E22" t="s">
        <v>1691</v>
      </c>
      <c r="F22" t="s">
        <v>1806</v>
      </c>
      <c r="G22" s="4">
        <v>3</v>
      </c>
      <c r="H22">
        <f>Sales_Fact__2[[#This Row],[Unit_Price]]*Sales_Fact__2[[#This Row],[Quantity]]</f>
        <v>2958.12</v>
      </c>
      <c r="I22" s="9">
        <v>986.04</v>
      </c>
      <c r="J22" s="9">
        <f>Sales_Fact__2[[#This Row],[Unit_Price]]*Sales_Fact__2[[#This Row],[Quantity]]</f>
        <v>2958.12</v>
      </c>
      <c r="K22">
        <v>0.27</v>
      </c>
      <c r="L22" t="s">
        <v>1828</v>
      </c>
      <c r="M22" s="9">
        <v>2159.4276</v>
      </c>
    </row>
    <row r="23" spans="1:13" x14ac:dyDescent="0.35">
      <c r="A23" t="s">
        <v>1846</v>
      </c>
      <c r="B23">
        <f t="shared" si="0"/>
        <v>2024</v>
      </c>
      <c r="C23" s="8">
        <v>45447</v>
      </c>
      <c r="D23" t="s">
        <v>1234</v>
      </c>
      <c r="E23" t="s">
        <v>1633</v>
      </c>
      <c r="F23" t="s">
        <v>1809</v>
      </c>
      <c r="G23" s="4">
        <v>1</v>
      </c>
      <c r="H23">
        <f>Sales_Fact__2[[#This Row],[Unit_Price]]*Sales_Fact__2[[#This Row],[Quantity]]</f>
        <v>589.55999999999995</v>
      </c>
      <c r="I23" s="9">
        <v>589.55999999999995</v>
      </c>
      <c r="J23" s="9">
        <f>Sales_Fact__2[[#This Row],[Unit_Price]]*Sales_Fact__2[[#This Row],[Quantity]]</f>
        <v>589.55999999999995</v>
      </c>
      <c r="K23">
        <v>0.22</v>
      </c>
      <c r="L23" t="s">
        <v>1823</v>
      </c>
      <c r="M23" s="9">
        <v>459.85680000000002</v>
      </c>
    </row>
    <row r="24" spans="1:13" x14ac:dyDescent="0.35">
      <c r="A24" t="s">
        <v>1847</v>
      </c>
      <c r="B24">
        <f t="shared" si="0"/>
        <v>2024</v>
      </c>
      <c r="C24" s="8">
        <v>45394</v>
      </c>
      <c r="D24" t="s">
        <v>1465</v>
      </c>
      <c r="E24" t="s">
        <v>1685</v>
      </c>
      <c r="F24" t="s">
        <v>1788</v>
      </c>
      <c r="G24" s="4">
        <v>3</v>
      </c>
      <c r="H24">
        <f>Sales_Fact__2[[#This Row],[Unit_Price]]*Sales_Fact__2[[#This Row],[Quantity]]</f>
        <v>2938.2599999999998</v>
      </c>
      <c r="I24" s="9">
        <v>979.42</v>
      </c>
      <c r="J24" s="9">
        <f>Sales_Fact__2[[#This Row],[Unit_Price]]*Sales_Fact__2[[#This Row],[Quantity]]</f>
        <v>2938.2599999999998</v>
      </c>
      <c r="K24">
        <v>0.03</v>
      </c>
      <c r="L24" t="s">
        <v>1825</v>
      </c>
      <c r="M24" s="9">
        <v>2850.1122</v>
      </c>
    </row>
    <row r="25" spans="1:13" x14ac:dyDescent="0.35">
      <c r="A25" t="s">
        <v>1848</v>
      </c>
      <c r="B25">
        <f t="shared" si="0"/>
        <v>2024</v>
      </c>
      <c r="C25" s="8">
        <v>45466</v>
      </c>
      <c r="D25" t="s">
        <v>1150</v>
      </c>
      <c r="E25" t="s">
        <v>1571</v>
      </c>
      <c r="F25" t="s">
        <v>1781</v>
      </c>
      <c r="G25" s="4">
        <v>1</v>
      </c>
      <c r="H25">
        <f>Sales_Fact__2[[#This Row],[Unit_Price]]*Sales_Fact__2[[#This Row],[Quantity]]</f>
        <v>719.28</v>
      </c>
      <c r="I25" s="9">
        <v>719.28</v>
      </c>
      <c r="J25" s="9">
        <f>Sales_Fact__2[[#This Row],[Unit_Price]]*Sales_Fact__2[[#This Row],[Quantity]]</f>
        <v>719.28</v>
      </c>
      <c r="K25">
        <v>0.08</v>
      </c>
      <c r="L25" t="s">
        <v>1823</v>
      </c>
      <c r="M25" s="9">
        <v>661.73760000000004</v>
      </c>
    </row>
    <row r="26" spans="1:13" x14ac:dyDescent="0.35">
      <c r="A26" t="s">
        <v>1849</v>
      </c>
      <c r="B26">
        <f t="shared" si="0"/>
        <v>2025</v>
      </c>
      <c r="C26" s="8">
        <v>45908</v>
      </c>
      <c r="D26" t="s">
        <v>612</v>
      </c>
      <c r="E26" t="s">
        <v>1681</v>
      </c>
      <c r="F26" t="s">
        <v>1775</v>
      </c>
      <c r="G26" s="4">
        <v>3</v>
      </c>
      <c r="H26">
        <f>Sales_Fact__2[[#This Row],[Unit_Price]]*Sales_Fact__2[[#This Row],[Quantity]]</f>
        <v>232.79999999999998</v>
      </c>
      <c r="I26" s="9">
        <v>77.599999999999994</v>
      </c>
      <c r="J26" s="9">
        <f>Sales_Fact__2[[#This Row],[Unit_Price]]*Sales_Fact__2[[#This Row],[Quantity]]</f>
        <v>232.79999999999998</v>
      </c>
      <c r="K26">
        <v>7.0000000000000007E-2</v>
      </c>
      <c r="L26" t="s">
        <v>1823</v>
      </c>
      <c r="M26" s="9">
        <v>216.50399999999999</v>
      </c>
    </row>
    <row r="27" spans="1:13" x14ac:dyDescent="0.35">
      <c r="A27" t="s">
        <v>1850</v>
      </c>
      <c r="B27">
        <f t="shared" si="0"/>
        <v>2024</v>
      </c>
      <c r="C27" s="8">
        <v>45552</v>
      </c>
      <c r="D27" t="s">
        <v>1189</v>
      </c>
      <c r="E27" t="s">
        <v>1554</v>
      </c>
      <c r="F27" t="s">
        <v>1765</v>
      </c>
      <c r="G27" s="4">
        <v>4</v>
      </c>
      <c r="H27">
        <f>Sales_Fact__2[[#This Row],[Unit_Price]]*Sales_Fact__2[[#This Row],[Quantity]]</f>
        <v>3410.84</v>
      </c>
      <c r="I27" s="9">
        <v>852.71</v>
      </c>
      <c r="J27" s="9">
        <f>Sales_Fact__2[[#This Row],[Unit_Price]]*Sales_Fact__2[[#This Row],[Quantity]]</f>
        <v>3410.84</v>
      </c>
      <c r="K27">
        <v>0.14000000000000001</v>
      </c>
      <c r="L27" t="s">
        <v>1825</v>
      </c>
      <c r="M27" s="9">
        <v>2933.3224</v>
      </c>
    </row>
    <row r="28" spans="1:13" x14ac:dyDescent="0.35">
      <c r="A28" t="s">
        <v>1851</v>
      </c>
      <c r="B28">
        <f t="shared" si="0"/>
        <v>2024</v>
      </c>
      <c r="C28" s="8">
        <v>45294</v>
      </c>
      <c r="D28" t="s">
        <v>692</v>
      </c>
      <c r="E28" t="s">
        <v>1743</v>
      </c>
      <c r="F28" t="s">
        <v>1781</v>
      </c>
      <c r="G28" s="4">
        <v>4</v>
      </c>
      <c r="H28">
        <f>Sales_Fact__2[[#This Row],[Unit_Price]]*Sales_Fact__2[[#This Row],[Quantity]]</f>
        <v>624.64</v>
      </c>
      <c r="I28" s="9">
        <v>156.16</v>
      </c>
      <c r="J28" s="9">
        <f>Sales_Fact__2[[#This Row],[Unit_Price]]*Sales_Fact__2[[#This Row],[Quantity]]</f>
        <v>624.64</v>
      </c>
      <c r="K28">
        <v>0.14000000000000001</v>
      </c>
      <c r="L28" t="s">
        <v>1823</v>
      </c>
      <c r="M28" s="9">
        <v>599.65440000000001</v>
      </c>
    </row>
    <row r="29" spans="1:13" x14ac:dyDescent="0.35">
      <c r="A29" t="s">
        <v>1852</v>
      </c>
      <c r="B29">
        <f t="shared" si="0"/>
        <v>2025</v>
      </c>
      <c r="C29" s="8">
        <v>45710</v>
      </c>
      <c r="D29" t="s">
        <v>653</v>
      </c>
      <c r="E29" t="s">
        <v>1701</v>
      </c>
      <c r="F29" t="s">
        <v>1781</v>
      </c>
      <c r="G29" s="4">
        <v>3</v>
      </c>
      <c r="H29">
        <f>Sales_Fact__2[[#This Row],[Unit_Price]]*Sales_Fact__2[[#This Row],[Quantity]]</f>
        <v>2446.4700000000003</v>
      </c>
      <c r="I29" s="9">
        <v>815.49</v>
      </c>
      <c r="J29" s="9">
        <f>Sales_Fact__2[[#This Row],[Unit_Price]]*Sales_Fact__2[[#This Row],[Quantity]]</f>
        <v>2446.4700000000003</v>
      </c>
      <c r="K29">
        <v>0.17</v>
      </c>
      <c r="L29" t="s">
        <v>1823</v>
      </c>
      <c r="M29" s="9">
        <v>2030.5700999999999</v>
      </c>
    </row>
    <row r="30" spans="1:13" x14ac:dyDescent="0.35">
      <c r="A30" t="s">
        <v>1853</v>
      </c>
      <c r="B30">
        <f t="shared" si="0"/>
        <v>2025</v>
      </c>
      <c r="C30" s="8">
        <v>45923</v>
      </c>
      <c r="D30" t="s">
        <v>498</v>
      </c>
      <c r="E30" t="s">
        <v>1573</v>
      </c>
      <c r="F30" t="s">
        <v>1760</v>
      </c>
      <c r="G30" s="4">
        <v>2</v>
      </c>
      <c r="H30">
        <f>Sales_Fact__2[[#This Row],[Unit_Price]]*Sales_Fact__2[[#This Row],[Quantity]]</f>
        <v>148.41999999999999</v>
      </c>
      <c r="I30" s="9">
        <v>74.209999999999994</v>
      </c>
      <c r="J30" s="9">
        <f>Sales_Fact__2[[#This Row],[Unit_Price]]*Sales_Fact__2[[#This Row],[Quantity]]</f>
        <v>148.41999999999999</v>
      </c>
      <c r="K30">
        <v>0.11</v>
      </c>
      <c r="L30" t="s">
        <v>1825</v>
      </c>
      <c r="M30" s="9">
        <v>132.09379999999999</v>
      </c>
    </row>
    <row r="31" spans="1:13" x14ac:dyDescent="0.35">
      <c r="A31" t="s">
        <v>1854</v>
      </c>
      <c r="B31">
        <f t="shared" si="0"/>
        <v>2024</v>
      </c>
      <c r="C31" s="8">
        <v>45302</v>
      </c>
      <c r="D31" t="s">
        <v>1091</v>
      </c>
      <c r="E31" t="s">
        <v>1745</v>
      </c>
      <c r="F31" t="s">
        <v>1765</v>
      </c>
      <c r="G31" s="4">
        <v>2</v>
      </c>
      <c r="H31">
        <f>Sales_Fact__2[[#This Row],[Unit_Price]]*Sales_Fact__2[[#This Row],[Quantity]]</f>
        <v>903.34</v>
      </c>
      <c r="I31" s="9">
        <v>451.67</v>
      </c>
      <c r="J31" s="9">
        <f>Sales_Fact__2[[#This Row],[Unit_Price]]*Sales_Fact__2[[#This Row],[Quantity]]</f>
        <v>903.34</v>
      </c>
      <c r="K31">
        <v>0.15</v>
      </c>
      <c r="L31" t="s">
        <v>1823</v>
      </c>
      <c r="M31" s="9">
        <v>1535.6780000000001</v>
      </c>
    </row>
    <row r="32" spans="1:13" x14ac:dyDescent="0.35">
      <c r="A32" t="s">
        <v>1855</v>
      </c>
      <c r="B32">
        <f t="shared" si="0"/>
        <v>2023</v>
      </c>
      <c r="C32" s="8">
        <v>45217</v>
      </c>
      <c r="D32" t="s">
        <v>118</v>
      </c>
      <c r="E32" t="s">
        <v>1554</v>
      </c>
      <c r="F32" t="s">
        <v>1812</v>
      </c>
      <c r="G32" s="4">
        <v>1</v>
      </c>
      <c r="H32">
        <f>Sales_Fact__2[[#This Row],[Unit_Price]]*Sales_Fact__2[[#This Row],[Quantity]]</f>
        <v>429.38</v>
      </c>
      <c r="I32" s="9">
        <v>429.38</v>
      </c>
      <c r="J32" s="9">
        <f>Sales_Fact__2[[#This Row],[Unit_Price]]*Sales_Fact__2[[#This Row],[Quantity]]</f>
        <v>429.38</v>
      </c>
      <c r="K32">
        <v>0.13</v>
      </c>
      <c r="L32" t="s">
        <v>1825</v>
      </c>
      <c r="M32" s="9">
        <v>373.56060000000002</v>
      </c>
    </row>
    <row r="33" spans="1:13" x14ac:dyDescent="0.35">
      <c r="A33" t="s">
        <v>1856</v>
      </c>
      <c r="B33">
        <f t="shared" si="0"/>
        <v>2024</v>
      </c>
      <c r="C33" s="8">
        <v>45593</v>
      </c>
      <c r="D33" t="s">
        <v>1280</v>
      </c>
      <c r="E33" t="s">
        <v>1653</v>
      </c>
      <c r="F33" t="s">
        <v>1793</v>
      </c>
      <c r="G33" s="4">
        <v>2</v>
      </c>
      <c r="H33">
        <f>Sales_Fact__2[[#This Row],[Unit_Price]]*Sales_Fact__2[[#This Row],[Quantity]]</f>
        <v>297.92</v>
      </c>
      <c r="I33" s="9">
        <v>148.96</v>
      </c>
      <c r="J33" s="9">
        <f>Sales_Fact__2[[#This Row],[Unit_Price]]*Sales_Fact__2[[#This Row],[Quantity]]</f>
        <v>297.92</v>
      </c>
      <c r="K33">
        <v>0.03</v>
      </c>
      <c r="L33" t="s">
        <v>1828</v>
      </c>
      <c r="M33" s="9">
        <v>288.98239999999998</v>
      </c>
    </row>
    <row r="34" spans="1:13" x14ac:dyDescent="0.35">
      <c r="A34" t="s">
        <v>1857</v>
      </c>
      <c r="B34">
        <f t="shared" si="0"/>
        <v>2024</v>
      </c>
      <c r="C34" s="8">
        <v>45597</v>
      </c>
      <c r="D34" t="s">
        <v>1239</v>
      </c>
      <c r="E34" t="s">
        <v>1697</v>
      </c>
      <c r="F34" t="s">
        <v>1781</v>
      </c>
      <c r="G34" s="4">
        <v>4</v>
      </c>
      <c r="H34">
        <f>Sales_Fact__2[[#This Row],[Unit_Price]]*Sales_Fact__2[[#This Row],[Quantity]]</f>
        <v>1255.32</v>
      </c>
      <c r="I34" s="9">
        <v>313.83</v>
      </c>
      <c r="J34" s="9">
        <f>Sales_Fact__2[[#This Row],[Unit_Price]]*Sales_Fact__2[[#This Row],[Quantity]]</f>
        <v>1255.32</v>
      </c>
      <c r="K34">
        <v>0.08</v>
      </c>
      <c r="L34" t="s">
        <v>1823</v>
      </c>
      <c r="M34" s="9">
        <v>1154.8943999999999</v>
      </c>
    </row>
    <row r="35" spans="1:13" x14ac:dyDescent="0.35">
      <c r="A35" t="s">
        <v>1858</v>
      </c>
      <c r="B35">
        <f t="shared" si="0"/>
        <v>2024</v>
      </c>
      <c r="C35" s="8">
        <v>45620</v>
      </c>
      <c r="D35" t="s">
        <v>1399</v>
      </c>
      <c r="E35" t="s">
        <v>1571</v>
      </c>
      <c r="F35" t="s">
        <v>1775</v>
      </c>
      <c r="G35" s="4">
        <v>2</v>
      </c>
      <c r="H35">
        <f>Sales_Fact__2[[#This Row],[Unit_Price]]*Sales_Fact__2[[#This Row],[Quantity]]</f>
        <v>1434.62</v>
      </c>
      <c r="I35" s="9">
        <v>717.31</v>
      </c>
      <c r="J35" s="9">
        <f>Sales_Fact__2[[#This Row],[Unit_Price]]*Sales_Fact__2[[#This Row],[Quantity]]</f>
        <v>1434.62</v>
      </c>
      <c r="K35">
        <v>0.15</v>
      </c>
      <c r="L35" t="s">
        <v>1823</v>
      </c>
      <c r="M35" s="9">
        <v>1219.4269999999999</v>
      </c>
    </row>
    <row r="36" spans="1:13" x14ac:dyDescent="0.35">
      <c r="A36" t="s">
        <v>1859</v>
      </c>
      <c r="B36">
        <f t="shared" si="0"/>
        <v>2023</v>
      </c>
      <c r="C36" s="8">
        <v>45215</v>
      </c>
      <c r="D36" t="s">
        <v>1079</v>
      </c>
      <c r="E36" t="s">
        <v>1705</v>
      </c>
      <c r="F36" t="s">
        <v>1756</v>
      </c>
      <c r="G36" s="4">
        <v>2</v>
      </c>
      <c r="H36">
        <f>Sales_Fact__2[[#This Row],[Unit_Price]]*Sales_Fact__2[[#This Row],[Quantity]]</f>
        <v>1746.44</v>
      </c>
      <c r="I36" s="9">
        <v>873.22</v>
      </c>
      <c r="J36" s="9">
        <f>Sales_Fact__2[[#This Row],[Unit_Price]]*Sales_Fact__2[[#This Row],[Quantity]]</f>
        <v>1746.44</v>
      </c>
      <c r="K36">
        <v>0.18</v>
      </c>
      <c r="L36" t="s">
        <v>1823</v>
      </c>
      <c r="M36" s="9">
        <v>2148.1212</v>
      </c>
    </row>
    <row r="37" spans="1:13" x14ac:dyDescent="0.35">
      <c r="A37" t="s">
        <v>1860</v>
      </c>
      <c r="B37">
        <f t="shared" si="0"/>
        <v>2025</v>
      </c>
      <c r="C37" s="8">
        <v>45878</v>
      </c>
      <c r="D37" t="s">
        <v>707</v>
      </c>
      <c r="E37" t="s">
        <v>1579</v>
      </c>
      <c r="F37" t="s">
        <v>1765</v>
      </c>
      <c r="G37" s="4">
        <v>4</v>
      </c>
      <c r="H37">
        <f>Sales_Fact__2[[#This Row],[Unit_Price]]*Sales_Fact__2[[#This Row],[Quantity]]</f>
        <v>437.44</v>
      </c>
      <c r="I37" s="9">
        <v>109.36</v>
      </c>
      <c r="J37" s="9">
        <f>Sales_Fact__2[[#This Row],[Unit_Price]]*Sales_Fact__2[[#This Row],[Quantity]]</f>
        <v>437.44</v>
      </c>
      <c r="K37">
        <v>0.19</v>
      </c>
      <c r="L37" t="s">
        <v>1828</v>
      </c>
      <c r="M37" s="9">
        <v>354.32639999999998</v>
      </c>
    </row>
    <row r="38" spans="1:13" x14ac:dyDescent="0.35">
      <c r="A38" t="s">
        <v>1861</v>
      </c>
      <c r="B38">
        <f t="shared" si="0"/>
        <v>2024</v>
      </c>
      <c r="C38" s="8">
        <v>45635</v>
      </c>
      <c r="D38" t="s">
        <v>309</v>
      </c>
      <c r="E38" t="s">
        <v>1554</v>
      </c>
      <c r="F38" t="s">
        <v>1778</v>
      </c>
      <c r="G38" s="4">
        <v>3</v>
      </c>
      <c r="H38">
        <f>Sales_Fact__2[[#This Row],[Unit_Price]]*Sales_Fact__2[[#This Row],[Quantity]]</f>
        <v>1678.56</v>
      </c>
      <c r="I38" s="9">
        <v>559.52</v>
      </c>
      <c r="J38" s="9">
        <f>Sales_Fact__2[[#This Row],[Unit_Price]]*Sales_Fact__2[[#This Row],[Quantity]]</f>
        <v>1678.56</v>
      </c>
      <c r="K38">
        <v>0.16</v>
      </c>
      <c r="L38" t="s">
        <v>1825</v>
      </c>
      <c r="M38" s="9">
        <v>1409.9903999999999</v>
      </c>
    </row>
    <row r="39" spans="1:13" x14ac:dyDescent="0.35">
      <c r="A39" t="s">
        <v>1862</v>
      </c>
      <c r="B39">
        <f t="shared" si="0"/>
        <v>2024</v>
      </c>
      <c r="C39" s="8">
        <v>45329</v>
      </c>
      <c r="D39" t="s">
        <v>1512</v>
      </c>
      <c r="E39" t="s">
        <v>1567</v>
      </c>
      <c r="F39" t="s">
        <v>1806</v>
      </c>
      <c r="G39" s="4">
        <v>3</v>
      </c>
      <c r="H39">
        <f>Sales_Fact__2[[#This Row],[Unit_Price]]*Sales_Fact__2[[#This Row],[Quantity]]</f>
        <v>365.28000000000003</v>
      </c>
      <c r="I39" s="9">
        <v>121.76</v>
      </c>
      <c r="J39" s="9">
        <f>Sales_Fact__2[[#This Row],[Unit_Price]]*Sales_Fact__2[[#This Row],[Quantity]]</f>
        <v>365.28000000000003</v>
      </c>
      <c r="K39">
        <v>0.27</v>
      </c>
      <c r="L39" t="s">
        <v>1825</v>
      </c>
      <c r="M39" s="9">
        <v>266.65440000000001</v>
      </c>
    </row>
    <row r="40" spans="1:13" x14ac:dyDescent="0.35">
      <c r="A40" t="s">
        <v>1863</v>
      </c>
      <c r="B40">
        <f t="shared" si="0"/>
        <v>2024</v>
      </c>
      <c r="C40" s="8">
        <v>45378</v>
      </c>
      <c r="D40" t="s">
        <v>621</v>
      </c>
      <c r="E40" t="s">
        <v>1613</v>
      </c>
      <c r="F40" t="s">
        <v>1796</v>
      </c>
      <c r="G40" s="4">
        <v>4</v>
      </c>
      <c r="H40">
        <f>Sales_Fact__2[[#This Row],[Unit_Price]]*Sales_Fact__2[[#This Row],[Quantity]]</f>
        <v>2941.28</v>
      </c>
      <c r="I40" s="9">
        <v>735.32</v>
      </c>
      <c r="J40" s="9">
        <f>Sales_Fact__2[[#This Row],[Unit_Price]]*Sales_Fact__2[[#This Row],[Quantity]]</f>
        <v>2941.28</v>
      </c>
      <c r="K40">
        <v>0.06</v>
      </c>
      <c r="L40" t="s">
        <v>1828</v>
      </c>
      <c r="M40" s="9">
        <v>2764.8031999999998</v>
      </c>
    </row>
    <row r="41" spans="1:13" x14ac:dyDescent="0.35">
      <c r="A41" t="s">
        <v>1864</v>
      </c>
      <c r="B41">
        <f t="shared" si="0"/>
        <v>2023</v>
      </c>
      <c r="C41" s="8">
        <v>45264</v>
      </c>
      <c r="D41" t="s">
        <v>1336</v>
      </c>
      <c r="E41" t="s">
        <v>1735</v>
      </c>
      <c r="F41" t="s">
        <v>1765</v>
      </c>
      <c r="G41" s="4">
        <v>2</v>
      </c>
      <c r="H41">
        <f>Sales_Fact__2[[#This Row],[Unit_Price]]*Sales_Fact__2[[#This Row],[Quantity]]</f>
        <v>1201.46</v>
      </c>
      <c r="I41" s="9">
        <v>600.73</v>
      </c>
      <c r="J41" s="9">
        <f>Sales_Fact__2[[#This Row],[Unit_Price]]*Sales_Fact__2[[#This Row],[Quantity]]</f>
        <v>1201.46</v>
      </c>
      <c r="K41">
        <v>0.08</v>
      </c>
      <c r="L41" t="s">
        <v>1823</v>
      </c>
      <c r="M41" s="9">
        <v>1105.3432</v>
      </c>
    </row>
    <row r="42" spans="1:13" x14ac:dyDescent="0.35">
      <c r="A42" t="s">
        <v>1865</v>
      </c>
      <c r="B42">
        <f t="shared" si="0"/>
        <v>2024</v>
      </c>
      <c r="C42" s="8">
        <v>45486</v>
      </c>
      <c r="D42" t="s">
        <v>263</v>
      </c>
      <c r="E42" t="s">
        <v>1599</v>
      </c>
      <c r="F42" t="s">
        <v>1812</v>
      </c>
      <c r="G42" s="4">
        <v>2</v>
      </c>
      <c r="H42">
        <f>Sales_Fact__2[[#This Row],[Unit_Price]]*Sales_Fact__2[[#This Row],[Quantity]]</f>
        <v>1747.72</v>
      </c>
      <c r="I42" s="9">
        <v>873.86</v>
      </c>
      <c r="J42" s="9">
        <f>Sales_Fact__2[[#This Row],[Unit_Price]]*Sales_Fact__2[[#This Row],[Quantity]]</f>
        <v>1747.72</v>
      </c>
      <c r="K42">
        <v>7.0000000000000007E-2</v>
      </c>
      <c r="L42" t="s">
        <v>1828</v>
      </c>
      <c r="M42" s="9">
        <v>1625.3796</v>
      </c>
    </row>
    <row r="43" spans="1:13" x14ac:dyDescent="0.35">
      <c r="A43" t="s">
        <v>1866</v>
      </c>
      <c r="B43">
        <f t="shared" si="0"/>
        <v>2023</v>
      </c>
      <c r="C43" s="8">
        <v>45241</v>
      </c>
      <c r="D43" t="s">
        <v>953</v>
      </c>
      <c r="E43" t="s">
        <v>1593</v>
      </c>
      <c r="F43" t="s">
        <v>1781</v>
      </c>
      <c r="G43" s="4">
        <v>3</v>
      </c>
      <c r="H43">
        <f>Sales_Fact__2[[#This Row],[Unit_Price]]*Sales_Fact__2[[#This Row],[Quantity]]</f>
        <v>1027.4100000000001</v>
      </c>
      <c r="I43" s="9">
        <v>342.47</v>
      </c>
      <c r="J43" s="9">
        <f>Sales_Fact__2[[#This Row],[Unit_Price]]*Sales_Fact__2[[#This Row],[Quantity]]</f>
        <v>1027.4100000000001</v>
      </c>
      <c r="K43">
        <v>0.08</v>
      </c>
      <c r="L43" t="s">
        <v>1825</v>
      </c>
      <c r="M43" s="9">
        <v>945.21720000000016</v>
      </c>
    </row>
    <row r="44" spans="1:13" x14ac:dyDescent="0.35">
      <c r="A44" t="s">
        <v>1867</v>
      </c>
      <c r="B44">
        <f t="shared" si="0"/>
        <v>2024</v>
      </c>
      <c r="C44" s="8">
        <v>45649</v>
      </c>
      <c r="D44" t="s">
        <v>1052</v>
      </c>
      <c r="E44" t="s">
        <v>1605</v>
      </c>
      <c r="F44" t="s">
        <v>1785</v>
      </c>
      <c r="G44" s="4">
        <v>2</v>
      </c>
      <c r="H44">
        <f>Sales_Fact__2[[#This Row],[Unit_Price]]*Sales_Fact__2[[#This Row],[Quantity]]</f>
        <v>1830.3</v>
      </c>
      <c r="I44" s="9">
        <v>915.15</v>
      </c>
      <c r="J44" s="9">
        <f>Sales_Fact__2[[#This Row],[Unit_Price]]*Sales_Fact__2[[#This Row],[Quantity]]</f>
        <v>1830.3</v>
      </c>
      <c r="K44">
        <v>0.16</v>
      </c>
      <c r="L44" t="s">
        <v>1825</v>
      </c>
      <c r="M44" s="9">
        <v>1537.452</v>
      </c>
    </row>
    <row r="45" spans="1:13" x14ac:dyDescent="0.35">
      <c r="A45" t="s">
        <v>1868</v>
      </c>
      <c r="B45">
        <f t="shared" si="0"/>
        <v>2025</v>
      </c>
      <c r="C45" s="8">
        <v>45677</v>
      </c>
      <c r="D45" t="s">
        <v>303</v>
      </c>
      <c r="E45" t="s">
        <v>1613</v>
      </c>
      <c r="F45" t="s">
        <v>1806</v>
      </c>
      <c r="G45" s="4">
        <v>2</v>
      </c>
      <c r="H45">
        <f>Sales_Fact__2[[#This Row],[Unit_Price]]*Sales_Fact__2[[#This Row],[Quantity]]</f>
        <v>1726.22</v>
      </c>
      <c r="I45" s="9">
        <v>863.11</v>
      </c>
      <c r="J45" s="9">
        <f>Sales_Fact__2[[#This Row],[Unit_Price]]*Sales_Fact__2[[#This Row],[Quantity]]</f>
        <v>1726.22</v>
      </c>
      <c r="K45">
        <v>0.28000000000000003</v>
      </c>
      <c r="L45" t="s">
        <v>1825</v>
      </c>
      <c r="M45" s="9">
        <v>1864.3176000000001</v>
      </c>
    </row>
    <row r="46" spans="1:13" x14ac:dyDescent="0.35">
      <c r="A46" t="s">
        <v>1869</v>
      </c>
      <c r="B46">
        <f t="shared" si="0"/>
        <v>2024</v>
      </c>
      <c r="C46" s="8">
        <v>45538</v>
      </c>
      <c r="D46" t="s">
        <v>662</v>
      </c>
      <c r="E46" t="s">
        <v>1633</v>
      </c>
      <c r="F46" t="s">
        <v>1793</v>
      </c>
      <c r="G46" s="4">
        <v>2</v>
      </c>
      <c r="H46">
        <f>Sales_Fact__2[[#This Row],[Unit_Price]]*Sales_Fact__2[[#This Row],[Quantity]]</f>
        <v>418.64</v>
      </c>
      <c r="I46" s="9">
        <v>209.32</v>
      </c>
      <c r="J46" s="9">
        <f>Sales_Fact__2[[#This Row],[Unit_Price]]*Sales_Fact__2[[#This Row],[Quantity]]</f>
        <v>418.64</v>
      </c>
      <c r="K46">
        <v>0.23</v>
      </c>
      <c r="L46" t="s">
        <v>1828</v>
      </c>
      <c r="M46" s="9">
        <v>322.3528</v>
      </c>
    </row>
    <row r="47" spans="1:13" x14ac:dyDescent="0.35">
      <c r="A47" t="s">
        <v>1870</v>
      </c>
      <c r="B47">
        <f t="shared" si="0"/>
        <v>2024</v>
      </c>
      <c r="C47" s="8">
        <v>45606</v>
      </c>
      <c r="D47" t="s">
        <v>1448</v>
      </c>
      <c r="E47" t="s">
        <v>1665</v>
      </c>
      <c r="F47" t="s">
        <v>1781</v>
      </c>
      <c r="G47" s="4">
        <v>4</v>
      </c>
      <c r="H47">
        <f>Sales_Fact__2[[#This Row],[Unit_Price]]*Sales_Fact__2[[#This Row],[Quantity]]</f>
        <v>1154.4000000000001</v>
      </c>
      <c r="I47" s="9">
        <v>288.60000000000002</v>
      </c>
      <c r="J47" s="9">
        <f>Sales_Fact__2[[#This Row],[Unit_Price]]*Sales_Fact__2[[#This Row],[Quantity]]</f>
        <v>1154.4000000000001</v>
      </c>
      <c r="K47">
        <v>0.09</v>
      </c>
      <c r="L47" t="s">
        <v>1825</v>
      </c>
      <c r="M47" s="9">
        <v>1050.5039999999999</v>
      </c>
    </row>
    <row r="48" spans="1:13" x14ac:dyDescent="0.35">
      <c r="A48" t="s">
        <v>1871</v>
      </c>
      <c r="B48">
        <f t="shared" si="0"/>
        <v>2024</v>
      </c>
      <c r="C48" s="8">
        <v>45570</v>
      </c>
      <c r="D48" t="s">
        <v>257</v>
      </c>
      <c r="E48" t="s">
        <v>1703</v>
      </c>
      <c r="F48" t="s">
        <v>1803</v>
      </c>
      <c r="G48" s="4">
        <v>1</v>
      </c>
      <c r="H48">
        <f>Sales_Fact__2[[#This Row],[Unit_Price]]*Sales_Fact__2[[#This Row],[Quantity]]</f>
        <v>418.69</v>
      </c>
      <c r="I48" s="9">
        <v>418.69</v>
      </c>
      <c r="J48" s="9">
        <f>Sales_Fact__2[[#This Row],[Unit_Price]]*Sales_Fact__2[[#This Row],[Quantity]]</f>
        <v>418.69</v>
      </c>
      <c r="K48">
        <v>0.06</v>
      </c>
      <c r="L48" t="s">
        <v>1825</v>
      </c>
      <c r="M48" s="9">
        <v>393.5686</v>
      </c>
    </row>
    <row r="49" spans="1:13" x14ac:dyDescent="0.35">
      <c r="A49" t="s">
        <v>1872</v>
      </c>
      <c r="B49">
        <f t="shared" si="0"/>
        <v>2024</v>
      </c>
      <c r="C49" s="8">
        <v>45466</v>
      </c>
      <c r="D49" t="s">
        <v>44</v>
      </c>
      <c r="E49" t="s">
        <v>1607</v>
      </c>
      <c r="F49" t="s">
        <v>1791</v>
      </c>
      <c r="G49" s="4">
        <v>1</v>
      </c>
      <c r="H49">
        <f>Sales_Fact__2[[#This Row],[Unit_Price]]*Sales_Fact__2[[#This Row],[Quantity]]</f>
        <v>135.78</v>
      </c>
      <c r="I49" s="9">
        <v>135.78</v>
      </c>
      <c r="J49" s="9">
        <f>Sales_Fact__2[[#This Row],[Unit_Price]]*Sales_Fact__2[[#This Row],[Quantity]]</f>
        <v>135.78</v>
      </c>
      <c r="K49">
        <v>0.14000000000000001</v>
      </c>
      <c r="L49" t="s">
        <v>1825</v>
      </c>
      <c r="M49" s="9">
        <v>116.77079999999999</v>
      </c>
    </row>
    <row r="50" spans="1:13" x14ac:dyDescent="0.35">
      <c r="A50" t="s">
        <v>1873</v>
      </c>
      <c r="B50">
        <f t="shared" si="0"/>
        <v>2023</v>
      </c>
      <c r="C50" s="8">
        <v>45218</v>
      </c>
      <c r="D50" t="s">
        <v>662</v>
      </c>
      <c r="E50" t="s">
        <v>1635</v>
      </c>
      <c r="F50" t="s">
        <v>1806</v>
      </c>
      <c r="G50" s="4">
        <v>1</v>
      </c>
      <c r="H50">
        <f>Sales_Fact__2[[#This Row],[Unit_Price]]*Sales_Fact__2[[#This Row],[Quantity]]</f>
        <v>517.13</v>
      </c>
      <c r="I50" s="9">
        <v>517.13</v>
      </c>
      <c r="J50" s="9">
        <f>Sales_Fact__2[[#This Row],[Unit_Price]]*Sales_Fact__2[[#This Row],[Quantity]]</f>
        <v>517.13</v>
      </c>
      <c r="K50">
        <v>0.28000000000000003</v>
      </c>
      <c r="L50" t="s">
        <v>1823</v>
      </c>
      <c r="M50" s="9">
        <v>372.33359999999999</v>
      </c>
    </row>
    <row r="51" spans="1:13" x14ac:dyDescent="0.35">
      <c r="A51" t="s">
        <v>1874</v>
      </c>
      <c r="B51">
        <f t="shared" si="0"/>
        <v>2024</v>
      </c>
      <c r="C51" s="8">
        <v>45607</v>
      </c>
      <c r="D51" t="s">
        <v>1303</v>
      </c>
      <c r="E51" t="s">
        <v>1589</v>
      </c>
      <c r="F51" t="s">
        <v>1803</v>
      </c>
      <c r="G51" s="4">
        <v>2</v>
      </c>
      <c r="H51">
        <f>Sales_Fact__2[[#This Row],[Unit_Price]]*Sales_Fact__2[[#This Row],[Quantity]]</f>
        <v>769.32</v>
      </c>
      <c r="I51" s="9">
        <v>384.66</v>
      </c>
      <c r="J51" s="9">
        <f>Sales_Fact__2[[#This Row],[Unit_Price]]*Sales_Fact__2[[#This Row],[Quantity]]</f>
        <v>769.32</v>
      </c>
      <c r="K51">
        <v>0.08</v>
      </c>
      <c r="L51" t="s">
        <v>1828</v>
      </c>
      <c r="M51" s="9">
        <v>707.77440000000013</v>
      </c>
    </row>
    <row r="52" spans="1:13" x14ac:dyDescent="0.35">
      <c r="A52" t="s">
        <v>1875</v>
      </c>
      <c r="B52">
        <f t="shared" si="0"/>
        <v>2023</v>
      </c>
      <c r="C52" s="8">
        <v>45291</v>
      </c>
      <c r="D52" t="s">
        <v>257</v>
      </c>
      <c r="E52" t="s">
        <v>1651</v>
      </c>
      <c r="F52" t="s">
        <v>1785</v>
      </c>
      <c r="G52" s="4">
        <v>3</v>
      </c>
      <c r="H52">
        <f>Sales_Fact__2[[#This Row],[Unit_Price]]*Sales_Fact__2[[#This Row],[Quantity]]</f>
        <v>251.10000000000002</v>
      </c>
      <c r="I52" s="9">
        <v>83.7</v>
      </c>
      <c r="J52" s="9">
        <f>Sales_Fact__2[[#This Row],[Unit_Price]]*Sales_Fact__2[[#This Row],[Quantity]]</f>
        <v>251.10000000000002</v>
      </c>
      <c r="K52">
        <v>0.24</v>
      </c>
      <c r="L52" t="s">
        <v>1825</v>
      </c>
      <c r="M52" s="9">
        <v>190.83600000000001</v>
      </c>
    </row>
    <row r="53" spans="1:13" x14ac:dyDescent="0.35">
      <c r="A53" t="s">
        <v>1876</v>
      </c>
      <c r="B53">
        <f t="shared" si="0"/>
        <v>2025</v>
      </c>
      <c r="C53" s="8">
        <v>45689</v>
      </c>
      <c r="D53" t="s">
        <v>480</v>
      </c>
      <c r="E53" t="s">
        <v>1685</v>
      </c>
      <c r="F53" t="s">
        <v>1778</v>
      </c>
      <c r="G53" s="4">
        <v>3</v>
      </c>
      <c r="H53">
        <f>Sales_Fact__2[[#This Row],[Unit_Price]]*Sales_Fact__2[[#This Row],[Quantity]]</f>
        <v>229.70999999999998</v>
      </c>
      <c r="I53" s="9">
        <v>76.569999999999993</v>
      </c>
      <c r="J53" s="9">
        <f>Sales_Fact__2[[#This Row],[Unit_Price]]*Sales_Fact__2[[#This Row],[Quantity]]</f>
        <v>229.70999999999998</v>
      </c>
      <c r="K53">
        <v>0.26</v>
      </c>
      <c r="L53" t="s">
        <v>1823</v>
      </c>
      <c r="M53" s="9">
        <v>169.9854</v>
      </c>
    </row>
    <row r="54" spans="1:13" x14ac:dyDescent="0.35">
      <c r="A54" t="s">
        <v>1877</v>
      </c>
      <c r="B54">
        <f t="shared" si="0"/>
        <v>2025</v>
      </c>
      <c r="C54" s="8">
        <v>45894</v>
      </c>
      <c r="D54" t="s">
        <v>498</v>
      </c>
      <c r="E54" t="s">
        <v>1725</v>
      </c>
      <c r="F54" t="s">
        <v>1775</v>
      </c>
      <c r="G54" s="4">
        <v>3</v>
      </c>
      <c r="H54">
        <f>Sales_Fact__2[[#This Row],[Unit_Price]]*Sales_Fact__2[[#This Row],[Quantity]]</f>
        <v>1541.94</v>
      </c>
      <c r="I54" s="9">
        <v>513.98</v>
      </c>
      <c r="J54" s="9">
        <f>Sales_Fact__2[[#This Row],[Unit_Price]]*Sales_Fact__2[[#This Row],[Quantity]]</f>
        <v>1541.94</v>
      </c>
      <c r="K54">
        <v>0.14000000000000001</v>
      </c>
      <c r="L54" t="s">
        <v>1823</v>
      </c>
      <c r="M54" s="9">
        <v>486.06330000000003</v>
      </c>
    </row>
    <row r="55" spans="1:13" x14ac:dyDescent="0.35">
      <c r="A55" t="s">
        <v>1878</v>
      </c>
      <c r="B55">
        <f t="shared" si="0"/>
        <v>2025</v>
      </c>
      <c r="C55" s="8">
        <v>45677</v>
      </c>
      <c r="D55" t="s">
        <v>1019</v>
      </c>
      <c r="E55" t="s">
        <v>1587</v>
      </c>
      <c r="F55" t="s">
        <v>1781</v>
      </c>
      <c r="G55" s="4">
        <v>1</v>
      </c>
      <c r="H55">
        <f>Sales_Fact__2[[#This Row],[Unit_Price]]*Sales_Fact__2[[#This Row],[Quantity]]</f>
        <v>900.35</v>
      </c>
      <c r="I55" s="9">
        <v>900.35</v>
      </c>
      <c r="J55" s="9">
        <f>Sales_Fact__2[[#This Row],[Unit_Price]]*Sales_Fact__2[[#This Row],[Quantity]]</f>
        <v>900.35</v>
      </c>
      <c r="K55">
        <v>0.13</v>
      </c>
      <c r="L55" t="s">
        <v>1828</v>
      </c>
      <c r="M55" s="9">
        <v>783.30449999999996</v>
      </c>
    </row>
    <row r="56" spans="1:13" x14ac:dyDescent="0.35">
      <c r="A56" t="s">
        <v>1879</v>
      </c>
      <c r="B56">
        <f t="shared" si="0"/>
        <v>2025</v>
      </c>
      <c r="C56" s="8">
        <v>45706</v>
      </c>
      <c r="D56" t="s">
        <v>340</v>
      </c>
      <c r="E56" t="s">
        <v>1627</v>
      </c>
      <c r="F56" t="s">
        <v>1788</v>
      </c>
      <c r="G56" s="4">
        <v>4</v>
      </c>
      <c r="H56">
        <f>Sales_Fact__2[[#This Row],[Unit_Price]]*Sales_Fact__2[[#This Row],[Quantity]]</f>
        <v>1712.36</v>
      </c>
      <c r="I56" s="9">
        <v>428.09</v>
      </c>
      <c r="J56" s="9">
        <f>Sales_Fact__2[[#This Row],[Unit_Price]]*Sales_Fact__2[[#This Row],[Quantity]]</f>
        <v>1712.36</v>
      </c>
      <c r="K56">
        <v>7.0000000000000007E-2</v>
      </c>
      <c r="L56" t="s">
        <v>1823</v>
      </c>
      <c r="M56" s="9">
        <v>1592.4947999999999</v>
      </c>
    </row>
    <row r="57" spans="1:13" x14ac:dyDescent="0.35">
      <c r="A57" t="s">
        <v>1880</v>
      </c>
      <c r="B57">
        <f t="shared" si="0"/>
        <v>2024</v>
      </c>
      <c r="C57" s="8">
        <v>45589</v>
      </c>
      <c r="D57" t="s">
        <v>1291</v>
      </c>
      <c r="E57" t="s">
        <v>1645</v>
      </c>
      <c r="F57" t="s">
        <v>1791</v>
      </c>
      <c r="G57" s="4">
        <v>2</v>
      </c>
      <c r="H57">
        <f>Sales_Fact__2[[#This Row],[Unit_Price]]*Sales_Fact__2[[#This Row],[Quantity]]</f>
        <v>1119.42</v>
      </c>
      <c r="I57" s="9">
        <v>559.71</v>
      </c>
      <c r="J57" s="9">
        <f>Sales_Fact__2[[#This Row],[Unit_Price]]*Sales_Fact__2[[#This Row],[Quantity]]</f>
        <v>1119.42</v>
      </c>
      <c r="K57">
        <v>0.3</v>
      </c>
      <c r="L57" t="s">
        <v>1828</v>
      </c>
      <c r="M57" s="9">
        <v>783.59400000000005</v>
      </c>
    </row>
    <row r="58" spans="1:13" x14ac:dyDescent="0.35">
      <c r="A58" t="s">
        <v>1881</v>
      </c>
      <c r="B58">
        <f t="shared" si="0"/>
        <v>2023</v>
      </c>
      <c r="C58" s="8">
        <v>45282</v>
      </c>
      <c r="D58" t="s">
        <v>291</v>
      </c>
      <c r="E58" t="s">
        <v>1615</v>
      </c>
      <c r="F58" t="s">
        <v>1775</v>
      </c>
      <c r="G58" s="4">
        <v>2</v>
      </c>
      <c r="H58">
        <f>Sales_Fact__2[[#This Row],[Unit_Price]]*Sales_Fact__2[[#This Row],[Quantity]]</f>
        <v>1667.4</v>
      </c>
      <c r="I58" s="9">
        <v>833.7</v>
      </c>
      <c r="J58" s="9">
        <f>Sales_Fact__2[[#This Row],[Unit_Price]]*Sales_Fact__2[[#This Row],[Quantity]]</f>
        <v>1667.4</v>
      </c>
      <c r="K58">
        <v>0.06</v>
      </c>
      <c r="L58" t="s">
        <v>1825</v>
      </c>
      <c r="M58" s="9">
        <v>1567.356</v>
      </c>
    </row>
    <row r="59" spans="1:13" x14ac:dyDescent="0.35">
      <c r="A59" t="s">
        <v>1882</v>
      </c>
      <c r="B59">
        <f t="shared" si="0"/>
        <v>2024</v>
      </c>
      <c r="C59" s="8">
        <v>45462</v>
      </c>
      <c r="D59" t="s">
        <v>1439</v>
      </c>
      <c r="E59" t="s">
        <v>1641</v>
      </c>
      <c r="F59" t="s">
        <v>1798</v>
      </c>
      <c r="G59" s="4">
        <v>2</v>
      </c>
      <c r="H59">
        <f>Sales_Fact__2[[#This Row],[Unit_Price]]*Sales_Fact__2[[#This Row],[Quantity]]</f>
        <v>1360.32</v>
      </c>
      <c r="I59" s="9">
        <v>680.16</v>
      </c>
      <c r="J59" s="9">
        <f>Sales_Fact__2[[#This Row],[Unit_Price]]*Sales_Fact__2[[#This Row],[Quantity]]</f>
        <v>1360.32</v>
      </c>
      <c r="K59">
        <v>0.28000000000000003</v>
      </c>
      <c r="L59" t="s">
        <v>1823</v>
      </c>
      <c r="M59" s="9">
        <v>979.43039999999996</v>
      </c>
    </row>
    <row r="60" spans="1:13" x14ac:dyDescent="0.35">
      <c r="A60" t="s">
        <v>1883</v>
      </c>
      <c r="B60">
        <f t="shared" si="0"/>
        <v>2024</v>
      </c>
      <c r="C60" s="8">
        <v>45633</v>
      </c>
      <c r="D60" t="s">
        <v>1256</v>
      </c>
      <c r="E60" t="s">
        <v>1577</v>
      </c>
      <c r="F60" t="s">
        <v>1778</v>
      </c>
      <c r="G60" s="4">
        <v>4</v>
      </c>
      <c r="H60">
        <f>Sales_Fact__2[[#This Row],[Unit_Price]]*Sales_Fact__2[[#This Row],[Quantity]]</f>
        <v>2933.68</v>
      </c>
      <c r="I60" s="9">
        <v>733.42</v>
      </c>
      <c r="J60" s="9">
        <f>Sales_Fact__2[[#This Row],[Unit_Price]]*Sales_Fact__2[[#This Row],[Quantity]]</f>
        <v>2933.68</v>
      </c>
      <c r="K60">
        <v>0.14000000000000001</v>
      </c>
      <c r="L60" t="s">
        <v>1825</v>
      </c>
      <c r="M60" s="9">
        <v>2552.3015999999998</v>
      </c>
    </row>
    <row r="61" spans="1:13" x14ac:dyDescent="0.35">
      <c r="A61" t="s">
        <v>1884</v>
      </c>
      <c r="B61">
        <f t="shared" si="0"/>
        <v>2023</v>
      </c>
      <c r="C61" s="8">
        <v>45257</v>
      </c>
      <c r="D61" t="s">
        <v>1147</v>
      </c>
      <c r="E61" t="s">
        <v>1725</v>
      </c>
      <c r="F61" t="s">
        <v>1791</v>
      </c>
      <c r="G61" s="4">
        <v>1</v>
      </c>
      <c r="H61">
        <f>Sales_Fact__2[[#This Row],[Unit_Price]]*Sales_Fact__2[[#This Row],[Quantity]]</f>
        <v>996.33</v>
      </c>
      <c r="I61" s="9">
        <v>996.33</v>
      </c>
      <c r="J61" s="9">
        <f>Sales_Fact__2[[#This Row],[Unit_Price]]*Sales_Fact__2[[#This Row],[Quantity]]</f>
        <v>996.33</v>
      </c>
      <c r="K61">
        <v>0.23</v>
      </c>
      <c r="L61" t="s">
        <v>1825</v>
      </c>
      <c r="M61" s="9">
        <v>767.17409999999995</v>
      </c>
    </row>
    <row r="62" spans="1:13" x14ac:dyDescent="0.35">
      <c r="A62" t="s">
        <v>1885</v>
      </c>
      <c r="B62">
        <f t="shared" si="0"/>
        <v>2025</v>
      </c>
      <c r="C62" s="8">
        <v>45854</v>
      </c>
      <c r="D62" t="s">
        <v>1268</v>
      </c>
      <c r="E62" t="s">
        <v>1609</v>
      </c>
      <c r="F62" t="s">
        <v>1788</v>
      </c>
      <c r="G62" s="4">
        <v>1</v>
      </c>
      <c r="H62">
        <f>Sales_Fact__2[[#This Row],[Unit_Price]]*Sales_Fact__2[[#This Row],[Quantity]]</f>
        <v>198.83</v>
      </c>
      <c r="I62" s="9">
        <v>198.83</v>
      </c>
      <c r="J62" s="9">
        <f>Sales_Fact__2[[#This Row],[Unit_Price]]*Sales_Fact__2[[#This Row],[Quantity]]</f>
        <v>198.83</v>
      </c>
      <c r="K62">
        <v>0.09</v>
      </c>
      <c r="L62" t="s">
        <v>1828</v>
      </c>
      <c r="M62" s="9">
        <v>180.93530000000001</v>
      </c>
    </row>
    <row r="63" spans="1:13" x14ac:dyDescent="0.35">
      <c r="A63" t="s">
        <v>1886</v>
      </c>
      <c r="B63">
        <f t="shared" si="0"/>
        <v>2025</v>
      </c>
      <c r="C63" s="8">
        <v>45716</v>
      </c>
      <c r="D63" t="s">
        <v>766</v>
      </c>
      <c r="E63" t="s">
        <v>1585</v>
      </c>
      <c r="F63" t="s">
        <v>1778</v>
      </c>
      <c r="G63" s="4">
        <v>1</v>
      </c>
      <c r="H63">
        <f>Sales_Fact__2[[#This Row],[Unit_Price]]*Sales_Fact__2[[#This Row],[Quantity]]</f>
        <v>374.92</v>
      </c>
      <c r="I63" s="9">
        <v>374.92</v>
      </c>
      <c r="J63" s="9">
        <f>Sales_Fact__2[[#This Row],[Unit_Price]]*Sales_Fact__2[[#This Row],[Quantity]]</f>
        <v>374.92</v>
      </c>
      <c r="K63">
        <v>0.18</v>
      </c>
      <c r="L63" t="s">
        <v>1825</v>
      </c>
      <c r="M63" s="9">
        <v>307.43439999999998</v>
      </c>
    </row>
    <row r="64" spans="1:13" x14ac:dyDescent="0.35">
      <c r="A64" t="s">
        <v>1887</v>
      </c>
      <c r="B64">
        <f t="shared" si="0"/>
        <v>2024</v>
      </c>
      <c r="C64" s="8">
        <v>45515</v>
      </c>
      <c r="D64" t="s">
        <v>1430</v>
      </c>
      <c r="E64" t="s">
        <v>1733</v>
      </c>
      <c r="F64" t="s">
        <v>1803</v>
      </c>
      <c r="G64" s="4">
        <v>1</v>
      </c>
      <c r="H64">
        <f>Sales_Fact__2[[#This Row],[Unit_Price]]*Sales_Fact__2[[#This Row],[Quantity]]</f>
        <v>468.94</v>
      </c>
      <c r="I64" s="9">
        <v>468.94</v>
      </c>
      <c r="J64" s="9">
        <f>Sales_Fact__2[[#This Row],[Unit_Price]]*Sales_Fact__2[[#This Row],[Quantity]]</f>
        <v>468.94</v>
      </c>
      <c r="K64">
        <v>0.12</v>
      </c>
      <c r="L64" t="s">
        <v>1823</v>
      </c>
      <c r="M64" s="9">
        <v>412.66719999999998</v>
      </c>
    </row>
    <row r="65" spans="1:13" x14ac:dyDescent="0.35">
      <c r="A65" t="s">
        <v>1888</v>
      </c>
      <c r="B65">
        <f t="shared" si="0"/>
        <v>2025</v>
      </c>
      <c r="C65" s="8">
        <v>45927</v>
      </c>
      <c r="D65" t="s">
        <v>434</v>
      </c>
      <c r="E65" t="s">
        <v>1725</v>
      </c>
      <c r="F65" t="s">
        <v>1793</v>
      </c>
      <c r="G65" s="4">
        <v>2</v>
      </c>
      <c r="H65">
        <f>Sales_Fact__2[[#This Row],[Unit_Price]]*Sales_Fact__2[[#This Row],[Quantity]]</f>
        <v>242.74</v>
      </c>
      <c r="I65" s="9">
        <v>121.37</v>
      </c>
      <c r="J65" s="9">
        <f>Sales_Fact__2[[#This Row],[Unit_Price]]*Sales_Fact__2[[#This Row],[Quantity]]</f>
        <v>242.74</v>
      </c>
      <c r="K65">
        <v>0.05</v>
      </c>
      <c r="L65" t="s">
        <v>1823</v>
      </c>
      <c r="M65" s="9">
        <v>230.60300000000001</v>
      </c>
    </row>
    <row r="66" spans="1:13" x14ac:dyDescent="0.35">
      <c r="A66" t="s">
        <v>1889</v>
      </c>
      <c r="B66">
        <f t="shared" ref="B66:B129" si="1">YEAR(C66)</f>
        <v>2025</v>
      </c>
      <c r="C66" s="8">
        <v>45914</v>
      </c>
      <c r="D66" t="s">
        <v>814</v>
      </c>
      <c r="E66" t="s">
        <v>1653</v>
      </c>
      <c r="F66" t="s">
        <v>1788</v>
      </c>
      <c r="G66" s="4">
        <v>3</v>
      </c>
      <c r="H66">
        <f>Sales_Fact__2[[#This Row],[Unit_Price]]*Sales_Fact__2[[#This Row],[Quantity]]</f>
        <v>1440.18</v>
      </c>
      <c r="I66" s="9">
        <v>480.06</v>
      </c>
      <c r="J66" s="9">
        <f>Sales_Fact__2[[#This Row],[Unit_Price]]*Sales_Fact__2[[#This Row],[Quantity]]</f>
        <v>1440.18</v>
      </c>
      <c r="K66">
        <v>0.01</v>
      </c>
      <c r="L66" t="s">
        <v>1823</v>
      </c>
      <c r="M66" s="9"/>
    </row>
    <row r="67" spans="1:13" x14ac:dyDescent="0.35">
      <c r="A67" t="s">
        <v>1890</v>
      </c>
      <c r="B67">
        <f t="shared" si="1"/>
        <v>2023</v>
      </c>
      <c r="C67" s="8">
        <v>45290</v>
      </c>
      <c r="D67" t="s">
        <v>540</v>
      </c>
      <c r="E67" t="s">
        <v>1745</v>
      </c>
      <c r="F67" t="s">
        <v>1806</v>
      </c>
      <c r="G67" s="4">
        <v>2</v>
      </c>
      <c r="H67">
        <f>Sales_Fact__2[[#This Row],[Unit_Price]]*Sales_Fact__2[[#This Row],[Quantity]]</f>
        <v>1713.14</v>
      </c>
      <c r="I67" s="9">
        <v>856.57</v>
      </c>
      <c r="J67" s="9">
        <f>Sales_Fact__2[[#This Row],[Unit_Price]]*Sales_Fact__2[[#This Row],[Quantity]]</f>
        <v>1713.14</v>
      </c>
      <c r="K67">
        <v>0.24</v>
      </c>
      <c r="L67" t="s">
        <v>1823</v>
      </c>
      <c r="M67" s="9">
        <v>1301.9864</v>
      </c>
    </row>
    <row r="68" spans="1:13" x14ac:dyDescent="0.35">
      <c r="A68" t="s">
        <v>1891</v>
      </c>
      <c r="B68">
        <f t="shared" si="1"/>
        <v>2023</v>
      </c>
      <c r="C68" s="8">
        <v>45213</v>
      </c>
      <c r="D68" t="s">
        <v>856</v>
      </c>
      <c r="E68" t="s">
        <v>1701</v>
      </c>
      <c r="F68" t="s">
        <v>1760</v>
      </c>
      <c r="G68" s="4">
        <v>4</v>
      </c>
      <c r="H68">
        <f>Sales_Fact__2[[#This Row],[Unit_Price]]*Sales_Fact__2[[#This Row],[Quantity]]</f>
        <v>3257</v>
      </c>
      <c r="I68" s="9">
        <v>814.25</v>
      </c>
      <c r="J68" s="9">
        <f>Sales_Fact__2[[#This Row],[Unit_Price]]*Sales_Fact__2[[#This Row],[Quantity]]</f>
        <v>3257</v>
      </c>
      <c r="K68">
        <v>0.18</v>
      </c>
      <c r="L68" t="s">
        <v>1823</v>
      </c>
      <c r="M68" s="9">
        <v>2670.74</v>
      </c>
    </row>
    <row r="69" spans="1:13" x14ac:dyDescent="0.35">
      <c r="A69" t="s">
        <v>1892</v>
      </c>
      <c r="B69">
        <f t="shared" si="1"/>
        <v>2023</v>
      </c>
      <c r="C69" s="8">
        <v>45255</v>
      </c>
      <c r="D69" t="s">
        <v>1486</v>
      </c>
      <c r="E69" t="s">
        <v>1571</v>
      </c>
      <c r="F69" t="s">
        <v>1760</v>
      </c>
      <c r="G69" s="4">
        <v>1</v>
      </c>
      <c r="H69">
        <f>Sales_Fact__2[[#This Row],[Unit_Price]]*Sales_Fact__2[[#This Row],[Quantity]]</f>
        <v>989.17</v>
      </c>
      <c r="I69" s="9">
        <v>989.17</v>
      </c>
      <c r="J69" s="9">
        <f>Sales_Fact__2[[#This Row],[Unit_Price]]*Sales_Fact__2[[#This Row],[Quantity]]</f>
        <v>989.17</v>
      </c>
      <c r="K69">
        <v>0.2</v>
      </c>
      <c r="L69" t="s">
        <v>1825</v>
      </c>
      <c r="M69" s="9">
        <v>791.33600000000001</v>
      </c>
    </row>
    <row r="70" spans="1:13" x14ac:dyDescent="0.35">
      <c r="A70" t="s">
        <v>1893</v>
      </c>
      <c r="B70">
        <f t="shared" si="1"/>
        <v>2023</v>
      </c>
      <c r="C70" s="8">
        <v>45270</v>
      </c>
      <c r="D70" t="s">
        <v>1162</v>
      </c>
      <c r="E70" t="s">
        <v>1691</v>
      </c>
      <c r="F70" t="s">
        <v>1788</v>
      </c>
      <c r="G70" s="4">
        <v>4</v>
      </c>
      <c r="H70">
        <f>Sales_Fact__2[[#This Row],[Unit_Price]]*Sales_Fact__2[[#This Row],[Quantity]]</f>
        <v>249.92</v>
      </c>
      <c r="I70" s="9">
        <v>62.48</v>
      </c>
      <c r="J70" s="9">
        <f>Sales_Fact__2[[#This Row],[Unit_Price]]*Sales_Fact__2[[#This Row],[Quantity]]</f>
        <v>249.92</v>
      </c>
      <c r="K70">
        <v>0.18</v>
      </c>
      <c r="L70" t="s">
        <v>1823</v>
      </c>
      <c r="M70" s="9">
        <v>204.93440000000001</v>
      </c>
    </row>
    <row r="71" spans="1:13" x14ac:dyDescent="0.35">
      <c r="A71" t="s">
        <v>1894</v>
      </c>
      <c r="B71">
        <f t="shared" si="1"/>
        <v>2025</v>
      </c>
      <c r="C71" s="8">
        <v>45897</v>
      </c>
      <c r="D71" t="s">
        <v>1312</v>
      </c>
      <c r="E71" t="s">
        <v>1573</v>
      </c>
      <c r="F71" t="s">
        <v>1803</v>
      </c>
      <c r="G71" s="4">
        <v>4</v>
      </c>
      <c r="H71">
        <f>Sales_Fact__2[[#This Row],[Unit_Price]]*Sales_Fact__2[[#This Row],[Quantity]]</f>
        <v>2244.96</v>
      </c>
      <c r="I71" s="9">
        <v>561.24</v>
      </c>
      <c r="J71" s="9">
        <f>Sales_Fact__2[[#This Row],[Unit_Price]]*Sales_Fact__2[[#This Row],[Quantity]]</f>
        <v>2244.96</v>
      </c>
      <c r="K71">
        <v>0.24</v>
      </c>
      <c r="L71" t="s">
        <v>1823</v>
      </c>
      <c r="M71" s="9">
        <v>1706.1695999999999</v>
      </c>
    </row>
    <row r="72" spans="1:13" x14ac:dyDescent="0.35">
      <c r="A72" t="s">
        <v>1895</v>
      </c>
      <c r="B72">
        <f t="shared" si="1"/>
        <v>2025</v>
      </c>
      <c r="C72" s="8">
        <v>45849</v>
      </c>
      <c r="D72" t="s">
        <v>217</v>
      </c>
      <c r="E72" t="s">
        <v>1667</v>
      </c>
      <c r="F72" t="s">
        <v>1772</v>
      </c>
      <c r="G72" s="4">
        <v>3</v>
      </c>
      <c r="H72">
        <f>Sales_Fact__2[[#This Row],[Unit_Price]]*Sales_Fact__2[[#This Row],[Quantity]]</f>
        <v>276.71999999999997</v>
      </c>
      <c r="I72" s="9">
        <v>92.24</v>
      </c>
      <c r="J72" s="9">
        <f>Sales_Fact__2[[#This Row],[Unit_Price]]*Sales_Fact__2[[#This Row],[Quantity]]</f>
        <v>276.71999999999997</v>
      </c>
      <c r="K72">
        <v>0.28000000000000003</v>
      </c>
      <c r="L72" t="s">
        <v>1828</v>
      </c>
      <c r="M72" s="9"/>
    </row>
    <row r="73" spans="1:13" x14ac:dyDescent="0.35">
      <c r="A73" t="s">
        <v>1896</v>
      </c>
      <c r="B73">
        <f t="shared" si="1"/>
        <v>2025</v>
      </c>
      <c r="C73" s="8">
        <v>45889</v>
      </c>
      <c r="D73" t="s">
        <v>558</v>
      </c>
      <c r="E73" t="s">
        <v>1691</v>
      </c>
      <c r="F73" t="s">
        <v>1756</v>
      </c>
      <c r="G73" s="4">
        <v>2</v>
      </c>
      <c r="H73">
        <f>Sales_Fact__2[[#This Row],[Unit_Price]]*Sales_Fact__2[[#This Row],[Quantity]]</f>
        <v>1336.6</v>
      </c>
      <c r="I73" s="9">
        <v>668.3</v>
      </c>
      <c r="J73" s="9">
        <f>Sales_Fact__2[[#This Row],[Unit_Price]]*Sales_Fact__2[[#This Row],[Quantity]]</f>
        <v>1336.6</v>
      </c>
      <c r="K73">
        <v>7.0000000000000007E-2</v>
      </c>
      <c r="L73" t="s">
        <v>1823</v>
      </c>
      <c r="M73" s="9">
        <v>1243.038</v>
      </c>
    </row>
    <row r="74" spans="1:13" x14ac:dyDescent="0.35">
      <c r="A74" t="s">
        <v>1897</v>
      </c>
      <c r="B74">
        <f t="shared" si="1"/>
        <v>2024</v>
      </c>
      <c r="C74" s="8">
        <v>45533</v>
      </c>
      <c r="D74" t="s">
        <v>1271</v>
      </c>
      <c r="E74" t="s">
        <v>1623</v>
      </c>
      <c r="F74" t="s">
        <v>1772</v>
      </c>
      <c r="G74" s="4">
        <v>1</v>
      </c>
      <c r="H74">
        <f>Sales_Fact__2[[#This Row],[Unit_Price]]*Sales_Fact__2[[#This Row],[Quantity]]</f>
        <v>553.82000000000005</v>
      </c>
      <c r="I74" s="9">
        <v>553.82000000000005</v>
      </c>
      <c r="J74" s="9">
        <f>Sales_Fact__2[[#This Row],[Unit_Price]]*Sales_Fact__2[[#This Row],[Quantity]]</f>
        <v>553.82000000000005</v>
      </c>
      <c r="K74">
        <v>0.09</v>
      </c>
      <c r="L74" t="s">
        <v>1823</v>
      </c>
      <c r="M74" s="9">
        <v>503.97620000000018</v>
      </c>
    </row>
    <row r="75" spans="1:13" x14ac:dyDescent="0.35">
      <c r="A75" t="s">
        <v>1898</v>
      </c>
      <c r="B75">
        <f t="shared" si="1"/>
        <v>2024</v>
      </c>
      <c r="C75" s="8">
        <v>45626</v>
      </c>
      <c r="D75" t="s">
        <v>147</v>
      </c>
      <c r="E75" t="s">
        <v>1637</v>
      </c>
      <c r="F75" t="s">
        <v>1791</v>
      </c>
      <c r="G75" s="4">
        <v>2</v>
      </c>
      <c r="H75">
        <f>Sales_Fact__2[[#This Row],[Unit_Price]]*Sales_Fact__2[[#This Row],[Quantity]]</f>
        <v>1112.8599999999999</v>
      </c>
      <c r="I75" s="9">
        <v>556.42999999999995</v>
      </c>
      <c r="J75" s="9">
        <f>Sales_Fact__2[[#This Row],[Unit_Price]]*Sales_Fact__2[[#This Row],[Quantity]]</f>
        <v>1112.8599999999999</v>
      </c>
      <c r="K75">
        <v>0.13</v>
      </c>
      <c r="L75" t="s">
        <v>1823</v>
      </c>
      <c r="M75" s="9">
        <v>968.18820000000005</v>
      </c>
    </row>
    <row r="76" spans="1:13" x14ac:dyDescent="0.35">
      <c r="A76" t="s">
        <v>1899</v>
      </c>
      <c r="B76">
        <f t="shared" si="1"/>
        <v>2025</v>
      </c>
      <c r="C76" s="8">
        <v>45942</v>
      </c>
      <c r="D76" t="s">
        <v>868</v>
      </c>
      <c r="E76" t="s">
        <v>1587</v>
      </c>
      <c r="F76" t="s">
        <v>1781</v>
      </c>
      <c r="G76" s="4">
        <v>1</v>
      </c>
      <c r="H76">
        <f>Sales_Fact__2[[#This Row],[Unit_Price]]*Sales_Fact__2[[#This Row],[Quantity]]</f>
        <v>184.98</v>
      </c>
      <c r="I76" s="9">
        <v>184.98</v>
      </c>
      <c r="J76" s="9">
        <f>Sales_Fact__2[[#This Row],[Unit_Price]]*Sales_Fact__2[[#This Row],[Quantity]]</f>
        <v>184.98</v>
      </c>
      <c r="K76">
        <v>0.1</v>
      </c>
      <c r="L76" t="s">
        <v>1828</v>
      </c>
      <c r="M76" s="9">
        <v>166.482</v>
      </c>
    </row>
    <row r="77" spans="1:13" x14ac:dyDescent="0.35">
      <c r="A77" t="s">
        <v>1900</v>
      </c>
      <c r="B77">
        <f t="shared" si="1"/>
        <v>2024</v>
      </c>
      <c r="C77" s="8">
        <v>45500</v>
      </c>
      <c r="D77" t="s">
        <v>141</v>
      </c>
      <c r="E77" t="s">
        <v>1741</v>
      </c>
      <c r="F77" t="s">
        <v>1793</v>
      </c>
      <c r="G77" s="4">
        <v>4</v>
      </c>
      <c r="H77">
        <f>Sales_Fact__2[[#This Row],[Unit_Price]]*Sales_Fact__2[[#This Row],[Quantity]]</f>
        <v>2800.72</v>
      </c>
      <c r="I77" s="9">
        <v>700.18</v>
      </c>
      <c r="J77" s="9">
        <f>Sales_Fact__2[[#This Row],[Unit_Price]]*Sales_Fact__2[[#This Row],[Quantity]]</f>
        <v>2800.72</v>
      </c>
      <c r="K77">
        <v>0.23</v>
      </c>
      <c r="L77" t="s">
        <v>1823</v>
      </c>
      <c r="M77" s="9">
        <v>2156.5544</v>
      </c>
    </row>
    <row r="78" spans="1:13" x14ac:dyDescent="0.35">
      <c r="A78" t="s">
        <v>1901</v>
      </c>
      <c r="B78">
        <f t="shared" si="1"/>
        <v>2023</v>
      </c>
      <c r="C78" s="8">
        <v>45285</v>
      </c>
      <c r="D78" t="s">
        <v>85</v>
      </c>
      <c r="E78" t="s">
        <v>1699</v>
      </c>
      <c r="F78" t="s">
        <v>1788</v>
      </c>
      <c r="G78" s="4">
        <v>2</v>
      </c>
      <c r="H78">
        <f>Sales_Fact__2[[#This Row],[Unit_Price]]*Sales_Fact__2[[#This Row],[Quantity]]</f>
        <v>1372.62</v>
      </c>
      <c r="I78" s="9">
        <v>686.31</v>
      </c>
      <c r="J78" s="9">
        <f>Sales_Fact__2[[#This Row],[Unit_Price]]*Sales_Fact__2[[#This Row],[Quantity]]</f>
        <v>1372.62</v>
      </c>
      <c r="K78">
        <v>0.25</v>
      </c>
      <c r="L78" t="s">
        <v>1823</v>
      </c>
      <c r="M78" s="9">
        <v>1029.4649999999999</v>
      </c>
    </row>
    <row r="79" spans="1:13" x14ac:dyDescent="0.35">
      <c r="A79" t="s">
        <v>1902</v>
      </c>
      <c r="B79">
        <f t="shared" si="1"/>
        <v>2025</v>
      </c>
      <c r="C79" s="8">
        <v>45800</v>
      </c>
      <c r="D79" t="s">
        <v>40</v>
      </c>
      <c r="E79" t="s">
        <v>1681</v>
      </c>
      <c r="F79" t="s">
        <v>1800</v>
      </c>
      <c r="G79" s="4">
        <v>1</v>
      </c>
      <c r="H79">
        <f>Sales_Fact__2[[#This Row],[Unit_Price]]*Sales_Fact__2[[#This Row],[Quantity]]</f>
        <v>687.82</v>
      </c>
      <c r="I79" s="9">
        <v>687.82</v>
      </c>
      <c r="J79" s="9">
        <f>Sales_Fact__2[[#This Row],[Unit_Price]]*Sales_Fact__2[[#This Row],[Quantity]]</f>
        <v>687.82</v>
      </c>
      <c r="K79">
        <v>0.27</v>
      </c>
      <c r="L79" t="s">
        <v>1828</v>
      </c>
      <c r="M79" s="9">
        <v>502.10860000000002</v>
      </c>
    </row>
    <row r="80" spans="1:13" x14ac:dyDescent="0.35">
      <c r="A80" t="s">
        <v>1903</v>
      </c>
      <c r="B80">
        <f t="shared" si="1"/>
        <v>2024</v>
      </c>
      <c r="C80" s="8">
        <v>45609</v>
      </c>
      <c r="D80" t="s">
        <v>715</v>
      </c>
      <c r="E80" t="s">
        <v>1713</v>
      </c>
      <c r="F80" t="s">
        <v>1781</v>
      </c>
      <c r="G80" s="4">
        <v>2</v>
      </c>
      <c r="H80">
        <f>Sales_Fact__2[[#This Row],[Unit_Price]]*Sales_Fact__2[[#This Row],[Quantity]]</f>
        <v>1801.1</v>
      </c>
      <c r="I80" s="9">
        <v>900.55</v>
      </c>
      <c r="J80" s="9">
        <f>Sales_Fact__2[[#This Row],[Unit_Price]]*Sales_Fact__2[[#This Row],[Quantity]]</f>
        <v>1801.1</v>
      </c>
      <c r="K80">
        <v>0.16</v>
      </c>
      <c r="L80" t="s">
        <v>1823</v>
      </c>
      <c r="M80" s="9">
        <v>1512.924</v>
      </c>
    </row>
    <row r="81" spans="1:13" x14ac:dyDescent="0.35">
      <c r="A81" t="s">
        <v>1904</v>
      </c>
      <c r="B81">
        <f t="shared" si="1"/>
        <v>2023</v>
      </c>
      <c r="C81" s="8">
        <v>45268</v>
      </c>
      <c r="D81" t="s">
        <v>401</v>
      </c>
      <c r="E81" t="s">
        <v>1589</v>
      </c>
      <c r="F81" t="s">
        <v>1760</v>
      </c>
      <c r="G81" s="4">
        <v>1</v>
      </c>
      <c r="H81">
        <f>Sales_Fact__2[[#This Row],[Unit_Price]]*Sales_Fact__2[[#This Row],[Quantity]]</f>
        <v>341.17</v>
      </c>
      <c r="I81" s="9">
        <v>341.17</v>
      </c>
      <c r="J81" s="9">
        <f>Sales_Fact__2[[#This Row],[Unit_Price]]*Sales_Fact__2[[#This Row],[Quantity]]</f>
        <v>341.17</v>
      </c>
      <c r="K81">
        <v>0.15</v>
      </c>
      <c r="L81" t="s">
        <v>1823</v>
      </c>
      <c r="M81" s="9">
        <v>289.99450000000002</v>
      </c>
    </row>
    <row r="82" spans="1:13" x14ac:dyDescent="0.35">
      <c r="A82" t="s">
        <v>1905</v>
      </c>
      <c r="B82">
        <f t="shared" si="1"/>
        <v>2025</v>
      </c>
      <c r="C82" s="8">
        <v>45885</v>
      </c>
      <c r="D82" t="s">
        <v>581</v>
      </c>
      <c r="E82" t="s">
        <v>1651</v>
      </c>
      <c r="F82" t="s">
        <v>1781</v>
      </c>
      <c r="G82" s="4">
        <v>1</v>
      </c>
      <c r="H82">
        <f>Sales_Fact__2[[#This Row],[Unit_Price]]*Sales_Fact__2[[#This Row],[Quantity]]</f>
        <v>442.27</v>
      </c>
      <c r="I82" s="9">
        <v>442.27</v>
      </c>
      <c r="J82" s="9">
        <f>Sales_Fact__2[[#This Row],[Unit_Price]]*Sales_Fact__2[[#This Row],[Quantity]]</f>
        <v>442.27</v>
      </c>
      <c r="K82">
        <v>0.06</v>
      </c>
      <c r="L82" t="s">
        <v>1828</v>
      </c>
      <c r="M82" s="9">
        <v>415.73379999999997</v>
      </c>
    </row>
    <row r="83" spans="1:13" x14ac:dyDescent="0.35">
      <c r="A83" t="s">
        <v>1906</v>
      </c>
      <c r="B83">
        <f t="shared" si="1"/>
        <v>2024</v>
      </c>
      <c r="C83" s="8">
        <v>45616</v>
      </c>
      <c r="D83" t="s">
        <v>808</v>
      </c>
      <c r="E83" t="s">
        <v>1689</v>
      </c>
      <c r="F83" t="s">
        <v>1785</v>
      </c>
      <c r="G83" s="4">
        <v>1</v>
      </c>
      <c r="H83">
        <f>Sales_Fact__2[[#This Row],[Unit_Price]]*Sales_Fact__2[[#This Row],[Quantity]]</f>
        <v>363.73</v>
      </c>
      <c r="I83" s="9">
        <v>363.73</v>
      </c>
      <c r="J83" s="9">
        <f>Sales_Fact__2[[#This Row],[Unit_Price]]*Sales_Fact__2[[#This Row],[Quantity]]</f>
        <v>363.73</v>
      </c>
      <c r="K83">
        <v>0.25</v>
      </c>
      <c r="L83" t="s">
        <v>1825</v>
      </c>
      <c r="M83" s="9">
        <v>272.79750000000001</v>
      </c>
    </row>
    <row r="84" spans="1:13" x14ac:dyDescent="0.35">
      <c r="A84" t="s">
        <v>1907</v>
      </c>
      <c r="B84">
        <f t="shared" si="1"/>
        <v>2024</v>
      </c>
      <c r="C84" s="8">
        <v>45518</v>
      </c>
      <c r="D84" t="s">
        <v>1180</v>
      </c>
      <c r="E84" t="s">
        <v>1729</v>
      </c>
      <c r="F84" t="s">
        <v>1806</v>
      </c>
      <c r="G84" s="4">
        <v>2</v>
      </c>
      <c r="H84">
        <f>Sales_Fact__2[[#This Row],[Unit_Price]]*Sales_Fact__2[[#This Row],[Quantity]]</f>
        <v>1202.6600000000001</v>
      </c>
      <c r="I84" s="9">
        <v>601.33000000000004</v>
      </c>
      <c r="J84" s="9">
        <f>Sales_Fact__2[[#This Row],[Unit_Price]]*Sales_Fact__2[[#This Row],[Quantity]]</f>
        <v>1202.6600000000001</v>
      </c>
      <c r="K84">
        <v>0.16</v>
      </c>
      <c r="L84" t="s">
        <v>1825</v>
      </c>
      <c r="M84" s="9">
        <v>1010.2344000000001</v>
      </c>
    </row>
    <row r="85" spans="1:13" x14ac:dyDescent="0.35">
      <c r="A85" t="s">
        <v>1908</v>
      </c>
      <c r="B85">
        <f t="shared" si="1"/>
        <v>2024</v>
      </c>
      <c r="C85" s="8">
        <v>45427</v>
      </c>
      <c r="D85" t="s">
        <v>1253</v>
      </c>
      <c r="E85" t="s">
        <v>1581</v>
      </c>
      <c r="F85" t="s">
        <v>1809</v>
      </c>
      <c r="G85" s="4">
        <v>4</v>
      </c>
      <c r="H85">
        <f>Sales_Fact__2[[#This Row],[Unit_Price]]*Sales_Fact__2[[#This Row],[Quantity]]</f>
        <v>137.56</v>
      </c>
      <c r="I85" s="9">
        <v>34.39</v>
      </c>
      <c r="J85" s="9">
        <f>Sales_Fact__2[[#This Row],[Unit_Price]]*Sales_Fact__2[[#This Row],[Quantity]]</f>
        <v>137.56</v>
      </c>
      <c r="K85">
        <v>0.03</v>
      </c>
      <c r="L85" t="s">
        <v>1825</v>
      </c>
      <c r="M85" s="9">
        <v>133.4332</v>
      </c>
    </row>
    <row r="86" spans="1:13" x14ac:dyDescent="0.35">
      <c r="A86" t="s">
        <v>1909</v>
      </c>
      <c r="B86">
        <f t="shared" si="1"/>
        <v>2023</v>
      </c>
      <c r="C86" s="8">
        <v>45268</v>
      </c>
      <c r="D86" t="s">
        <v>1312</v>
      </c>
      <c r="E86" t="s">
        <v>1639</v>
      </c>
      <c r="F86" t="s">
        <v>1806</v>
      </c>
      <c r="G86" s="4">
        <v>1</v>
      </c>
      <c r="H86">
        <f>Sales_Fact__2[[#This Row],[Unit_Price]]*Sales_Fact__2[[#This Row],[Quantity]]</f>
        <v>773.57</v>
      </c>
      <c r="I86" s="9">
        <v>773.57</v>
      </c>
      <c r="J86" s="9">
        <f>Sales_Fact__2[[#This Row],[Unit_Price]]*Sales_Fact__2[[#This Row],[Quantity]]</f>
        <v>773.57</v>
      </c>
      <c r="K86">
        <v>0.05</v>
      </c>
      <c r="L86" t="s">
        <v>1828</v>
      </c>
      <c r="M86" s="9"/>
    </row>
    <row r="87" spans="1:13" x14ac:dyDescent="0.35">
      <c r="A87" t="s">
        <v>1910</v>
      </c>
      <c r="B87">
        <f t="shared" si="1"/>
        <v>2023</v>
      </c>
      <c r="C87" s="8">
        <v>45282</v>
      </c>
      <c r="D87" t="s">
        <v>204</v>
      </c>
      <c r="E87" t="s">
        <v>1723</v>
      </c>
      <c r="F87" t="s">
        <v>1778</v>
      </c>
      <c r="G87" s="4">
        <v>4</v>
      </c>
      <c r="H87">
        <f>Sales_Fact__2[[#This Row],[Unit_Price]]*Sales_Fact__2[[#This Row],[Quantity]]</f>
        <v>508.4</v>
      </c>
      <c r="I87" s="9">
        <v>127.1</v>
      </c>
      <c r="J87" s="9">
        <f>Sales_Fact__2[[#This Row],[Unit_Price]]*Sales_Fact__2[[#This Row],[Quantity]]</f>
        <v>508.4</v>
      </c>
      <c r="K87">
        <v>0.24</v>
      </c>
      <c r="L87" t="s">
        <v>1828</v>
      </c>
      <c r="M87" s="9">
        <v>386.38400000000001</v>
      </c>
    </row>
    <row r="88" spans="1:13" x14ac:dyDescent="0.35">
      <c r="A88" t="s">
        <v>1911</v>
      </c>
      <c r="B88">
        <f t="shared" si="1"/>
        <v>2024</v>
      </c>
      <c r="C88" s="8">
        <v>45545</v>
      </c>
      <c r="D88" t="s">
        <v>956</v>
      </c>
      <c r="E88" t="s">
        <v>1587</v>
      </c>
      <c r="F88" t="s">
        <v>1765</v>
      </c>
      <c r="G88" s="4">
        <v>3</v>
      </c>
      <c r="H88">
        <f>Sales_Fact__2[[#This Row],[Unit_Price]]*Sales_Fact__2[[#This Row],[Quantity]]</f>
        <v>2698.7400000000002</v>
      </c>
      <c r="I88" s="9">
        <v>899.58</v>
      </c>
      <c r="J88" s="9">
        <f>Sales_Fact__2[[#This Row],[Unit_Price]]*Sales_Fact__2[[#This Row],[Quantity]]</f>
        <v>2698.7400000000002</v>
      </c>
      <c r="K88">
        <v>0.28000000000000003</v>
      </c>
      <c r="L88" t="s">
        <v>1825</v>
      </c>
      <c r="M88" s="9">
        <v>1943.0927999999999</v>
      </c>
    </row>
    <row r="89" spans="1:13" x14ac:dyDescent="0.35">
      <c r="A89" t="s">
        <v>1912</v>
      </c>
      <c r="B89">
        <f t="shared" si="1"/>
        <v>2025</v>
      </c>
      <c r="C89" s="8">
        <v>45755</v>
      </c>
      <c r="D89" t="s">
        <v>1028</v>
      </c>
      <c r="E89" t="s">
        <v>1545</v>
      </c>
      <c r="F89" t="s">
        <v>1788</v>
      </c>
      <c r="G89" s="4">
        <v>3</v>
      </c>
      <c r="H89">
        <f>Sales_Fact__2[[#This Row],[Unit_Price]]*Sales_Fact__2[[#This Row],[Quantity]]</f>
        <v>2893.17</v>
      </c>
      <c r="I89" s="9">
        <v>964.39</v>
      </c>
      <c r="J89" s="9">
        <f>Sales_Fact__2[[#This Row],[Unit_Price]]*Sales_Fact__2[[#This Row],[Quantity]]</f>
        <v>2893.17</v>
      </c>
      <c r="K89">
        <v>0.04</v>
      </c>
      <c r="L89" t="s">
        <v>1823</v>
      </c>
      <c r="M89" s="9">
        <v>2777.4432000000002</v>
      </c>
    </row>
    <row r="90" spans="1:13" x14ac:dyDescent="0.35">
      <c r="A90" t="s">
        <v>1913</v>
      </c>
      <c r="B90">
        <f t="shared" si="1"/>
        <v>2024</v>
      </c>
      <c r="C90" s="8">
        <v>45588</v>
      </c>
      <c r="D90" t="s">
        <v>603</v>
      </c>
      <c r="E90" t="s">
        <v>1623</v>
      </c>
      <c r="F90" t="s">
        <v>1751</v>
      </c>
      <c r="G90" s="4">
        <v>2</v>
      </c>
      <c r="H90">
        <f>Sales_Fact__2[[#This Row],[Unit_Price]]*Sales_Fact__2[[#This Row],[Quantity]]</f>
        <v>435.66</v>
      </c>
      <c r="I90" s="9">
        <v>217.83</v>
      </c>
      <c r="J90" s="9">
        <f>Sales_Fact__2[[#This Row],[Unit_Price]]*Sales_Fact__2[[#This Row],[Quantity]]</f>
        <v>435.66</v>
      </c>
      <c r="K90">
        <v>0.14000000000000001</v>
      </c>
      <c r="L90" t="s">
        <v>1825</v>
      </c>
      <c r="M90" s="9">
        <v>374.66759999999999</v>
      </c>
    </row>
    <row r="91" spans="1:13" x14ac:dyDescent="0.35">
      <c r="A91" t="s">
        <v>1914</v>
      </c>
      <c r="B91">
        <f t="shared" si="1"/>
        <v>2025</v>
      </c>
      <c r="C91" s="8">
        <v>45848</v>
      </c>
      <c r="D91" t="s">
        <v>483</v>
      </c>
      <c r="E91" t="s">
        <v>1581</v>
      </c>
      <c r="F91" t="s">
        <v>1756</v>
      </c>
      <c r="G91" s="4">
        <v>4</v>
      </c>
      <c r="H91">
        <f>Sales_Fact__2[[#This Row],[Unit_Price]]*Sales_Fact__2[[#This Row],[Quantity]]</f>
        <v>750.84</v>
      </c>
      <c r="I91" s="9">
        <v>187.71</v>
      </c>
      <c r="J91" s="9">
        <f>Sales_Fact__2[[#This Row],[Unit_Price]]*Sales_Fact__2[[#This Row],[Quantity]]</f>
        <v>750.84</v>
      </c>
      <c r="K91">
        <v>0.06</v>
      </c>
      <c r="L91" t="s">
        <v>1828</v>
      </c>
      <c r="M91" s="9">
        <v>705.78959999999995</v>
      </c>
    </row>
    <row r="92" spans="1:13" x14ac:dyDescent="0.35">
      <c r="A92" t="s">
        <v>1915</v>
      </c>
      <c r="B92">
        <f t="shared" si="1"/>
        <v>2024</v>
      </c>
      <c r="C92" s="8">
        <v>45577</v>
      </c>
      <c r="D92" t="s">
        <v>52</v>
      </c>
      <c r="E92" t="s">
        <v>1613</v>
      </c>
      <c r="F92" t="s">
        <v>1809</v>
      </c>
      <c r="G92" s="4">
        <v>2</v>
      </c>
      <c r="H92">
        <f>Sales_Fact__2[[#This Row],[Unit_Price]]*Sales_Fact__2[[#This Row],[Quantity]]</f>
        <v>700.24</v>
      </c>
      <c r="I92" s="9">
        <v>350.12</v>
      </c>
      <c r="J92" s="9">
        <f>Sales_Fact__2[[#This Row],[Unit_Price]]*Sales_Fact__2[[#This Row],[Quantity]]</f>
        <v>700.24</v>
      </c>
      <c r="K92">
        <v>0.12</v>
      </c>
      <c r="L92" t="s">
        <v>1828</v>
      </c>
      <c r="M92" s="9">
        <v>616.21119999999996</v>
      </c>
    </row>
    <row r="93" spans="1:13" x14ac:dyDescent="0.35">
      <c r="A93" t="s">
        <v>1916</v>
      </c>
      <c r="B93">
        <f t="shared" si="1"/>
        <v>2024</v>
      </c>
      <c r="C93" s="8">
        <v>45312</v>
      </c>
      <c r="D93" t="s">
        <v>1262</v>
      </c>
      <c r="E93" t="s">
        <v>1579</v>
      </c>
      <c r="F93" t="s">
        <v>1756</v>
      </c>
      <c r="G93" s="4">
        <v>4</v>
      </c>
      <c r="H93">
        <f>Sales_Fact__2[[#This Row],[Unit_Price]]*Sales_Fact__2[[#This Row],[Quantity]]</f>
        <v>408.76</v>
      </c>
      <c r="I93" s="9">
        <v>102.19</v>
      </c>
      <c r="J93" s="9">
        <f>Sales_Fact__2[[#This Row],[Unit_Price]]*Sales_Fact__2[[#This Row],[Quantity]]</f>
        <v>408.76</v>
      </c>
      <c r="K93">
        <v>0.17</v>
      </c>
      <c r="L93" t="s">
        <v>1825</v>
      </c>
      <c r="M93" s="9">
        <v>339.27080000000001</v>
      </c>
    </row>
    <row r="94" spans="1:13" x14ac:dyDescent="0.35">
      <c r="A94" t="s">
        <v>1917</v>
      </c>
      <c r="B94">
        <f t="shared" si="1"/>
        <v>2024</v>
      </c>
      <c r="C94" s="8">
        <v>45350</v>
      </c>
      <c r="D94" t="s">
        <v>40</v>
      </c>
      <c r="E94" t="s">
        <v>1719</v>
      </c>
      <c r="F94" t="s">
        <v>1768</v>
      </c>
      <c r="G94" s="4">
        <v>1</v>
      </c>
      <c r="H94">
        <f>Sales_Fact__2[[#This Row],[Unit_Price]]*Sales_Fact__2[[#This Row],[Quantity]]</f>
        <v>696.53</v>
      </c>
      <c r="I94" s="9">
        <v>696.53</v>
      </c>
      <c r="J94" s="9">
        <f>Sales_Fact__2[[#This Row],[Unit_Price]]*Sales_Fact__2[[#This Row],[Quantity]]</f>
        <v>696.53</v>
      </c>
      <c r="K94">
        <v>0.17</v>
      </c>
      <c r="L94" t="s">
        <v>1823</v>
      </c>
      <c r="M94" s="9">
        <v>578.11989999999992</v>
      </c>
    </row>
    <row r="95" spans="1:13" x14ac:dyDescent="0.35">
      <c r="A95" t="s">
        <v>1918</v>
      </c>
      <c r="B95">
        <f t="shared" si="1"/>
        <v>2024</v>
      </c>
      <c r="C95" s="8">
        <v>45657</v>
      </c>
      <c r="D95" t="s">
        <v>240</v>
      </c>
      <c r="E95" t="s">
        <v>1585</v>
      </c>
      <c r="F95" t="s">
        <v>1768</v>
      </c>
      <c r="G95" s="4">
        <v>2</v>
      </c>
      <c r="H95">
        <f>Sales_Fact__2[[#This Row],[Unit_Price]]*Sales_Fact__2[[#This Row],[Quantity]]</f>
        <v>655.04</v>
      </c>
      <c r="I95" s="9">
        <v>327.52</v>
      </c>
      <c r="J95" s="9">
        <f>Sales_Fact__2[[#This Row],[Unit_Price]]*Sales_Fact__2[[#This Row],[Quantity]]</f>
        <v>655.04</v>
      </c>
      <c r="K95">
        <v>0.15</v>
      </c>
      <c r="L95" t="s">
        <v>1825</v>
      </c>
      <c r="M95" s="9">
        <v>556.78399999999999</v>
      </c>
    </row>
    <row r="96" spans="1:13" x14ac:dyDescent="0.35">
      <c r="A96" t="s">
        <v>1919</v>
      </c>
      <c r="B96">
        <f t="shared" si="1"/>
        <v>2024</v>
      </c>
      <c r="C96" s="8">
        <v>45530</v>
      </c>
      <c r="D96" t="s">
        <v>941</v>
      </c>
      <c r="E96" t="s">
        <v>1741</v>
      </c>
      <c r="F96" t="s">
        <v>1812</v>
      </c>
      <c r="G96" s="4">
        <v>2</v>
      </c>
      <c r="H96">
        <f>Sales_Fact__2[[#This Row],[Unit_Price]]*Sales_Fact__2[[#This Row],[Quantity]]</f>
        <v>1138.72</v>
      </c>
      <c r="I96" s="9">
        <v>569.36</v>
      </c>
      <c r="J96" s="9">
        <f>Sales_Fact__2[[#This Row],[Unit_Price]]*Sales_Fact__2[[#This Row],[Quantity]]</f>
        <v>1138.72</v>
      </c>
      <c r="K96">
        <v>0.01</v>
      </c>
      <c r="L96" t="s">
        <v>1825</v>
      </c>
      <c r="M96" s="9"/>
    </row>
    <row r="97" spans="1:13" x14ac:dyDescent="0.35">
      <c r="A97" t="s">
        <v>1920</v>
      </c>
      <c r="B97">
        <f t="shared" si="1"/>
        <v>2024</v>
      </c>
      <c r="C97" s="8">
        <v>45556</v>
      </c>
      <c r="D97" t="s">
        <v>1010</v>
      </c>
      <c r="E97" t="s">
        <v>1745</v>
      </c>
      <c r="F97" t="s">
        <v>1775</v>
      </c>
      <c r="G97" s="4">
        <v>2</v>
      </c>
      <c r="H97">
        <f>Sales_Fact__2[[#This Row],[Unit_Price]]*Sales_Fact__2[[#This Row],[Quantity]]</f>
        <v>136.58000000000001</v>
      </c>
      <c r="I97" s="9">
        <v>68.290000000000006</v>
      </c>
      <c r="J97" s="9">
        <f>Sales_Fact__2[[#This Row],[Unit_Price]]*Sales_Fact__2[[#This Row],[Quantity]]</f>
        <v>136.58000000000001</v>
      </c>
      <c r="K97">
        <v>0.14000000000000001</v>
      </c>
      <c r="L97" t="s">
        <v>1828</v>
      </c>
      <c r="M97" s="9">
        <v>117.4588</v>
      </c>
    </row>
    <row r="98" spans="1:13" x14ac:dyDescent="0.35">
      <c r="A98" t="s">
        <v>1921</v>
      </c>
      <c r="B98">
        <f t="shared" si="1"/>
        <v>2024</v>
      </c>
      <c r="C98" s="8">
        <v>45523</v>
      </c>
      <c r="D98" t="s">
        <v>781</v>
      </c>
      <c r="E98" t="s">
        <v>1647</v>
      </c>
      <c r="F98" t="s">
        <v>1788</v>
      </c>
      <c r="G98" s="4">
        <v>1</v>
      </c>
      <c r="H98">
        <f>Sales_Fact__2[[#This Row],[Unit_Price]]*Sales_Fact__2[[#This Row],[Quantity]]</f>
        <v>842.9</v>
      </c>
      <c r="I98" s="9">
        <v>842.9</v>
      </c>
      <c r="J98" s="9">
        <f>Sales_Fact__2[[#This Row],[Unit_Price]]*Sales_Fact__2[[#This Row],[Quantity]]</f>
        <v>842.9</v>
      </c>
      <c r="K98">
        <v>0.06</v>
      </c>
      <c r="L98" t="s">
        <v>1828</v>
      </c>
      <c r="M98" s="9">
        <v>792.32599999999979</v>
      </c>
    </row>
    <row r="99" spans="1:13" x14ac:dyDescent="0.35">
      <c r="A99" t="s">
        <v>1922</v>
      </c>
      <c r="B99">
        <f t="shared" si="1"/>
        <v>2024</v>
      </c>
      <c r="C99" s="8">
        <v>45587</v>
      </c>
      <c r="D99" t="s">
        <v>910</v>
      </c>
      <c r="E99" t="s">
        <v>1550</v>
      </c>
      <c r="F99" t="s">
        <v>1765</v>
      </c>
      <c r="G99" s="4">
        <v>3</v>
      </c>
      <c r="H99">
        <f>Sales_Fact__2[[#This Row],[Unit_Price]]*Sales_Fact__2[[#This Row],[Quantity]]</f>
        <v>2255.8200000000002</v>
      </c>
      <c r="I99" s="9">
        <v>751.94</v>
      </c>
      <c r="J99" s="9">
        <f>Sales_Fact__2[[#This Row],[Unit_Price]]*Sales_Fact__2[[#This Row],[Quantity]]</f>
        <v>2255.8200000000002</v>
      </c>
      <c r="K99">
        <v>0.26</v>
      </c>
      <c r="L99" t="s">
        <v>1825</v>
      </c>
      <c r="M99" s="9">
        <v>1669.3068000000001</v>
      </c>
    </row>
    <row r="100" spans="1:13" x14ac:dyDescent="0.35">
      <c r="A100" t="s">
        <v>1923</v>
      </c>
      <c r="B100">
        <f t="shared" si="1"/>
        <v>2024</v>
      </c>
      <c r="C100" s="8">
        <v>45580</v>
      </c>
      <c r="D100" t="s">
        <v>448</v>
      </c>
      <c r="E100" t="s">
        <v>1659</v>
      </c>
      <c r="F100" t="s">
        <v>1778</v>
      </c>
      <c r="G100" s="4">
        <v>4</v>
      </c>
      <c r="H100">
        <f>Sales_Fact__2[[#This Row],[Unit_Price]]*Sales_Fact__2[[#This Row],[Quantity]]</f>
        <v>1905.12</v>
      </c>
      <c r="I100" s="9">
        <v>476.28</v>
      </c>
      <c r="J100" s="9">
        <f>Sales_Fact__2[[#This Row],[Unit_Price]]*Sales_Fact__2[[#This Row],[Quantity]]</f>
        <v>1905.12</v>
      </c>
      <c r="K100">
        <v>0.17</v>
      </c>
      <c r="L100" t="s">
        <v>1823</v>
      </c>
      <c r="M100" s="9">
        <v>1581.2496000000001</v>
      </c>
    </row>
    <row r="101" spans="1:13" x14ac:dyDescent="0.35">
      <c r="A101" t="s">
        <v>1924</v>
      </c>
      <c r="B101">
        <f t="shared" si="1"/>
        <v>2024</v>
      </c>
      <c r="C101" s="8">
        <v>45479</v>
      </c>
      <c r="D101" t="s">
        <v>1022</v>
      </c>
      <c r="E101" t="s">
        <v>1655</v>
      </c>
      <c r="F101" t="s">
        <v>1765</v>
      </c>
      <c r="G101" s="4">
        <v>3</v>
      </c>
      <c r="H101">
        <f>Sales_Fact__2[[#This Row],[Unit_Price]]*Sales_Fact__2[[#This Row],[Quantity]]</f>
        <v>1625.97</v>
      </c>
      <c r="I101" s="9">
        <v>541.99</v>
      </c>
      <c r="J101" s="9">
        <f>Sales_Fact__2[[#This Row],[Unit_Price]]*Sales_Fact__2[[#This Row],[Quantity]]</f>
        <v>1625.97</v>
      </c>
      <c r="K101">
        <v>0.24</v>
      </c>
      <c r="L101" t="s">
        <v>1828</v>
      </c>
      <c r="M101" s="9">
        <v>1235.7372</v>
      </c>
    </row>
    <row r="102" spans="1:13" x14ac:dyDescent="0.35">
      <c r="A102" t="s">
        <v>1925</v>
      </c>
      <c r="B102">
        <f t="shared" si="1"/>
        <v>2025</v>
      </c>
      <c r="C102" s="8">
        <v>45677</v>
      </c>
      <c r="D102" t="s">
        <v>1153</v>
      </c>
      <c r="E102" t="s">
        <v>1613</v>
      </c>
      <c r="F102" t="s">
        <v>1772</v>
      </c>
      <c r="G102" s="4">
        <v>2</v>
      </c>
      <c r="H102">
        <f>Sales_Fact__2[[#This Row],[Unit_Price]]*Sales_Fact__2[[#This Row],[Quantity]]</f>
        <v>803</v>
      </c>
      <c r="I102" s="9">
        <v>401.5</v>
      </c>
      <c r="J102" s="9">
        <f>Sales_Fact__2[[#This Row],[Unit_Price]]*Sales_Fact__2[[#This Row],[Quantity]]</f>
        <v>803</v>
      </c>
      <c r="K102">
        <v>0.18</v>
      </c>
      <c r="L102" t="s">
        <v>1823</v>
      </c>
      <c r="M102" s="9">
        <v>658.46</v>
      </c>
    </row>
    <row r="103" spans="1:13" x14ac:dyDescent="0.35">
      <c r="A103" t="s">
        <v>1926</v>
      </c>
      <c r="B103">
        <f t="shared" si="1"/>
        <v>2024</v>
      </c>
      <c r="C103" s="8">
        <v>45453</v>
      </c>
      <c r="D103" t="s">
        <v>303</v>
      </c>
      <c r="E103" t="s">
        <v>1597</v>
      </c>
      <c r="F103" t="s">
        <v>1796</v>
      </c>
      <c r="G103" s="4">
        <v>3</v>
      </c>
      <c r="H103">
        <f>Sales_Fact__2[[#This Row],[Unit_Price]]*Sales_Fact__2[[#This Row],[Quantity]]</f>
        <v>1078.68</v>
      </c>
      <c r="I103" s="9">
        <v>359.56</v>
      </c>
      <c r="J103" s="9">
        <f>Sales_Fact__2[[#This Row],[Unit_Price]]*Sales_Fact__2[[#This Row],[Quantity]]</f>
        <v>1078.68</v>
      </c>
      <c r="K103">
        <v>0.17</v>
      </c>
      <c r="L103" t="s">
        <v>1825</v>
      </c>
      <c r="M103" s="9">
        <v>895.30439999999999</v>
      </c>
    </row>
    <row r="104" spans="1:13" x14ac:dyDescent="0.35">
      <c r="A104" t="s">
        <v>1927</v>
      </c>
      <c r="B104">
        <f t="shared" si="1"/>
        <v>2024</v>
      </c>
      <c r="C104" s="8">
        <v>45552</v>
      </c>
      <c r="D104" t="s">
        <v>346</v>
      </c>
      <c r="E104" t="s">
        <v>1707</v>
      </c>
      <c r="F104" t="s">
        <v>1793</v>
      </c>
      <c r="G104" s="4">
        <v>2</v>
      </c>
      <c r="H104">
        <f>Sales_Fact__2[[#This Row],[Unit_Price]]*Sales_Fact__2[[#This Row],[Quantity]]</f>
        <v>943.76</v>
      </c>
      <c r="I104" s="9">
        <v>471.88</v>
      </c>
      <c r="J104" s="9">
        <f>Sales_Fact__2[[#This Row],[Unit_Price]]*Sales_Fact__2[[#This Row],[Quantity]]</f>
        <v>943.76</v>
      </c>
      <c r="K104">
        <v>0.24</v>
      </c>
      <c r="L104" t="s">
        <v>1825</v>
      </c>
      <c r="M104" s="9">
        <v>717.25760000000002</v>
      </c>
    </row>
    <row r="105" spans="1:13" x14ac:dyDescent="0.35">
      <c r="A105" t="s">
        <v>1928</v>
      </c>
      <c r="B105">
        <f t="shared" si="1"/>
        <v>2025</v>
      </c>
      <c r="C105" s="8">
        <v>45907</v>
      </c>
      <c r="D105" t="s">
        <v>600</v>
      </c>
      <c r="E105" t="s">
        <v>1615</v>
      </c>
      <c r="F105" t="s">
        <v>1768</v>
      </c>
      <c r="G105" s="4">
        <v>4</v>
      </c>
      <c r="H105">
        <f>Sales_Fact__2[[#This Row],[Unit_Price]]*Sales_Fact__2[[#This Row],[Quantity]]</f>
        <v>3700.76</v>
      </c>
      <c r="I105" s="9">
        <v>925.19</v>
      </c>
      <c r="J105" s="9">
        <f>Sales_Fact__2[[#This Row],[Unit_Price]]*Sales_Fact__2[[#This Row],[Quantity]]</f>
        <v>3700.76</v>
      </c>
      <c r="K105">
        <v>0.19</v>
      </c>
      <c r="L105" t="s">
        <v>1825</v>
      </c>
      <c r="M105" s="9">
        <v>2997.615600000001</v>
      </c>
    </row>
    <row r="106" spans="1:13" x14ac:dyDescent="0.35">
      <c r="A106" t="s">
        <v>1929</v>
      </c>
      <c r="B106">
        <f t="shared" si="1"/>
        <v>2024</v>
      </c>
      <c r="C106" s="8">
        <v>45330</v>
      </c>
      <c r="D106" t="s">
        <v>121</v>
      </c>
      <c r="E106" t="s">
        <v>1719</v>
      </c>
      <c r="F106" t="s">
        <v>1791</v>
      </c>
      <c r="G106" s="4">
        <v>2</v>
      </c>
      <c r="H106">
        <f>Sales_Fact__2[[#This Row],[Unit_Price]]*Sales_Fact__2[[#This Row],[Quantity]]</f>
        <v>1759.26</v>
      </c>
      <c r="I106" s="9">
        <v>879.63</v>
      </c>
      <c r="J106" s="9">
        <f>Sales_Fact__2[[#This Row],[Unit_Price]]*Sales_Fact__2[[#This Row],[Quantity]]</f>
        <v>1759.26</v>
      </c>
      <c r="K106">
        <v>7.0000000000000007E-2</v>
      </c>
      <c r="L106" t="s">
        <v>1828</v>
      </c>
      <c r="M106" s="9">
        <v>1636.1117999999999</v>
      </c>
    </row>
    <row r="107" spans="1:13" x14ac:dyDescent="0.35">
      <c r="A107" t="s">
        <v>1930</v>
      </c>
      <c r="B107">
        <f t="shared" si="1"/>
        <v>2023</v>
      </c>
      <c r="C107" s="8">
        <v>45214</v>
      </c>
      <c r="D107" t="s">
        <v>20</v>
      </c>
      <c r="E107" t="s">
        <v>1705</v>
      </c>
      <c r="F107" t="s">
        <v>1806</v>
      </c>
      <c r="G107" s="4">
        <v>2</v>
      </c>
      <c r="H107">
        <f>Sales_Fact__2[[#This Row],[Unit_Price]]*Sales_Fact__2[[#This Row],[Quantity]]</f>
        <v>836.46</v>
      </c>
      <c r="I107" s="9">
        <v>418.23</v>
      </c>
      <c r="J107" s="9">
        <f>Sales_Fact__2[[#This Row],[Unit_Price]]*Sales_Fact__2[[#This Row],[Quantity]]</f>
        <v>836.46</v>
      </c>
      <c r="K107">
        <v>0.28000000000000003</v>
      </c>
      <c r="L107" t="s">
        <v>1823</v>
      </c>
      <c r="M107" s="9">
        <v>602.25120000000004</v>
      </c>
    </row>
    <row r="108" spans="1:13" x14ac:dyDescent="0.35">
      <c r="A108" t="s">
        <v>1931</v>
      </c>
      <c r="B108">
        <f t="shared" si="1"/>
        <v>2025</v>
      </c>
      <c r="C108" s="8">
        <v>45891</v>
      </c>
      <c r="D108" t="s">
        <v>856</v>
      </c>
      <c r="E108" t="s">
        <v>1585</v>
      </c>
      <c r="F108" t="s">
        <v>1809</v>
      </c>
      <c r="G108" s="4">
        <v>3</v>
      </c>
      <c r="H108">
        <f>Sales_Fact__2[[#This Row],[Unit_Price]]*Sales_Fact__2[[#This Row],[Quantity]]</f>
        <v>1655.16</v>
      </c>
      <c r="I108" s="9">
        <v>551.72</v>
      </c>
      <c r="J108" s="9">
        <f>Sales_Fact__2[[#This Row],[Unit_Price]]*Sales_Fact__2[[#This Row],[Quantity]]</f>
        <v>1655.16</v>
      </c>
      <c r="K108">
        <v>0.03</v>
      </c>
      <c r="L108" t="s">
        <v>1828</v>
      </c>
      <c r="M108" s="9">
        <v>1605.5052000000001</v>
      </c>
    </row>
    <row r="109" spans="1:13" x14ac:dyDescent="0.35">
      <c r="A109" t="s">
        <v>1932</v>
      </c>
      <c r="B109">
        <f t="shared" si="1"/>
        <v>2024</v>
      </c>
      <c r="C109" s="8">
        <v>45323</v>
      </c>
      <c r="D109" t="s">
        <v>1061</v>
      </c>
      <c r="E109" t="s">
        <v>1719</v>
      </c>
      <c r="F109" t="s">
        <v>1778</v>
      </c>
      <c r="G109" s="4">
        <v>4</v>
      </c>
      <c r="H109">
        <f>Sales_Fact__2[[#This Row],[Unit_Price]]*Sales_Fact__2[[#This Row],[Quantity]]</f>
        <v>2102.44</v>
      </c>
      <c r="I109" s="9">
        <v>525.61</v>
      </c>
      <c r="J109" s="9">
        <f>Sales_Fact__2[[#This Row],[Unit_Price]]*Sales_Fact__2[[#This Row],[Quantity]]</f>
        <v>2102.44</v>
      </c>
      <c r="K109">
        <v>0.02</v>
      </c>
      <c r="L109" t="s">
        <v>1825</v>
      </c>
      <c r="M109" s="9">
        <v>2060.3912</v>
      </c>
    </row>
    <row r="110" spans="1:13" x14ac:dyDescent="0.35">
      <c r="A110" t="s">
        <v>1933</v>
      </c>
      <c r="B110">
        <f t="shared" si="1"/>
        <v>2025</v>
      </c>
      <c r="C110" s="8">
        <v>45785</v>
      </c>
      <c r="D110" t="s">
        <v>159</v>
      </c>
      <c r="E110" t="s">
        <v>1591</v>
      </c>
      <c r="F110" t="s">
        <v>1796</v>
      </c>
      <c r="G110" s="4">
        <v>3</v>
      </c>
      <c r="H110">
        <f>Sales_Fact__2[[#This Row],[Unit_Price]]*Sales_Fact__2[[#This Row],[Quantity]]</f>
        <v>2445.8999999999996</v>
      </c>
      <c r="I110" s="9">
        <v>815.3</v>
      </c>
      <c r="J110" s="9">
        <f>Sales_Fact__2[[#This Row],[Unit_Price]]*Sales_Fact__2[[#This Row],[Quantity]]</f>
        <v>2445.8999999999996</v>
      </c>
      <c r="K110">
        <v>0.03</v>
      </c>
      <c r="L110" t="s">
        <v>1823</v>
      </c>
      <c r="M110" s="9">
        <v>2372.5230000000001</v>
      </c>
    </row>
    <row r="111" spans="1:13" x14ac:dyDescent="0.35">
      <c r="A111" t="s">
        <v>1934</v>
      </c>
      <c r="B111">
        <f t="shared" si="1"/>
        <v>2025</v>
      </c>
      <c r="C111" s="8">
        <v>45738</v>
      </c>
      <c r="D111" t="s">
        <v>695</v>
      </c>
      <c r="E111" t="s">
        <v>1729</v>
      </c>
      <c r="F111" t="s">
        <v>1751</v>
      </c>
      <c r="G111" s="4">
        <v>3</v>
      </c>
      <c r="H111">
        <f>Sales_Fact__2[[#This Row],[Unit_Price]]*Sales_Fact__2[[#This Row],[Quantity]]</f>
        <v>1129.3799999999999</v>
      </c>
      <c r="I111" s="9">
        <v>376.46</v>
      </c>
      <c r="J111" s="9">
        <f>Sales_Fact__2[[#This Row],[Unit_Price]]*Sales_Fact__2[[#This Row],[Quantity]]</f>
        <v>1129.3799999999999</v>
      </c>
      <c r="K111">
        <v>0.09</v>
      </c>
      <c r="L111" t="s">
        <v>1828</v>
      </c>
      <c r="M111" s="9">
        <v>1027.7357999999999</v>
      </c>
    </row>
    <row r="112" spans="1:13" x14ac:dyDescent="0.35">
      <c r="A112" t="s">
        <v>1935</v>
      </c>
      <c r="B112">
        <f t="shared" si="1"/>
        <v>2025</v>
      </c>
      <c r="C112" s="8">
        <v>45851</v>
      </c>
      <c r="D112" t="s">
        <v>40</v>
      </c>
      <c r="E112" t="s">
        <v>1631</v>
      </c>
      <c r="F112" t="s">
        <v>1781</v>
      </c>
      <c r="G112" s="4">
        <v>4</v>
      </c>
      <c r="H112">
        <f>Sales_Fact__2[[#This Row],[Unit_Price]]*Sales_Fact__2[[#This Row],[Quantity]]</f>
        <v>959.32</v>
      </c>
      <c r="I112" s="9">
        <v>239.83</v>
      </c>
      <c r="J112" s="9">
        <f>Sales_Fact__2[[#This Row],[Unit_Price]]*Sales_Fact__2[[#This Row],[Quantity]]</f>
        <v>959.32</v>
      </c>
      <c r="K112">
        <v>0.08</v>
      </c>
      <c r="L112" t="s">
        <v>1823</v>
      </c>
      <c r="M112" s="9">
        <v>882.57439999999997</v>
      </c>
    </row>
    <row r="113" spans="1:13" x14ac:dyDescent="0.35">
      <c r="A113" t="s">
        <v>1936</v>
      </c>
      <c r="B113">
        <f t="shared" si="1"/>
        <v>2025</v>
      </c>
      <c r="C113" s="8">
        <v>45798</v>
      </c>
      <c r="D113" t="s">
        <v>413</v>
      </c>
      <c r="E113" t="s">
        <v>1727</v>
      </c>
      <c r="F113" t="s">
        <v>1765</v>
      </c>
      <c r="G113" s="4">
        <v>2</v>
      </c>
      <c r="H113">
        <f>Sales_Fact__2[[#This Row],[Unit_Price]]*Sales_Fact__2[[#This Row],[Quantity]]</f>
        <v>1691.42</v>
      </c>
      <c r="I113" s="9">
        <v>845.71</v>
      </c>
      <c r="J113" s="9">
        <f>Sales_Fact__2[[#This Row],[Unit_Price]]*Sales_Fact__2[[#This Row],[Quantity]]</f>
        <v>1691.42</v>
      </c>
      <c r="K113">
        <v>0.01</v>
      </c>
      <c r="L113" t="s">
        <v>1825</v>
      </c>
      <c r="M113" s="9">
        <v>1674.5057999999999</v>
      </c>
    </row>
    <row r="114" spans="1:13" x14ac:dyDescent="0.35">
      <c r="A114" t="s">
        <v>1937</v>
      </c>
      <c r="B114">
        <f t="shared" si="1"/>
        <v>2025</v>
      </c>
      <c r="C114" s="8">
        <v>45705</v>
      </c>
      <c r="D114" t="s">
        <v>313</v>
      </c>
      <c r="E114" t="s">
        <v>1699</v>
      </c>
      <c r="F114" t="s">
        <v>1796</v>
      </c>
      <c r="G114" s="4">
        <v>3</v>
      </c>
      <c r="H114">
        <f>Sales_Fact__2[[#This Row],[Unit_Price]]*Sales_Fact__2[[#This Row],[Quantity]]</f>
        <v>2846.07</v>
      </c>
      <c r="I114" s="9">
        <v>948.69</v>
      </c>
      <c r="J114" s="9">
        <f>Sales_Fact__2[[#This Row],[Unit_Price]]*Sales_Fact__2[[#This Row],[Quantity]]</f>
        <v>2846.07</v>
      </c>
      <c r="K114">
        <v>0.28999999999999998</v>
      </c>
      <c r="L114" t="s">
        <v>1823</v>
      </c>
      <c r="M114" s="9">
        <v>2020.7097000000001</v>
      </c>
    </row>
    <row r="115" spans="1:13" x14ac:dyDescent="0.35">
      <c r="A115" t="s">
        <v>1938</v>
      </c>
      <c r="B115">
        <f t="shared" si="1"/>
        <v>2024</v>
      </c>
      <c r="C115" s="8">
        <v>45413</v>
      </c>
      <c r="D115" t="s">
        <v>1439</v>
      </c>
      <c r="E115" t="s">
        <v>1601</v>
      </c>
      <c r="F115" t="s">
        <v>1788</v>
      </c>
      <c r="G115" s="4">
        <v>1</v>
      </c>
      <c r="H115">
        <f>Sales_Fact__2[[#This Row],[Unit_Price]]*Sales_Fact__2[[#This Row],[Quantity]]</f>
        <v>281.97000000000003</v>
      </c>
      <c r="I115" s="9">
        <v>281.97000000000003</v>
      </c>
      <c r="J115" s="9">
        <f>Sales_Fact__2[[#This Row],[Unit_Price]]*Sales_Fact__2[[#This Row],[Quantity]]</f>
        <v>281.97000000000003</v>
      </c>
      <c r="K115">
        <v>0.2</v>
      </c>
      <c r="L115" t="s">
        <v>1825</v>
      </c>
      <c r="M115" s="9">
        <v>225.57599999999999</v>
      </c>
    </row>
    <row r="116" spans="1:13" x14ac:dyDescent="0.35">
      <c r="A116" t="s">
        <v>1939</v>
      </c>
      <c r="B116">
        <f t="shared" si="1"/>
        <v>2024</v>
      </c>
      <c r="C116" s="8">
        <v>45482</v>
      </c>
      <c r="D116" t="s">
        <v>510</v>
      </c>
      <c r="E116" t="s">
        <v>1729</v>
      </c>
      <c r="F116" t="s">
        <v>1768</v>
      </c>
      <c r="G116" s="4">
        <v>2</v>
      </c>
      <c r="H116">
        <f>Sales_Fact__2[[#This Row],[Unit_Price]]*Sales_Fact__2[[#This Row],[Quantity]]</f>
        <v>1462.02</v>
      </c>
      <c r="I116" s="9">
        <v>731.01</v>
      </c>
      <c r="J116" s="9">
        <f>Sales_Fact__2[[#This Row],[Unit_Price]]*Sales_Fact__2[[#This Row],[Quantity]]</f>
        <v>1462.02</v>
      </c>
      <c r="K116">
        <v>0.05</v>
      </c>
      <c r="L116" t="s">
        <v>1825</v>
      </c>
      <c r="M116" s="9">
        <v>1388.9190000000001</v>
      </c>
    </row>
    <row r="117" spans="1:13" x14ac:dyDescent="0.35">
      <c r="A117" t="s">
        <v>1940</v>
      </c>
      <c r="B117">
        <f t="shared" si="1"/>
        <v>2025</v>
      </c>
      <c r="C117" s="8">
        <v>45925</v>
      </c>
      <c r="D117" t="s">
        <v>820</v>
      </c>
      <c r="E117" t="s">
        <v>1717</v>
      </c>
      <c r="F117" t="s">
        <v>1778</v>
      </c>
      <c r="G117" s="4">
        <v>4</v>
      </c>
      <c r="H117">
        <f>Sales_Fact__2[[#This Row],[Unit_Price]]*Sales_Fact__2[[#This Row],[Quantity]]</f>
        <v>3723.4</v>
      </c>
      <c r="I117" s="9">
        <v>930.85</v>
      </c>
      <c r="J117" s="9">
        <f>Sales_Fact__2[[#This Row],[Unit_Price]]*Sales_Fact__2[[#This Row],[Quantity]]</f>
        <v>3723.4</v>
      </c>
      <c r="K117">
        <v>0.13</v>
      </c>
      <c r="L117" t="s">
        <v>1825</v>
      </c>
      <c r="M117" s="9">
        <v>3239.3580000000002</v>
      </c>
    </row>
    <row r="118" spans="1:13" x14ac:dyDescent="0.35">
      <c r="A118" t="s">
        <v>1941</v>
      </c>
      <c r="B118">
        <f t="shared" si="1"/>
        <v>2024</v>
      </c>
      <c r="C118" s="8">
        <v>45420</v>
      </c>
      <c r="D118" t="s">
        <v>1300</v>
      </c>
      <c r="E118" t="s">
        <v>1550</v>
      </c>
      <c r="F118" t="s">
        <v>1781</v>
      </c>
      <c r="G118" s="4">
        <v>4</v>
      </c>
      <c r="H118">
        <f>Sales_Fact__2[[#This Row],[Unit_Price]]*Sales_Fact__2[[#This Row],[Quantity]]</f>
        <v>3083.08</v>
      </c>
      <c r="I118" s="9">
        <v>770.77</v>
      </c>
      <c r="J118" s="9">
        <f>Sales_Fact__2[[#This Row],[Unit_Price]]*Sales_Fact__2[[#This Row],[Quantity]]</f>
        <v>3083.08</v>
      </c>
      <c r="K118">
        <v>0.22</v>
      </c>
      <c r="L118" t="s">
        <v>1823</v>
      </c>
      <c r="M118" s="9">
        <v>2404.8024</v>
      </c>
    </row>
    <row r="119" spans="1:13" x14ac:dyDescent="0.35">
      <c r="A119" t="s">
        <v>1942</v>
      </c>
      <c r="B119">
        <f t="shared" si="1"/>
        <v>2024</v>
      </c>
      <c r="C119" s="8">
        <v>45554</v>
      </c>
      <c r="D119" t="s">
        <v>246</v>
      </c>
      <c r="E119" t="s">
        <v>1639</v>
      </c>
      <c r="F119" t="s">
        <v>1768</v>
      </c>
      <c r="G119" s="4">
        <v>3</v>
      </c>
      <c r="H119">
        <f>Sales_Fact__2[[#This Row],[Unit_Price]]*Sales_Fact__2[[#This Row],[Quantity]]</f>
        <v>1438.8899999999999</v>
      </c>
      <c r="I119" s="9">
        <v>479.63</v>
      </c>
      <c r="J119" s="9">
        <f>Sales_Fact__2[[#This Row],[Unit_Price]]*Sales_Fact__2[[#This Row],[Quantity]]</f>
        <v>1438.8899999999999</v>
      </c>
      <c r="K119">
        <v>0.3</v>
      </c>
      <c r="L119" t="s">
        <v>1825</v>
      </c>
      <c r="M119" s="9">
        <v>1007.223</v>
      </c>
    </row>
    <row r="120" spans="1:13" x14ac:dyDescent="0.35">
      <c r="A120" t="s">
        <v>1943</v>
      </c>
      <c r="B120">
        <f t="shared" si="1"/>
        <v>2024</v>
      </c>
      <c r="C120" s="8">
        <v>45405</v>
      </c>
      <c r="D120" t="s">
        <v>371</v>
      </c>
      <c r="E120" t="s">
        <v>1625</v>
      </c>
      <c r="F120" t="s">
        <v>1791</v>
      </c>
      <c r="G120" s="4">
        <v>1</v>
      </c>
      <c r="H120">
        <f>Sales_Fact__2[[#This Row],[Unit_Price]]*Sales_Fact__2[[#This Row],[Quantity]]</f>
        <v>165</v>
      </c>
      <c r="I120" s="9">
        <v>165</v>
      </c>
      <c r="J120" s="9">
        <f>Sales_Fact__2[[#This Row],[Unit_Price]]*Sales_Fact__2[[#This Row],[Quantity]]</f>
        <v>165</v>
      </c>
      <c r="K120">
        <v>0.3</v>
      </c>
      <c r="L120" t="s">
        <v>1828</v>
      </c>
      <c r="M120" s="9">
        <v>115.5</v>
      </c>
    </row>
    <row r="121" spans="1:13" x14ac:dyDescent="0.35">
      <c r="A121" t="s">
        <v>1944</v>
      </c>
      <c r="B121">
        <f t="shared" si="1"/>
        <v>2024</v>
      </c>
      <c r="C121" s="8">
        <v>45503</v>
      </c>
      <c r="D121" t="s">
        <v>528</v>
      </c>
      <c r="E121" t="s">
        <v>1585</v>
      </c>
      <c r="F121" t="s">
        <v>1781</v>
      </c>
      <c r="G121" s="4">
        <v>2</v>
      </c>
      <c r="H121">
        <f>Sales_Fact__2[[#This Row],[Unit_Price]]*Sales_Fact__2[[#This Row],[Quantity]]</f>
        <v>303.02</v>
      </c>
      <c r="I121" s="9">
        <v>151.51</v>
      </c>
      <c r="J121" s="9">
        <f>Sales_Fact__2[[#This Row],[Unit_Price]]*Sales_Fact__2[[#This Row],[Quantity]]</f>
        <v>303.02</v>
      </c>
      <c r="K121">
        <v>0.28999999999999998</v>
      </c>
      <c r="L121" t="s">
        <v>1828</v>
      </c>
      <c r="M121" s="9">
        <v>215.14420000000001</v>
      </c>
    </row>
    <row r="122" spans="1:13" x14ac:dyDescent="0.35">
      <c r="A122" t="s">
        <v>1945</v>
      </c>
      <c r="B122">
        <f t="shared" si="1"/>
        <v>2023</v>
      </c>
      <c r="C122" s="8">
        <v>45274</v>
      </c>
      <c r="D122" t="s">
        <v>742</v>
      </c>
      <c r="E122" t="s">
        <v>1609</v>
      </c>
      <c r="F122" t="s">
        <v>1806</v>
      </c>
      <c r="G122" s="4">
        <v>2</v>
      </c>
      <c r="H122">
        <f>Sales_Fact__2[[#This Row],[Unit_Price]]*Sales_Fact__2[[#This Row],[Quantity]]</f>
        <v>1745.86</v>
      </c>
      <c r="I122" s="9">
        <v>872.93</v>
      </c>
      <c r="J122" s="9">
        <f>Sales_Fact__2[[#This Row],[Unit_Price]]*Sales_Fact__2[[#This Row],[Quantity]]</f>
        <v>1745.86</v>
      </c>
      <c r="K122">
        <v>0.28999999999999998</v>
      </c>
      <c r="L122" t="s">
        <v>1828</v>
      </c>
      <c r="M122" s="9">
        <v>1239.5606</v>
      </c>
    </row>
    <row r="123" spans="1:13" x14ac:dyDescent="0.35">
      <c r="A123" t="s">
        <v>1946</v>
      </c>
      <c r="B123">
        <f t="shared" si="1"/>
        <v>2024</v>
      </c>
      <c r="C123" s="8">
        <v>45558</v>
      </c>
      <c r="D123" t="s">
        <v>841</v>
      </c>
      <c r="E123" t="s">
        <v>1591</v>
      </c>
      <c r="F123" t="s">
        <v>1788</v>
      </c>
      <c r="G123" s="4">
        <v>3</v>
      </c>
      <c r="H123">
        <f>Sales_Fact__2[[#This Row],[Unit_Price]]*Sales_Fact__2[[#This Row],[Quantity]]</f>
        <v>1297.1999999999998</v>
      </c>
      <c r="I123" s="9">
        <v>432.4</v>
      </c>
      <c r="J123" s="9">
        <f>Sales_Fact__2[[#This Row],[Unit_Price]]*Sales_Fact__2[[#This Row],[Quantity]]</f>
        <v>1297.1999999999998</v>
      </c>
      <c r="K123">
        <v>0.04</v>
      </c>
      <c r="L123" t="s">
        <v>1823</v>
      </c>
      <c r="M123" s="9">
        <v>1245.3119999999999</v>
      </c>
    </row>
    <row r="124" spans="1:13" x14ac:dyDescent="0.35">
      <c r="A124" t="s">
        <v>1947</v>
      </c>
      <c r="B124">
        <f t="shared" si="1"/>
        <v>2025</v>
      </c>
      <c r="C124" s="8">
        <v>45886</v>
      </c>
      <c r="D124" t="s">
        <v>1061</v>
      </c>
      <c r="E124" t="s">
        <v>1647</v>
      </c>
      <c r="F124" t="s">
        <v>1778</v>
      </c>
      <c r="G124" s="4">
        <v>2</v>
      </c>
      <c r="H124">
        <f>Sales_Fact__2[[#This Row],[Unit_Price]]*Sales_Fact__2[[#This Row],[Quantity]]</f>
        <v>395.52</v>
      </c>
      <c r="I124" s="9">
        <v>197.76</v>
      </c>
      <c r="J124" s="9">
        <f>Sales_Fact__2[[#This Row],[Unit_Price]]*Sales_Fact__2[[#This Row],[Quantity]]</f>
        <v>395.52</v>
      </c>
      <c r="K124">
        <v>0.04</v>
      </c>
      <c r="L124" t="s">
        <v>1823</v>
      </c>
      <c r="M124" s="9">
        <v>379.69920000000002</v>
      </c>
    </row>
    <row r="125" spans="1:13" x14ac:dyDescent="0.35">
      <c r="A125" t="s">
        <v>1948</v>
      </c>
      <c r="B125">
        <f t="shared" si="1"/>
        <v>2025</v>
      </c>
      <c r="C125" s="8">
        <v>45674</v>
      </c>
      <c r="D125" t="s">
        <v>1465</v>
      </c>
      <c r="E125" t="s">
        <v>1627</v>
      </c>
      <c r="F125" t="s">
        <v>1760</v>
      </c>
      <c r="G125" s="4">
        <v>3</v>
      </c>
      <c r="H125">
        <f>Sales_Fact__2[[#This Row],[Unit_Price]]*Sales_Fact__2[[#This Row],[Quantity]]</f>
        <v>1003.8000000000001</v>
      </c>
      <c r="I125" s="9">
        <v>334.6</v>
      </c>
      <c r="J125" s="9">
        <f>Sales_Fact__2[[#This Row],[Unit_Price]]*Sales_Fact__2[[#This Row],[Quantity]]</f>
        <v>1003.8000000000001</v>
      </c>
      <c r="K125">
        <v>0.11</v>
      </c>
      <c r="L125" t="s">
        <v>1825</v>
      </c>
      <c r="M125" s="9">
        <v>893.38199999999995</v>
      </c>
    </row>
    <row r="126" spans="1:13" x14ac:dyDescent="0.35">
      <c r="A126" t="s">
        <v>1949</v>
      </c>
      <c r="B126">
        <f t="shared" si="1"/>
        <v>2025</v>
      </c>
      <c r="C126" s="8">
        <v>45777</v>
      </c>
      <c r="D126" t="s">
        <v>313</v>
      </c>
      <c r="E126" t="s">
        <v>1575</v>
      </c>
      <c r="F126" t="s">
        <v>1765</v>
      </c>
      <c r="G126" s="4">
        <v>2</v>
      </c>
      <c r="H126">
        <f>Sales_Fact__2[[#This Row],[Unit_Price]]*Sales_Fact__2[[#This Row],[Quantity]]</f>
        <v>88.7</v>
      </c>
      <c r="I126" s="9">
        <v>44.35</v>
      </c>
      <c r="J126" s="9">
        <f>Sales_Fact__2[[#This Row],[Unit_Price]]*Sales_Fact__2[[#This Row],[Quantity]]</f>
        <v>88.7</v>
      </c>
      <c r="K126">
        <v>0.2</v>
      </c>
      <c r="L126" t="s">
        <v>1828</v>
      </c>
      <c r="M126" s="9">
        <v>70.960000000000008</v>
      </c>
    </row>
    <row r="127" spans="1:13" x14ac:dyDescent="0.35">
      <c r="A127" t="s">
        <v>1950</v>
      </c>
      <c r="B127">
        <f t="shared" si="1"/>
        <v>2024</v>
      </c>
      <c r="C127" s="8">
        <v>45598</v>
      </c>
      <c r="D127" t="s">
        <v>1529</v>
      </c>
      <c r="E127" t="s">
        <v>1561</v>
      </c>
      <c r="F127" t="s">
        <v>1775</v>
      </c>
      <c r="G127" s="4">
        <v>1</v>
      </c>
      <c r="H127">
        <f>Sales_Fact__2[[#This Row],[Unit_Price]]*Sales_Fact__2[[#This Row],[Quantity]]</f>
        <v>846.31</v>
      </c>
      <c r="I127" s="9">
        <v>846.31</v>
      </c>
      <c r="J127" s="9">
        <f>Sales_Fact__2[[#This Row],[Unit_Price]]*Sales_Fact__2[[#This Row],[Quantity]]</f>
        <v>846.31</v>
      </c>
      <c r="K127">
        <v>0.05</v>
      </c>
      <c r="L127" t="s">
        <v>1825</v>
      </c>
      <c r="M127" s="9">
        <v>803.9944999999999</v>
      </c>
    </row>
    <row r="128" spans="1:13" x14ac:dyDescent="0.35">
      <c r="A128" t="s">
        <v>1951</v>
      </c>
      <c r="B128">
        <f t="shared" si="1"/>
        <v>2025</v>
      </c>
      <c r="C128" s="8">
        <v>45884</v>
      </c>
      <c r="D128" t="s">
        <v>448</v>
      </c>
      <c r="E128" t="s">
        <v>1617</v>
      </c>
      <c r="F128" t="s">
        <v>1793</v>
      </c>
      <c r="G128" s="4">
        <v>1</v>
      </c>
      <c r="H128">
        <f>Sales_Fact__2[[#This Row],[Unit_Price]]*Sales_Fact__2[[#This Row],[Quantity]]</f>
        <v>996.48</v>
      </c>
      <c r="I128" s="9">
        <v>996.48</v>
      </c>
      <c r="J128" s="9">
        <f>Sales_Fact__2[[#This Row],[Unit_Price]]*Sales_Fact__2[[#This Row],[Quantity]]</f>
        <v>996.48</v>
      </c>
      <c r="K128">
        <v>7.0000000000000007E-2</v>
      </c>
      <c r="L128" t="s">
        <v>1828</v>
      </c>
      <c r="M128" s="9">
        <v>926.72640000000001</v>
      </c>
    </row>
    <row r="129" spans="1:13" x14ac:dyDescent="0.35">
      <c r="A129" t="s">
        <v>1952</v>
      </c>
      <c r="B129">
        <f t="shared" si="1"/>
        <v>2025</v>
      </c>
      <c r="C129" s="8">
        <v>45916</v>
      </c>
      <c r="D129" t="s">
        <v>880</v>
      </c>
      <c r="E129" t="s">
        <v>1733</v>
      </c>
      <c r="F129" t="s">
        <v>1775</v>
      </c>
      <c r="G129" s="4">
        <v>3</v>
      </c>
      <c r="H129">
        <f>Sales_Fact__2[[#This Row],[Unit_Price]]*Sales_Fact__2[[#This Row],[Quantity]]</f>
        <v>2847.57</v>
      </c>
      <c r="I129" s="9">
        <v>949.19</v>
      </c>
      <c r="J129" s="9">
        <f>Sales_Fact__2[[#This Row],[Unit_Price]]*Sales_Fact__2[[#This Row],[Quantity]]</f>
        <v>2847.57</v>
      </c>
      <c r="K129">
        <v>0.03</v>
      </c>
      <c r="L129" t="s">
        <v>1828</v>
      </c>
      <c r="M129" s="9">
        <v>2762.1428999999998</v>
      </c>
    </row>
    <row r="130" spans="1:13" x14ac:dyDescent="0.35">
      <c r="A130" t="s">
        <v>1953</v>
      </c>
      <c r="B130">
        <f t="shared" ref="B130:B193" si="2">YEAR(C130)</f>
        <v>2024</v>
      </c>
      <c r="C130" s="8">
        <v>45347</v>
      </c>
      <c r="D130" t="s">
        <v>1237</v>
      </c>
      <c r="E130" t="s">
        <v>1735</v>
      </c>
      <c r="F130" t="s">
        <v>1785</v>
      </c>
      <c r="G130" s="4">
        <v>2</v>
      </c>
      <c r="H130">
        <f>Sales_Fact__2[[#This Row],[Unit_Price]]*Sales_Fact__2[[#This Row],[Quantity]]</f>
        <v>1449.94</v>
      </c>
      <c r="I130" s="9">
        <v>724.97</v>
      </c>
      <c r="J130" s="9">
        <f>Sales_Fact__2[[#This Row],[Unit_Price]]*Sales_Fact__2[[#This Row],[Quantity]]</f>
        <v>1449.94</v>
      </c>
      <c r="K130">
        <v>0.1</v>
      </c>
      <c r="L130" t="s">
        <v>1823</v>
      </c>
      <c r="M130" s="9">
        <v>1304.9459999999999</v>
      </c>
    </row>
    <row r="131" spans="1:13" x14ac:dyDescent="0.35">
      <c r="A131" t="s">
        <v>1954</v>
      </c>
      <c r="B131">
        <f t="shared" si="2"/>
        <v>2025</v>
      </c>
      <c r="C131" s="8">
        <v>45723</v>
      </c>
      <c r="D131" t="s">
        <v>992</v>
      </c>
      <c r="E131" t="s">
        <v>1545</v>
      </c>
      <c r="F131" t="s">
        <v>1803</v>
      </c>
      <c r="G131" s="4">
        <v>1</v>
      </c>
      <c r="H131">
        <f>Sales_Fact__2[[#This Row],[Unit_Price]]*Sales_Fact__2[[#This Row],[Quantity]]</f>
        <v>783.25</v>
      </c>
      <c r="I131" s="9">
        <v>783.25</v>
      </c>
      <c r="J131" s="9">
        <f>Sales_Fact__2[[#This Row],[Unit_Price]]*Sales_Fact__2[[#This Row],[Quantity]]</f>
        <v>783.25</v>
      </c>
      <c r="K131">
        <v>0.3</v>
      </c>
      <c r="L131" t="s">
        <v>1823</v>
      </c>
      <c r="M131" s="9">
        <v>548.27499999999998</v>
      </c>
    </row>
    <row r="132" spans="1:13" x14ac:dyDescent="0.35">
      <c r="A132" t="s">
        <v>1955</v>
      </c>
      <c r="B132">
        <f t="shared" si="2"/>
        <v>2024</v>
      </c>
      <c r="C132" s="8">
        <v>45495</v>
      </c>
      <c r="D132" t="s">
        <v>1076</v>
      </c>
      <c r="E132" t="s">
        <v>1581</v>
      </c>
      <c r="F132" t="s">
        <v>1765</v>
      </c>
      <c r="G132" s="4">
        <v>1</v>
      </c>
      <c r="H132">
        <f>Sales_Fact__2[[#This Row],[Unit_Price]]*Sales_Fact__2[[#This Row],[Quantity]]</f>
        <v>942.38</v>
      </c>
      <c r="I132" s="9">
        <v>942.38</v>
      </c>
      <c r="J132" s="9">
        <f>Sales_Fact__2[[#This Row],[Unit_Price]]*Sales_Fact__2[[#This Row],[Quantity]]</f>
        <v>942.38</v>
      </c>
      <c r="K132">
        <v>0.17</v>
      </c>
      <c r="L132" t="s">
        <v>1823</v>
      </c>
      <c r="M132" s="9">
        <v>782.17539999999997</v>
      </c>
    </row>
    <row r="133" spans="1:13" x14ac:dyDescent="0.35">
      <c r="A133" t="s">
        <v>1956</v>
      </c>
      <c r="B133">
        <f t="shared" si="2"/>
        <v>2024</v>
      </c>
      <c r="C133" s="8">
        <v>45444</v>
      </c>
      <c r="D133" t="s">
        <v>1523</v>
      </c>
      <c r="E133" t="s">
        <v>1649</v>
      </c>
      <c r="F133" t="s">
        <v>1791</v>
      </c>
      <c r="G133" s="4">
        <v>3</v>
      </c>
      <c r="H133">
        <f>Sales_Fact__2[[#This Row],[Unit_Price]]*Sales_Fact__2[[#This Row],[Quantity]]</f>
        <v>895.05000000000007</v>
      </c>
      <c r="I133" s="9">
        <v>298.35000000000002</v>
      </c>
      <c r="J133" s="9">
        <f>Sales_Fact__2[[#This Row],[Unit_Price]]*Sales_Fact__2[[#This Row],[Quantity]]</f>
        <v>895.05000000000007</v>
      </c>
      <c r="K133">
        <v>0.05</v>
      </c>
      <c r="L133" t="s">
        <v>1828</v>
      </c>
      <c r="M133" s="9">
        <v>850.29750000000001</v>
      </c>
    </row>
    <row r="134" spans="1:13" x14ac:dyDescent="0.35">
      <c r="A134" t="s">
        <v>1957</v>
      </c>
      <c r="B134">
        <f t="shared" si="2"/>
        <v>2025</v>
      </c>
      <c r="C134" s="8">
        <v>45662</v>
      </c>
      <c r="D134" t="s">
        <v>546</v>
      </c>
      <c r="E134" t="s">
        <v>1643</v>
      </c>
      <c r="F134" t="s">
        <v>1793</v>
      </c>
      <c r="G134" s="4">
        <v>4</v>
      </c>
      <c r="H134">
        <f>Sales_Fact__2[[#This Row],[Unit_Price]]*Sales_Fact__2[[#This Row],[Quantity]]</f>
        <v>3800.16</v>
      </c>
      <c r="I134" s="9">
        <v>950.04</v>
      </c>
      <c r="J134" s="9">
        <f>Sales_Fact__2[[#This Row],[Unit_Price]]*Sales_Fact__2[[#This Row],[Quantity]]</f>
        <v>3800.16</v>
      </c>
      <c r="K134">
        <v>0.13</v>
      </c>
      <c r="L134" t="s">
        <v>1825</v>
      </c>
      <c r="M134" s="9">
        <v>3306.1392000000001</v>
      </c>
    </row>
    <row r="135" spans="1:13" x14ac:dyDescent="0.35">
      <c r="A135" t="s">
        <v>1958</v>
      </c>
      <c r="B135">
        <f t="shared" si="2"/>
        <v>2025</v>
      </c>
      <c r="C135" s="8">
        <v>45910</v>
      </c>
      <c r="D135" t="s">
        <v>1034</v>
      </c>
      <c r="E135" t="s">
        <v>1661</v>
      </c>
      <c r="F135" t="s">
        <v>1768</v>
      </c>
      <c r="G135" s="4">
        <v>2</v>
      </c>
      <c r="H135">
        <f>Sales_Fact__2[[#This Row],[Unit_Price]]*Sales_Fact__2[[#This Row],[Quantity]]</f>
        <v>534.38</v>
      </c>
      <c r="I135" s="9">
        <v>267.19</v>
      </c>
      <c r="J135" s="9">
        <f>Sales_Fact__2[[#This Row],[Unit_Price]]*Sales_Fact__2[[#This Row],[Quantity]]</f>
        <v>534.38</v>
      </c>
      <c r="K135">
        <v>7.0000000000000007E-2</v>
      </c>
      <c r="L135" t="s">
        <v>1823</v>
      </c>
      <c r="M135" s="9">
        <v>496.97340000000003</v>
      </c>
    </row>
    <row r="136" spans="1:13" x14ac:dyDescent="0.35">
      <c r="A136" t="s">
        <v>1959</v>
      </c>
      <c r="B136">
        <f t="shared" si="2"/>
        <v>2025</v>
      </c>
      <c r="C136" s="8">
        <v>45827</v>
      </c>
      <c r="D136" t="s">
        <v>656</v>
      </c>
      <c r="E136" t="s">
        <v>1721</v>
      </c>
      <c r="F136" t="s">
        <v>1800</v>
      </c>
      <c r="G136" s="4">
        <v>4</v>
      </c>
      <c r="H136">
        <f>Sales_Fact__2[[#This Row],[Unit_Price]]*Sales_Fact__2[[#This Row],[Quantity]]</f>
        <v>290.52</v>
      </c>
      <c r="I136" s="9">
        <v>72.63</v>
      </c>
      <c r="J136" s="9">
        <f>Sales_Fact__2[[#This Row],[Unit_Price]]*Sales_Fact__2[[#This Row],[Quantity]]</f>
        <v>290.52</v>
      </c>
      <c r="K136">
        <v>0.06</v>
      </c>
      <c r="L136" t="s">
        <v>1825</v>
      </c>
      <c r="M136" s="9">
        <v>273.08879999999999</v>
      </c>
    </row>
    <row r="137" spans="1:13" x14ac:dyDescent="0.35">
      <c r="A137" t="s">
        <v>1960</v>
      </c>
      <c r="B137">
        <f t="shared" si="2"/>
        <v>2024</v>
      </c>
      <c r="C137" s="8">
        <v>45544</v>
      </c>
      <c r="D137" t="s">
        <v>1324</v>
      </c>
      <c r="E137" t="s">
        <v>1653</v>
      </c>
      <c r="F137" t="s">
        <v>1772</v>
      </c>
      <c r="G137" s="4">
        <v>3</v>
      </c>
      <c r="H137">
        <f>Sales_Fact__2[[#This Row],[Unit_Price]]*Sales_Fact__2[[#This Row],[Quantity]]</f>
        <v>1729.56</v>
      </c>
      <c r="I137" s="9">
        <v>576.52</v>
      </c>
      <c r="J137" s="9">
        <f>Sales_Fact__2[[#This Row],[Unit_Price]]*Sales_Fact__2[[#This Row],[Quantity]]</f>
        <v>1729.56</v>
      </c>
      <c r="K137">
        <v>0.22</v>
      </c>
      <c r="L137" t="s">
        <v>1828</v>
      </c>
      <c r="M137" s="9">
        <v>1349.0568000000001</v>
      </c>
    </row>
    <row r="138" spans="1:13" x14ac:dyDescent="0.35">
      <c r="A138" t="s">
        <v>1961</v>
      </c>
      <c r="B138">
        <f t="shared" si="2"/>
        <v>2025</v>
      </c>
      <c r="C138" s="8">
        <v>45751</v>
      </c>
      <c r="D138" t="s">
        <v>1094</v>
      </c>
      <c r="E138" t="s">
        <v>1689</v>
      </c>
      <c r="F138" t="s">
        <v>1785</v>
      </c>
      <c r="G138" s="4">
        <v>3</v>
      </c>
      <c r="H138">
        <f>Sales_Fact__2[[#This Row],[Unit_Price]]*Sales_Fact__2[[#This Row],[Quantity]]</f>
        <v>2548.08</v>
      </c>
      <c r="I138" s="9">
        <v>849.36</v>
      </c>
      <c r="J138" s="9">
        <f>Sales_Fact__2[[#This Row],[Unit_Price]]*Sales_Fact__2[[#This Row],[Quantity]]</f>
        <v>2548.08</v>
      </c>
      <c r="K138">
        <v>0.03</v>
      </c>
      <c r="L138" t="s">
        <v>1823</v>
      </c>
      <c r="M138" s="9">
        <v>2471.6376</v>
      </c>
    </row>
    <row r="139" spans="1:13" x14ac:dyDescent="0.35">
      <c r="A139" t="s">
        <v>1962</v>
      </c>
      <c r="B139">
        <f t="shared" si="2"/>
        <v>2024</v>
      </c>
      <c r="C139" s="8">
        <v>45392</v>
      </c>
      <c r="D139" t="s">
        <v>1457</v>
      </c>
      <c r="E139" t="s">
        <v>1647</v>
      </c>
      <c r="F139" t="s">
        <v>1775</v>
      </c>
      <c r="G139" s="4">
        <v>1</v>
      </c>
      <c r="H139">
        <f>Sales_Fact__2[[#This Row],[Unit_Price]]*Sales_Fact__2[[#This Row],[Quantity]]</f>
        <v>245.85</v>
      </c>
      <c r="I139" s="9">
        <v>245.85</v>
      </c>
      <c r="J139" s="9">
        <f>Sales_Fact__2[[#This Row],[Unit_Price]]*Sales_Fact__2[[#This Row],[Quantity]]</f>
        <v>245.85</v>
      </c>
      <c r="K139">
        <v>0.18</v>
      </c>
      <c r="L139" t="s">
        <v>1828</v>
      </c>
      <c r="M139" s="9">
        <v>201.59700000000001</v>
      </c>
    </row>
    <row r="140" spans="1:13" x14ac:dyDescent="0.35">
      <c r="A140" t="s">
        <v>1963</v>
      </c>
      <c r="B140">
        <f t="shared" si="2"/>
        <v>2024</v>
      </c>
      <c r="C140" s="8">
        <v>45589</v>
      </c>
      <c r="D140" t="s">
        <v>588</v>
      </c>
      <c r="E140" t="s">
        <v>1741</v>
      </c>
      <c r="F140" t="s">
        <v>1788</v>
      </c>
      <c r="G140" s="4">
        <v>3</v>
      </c>
      <c r="H140">
        <f>Sales_Fact__2[[#This Row],[Unit_Price]]*Sales_Fact__2[[#This Row],[Quantity]]</f>
        <v>713.04</v>
      </c>
      <c r="I140" s="9">
        <v>237.68</v>
      </c>
      <c r="J140" s="9">
        <f>Sales_Fact__2[[#This Row],[Unit_Price]]*Sales_Fact__2[[#This Row],[Quantity]]</f>
        <v>713.04</v>
      </c>
      <c r="K140">
        <v>0.1</v>
      </c>
      <c r="L140" t="s">
        <v>1828</v>
      </c>
      <c r="M140" s="9">
        <v>641.73599999999999</v>
      </c>
    </row>
    <row r="141" spans="1:13" x14ac:dyDescent="0.35">
      <c r="A141" t="s">
        <v>1964</v>
      </c>
      <c r="B141">
        <f t="shared" si="2"/>
        <v>2025</v>
      </c>
      <c r="C141" s="8">
        <v>45756</v>
      </c>
      <c r="D141" t="s">
        <v>1058</v>
      </c>
      <c r="E141" t="s">
        <v>1689</v>
      </c>
      <c r="F141" t="s">
        <v>1798</v>
      </c>
      <c r="G141" s="4">
        <v>4</v>
      </c>
      <c r="H141">
        <f>Sales_Fact__2[[#This Row],[Unit_Price]]*Sales_Fact__2[[#This Row],[Quantity]]</f>
        <v>2863.4</v>
      </c>
      <c r="I141" s="9">
        <v>715.85</v>
      </c>
      <c r="J141" s="9">
        <f>Sales_Fact__2[[#This Row],[Unit_Price]]*Sales_Fact__2[[#This Row],[Quantity]]</f>
        <v>2863.4</v>
      </c>
      <c r="K141">
        <v>0.25</v>
      </c>
      <c r="L141" t="s">
        <v>1825</v>
      </c>
      <c r="M141" s="9">
        <v>2147.5500000000002</v>
      </c>
    </row>
    <row r="142" spans="1:13" x14ac:dyDescent="0.35">
      <c r="A142" t="s">
        <v>1965</v>
      </c>
      <c r="B142">
        <f t="shared" si="2"/>
        <v>2023</v>
      </c>
      <c r="C142" s="8">
        <v>45255</v>
      </c>
      <c r="D142" t="s">
        <v>567</v>
      </c>
      <c r="E142" t="s">
        <v>1727</v>
      </c>
      <c r="F142" t="s">
        <v>1772</v>
      </c>
      <c r="G142" s="4">
        <v>2</v>
      </c>
      <c r="H142">
        <f>Sales_Fact__2[[#This Row],[Unit_Price]]*Sales_Fact__2[[#This Row],[Quantity]]</f>
        <v>957.7</v>
      </c>
      <c r="I142" s="9">
        <v>478.85</v>
      </c>
      <c r="J142" s="9">
        <f>Sales_Fact__2[[#This Row],[Unit_Price]]*Sales_Fact__2[[#This Row],[Quantity]]</f>
        <v>957.7</v>
      </c>
      <c r="K142">
        <v>0.01</v>
      </c>
      <c r="L142" t="s">
        <v>1828</v>
      </c>
      <c r="M142" s="9">
        <v>948.12300000000005</v>
      </c>
    </row>
    <row r="143" spans="1:13" x14ac:dyDescent="0.35">
      <c r="A143" t="s">
        <v>1966</v>
      </c>
      <c r="B143">
        <f t="shared" si="2"/>
        <v>2025</v>
      </c>
      <c r="C143" s="8">
        <v>45718</v>
      </c>
      <c r="D143" t="s">
        <v>395</v>
      </c>
      <c r="E143" t="s">
        <v>1641</v>
      </c>
      <c r="F143" t="s">
        <v>1751</v>
      </c>
      <c r="G143" s="4">
        <v>1</v>
      </c>
      <c r="H143">
        <f>Sales_Fact__2[[#This Row],[Unit_Price]]*Sales_Fact__2[[#This Row],[Quantity]]</f>
        <v>503.95</v>
      </c>
      <c r="I143" s="9">
        <v>503.95</v>
      </c>
      <c r="J143" s="9">
        <f>Sales_Fact__2[[#This Row],[Unit_Price]]*Sales_Fact__2[[#This Row],[Quantity]]</f>
        <v>503.95</v>
      </c>
      <c r="K143">
        <v>0.26</v>
      </c>
      <c r="L143" t="s">
        <v>1828</v>
      </c>
      <c r="M143" s="9">
        <v>372.923</v>
      </c>
    </row>
    <row r="144" spans="1:13" x14ac:dyDescent="0.35">
      <c r="A144" t="s">
        <v>1967</v>
      </c>
      <c r="B144">
        <f t="shared" si="2"/>
        <v>2024</v>
      </c>
      <c r="C144" s="8">
        <v>45573</v>
      </c>
      <c r="D144" t="s">
        <v>1242</v>
      </c>
      <c r="E144" t="s">
        <v>1679</v>
      </c>
      <c r="F144" t="s">
        <v>1793</v>
      </c>
      <c r="G144" s="4">
        <v>2</v>
      </c>
      <c r="H144">
        <f>Sales_Fact__2[[#This Row],[Unit_Price]]*Sales_Fact__2[[#This Row],[Quantity]]</f>
        <v>1950.96</v>
      </c>
      <c r="I144" s="9">
        <v>975.48</v>
      </c>
      <c r="J144" s="9">
        <f>Sales_Fact__2[[#This Row],[Unit_Price]]*Sales_Fact__2[[#This Row],[Quantity]]</f>
        <v>1950.96</v>
      </c>
      <c r="K144">
        <v>0.26</v>
      </c>
      <c r="L144" t="s">
        <v>1828</v>
      </c>
      <c r="M144" s="9">
        <v>1443.7103999999999</v>
      </c>
    </row>
    <row r="145" spans="1:13" x14ac:dyDescent="0.35">
      <c r="A145" t="s">
        <v>1968</v>
      </c>
      <c r="B145">
        <f t="shared" si="2"/>
        <v>2025</v>
      </c>
      <c r="C145" s="8">
        <v>45884</v>
      </c>
      <c r="D145" t="s">
        <v>1248</v>
      </c>
      <c r="E145" t="s">
        <v>1615</v>
      </c>
      <c r="F145" t="s">
        <v>1803</v>
      </c>
      <c r="G145" s="4">
        <v>4</v>
      </c>
      <c r="H145">
        <f>Sales_Fact__2[[#This Row],[Unit_Price]]*Sales_Fact__2[[#This Row],[Quantity]]</f>
        <v>1800.48</v>
      </c>
      <c r="I145" s="9">
        <v>450.12</v>
      </c>
      <c r="J145" s="9">
        <f>Sales_Fact__2[[#This Row],[Unit_Price]]*Sales_Fact__2[[#This Row],[Quantity]]</f>
        <v>1800.48</v>
      </c>
      <c r="K145">
        <v>0.28999999999999998</v>
      </c>
      <c r="L145" t="s">
        <v>1828</v>
      </c>
      <c r="M145" s="9">
        <v>1278.3407999999999</v>
      </c>
    </row>
    <row r="146" spans="1:13" x14ac:dyDescent="0.35">
      <c r="A146" t="s">
        <v>1969</v>
      </c>
      <c r="B146">
        <f t="shared" si="2"/>
        <v>2024</v>
      </c>
      <c r="C146" s="8">
        <v>45448</v>
      </c>
      <c r="D146" t="s">
        <v>1348</v>
      </c>
      <c r="E146" t="s">
        <v>1619</v>
      </c>
      <c r="F146" t="s">
        <v>1781</v>
      </c>
      <c r="G146" s="4">
        <v>3</v>
      </c>
      <c r="H146">
        <f>Sales_Fact__2[[#This Row],[Unit_Price]]*Sales_Fact__2[[#This Row],[Quantity]]</f>
        <v>711.72</v>
      </c>
      <c r="I146" s="9">
        <v>237.24</v>
      </c>
      <c r="J146" s="9">
        <f>Sales_Fact__2[[#This Row],[Unit_Price]]*Sales_Fact__2[[#This Row],[Quantity]]</f>
        <v>711.72</v>
      </c>
      <c r="K146">
        <v>0.24</v>
      </c>
      <c r="L146" t="s">
        <v>1825</v>
      </c>
      <c r="M146" s="9">
        <v>540.90719999999999</v>
      </c>
    </row>
    <row r="147" spans="1:13" x14ac:dyDescent="0.35">
      <c r="A147" t="s">
        <v>1970</v>
      </c>
      <c r="B147">
        <f t="shared" si="2"/>
        <v>2024</v>
      </c>
      <c r="C147" s="8">
        <v>45522</v>
      </c>
      <c r="D147" t="s">
        <v>1416</v>
      </c>
      <c r="E147" t="s">
        <v>1655</v>
      </c>
      <c r="F147" t="s">
        <v>1800</v>
      </c>
      <c r="G147" s="4">
        <v>2</v>
      </c>
      <c r="H147">
        <f>Sales_Fact__2[[#This Row],[Unit_Price]]*Sales_Fact__2[[#This Row],[Quantity]]</f>
        <v>1073.68</v>
      </c>
      <c r="I147" s="9">
        <v>536.84</v>
      </c>
      <c r="J147" s="9">
        <f>Sales_Fact__2[[#This Row],[Unit_Price]]*Sales_Fact__2[[#This Row],[Quantity]]</f>
        <v>1073.68</v>
      </c>
      <c r="K147">
        <v>0.09</v>
      </c>
      <c r="L147" t="s">
        <v>1828</v>
      </c>
      <c r="M147" s="9">
        <v>977.04880000000014</v>
      </c>
    </row>
    <row r="148" spans="1:13" x14ac:dyDescent="0.35">
      <c r="A148" t="s">
        <v>1971</v>
      </c>
      <c r="B148">
        <f t="shared" si="2"/>
        <v>2024</v>
      </c>
      <c r="C148" s="8">
        <v>45626</v>
      </c>
      <c r="D148" t="s">
        <v>1370</v>
      </c>
      <c r="E148" t="s">
        <v>1619</v>
      </c>
      <c r="F148" t="s">
        <v>1812</v>
      </c>
      <c r="G148" s="4">
        <v>3</v>
      </c>
      <c r="H148">
        <f>Sales_Fact__2[[#This Row],[Unit_Price]]*Sales_Fact__2[[#This Row],[Quantity]]</f>
        <v>1753.23</v>
      </c>
      <c r="I148" s="9">
        <v>584.41</v>
      </c>
      <c r="J148" s="9">
        <f>Sales_Fact__2[[#This Row],[Unit_Price]]*Sales_Fact__2[[#This Row],[Quantity]]</f>
        <v>1753.23</v>
      </c>
      <c r="K148">
        <v>0</v>
      </c>
      <c r="L148" t="s">
        <v>1828</v>
      </c>
      <c r="M148" s="9">
        <v>1753.23</v>
      </c>
    </row>
    <row r="149" spans="1:13" x14ac:dyDescent="0.35">
      <c r="A149" t="s">
        <v>1972</v>
      </c>
      <c r="B149">
        <f t="shared" si="2"/>
        <v>2024</v>
      </c>
      <c r="C149" s="8">
        <v>45617</v>
      </c>
      <c r="D149" t="s">
        <v>931</v>
      </c>
      <c r="E149" t="s">
        <v>1711</v>
      </c>
      <c r="F149" t="s">
        <v>1812</v>
      </c>
      <c r="G149" s="4">
        <v>1</v>
      </c>
      <c r="H149">
        <f>Sales_Fact__2[[#This Row],[Unit_Price]]*Sales_Fact__2[[#This Row],[Quantity]]</f>
        <v>653.87</v>
      </c>
      <c r="I149" s="9">
        <v>653.87</v>
      </c>
      <c r="J149" s="9">
        <f>Sales_Fact__2[[#This Row],[Unit_Price]]*Sales_Fact__2[[#This Row],[Quantity]]</f>
        <v>653.87</v>
      </c>
      <c r="K149">
        <v>0.14000000000000001</v>
      </c>
      <c r="L149" t="s">
        <v>1825</v>
      </c>
      <c r="M149" s="9">
        <v>562.32820000000004</v>
      </c>
    </row>
    <row r="150" spans="1:13" x14ac:dyDescent="0.35">
      <c r="A150" t="s">
        <v>1973</v>
      </c>
      <c r="B150">
        <f t="shared" si="2"/>
        <v>2025</v>
      </c>
      <c r="C150" s="8">
        <v>45878</v>
      </c>
      <c r="D150" t="s">
        <v>1515</v>
      </c>
      <c r="E150" t="s">
        <v>1721</v>
      </c>
      <c r="F150" t="s">
        <v>1751</v>
      </c>
      <c r="G150" s="4">
        <v>1</v>
      </c>
      <c r="H150">
        <f>Sales_Fact__2[[#This Row],[Unit_Price]]*Sales_Fact__2[[#This Row],[Quantity]]</f>
        <v>652.03</v>
      </c>
      <c r="I150" s="9">
        <v>652.03</v>
      </c>
      <c r="J150" s="9">
        <f>Sales_Fact__2[[#This Row],[Unit_Price]]*Sales_Fact__2[[#This Row],[Quantity]]</f>
        <v>652.03</v>
      </c>
      <c r="K150">
        <v>0.27</v>
      </c>
      <c r="L150" t="s">
        <v>1823</v>
      </c>
      <c r="M150" s="9">
        <v>475.9819</v>
      </c>
    </row>
    <row r="151" spans="1:13" x14ac:dyDescent="0.35">
      <c r="A151" t="s">
        <v>1974</v>
      </c>
      <c r="B151">
        <f t="shared" si="2"/>
        <v>2024</v>
      </c>
      <c r="C151" s="8">
        <v>45502</v>
      </c>
      <c r="D151" t="s">
        <v>334</v>
      </c>
      <c r="E151" t="s">
        <v>1554</v>
      </c>
      <c r="F151" t="s">
        <v>1793</v>
      </c>
      <c r="G151" s="4">
        <v>3</v>
      </c>
      <c r="H151">
        <f>Sales_Fact__2[[#This Row],[Unit_Price]]*Sales_Fact__2[[#This Row],[Quantity]]</f>
        <v>1540.08</v>
      </c>
      <c r="I151" s="9">
        <v>513.36</v>
      </c>
      <c r="J151" s="9">
        <f>Sales_Fact__2[[#This Row],[Unit_Price]]*Sales_Fact__2[[#This Row],[Quantity]]</f>
        <v>1540.08</v>
      </c>
      <c r="K151">
        <v>7.0000000000000007E-2</v>
      </c>
      <c r="L151" t="s">
        <v>1828</v>
      </c>
      <c r="M151" s="9">
        <v>1432.2744</v>
      </c>
    </row>
    <row r="152" spans="1:13" x14ac:dyDescent="0.35">
      <c r="A152" t="s">
        <v>1975</v>
      </c>
      <c r="B152">
        <f t="shared" si="2"/>
        <v>2024</v>
      </c>
      <c r="C152" s="8">
        <v>45433</v>
      </c>
      <c r="D152" t="s">
        <v>250</v>
      </c>
      <c r="E152" t="s">
        <v>1651</v>
      </c>
      <c r="F152" t="s">
        <v>1772</v>
      </c>
      <c r="G152" s="4">
        <v>4</v>
      </c>
      <c r="H152">
        <f>Sales_Fact__2[[#This Row],[Unit_Price]]*Sales_Fact__2[[#This Row],[Quantity]]</f>
        <v>1422.56</v>
      </c>
      <c r="I152" s="9">
        <v>355.64</v>
      </c>
      <c r="J152" s="9">
        <f>Sales_Fact__2[[#This Row],[Unit_Price]]*Sales_Fact__2[[#This Row],[Quantity]]</f>
        <v>1422.56</v>
      </c>
      <c r="K152">
        <v>0.16</v>
      </c>
      <c r="L152" t="s">
        <v>1828</v>
      </c>
      <c r="M152" s="9">
        <v>1194.9503999999999</v>
      </c>
    </row>
    <row r="153" spans="1:13" x14ac:dyDescent="0.35">
      <c r="A153" t="s">
        <v>1976</v>
      </c>
      <c r="B153">
        <f t="shared" si="2"/>
        <v>2024</v>
      </c>
      <c r="C153" s="8">
        <v>45594</v>
      </c>
      <c r="D153" t="s">
        <v>97</v>
      </c>
      <c r="E153" t="s">
        <v>1573</v>
      </c>
      <c r="F153" t="s">
        <v>1781</v>
      </c>
      <c r="G153" s="4">
        <v>4</v>
      </c>
      <c r="H153">
        <f>Sales_Fact__2[[#This Row],[Unit_Price]]*Sales_Fact__2[[#This Row],[Quantity]]</f>
        <v>2141.6</v>
      </c>
      <c r="I153" s="9">
        <v>535.4</v>
      </c>
      <c r="J153" s="9">
        <f>Sales_Fact__2[[#This Row],[Unit_Price]]*Sales_Fact__2[[#This Row],[Quantity]]</f>
        <v>2141.6</v>
      </c>
      <c r="K153">
        <v>0.26</v>
      </c>
      <c r="L153" t="s">
        <v>1825</v>
      </c>
      <c r="M153" s="9">
        <v>1584.7840000000001</v>
      </c>
    </row>
    <row r="154" spans="1:13" x14ac:dyDescent="0.35">
      <c r="A154" t="s">
        <v>1977</v>
      </c>
      <c r="B154">
        <f t="shared" si="2"/>
        <v>2025</v>
      </c>
      <c r="C154" s="8">
        <v>45798</v>
      </c>
      <c r="D154" t="s">
        <v>778</v>
      </c>
      <c r="E154" t="s">
        <v>1685</v>
      </c>
      <c r="F154" t="s">
        <v>1812</v>
      </c>
      <c r="G154" s="4">
        <v>2</v>
      </c>
      <c r="H154">
        <f>Sales_Fact__2[[#This Row],[Unit_Price]]*Sales_Fact__2[[#This Row],[Quantity]]</f>
        <v>217.48</v>
      </c>
      <c r="I154" s="9">
        <v>108.74</v>
      </c>
      <c r="J154" s="9">
        <f>Sales_Fact__2[[#This Row],[Unit_Price]]*Sales_Fact__2[[#This Row],[Quantity]]</f>
        <v>217.48</v>
      </c>
      <c r="K154">
        <v>0.11</v>
      </c>
      <c r="L154" t="s">
        <v>1825</v>
      </c>
      <c r="M154" s="9">
        <v>193.55719999999999</v>
      </c>
    </row>
    <row r="155" spans="1:13" x14ac:dyDescent="0.35">
      <c r="A155" t="s">
        <v>1978</v>
      </c>
      <c r="B155">
        <f t="shared" si="2"/>
        <v>2024</v>
      </c>
      <c r="C155" s="8">
        <v>45579</v>
      </c>
      <c r="D155" t="s">
        <v>989</v>
      </c>
      <c r="E155" t="s">
        <v>1569</v>
      </c>
      <c r="F155" t="s">
        <v>1812</v>
      </c>
      <c r="G155" s="4">
        <v>3</v>
      </c>
      <c r="H155">
        <f>Sales_Fact__2[[#This Row],[Unit_Price]]*Sales_Fact__2[[#This Row],[Quantity]]</f>
        <v>1775.94</v>
      </c>
      <c r="I155" s="9">
        <v>591.98</v>
      </c>
      <c r="J155" s="9">
        <f>Sales_Fact__2[[#This Row],[Unit_Price]]*Sales_Fact__2[[#This Row],[Quantity]]</f>
        <v>1775.94</v>
      </c>
      <c r="K155">
        <v>0.16</v>
      </c>
      <c r="L155" t="s">
        <v>1823</v>
      </c>
      <c r="M155" s="9">
        <v>1491.7896000000001</v>
      </c>
    </row>
    <row r="156" spans="1:13" x14ac:dyDescent="0.35">
      <c r="A156" t="s">
        <v>1979</v>
      </c>
      <c r="B156">
        <f t="shared" si="2"/>
        <v>2024</v>
      </c>
      <c r="C156" s="8">
        <v>45613</v>
      </c>
      <c r="D156" t="s">
        <v>1259</v>
      </c>
      <c r="E156" t="s">
        <v>1643</v>
      </c>
      <c r="F156" t="s">
        <v>1760</v>
      </c>
      <c r="G156" s="4">
        <v>1</v>
      </c>
      <c r="H156">
        <f>Sales_Fact__2[[#This Row],[Unit_Price]]*Sales_Fact__2[[#This Row],[Quantity]]</f>
        <v>345.06</v>
      </c>
      <c r="I156" s="9">
        <v>345.06</v>
      </c>
      <c r="J156" s="9">
        <f>Sales_Fact__2[[#This Row],[Unit_Price]]*Sales_Fact__2[[#This Row],[Quantity]]</f>
        <v>345.06</v>
      </c>
      <c r="K156">
        <v>0.13</v>
      </c>
      <c r="L156" t="s">
        <v>1828</v>
      </c>
      <c r="M156" s="9">
        <v>300.2022</v>
      </c>
    </row>
    <row r="157" spans="1:13" x14ac:dyDescent="0.35">
      <c r="A157" t="s">
        <v>1980</v>
      </c>
      <c r="B157">
        <f t="shared" si="2"/>
        <v>2025</v>
      </c>
      <c r="C157" s="8">
        <v>45745</v>
      </c>
      <c r="D157" t="s">
        <v>968</v>
      </c>
      <c r="E157" t="s">
        <v>1733</v>
      </c>
      <c r="F157" t="s">
        <v>1793</v>
      </c>
      <c r="G157" s="4">
        <v>4</v>
      </c>
      <c r="H157">
        <f>Sales_Fact__2[[#This Row],[Unit_Price]]*Sales_Fact__2[[#This Row],[Quantity]]</f>
        <v>3945.64</v>
      </c>
      <c r="I157" s="9">
        <v>986.41</v>
      </c>
      <c r="J157" s="9">
        <f>Sales_Fact__2[[#This Row],[Unit_Price]]*Sales_Fact__2[[#This Row],[Quantity]]</f>
        <v>3945.64</v>
      </c>
      <c r="K157">
        <v>0.22</v>
      </c>
      <c r="L157" t="s">
        <v>1823</v>
      </c>
      <c r="M157" s="9">
        <v>3077.5992000000001</v>
      </c>
    </row>
    <row r="158" spans="1:13" x14ac:dyDescent="0.35">
      <c r="A158" t="s">
        <v>1981</v>
      </c>
      <c r="B158">
        <f t="shared" si="2"/>
        <v>2024</v>
      </c>
      <c r="C158" s="8">
        <v>45494</v>
      </c>
      <c r="D158" t="s">
        <v>1004</v>
      </c>
      <c r="E158" t="s">
        <v>1645</v>
      </c>
      <c r="F158" t="s">
        <v>1751</v>
      </c>
      <c r="G158" s="4">
        <v>2</v>
      </c>
      <c r="H158">
        <f>Sales_Fact__2[[#This Row],[Unit_Price]]*Sales_Fact__2[[#This Row],[Quantity]]</f>
        <v>1843.04</v>
      </c>
      <c r="I158" s="9">
        <v>921.52</v>
      </c>
      <c r="J158" s="9">
        <f>Sales_Fact__2[[#This Row],[Unit_Price]]*Sales_Fact__2[[#This Row],[Quantity]]</f>
        <v>1843.04</v>
      </c>
      <c r="K158">
        <v>0</v>
      </c>
      <c r="L158" t="s">
        <v>1825</v>
      </c>
      <c r="M158" s="9">
        <v>1843.04</v>
      </c>
    </row>
    <row r="159" spans="1:13" x14ac:dyDescent="0.35">
      <c r="A159" t="s">
        <v>1982</v>
      </c>
      <c r="B159">
        <f t="shared" si="2"/>
        <v>2025</v>
      </c>
      <c r="C159" s="8">
        <v>45883</v>
      </c>
      <c r="D159" t="s">
        <v>346</v>
      </c>
      <c r="E159" t="s">
        <v>1657</v>
      </c>
      <c r="F159" t="s">
        <v>1772</v>
      </c>
      <c r="G159" s="4">
        <v>1</v>
      </c>
      <c r="H159">
        <f>Sales_Fact__2[[#This Row],[Unit_Price]]*Sales_Fact__2[[#This Row],[Quantity]]</f>
        <v>83.1</v>
      </c>
      <c r="I159" s="9">
        <v>83.1</v>
      </c>
      <c r="J159" s="9">
        <f>Sales_Fact__2[[#This Row],[Unit_Price]]*Sales_Fact__2[[#This Row],[Quantity]]</f>
        <v>83.1</v>
      </c>
      <c r="K159">
        <v>0.04</v>
      </c>
      <c r="L159" t="s">
        <v>1825</v>
      </c>
      <c r="M159" s="9">
        <v>79.775999999999996</v>
      </c>
    </row>
    <row r="160" spans="1:13" x14ac:dyDescent="0.35">
      <c r="A160" t="s">
        <v>1983</v>
      </c>
      <c r="B160">
        <f t="shared" si="2"/>
        <v>2024</v>
      </c>
      <c r="C160" s="8">
        <v>45601</v>
      </c>
      <c r="D160" t="s">
        <v>1153</v>
      </c>
      <c r="E160" t="s">
        <v>1603</v>
      </c>
      <c r="F160" t="s">
        <v>1791</v>
      </c>
      <c r="G160" s="4">
        <v>2</v>
      </c>
      <c r="H160">
        <f>Sales_Fact__2[[#This Row],[Unit_Price]]*Sales_Fact__2[[#This Row],[Quantity]]</f>
        <v>121.96</v>
      </c>
      <c r="I160" s="9">
        <v>60.98</v>
      </c>
      <c r="J160" s="9">
        <f>Sales_Fact__2[[#This Row],[Unit_Price]]*Sales_Fact__2[[#This Row],[Quantity]]</f>
        <v>121.96</v>
      </c>
      <c r="K160">
        <v>0.23</v>
      </c>
      <c r="L160" t="s">
        <v>1825</v>
      </c>
      <c r="M160" s="9">
        <v>93.909199999999998</v>
      </c>
    </row>
    <row r="161" spans="1:13" x14ac:dyDescent="0.35">
      <c r="A161" t="s">
        <v>1984</v>
      </c>
      <c r="B161">
        <f t="shared" si="2"/>
        <v>2024</v>
      </c>
      <c r="C161" s="8">
        <v>45454</v>
      </c>
      <c r="D161" t="s">
        <v>1228</v>
      </c>
      <c r="E161" t="s">
        <v>1725</v>
      </c>
      <c r="F161" t="s">
        <v>1803</v>
      </c>
      <c r="G161" s="4">
        <v>2</v>
      </c>
      <c r="H161">
        <f>Sales_Fact__2[[#This Row],[Unit_Price]]*Sales_Fact__2[[#This Row],[Quantity]]</f>
        <v>244.46</v>
      </c>
      <c r="I161" s="9">
        <v>122.23</v>
      </c>
      <c r="J161" s="9">
        <f>Sales_Fact__2[[#This Row],[Unit_Price]]*Sales_Fact__2[[#This Row],[Quantity]]</f>
        <v>244.46</v>
      </c>
      <c r="K161">
        <v>0.21</v>
      </c>
      <c r="L161" t="s">
        <v>1828</v>
      </c>
      <c r="M161" s="9">
        <v>193.1234</v>
      </c>
    </row>
    <row r="162" spans="1:13" x14ac:dyDescent="0.35">
      <c r="A162" t="s">
        <v>1985</v>
      </c>
      <c r="B162">
        <f t="shared" si="2"/>
        <v>2025</v>
      </c>
      <c r="C162" s="8">
        <v>45918</v>
      </c>
      <c r="D162" t="s">
        <v>89</v>
      </c>
      <c r="E162" t="s">
        <v>1687</v>
      </c>
      <c r="F162" t="s">
        <v>1809</v>
      </c>
      <c r="G162" s="4">
        <v>2</v>
      </c>
      <c r="H162">
        <f>Sales_Fact__2[[#This Row],[Unit_Price]]*Sales_Fact__2[[#This Row],[Quantity]]</f>
        <v>1246.76</v>
      </c>
      <c r="I162" s="9">
        <v>623.38</v>
      </c>
      <c r="J162" s="9">
        <f>Sales_Fact__2[[#This Row],[Unit_Price]]*Sales_Fact__2[[#This Row],[Quantity]]</f>
        <v>1246.76</v>
      </c>
      <c r="K162">
        <v>0.13</v>
      </c>
      <c r="L162" t="s">
        <v>1823</v>
      </c>
      <c r="M162" s="9">
        <v>1084.6812</v>
      </c>
    </row>
    <row r="163" spans="1:13" x14ac:dyDescent="0.35">
      <c r="A163" t="s">
        <v>1986</v>
      </c>
      <c r="B163">
        <f t="shared" si="2"/>
        <v>2025</v>
      </c>
      <c r="C163" s="8">
        <v>45729</v>
      </c>
      <c r="D163" t="s">
        <v>217</v>
      </c>
      <c r="E163" t="s">
        <v>1687</v>
      </c>
      <c r="F163" t="s">
        <v>1751</v>
      </c>
      <c r="G163" s="4">
        <v>1</v>
      </c>
      <c r="H163">
        <f>Sales_Fact__2[[#This Row],[Unit_Price]]*Sales_Fact__2[[#This Row],[Quantity]]</f>
        <v>479.58</v>
      </c>
      <c r="I163" s="9">
        <v>479.58</v>
      </c>
      <c r="J163" s="9">
        <f>Sales_Fact__2[[#This Row],[Unit_Price]]*Sales_Fact__2[[#This Row],[Quantity]]</f>
        <v>479.58</v>
      </c>
      <c r="K163">
        <v>0.05</v>
      </c>
      <c r="L163" t="s">
        <v>1825</v>
      </c>
      <c r="M163" s="9">
        <v>455.60099999999994</v>
      </c>
    </row>
    <row r="164" spans="1:13" x14ac:dyDescent="0.35">
      <c r="A164" t="s">
        <v>1987</v>
      </c>
      <c r="B164">
        <f t="shared" si="2"/>
        <v>2023</v>
      </c>
      <c r="C164" s="8">
        <v>45276</v>
      </c>
      <c r="D164" t="s">
        <v>941</v>
      </c>
      <c r="E164" t="s">
        <v>1693</v>
      </c>
      <c r="F164" t="s">
        <v>1775</v>
      </c>
      <c r="G164" s="4">
        <v>3</v>
      </c>
      <c r="H164">
        <f>Sales_Fact__2[[#This Row],[Unit_Price]]*Sales_Fact__2[[#This Row],[Quantity]]</f>
        <v>1107.96</v>
      </c>
      <c r="I164" s="9">
        <v>369.32</v>
      </c>
      <c r="J164" s="9">
        <f>Sales_Fact__2[[#This Row],[Unit_Price]]*Sales_Fact__2[[#This Row],[Quantity]]</f>
        <v>1107.96</v>
      </c>
      <c r="K164">
        <v>0.14000000000000001</v>
      </c>
      <c r="L164" t="s">
        <v>1825</v>
      </c>
      <c r="M164" s="9">
        <v>952.84559999999999</v>
      </c>
    </row>
    <row r="165" spans="1:13" x14ac:dyDescent="0.35">
      <c r="A165" t="s">
        <v>1988</v>
      </c>
      <c r="B165">
        <f t="shared" si="2"/>
        <v>2025</v>
      </c>
      <c r="C165" s="8">
        <v>45851</v>
      </c>
      <c r="D165" t="s">
        <v>277</v>
      </c>
      <c r="E165" t="s">
        <v>1611</v>
      </c>
      <c r="F165" t="s">
        <v>1756</v>
      </c>
      <c r="G165" s="4">
        <v>1</v>
      </c>
      <c r="H165">
        <f>Sales_Fact__2[[#This Row],[Unit_Price]]*Sales_Fact__2[[#This Row],[Quantity]]</f>
        <v>488.31</v>
      </c>
      <c r="I165" s="9">
        <v>488.31</v>
      </c>
      <c r="J165" s="9">
        <f>Sales_Fact__2[[#This Row],[Unit_Price]]*Sales_Fact__2[[#This Row],[Quantity]]</f>
        <v>488.31</v>
      </c>
      <c r="K165">
        <v>0.03</v>
      </c>
      <c r="L165" t="s">
        <v>1825</v>
      </c>
      <c r="M165" s="9">
        <v>473.66070000000002</v>
      </c>
    </row>
    <row r="166" spans="1:13" x14ac:dyDescent="0.35">
      <c r="A166" t="s">
        <v>1989</v>
      </c>
      <c r="B166">
        <f t="shared" si="2"/>
        <v>2024</v>
      </c>
      <c r="C166" s="8">
        <v>45418</v>
      </c>
      <c r="D166" t="s">
        <v>877</v>
      </c>
      <c r="E166" t="s">
        <v>1655</v>
      </c>
      <c r="F166" t="s">
        <v>1793</v>
      </c>
      <c r="G166" s="4">
        <v>4</v>
      </c>
      <c r="H166">
        <f>Sales_Fact__2[[#This Row],[Unit_Price]]*Sales_Fact__2[[#This Row],[Quantity]]</f>
        <v>656.16</v>
      </c>
      <c r="I166" s="9">
        <v>164.04</v>
      </c>
      <c r="J166" s="9">
        <f>Sales_Fact__2[[#This Row],[Unit_Price]]*Sales_Fact__2[[#This Row],[Quantity]]</f>
        <v>656.16</v>
      </c>
      <c r="K166">
        <v>0.26</v>
      </c>
      <c r="L166" t="s">
        <v>1823</v>
      </c>
      <c r="M166" s="9">
        <v>485.55839999999989</v>
      </c>
    </row>
    <row r="167" spans="1:13" x14ac:dyDescent="0.35">
      <c r="A167" t="s">
        <v>1990</v>
      </c>
      <c r="B167">
        <f t="shared" si="2"/>
        <v>2024</v>
      </c>
      <c r="C167" s="8">
        <v>45508</v>
      </c>
      <c r="D167" t="s">
        <v>267</v>
      </c>
      <c r="E167" t="s">
        <v>1567</v>
      </c>
      <c r="F167" t="s">
        <v>1806</v>
      </c>
      <c r="G167" s="4">
        <v>3</v>
      </c>
      <c r="H167">
        <f>Sales_Fact__2[[#This Row],[Unit_Price]]*Sales_Fact__2[[#This Row],[Quantity]]</f>
        <v>2123.8500000000004</v>
      </c>
      <c r="I167" s="9">
        <v>707.95</v>
      </c>
      <c r="J167" s="9">
        <f>Sales_Fact__2[[#This Row],[Unit_Price]]*Sales_Fact__2[[#This Row],[Quantity]]</f>
        <v>2123.8500000000004</v>
      </c>
      <c r="K167">
        <v>0.18</v>
      </c>
      <c r="L167" t="s">
        <v>1825</v>
      </c>
      <c r="M167" s="9">
        <v>1741.557</v>
      </c>
    </row>
    <row r="168" spans="1:13" x14ac:dyDescent="0.35">
      <c r="A168" t="s">
        <v>1991</v>
      </c>
      <c r="B168">
        <f t="shared" si="2"/>
        <v>2023</v>
      </c>
      <c r="C168" s="8">
        <v>45269</v>
      </c>
      <c r="D168" t="s">
        <v>933</v>
      </c>
      <c r="E168" t="s">
        <v>1685</v>
      </c>
      <c r="F168" t="s">
        <v>1781</v>
      </c>
      <c r="G168" s="4">
        <v>4</v>
      </c>
      <c r="H168">
        <f>Sales_Fact__2[[#This Row],[Unit_Price]]*Sales_Fact__2[[#This Row],[Quantity]]</f>
        <v>2857.88</v>
      </c>
      <c r="I168" s="9">
        <v>714.47</v>
      </c>
      <c r="J168" s="9">
        <f>Sales_Fact__2[[#This Row],[Unit_Price]]*Sales_Fact__2[[#This Row],[Quantity]]</f>
        <v>2857.88</v>
      </c>
      <c r="K168">
        <v>0.18</v>
      </c>
      <c r="L168" t="s">
        <v>1828</v>
      </c>
      <c r="M168" s="9">
        <v>2343.4616000000001</v>
      </c>
    </row>
    <row r="169" spans="1:13" x14ac:dyDescent="0.35">
      <c r="A169" t="s">
        <v>1992</v>
      </c>
      <c r="B169">
        <f t="shared" si="2"/>
        <v>2025</v>
      </c>
      <c r="C169" s="8">
        <v>45866</v>
      </c>
      <c r="D169" t="s">
        <v>1288</v>
      </c>
      <c r="E169" t="s">
        <v>1705</v>
      </c>
      <c r="F169" t="s">
        <v>1778</v>
      </c>
      <c r="G169" s="4">
        <v>4</v>
      </c>
      <c r="H169">
        <f>Sales_Fact__2[[#This Row],[Unit_Price]]*Sales_Fact__2[[#This Row],[Quantity]]</f>
        <v>1688.36</v>
      </c>
      <c r="I169" s="9">
        <v>422.09</v>
      </c>
      <c r="J169" s="9">
        <f>Sales_Fact__2[[#This Row],[Unit_Price]]*Sales_Fact__2[[#This Row],[Quantity]]</f>
        <v>1688.36</v>
      </c>
      <c r="K169">
        <v>0.04</v>
      </c>
      <c r="L169" t="s">
        <v>1823</v>
      </c>
      <c r="M169" s="9">
        <v>1620.8255999999999</v>
      </c>
    </row>
    <row r="170" spans="1:13" x14ac:dyDescent="0.35">
      <c r="A170" t="s">
        <v>1993</v>
      </c>
      <c r="B170">
        <f t="shared" si="2"/>
        <v>2024</v>
      </c>
      <c r="C170" s="8">
        <v>45462</v>
      </c>
      <c r="D170" t="s">
        <v>380</v>
      </c>
      <c r="E170" t="s">
        <v>1607</v>
      </c>
      <c r="F170" t="s">
        <v>1785</v>
      </c>
      <c r="G170" s="4">
        <v>1</v>
      </c>
      <c r="H170">
        <f>Sales_Fact__2[[#This Row],[Unit_Price]]*Sales_Fact__2[[#This Row],[Quantity]]</f>
        <v>998.19</v>
      </c>
      <c r="I170" s="9">
        <v>998.19</v>
      </c>
      <c r="J170" s="9">
        <f>Sales_Fact__2[[#This Row],[Unit_Price]]*Sales_Fact__2[[#This Row],[Quantity]]</f>
        <v>998.19</v>
      </c>
      <c r="K170">
        <v>0.2</v>
      </c>
      <c r="L170" t="s">
        <v>1823</v>
      </c>
      <c r="M170" s="9">
        <v>798.55200000000013</v>
      </c>
    </row>
    <row r="171" spans="1:13" x14ac:dyDescent="0.35">
      <c r="A171" t="s">
        <v>1994</v>
      </c>
      <c r="B171">
        <f t="shared" si="2"/>
        <v>2024</v>
      </c>
      <c r="C171" s="8">
        <v>45313</v>
      </c>
      <c r="D171" t="s">
        <v>1165</v>
      </c>
      <c r="E171" t="s">
        <v>1691</v>
      </c>
      <c r="F171" t="s">
        <v>1778</v>
      </c>
      <c r="G171" s="4">
        <v>2</v>
      </c>
      <c r="H171">
        <f>Sales_Fact__2[[#This Row],[Unit_Price]]*Sales_Fact__2[[#This Row],[Quantity]]</f>
        <v>686.84</v>
      </c>
      <c r="I171" s="9">
        <v>343.42</v>
      </c>
      <c r="J171" s="9">
        <f>Sales_Fact__2[[#This Row],[Unit_Price]]*Sales_Fact__2[[#This Row],[Quantity]]</f>
        <v>686.84</v>
      </c>
      <c r="K171">
        <v>0.12</v>
      </c>
      <c r="L171" t="s">
        <v>1828</v>
      </c>
      <c r="M171" s="9">
        <v>604.41920000000005</v>
      </c>
    </row>
    <row r="172" spans="1:13" x14ac:dyDescent="0.35">
      <c r="A172" t="s">
        <v>1995</v>
      </c>
      <c r="B172">
        <f t="shared" si="2"/>
        <v>2024</v>
      </c>
      <c r="C172" s="8">
        <v>45390</v>
      </c>
      <c r="D172" t="s">
        <v>817</v>
      </c>
      <c r="E172" t="s">
        <v>1615</v>
      </c>
      <c r="F172" t="s">
        <v>1775</v>
      </c>
      <c r="G172" s="4">
        <v>1</v>
      </c>
      <c r="H172">
        <f>Sales_Fact__2[[#This Row],[Unit_Price]]*Sales_Fact__2[[#This Row],[Quantity]]</f>
        <v>152.16999999999999</v>
      </c>
      <c r="I172" s="9">
        <v>152.16999999999999</v>
      </c>
      <c r="J172" s="9">
        <f>Sales_Fact__2[[#This Row],[Unit_Price]]*Sales_Fact__2[[#This Row],[Quantity]]</f>
        <v>152.16999999999999</v>
      </c>
      <c r="K172">
        <v>0.28000000000000003</v>
      </c>
      <c r="L172" t="s">
        <v>1828</v>
      </c>
      <c r="M172" s="9">
        <v>109.5624</v>
      </c>
    </row>
    <row r="173" spans="1:13" x14ac:dyDescent="0.35">
      <c r="A173" t="s">
        <v>1996</v>
      </c>
      <c r="B173">
        <f t="shared" si="2"/>
        <v>2025</v>
      </c>
      <c r="C173" s="8">
        <v>45795</v>
      </c>
      <c r="D173" t="s">
        <v>578</v>
      </c>
      <c r="E173" t="s">
        <v>1645</v>
      </c>
      <c r="F173" t="s">
        <v>1791</v>
      </c>
      <c r="G173" s="4">
        <v>1</v>
      </c>
      <c r="H173">
        <f>Sales_Fact__2[[#This Row],[Unit_Price]]*Sales_Fact__2[[#This Row],[Quantity]]</f>
        <v>325.08</v>
      </c>
      <c r="I173" s="9">
        <v>325.08</v>
      </c>
      <c r="J173" s="9">
        <f>Sales_Fact__2[[#This Row],[Unit_Price]]*Sales_Fact__2[[#This Row],[Quantity]]</f>
        <v>325.08</v>
      </c>
      <c r="K173">
        <v>0.26</v>
      </c>
      <c r="L173" t="s">
        <v>1825</v>
      </c>
      <c r="M173" s="9">
        <v>240.5592</v>
      </c>
    </row>
    <row r="174" spans="1:13" x14ac:dyDescent="0.35">
      <c r="A174" t="s">
        <v>1997</v>
      </c>
      <c r="B174">
        <f t="shared" si="2"/>
        <v>2023</v>
      </c>
      <c r="C174" s="8">
        <v>45267</v>
      </c>
      <c r="D174" t="s">
        <v>1079</v>
      </c>
      <c r="E174" t="s">
        <v>1725</v>
      </c>
      <c r="F174" t="s">
        <v>1788</v>
      </c>
      <c r="G174" s="4">
        <v>2</v>
      </c>
      <c r="H174">
        <f>Sales_Fact__2[[#This Row],[Unit_Price]]*Sales_Fact__2[[#This Row],[Quantity]]</f>
        <v>1655.84</v>
      </c>
      <c r="I174" s="9">
        <v>827.92</v>
      </c>
      <c r="J174" s="9">
        <f>Sales_Fact__2[[#This Row],[Unit_Price]]*Sales_Fact__2[[#This Row],[Quantity]]</f>
        <v>1655.84</v>
      </c>
      <c r="K174">
        <v>0.25</v>
      </c>
      <c r="L174" t="s">
        <v>1828</v>
      </c>
      <c r="M174" s="9">
        <v>1241.8800000000001</v>
      </c>
    </row>
    <row r="175" spans="1:13" x14ac:dyDescent="0.35">
      <c r="A175" t="s">
        <v>1998</v>
      </c>
      <c r="B175">
        <f t="shared" si="2"/>
        <v>2024</v>
      </c>
      <c r="C175" s="8">
        <v>45314</v>
      </c>
      <c r="D175" t="s">
        <v>1491</v>
      </c>
      <c r="E175" t="s">
        <v>1599</v>
      </c>
      <c r="F175" t="s">
        <v>1760</v>
      </c>
      <c r="G175" s="4">
        <v>2</v>
      </c>
      <c r="H175">
        <f>Sales_Fact__2[[#This Row],[Unit_Price]]*Sales_Fact__2[[#This Row],[Quantity]]</f>
        <v>1186.94</v>
      </c>
      <c r="I175" s="9">
        <v>593.47</v>
      </c>
      <c r="J175" s="9">
        <f>Sales_Fact__2[[#This Row],[Unit_Price]]*Sales_Fact__2[[#This Row],[Quantity]]</f>
        <v>1186.94</v>
      </c>
      <c r="K175">
        <v>0.1</v>
      </c>
      <c r="L175" t="s">
        <v>1828</v>
      </c>
      <c r="M175" s="9">
        <v>1068.2460000000001</v>
      </c>
    </row>
    <row r="176" spans="1:13" x14ac:dyDescent="0.35">
      <c r="A176" t="s">
        <v>1999</v>
      </c>
      <c r="B176">
        <f t="shared" si="2"/>
        <v>2023</v>
      </c>
      <c r="C176" s="8">
        <v>45267</v>
      </c>
      <c r="D176" t="s">
        <v>928</v>
      </c>
      <c r="E176" t="s">
        <v>1587</v>
      </c>
      <c r="F176" t="s">
        <v>1778</v>
      </c>
      <c r="G176" s="4">
        <v>4</v>
      </c>
      <c r="H176">
        <f>Sales_Fact__2[[#This Row],[Unit_Price]]*Sales_Fact__2[[#This Row],[Quantity]]</f>
        <v>3025.12</v>
      </c>
      <c r="I176" s="9">
        <v>756.28</v>
      </c>
      <c r="J176" s="9">
        <f>Sales_Fact__2[[#This Row],[Unit_Price]]*Sales_Fact__2[[#This Row],[Quantity]]</f>
        <v>3025.12</v>
      </c>
      <c r="K176">
        <v>0.05</v>
      </c>
      <c r="L176" t="s">
        <v>1828</v>
      </c>
      <c r="M176" s="9">
        <v>2873.864</v>
      </c>
    </row>
    <row r="177" spans="1:13" x14ac:dyDescent="0.35">
      <c r="A177" t="s">
        <v>2000</v>
      </c>
      <c r="B177">
        <f t="shared" si="2"/>
        <v>2024</v>
      </c>
      <c r="C177" s="8">
        <v>45641</v>
      </c>
      <c r="D177" t="s">
        <v>1177</v>
      </c>
      <c r="E177" t="s">
        <v>1731</v>
      </c>
      <c r="F177" t="s">
        <v>1756</v>
      </c>
      <c r="G177" s="4">
        <v>2</v>
      </c>
      <c r="H177">
        <f>Sales_Fact__2[[#This Row],[Unit_Price]]*Sales_Fact__2[[#This Row],[Quantity]]</f>
        <v>1415.3</v>
      </c>
      <c r="I177" s="9">
        <v>707.65</v>
      </c>
      <c r="J177" s="9">
        <f>Sales_Fact__2[[#This Row],[Unit_Price]]*Sales_Fact__2[[#This Row],[Quantity]]</f>
        <v>1415.3</v>
      </c>
      <c r="K177">
        <v>0.14000000000000001</v>
      </c>
      <c r="L177" t="s">
        <v>1823</v>
      </c>
      <c r="M177" s="9">
        <v>1217.1579999999999</v>
      </c>
    </row>
    <row r="178" spans="1:13" x14ac:dyDescent="0.35">
      <c r="A178" t="s">
        <v>2001</v>
      </c>
      <c r="B178">
        <f t="shared" si="2"/>
        <v>2024</v>
      </c>
      <c r="C178" s="8">
        <v>45371</v>
      </c>
      <c r="D178" t="s">
        <v>440</v>
      </c>
      <c r="E178" t="s">
        <v>1597</v>
      </c>
      <c r="F178" t="s">
        <v>1800</v>
      </c>
      <c r="G178" s="4">
        <v>1</v>
      </c>
      <c r="H178">
        <f>Sales_Fact__2[[#This Row],[Unit_Price]]*Sales_Fact__2[[#This Row],[Quantity]]</f>
        <v>857.35</v>
      </c>
      <c r="I178" s="9">
        <v>857.35</v>
      </c>
      <c r="J178" s="9">
        <f>Sales_Fact__2[[#This Row],[Unit_Price]]*Sales_Fact__2[[#This Row],[Quantity]]</f>
        <v>857.35</v>
      </c>
      <c r="K178">
        <v>0.28000000000000003</v>
      </c>
      <c r="L178" t="s">
        <v>1825</v>
      </c>
      <c r="M178" s="9">
        <v>617.29200000000003</v>
      </c>
    </row>
    <row r="179" spans="1:13" x14ac:dyDescent="0.35">
      <c r="A179" t="s">
        <v>2002</v>
      </c>
      <c r="B179">
        <f t="shared" si="2"/>
        <v>2025</v>
      </c>
      <c r="C179" s="8">
        <v>45670</v>
      </c>
      <c r="D179" t="s">
        <v>1532</v>
      </c>
      <c r="E179" t="s">
        <v>1657</v>
      </c>
      <c r="F179" t="s">
        <v>1781</v>
      </c>
      <c r="G179" s="4">
        <v>1</v>
      </c>
      <c r="H179">
        <f>Sales_Fact__2[[#This Row],[Unit_Price]]*Sales_Fact__2[[#This Row],[Quantity]]</f>
        <v>79</v>
      </c>
      <c r="I179" s="9">
        <v>79</v>
      </c>
      <c r="J179" s="9">
        <f>Sales_Fact__2[[#This Row],[Unit_Price]]*Sales_Fact__2[[#This Row],[Quantity]]</f>
        <v>79</v>
      </c>
      <c r="K179">
        <v>0.04</v>
      </c>
      <c r="L179" t="s">
        <v>1825</v>
      </c>
      <c r="M179" s="9">
        <v>75.84</v>
      </c>
    </row>
    <row r="180" spans="1:13" x14ac:dyDescent="0.35">
      <c r="A180" t="s">
        <v>2003</v>
      </c>
      <c r="B180">
        <f t="shared" si="2"/>
        <v>2025</v>
      </c>
      <c r="C180" s="8">
        <v>45885</v>
      </c>
      <c r="D180" t="s">
        <v>243</v>
      </c>
      <c r="E180" t="s">
        <v>1735</v>
      </c>
      <c r="F180" t="s">
        <v>1772</v>
      </c>
      <c r="G180" s="4">
        <v>4</v>
      </c>
      <c r="H180">
        <f>Sales_Fact__2[[#This Row],[Unit_Price]]*Sales_Fact__2[[#This Row],[Quantity]]</f>
        <v>2555.64</v>
      </c>
      <c r="I180" s="9">
        <v>638.91</v>
      </c>
      <c r="J180" s="9">
        <f>Sales_Fact__2[[#This Row],[Unit_Price]]*Sales_Fact__2[[#This Row],[Quantity]]</f>
        <v>2555.64</v>
      </c>
      <c r="K180">
        <v>0</v>
      </c>
      <c r="L180" t="s">
        <v>1828</v>
      </c>
      <c r="M180" s="9">
        <v>2555.64</v>
      </c>
    </row>
    <row r="181" spans="1:13" x14ac:dyDescent="0.35">
      <c r="A181" t="s">
        <v>2004</v>
      </c>
      <c r="B181">
        <f t="shared" si="2"/>
        <v>2025</v>
      </c>
      <c r="C181" s="8">
        <v>45812</v>
      </c>
      <c r="D181" t="s">
        <v>294</v>
      </c>
      <c r="E181" t="s">
        <v>1637</v>
      </c>
      <c r="F181" t="s">
        <v>1751</v>
      </c>
      <c r="G181" s="4">
        <v>2</v>
      </c>
      <c r="H181">
        <f>Sales_Fact__2[[#This Row],[Unit_Price]]*Sales_Fact__2[[#This Row],[Quantity]]</f>
        <v>1044.3399999999999</v>
      </c>
      <c r="I181" s="9">
        <v>522.16999999999996</v>
      </c>
      <c r="J181" s="9">
        <f>Sales_Fact__2[[#This Row],[Unit_Price]]*Sales_Fact__2[[#This Row],[Quantity]]</f>
        <v>1044.3399999999999</v>
      </c>
      <c r="K181">
        <v>0.27</v>
      </c>
      <c r="L181" t="s">
        <v>1823</v>
      </c>
      <c r="M181" s="9">
        <v>762.36819999999989</v>
      </c>
    </row>
    <row r="182" spans="1:13" x14ac:dyDescent="0.35">
      <c r="A182" t="s">
        <v>2005</v>
      </c>
      <c r="B182">
        <f t="shared" si="2"/>
        <v>2023</v>
      </c>
      <c r="C182" s="8">
        <v>45235</v>
      </c>
      <c r="D182" t="s">
        <v>1471</v>
      </c>
      <c r="E182" t="s">
        <v>1625</v>
      </c>
      <c r="F182" t="s">
        <v>1793</v>
      </c>
      <c r="G182" s="4">
        <v>3</v>
      </c>
      <c r="H182">
        <f>Sales_Fact__2[[#This Row],[Unit_Price]]*Sales_Fact__2[[#This Row],[Quantity]]</f>
        <v>2862.87</v>
      </c>
      <c r="I182" s="9">
        <v>954.29</v>
      </c>
      <c r="J182" s="9">
        <f>Sales_Fact__2[[#This Row],[Unit_Price]]*Sales_Fact__2[[#This Row],[Quantity]]</f>
        <v>2862.87</v>
      </c>
      <c r="K182">
        <v>0.27</v>
      </c>
      <c r="L182" t="s">
        <v>1823</v>
      </c>
      <c r="M182" s="9">
        <v>2089.8951000000002</v>
      </c>
    </row>
    <row r="183" spans="1:13" x14ac:dyDescent="0.35">
      <c r="A183" t="s">
        <v>2006</v>
      </c>
      <c r="B183">
        <f t="shared" si="2"/>
        <v>2025</v>
      </c>
      <c r="C183" s="8">
        <v>45710</v>
      </c>
      <c r="D183" t="s">
        <v>1424</v>
      </c>
      <c r="E183" t="s">
        <v>1613</v>
      </c>
      <c r="F183" t="s">
        <v>1796</v>
      </c>
      <c r="G183" s="4">
        <v>3</v>
      </c>
      <c r="H183">
        <f>Sales_Fact__2[[#This Row],[Unit_Price]]*Sales_Fact__2[[#This Row],[Quantity]]</f>
        <v>161.76</v>
      </c>
      <c r="I183" s="9">
        <v>53.92</v>
      </c>
      <c r="J183" s="9">
        <f>Sales_Fact__2[[#This Row],[Unit_Price]]*Sales_Fact__2[[#This Row],[Quantity]]</f>
        <v>161.76</v>
      </c>
      <c r="K183">
        <v>0.15</v>
      </c>
      <c r="L183" t="s">
        <v>1825</v>
      </c>
      <c r="M183" s="9">
        <v>137.49600000000001</v>
      </c>
    </row>
    <row r="184" spans="1:13" x14ac:dyDescent="0.35">
      <c r="A184" t="s">
        <v>2007</v>
      </c>
      <c r="B184">
        <f t="shared" si="2"/>
        <v>2025</v>
      </c>
      <c r="C184" s="8">
        <v>45753</v>
      </c>
      <c r="D184" t="s">
        <v>1234</v>
      </c>
      <c r="E184" t="s">
        <v>1615</v>
      </c>
      <c r="F184" t="s">
        <v>1751</v>
      </c>
      <c r="G184" s="4">
        <v>4</v>
      </c>
      <c r="H184">
        <f>Sales_Fact__2[[#This Row],[Unit_Price]]*Sales_Fact__2[[#This Row],[Quantity]]</f>
        <v>2967.52</v>
      </c>
      <c r="I184" s="9">
        <v>741.88</v>
      </c>
      <c r="J184" s="9">
        <f>Sales_Fact__2[[#This Row],[Unit_Price]]*Sales_Fact__2[[#This Row],[Quantity]]</f>
        <v>2967.52</v>
      </c>
      <c r="K184">
        <v>0.02</v>
      </c>
      <c r="L184" t="s">
        <v>1828</v>
      </c>
      <c r="M184" s="9">
        <v>2908.1696000000002</v>
      </c>
    </row>
    <row r="185" spans="1:13" x14ac:dyDescent="0.35">
      <c r="A185" t="s">
        <v>2008</v>
      </c>
      <c r="B185">
        <f t="shared" si="2"/>
        <v>2024</v>
      </c>
      <c r="C185" s="8">
        <v>45594</v>
      </c>
      <c r="D185" t="s">
        <v>134</v>
      </c>
      <c r="E185" t="s">
        <v>1639</v>
      </c>
      <c r="F185" t="s">
        <v>1765</v>
      </c>
      <c r="G185" s="4">
        <v>1</v>
      </c>
      <c r="H185">
        <f>Sales_Fact__2[[#This Row],[Unit_Price]]*Sales_Fact__2[[#This Row],[Quantity]]</f>
        <v>547.09</v>
      </c>
      <c r="I185" s="9">
        <v>547.09</v>
      </c>
      <c r="J185" s="9">
        <f>Sales_Fact__2[[#This Row],[Unit_Price]]*Sales_Fact__2[[#This Row],[Quantity]]</f>
        <v>547.09</v>
      </c>
      <c r="K185">
        <v>0.01</v>
      </c>
      <c r="L185" t="s">
        <v>1825</v>
      </c>
      <c r="M185" s="9">
        <v>541.6191</v>
      </c>
    </row>
    <row r="186" spans="1:13" x14ac:dyDescent="0.35">
      <c r="A186" t="s">
        <v>2009</v>
      </c>
      <c r="B186">
        <f t="shared" si="2"/>
        <v>2025</v>
      </c>
      <c r="C186" s="8">
        <v>45686</v>
      </c>
      <c r="D186" t="s">
        <v>1503</v>
      </c>
      <c r="E186" t="s">
        <v>1725</v>
      </c>
      <c r="F186" t="s">
        <v>1765</v>
      </c>
      <c r="G186" s="4">
        <v>1</v>
      </c>
      <c r="H186">
        <f>Sales_Fact__2[[#This Row],[Unit_Price]]*Sales_Fact__2[[#This Row],[Quantity]]</f>
        <v>789.35</v>
      </c>
      <c r="I186" s="9">
        <v>789.35</v>
      </c>
      <c r="J186" s="9">
        <f>Sales_Fact__2[[#This Row],[Unit_Price]]*Sales_Fact__2[[#This Row],[Quantity]]</f>
        <v>789.35</v>
      </c>
      <c r="K186">
        <v>0.14000000000000001</v>
      </c>
      <c r="L186" t="s">
        <v>1825</v>
      </c>
      <c r="M186" s="9">
        <v>678.84100000000001</v>
      </c>
    </row>
    <row r="187" spans="1:13" x14ac:dyDescent="0.35">
      <c r="A187" t="s">
        <v>2010</v>
      </c>
      <c r="B187">
        <f t="shared" si="2"/>
        <v>2024</v>
      </c>
      <c r="C187" s="8">
        <v>45354</v>
      </c>
      <c r="D187" t="s">
        <v>1327</v>
      </c>
      <c r="E187" t="s">
        <v>1673</v>
      </c>
      <c r="F187" t="s">
        <v>1765</v>
      </c>
      <c r="G187" s="4">
        <v>3</v>
      </c>
      <c r="H187">
        <f>Sales_Fact__2[[#This Row],[Unit_Price]]*Sales_Fact__2[[#This Row],[Quantity]]</f>
        <v>1430.34</v>
      </c>
      <c r="I187" s="9">
        <v>476.78</v>
      </c>
      <c r="J187" s="9">
        <f>Sales_Fact__2[[#This Row],[Unit_Price]]*Sales_Fact__2[[#This Row],[Quantity]]</f>
        <v>1430.34</v>
      </c>
      <c r="K187">
        <v>0.09</v>
      </c>
      <c r="L187" t="s">
        <v>1828</v>
      </c>
      <c r="M187" s="9">
        <v>1301.6094000000001</v>
      </c>
    </row>
    <row r="188" spans="1:13" x14ac:dyDescent="0.35">
      <c r="A188" t="s">
        <v>2011</v>
      </c>
      <c r="B188">
        <f t="shared" si="2"/>
        <v>2024</v>
      </c>
      <c r="C188" s="8">
        <v>45600</v>
      </c>
      <c r="D188" t="s">
        <v>1399</v>
      </c>
      <c r="E188" t="s">
        <v>1705</v>
      </c>
      <c r="F188" t="s">
        <v>1809</v>
      </c>
      <c r="G188" s="4">
        <v>2</v>
      </c>
      <c r="H188">
        <f>Sales_Fact__2[[#This Row],[Unit_Price]]*Sales_Fact__2[[#This Row],[Quantity]]</f>
        <v>1008.52</v>
      </c>
      <c r="I188" s="9">
        <v>504.26</v>
      </c>
      <c r="J188" s="9">
        <f>Sales_Fact__2[[#This Row],[Unit_Price]]*Sales_Fact__2[[#This Row],[Quantity]]</f>
        <v>1008.52</v>
      </c>
      <c r="K188">
        <v>0.04</v>
      </c>
      <c r="L188" t="s">
        <v>1825</v>
      </c>
      <c r="M188" s="9">
        <v>968.17920000000004</v>
      </c>
    </row>
    <row r="189" spans="1:13" x14ac:dyDescent="0.35">
      <c r="A189" t="s">
        <v>2012</v>
      </c>
      <c r="B189">
        <f t="shared" si="2"/>
        <v>2024</v>
      </c>
      <c r="C189" s="8">
        <v>45538</v>
      </c>
      <c r="D189" t="s">
        <v>865</v>
      </c>
      <c r="E189" t="s">
        <v>1709</v>
      </c>
      <c r="F189" t="s">
        <v>1775</v>
      </c>
      <c r="G189" s="4">
        <v>2</v>
      </c>
      <c r="H189">
        <f>Sales_Fact__2[[#This Row],[Unit_Price]]*Sales_Fact__2[[#This Row],[Quantity]]</f>
        <v>1098.6600000000001</v>
      </c>
      <c r="I189" s="9">
        <v>549.33000000000004</v>
      </c>
      <c r="J189" s="9">
        <f>Sales_Fact__2[[#This Row],[Unit_Price]]*Sales_Fact__2[[#This Row],[Quantity]]</f>
        <v>1098.6600000000001</v>
      </c>
      <c r="K189">
        <v>0.01</v>
      </c>
      <c r="L189" t="s">
        <v>1828</v>
      </c>
      <c r="M189" s="9">
        <v>1087.6733999999999</v>
      </c>
    </row>
    <row r="190" spans="1:13" x14ac:dyDescent="0.35">
      <c r="A190" t="s">
        <v>2013</v>
      </c>
      <c r="B190">
        <f t="shared" si="2"/>
        <v>2024</v>
      </c>
      <c r="C190" s="8">
        <v>45411</v>
      </c>
      <c r="D190" t="s">
        <v>1192</v>
      </c>
      <c r="E190" t="s">
        <v>1552</v>
      </c>
      <c r="F190" t="s">
        <v>1765</v>
      </c>
      <c r="G190" s="4">
        <v>3</v>
      </c>
      <c r="H190">
        <f>Sales_Fact__2[[#This Row],[Unit_Price]]*Sales_Fact__2[[#This Row],[Quantity]]</f>
        <v>1860.66</v>
      </c>
      <c r="I190" s="9">
        <v>620.22</v>
      </c>
      <c r="J190" s="9">
        <f>Sales_Fact__2[[#This Row],[Unit_Price]]*Sales_Fact__2[[#This Row],[Quantity]]</f>
        <v>1860.66</v>
      </c>
      <c r="K190">
        <v>0.04</v>
      </c>
      <c r="L190" t="s">
        <v>1823</v>
      </c>
      <c r="M190" s="9">
        <v>1786.2336</v>
      </c>
    </row>
    <row r="191" spans="1:13" x14ac:dyDescent="0.35">
      <c r="A191" t="s">
        <v>2014</v>
      </c>
      <c r="B191">
        <f t="shared" si="2"/>
        <v>2024</v>
      </c>
      <c r="C191" s="8">
        <v>45411</v>
      </c>
      <c r="D191" t="s">
        <v>328</v>
      </c>
      <c r="E191" t="s">
        <v>1639</v>
      </c>
      <c r="F191" t="s">
        <v>1765</v>
      </c>
      <c r="G191" s="4">
        <v>1</v>
      </c>
      <c r="H191">
        <f>Sales_Fact__2[[#This Row],[Unit_Price]]*Sales_Fact__2[[#This Row],[Quantity]]</f>
        <v>580.76</v>
      </c>
      <c r="I191" s="9">
        <v>580.76</v>
      </c>
      <c r="J191" s="9">
        <f>Sales_Fact__2[[#This Row],[Unit_Price]]*Sales_Fact__2[[#This Row],[Quantity]]</f>
        <v>580.76</v>
      </c>
      <c r="K191">
        <v>0.1</v>
      </c>
      <c r="L191" t="s">
        <v>1828</v>
      </c>
      <c r="M191" s="9">
        <v>522.68399999999997</v>
      </c>
    </row>
    <row r="192" spans="1:13" x14ac:dyDescent="0.35">
      <c r="A192" t="s">
        <v>2015</v>
      </c>
      <c r="B192">
        <f t="shared" si="2"/>
        <v>2025</v>
      </c>
      <c r="C192" s="8">
        <v>45775</v>
      </c>
      <c r="D192" t="s">
        <v>1049</v>
      </c>
      <c r="E192" t="s">
        <v>1689</v>
      </c>
      <c r="F192" t="s">
        <v>1785</v>
      </c>
      <c r="G192" s="4">
        <v>3</v>
      </c>
      <c r="H192">
        <f>Sales_Fact__2[[#This Row],[Unit_Price]]*Sales_Fact__2[[#This Row],[Quantity]]</f>
        <v>1333.65</v>
      </c>
      <c r="I192" s="9">
        <v>444.55</v>
      </c>
      <c r="J192" s="9">
        <f>Sales_Fact__2[[#This Row],[Unit_Price]]*Sales_Fact__2[[#This Row],[Quantity]]</f>
        <v>1333.65</v>
      </c>
      <c r="K192">
        <v>0.14000000000000001</v>
      </c>
      <c r="L192" t="s">
        <v>1825</v>
      </c>
      <c r="M192" s="9">
        <v>1146.9390000000001</v>
      </c>
    </row>
    <row r="193" spans="1:13" x14ac:dyDescent="0.35">
      <c r="A193" t="s">
        <v>2016</v>
      </c>
      <c r="B193">
        <f t="shared" si="2"/>
        <v>2024</v>
      </c>
      <c r="C193" s="8">
        <v>45459</v>
      </c>
      <c r="D193" t="s">
        <v>469</v>
      </c>
      <c r="E193" t="s">
        <v>1639</v>
      </c>
      <c r="F193" t="s">
        <v>1809</v>
      </c>
      <c r="G193" s="4">
        <v>1</v>
      </c>
      <c r="H193">
        <f>Sales_Fact__2[[#This Row],[Unit_Price]]*Sales_Fact__2[[#This Row],[Quantity]]</f>
        <v>804.9</v>
      </c>
      <c r="I193" s="9">
        <v>804.9</v>
      </c>
      <c r="J193" s="9">
        <f>Sales_Fact__2[[#This Row],[Unit_Price]]*Sales_Fact__2[[#This Row],[Quantity]]</f>
        <v>804.9</v>
      </c>
      <c r="K193">
        <v>0.03</v>
      </c>
      <c r="L193" t="s">
        <v>1825</v>
      </c>
      <c r="M193" s="9">
        <v>780.75300000000004</v>
      </c>
    </row>
    <row r="194" spans="1:13" x14ac:dyDescent="0.35">
      <c r="A194" t="s">
        <v>2017</v>
      </c>
      <c r="B194">
        <f t="shared" ref="B194:B257" si="3">YEAR(C194)</f>
        <v>2024</v>
      </c>
      <c r="C194" s="8">
        <v>45617</v>
      </c>
      <c r="D194" t="s">
        <v>1315</v>
      </c>
      <c r="E194" t="s">
        <v>1731</v>
      </c>
      <c r="F194" t="s">
        <v>1798</v>
      </c>
      <c r="G194" s="4">
        <v>3</v>
      </c>
      <c r="H194">
        <f>Sales_Fact__2[[#This Row],[Unit_Price]]*Sales_Fact__2[[#This Row],[Quantity]]</f>
        <v>1084.9499999999998</v>
      </c>
      <c r="I194" s="9">
        <v>361.65</v>
      </c>
      <c r="J194" s="9">
        <f>Sales_Fact__2[[#This Row],[Unit_Price]]*Sales_Fact__2[[#This Row],[Quantity]]</f>
        <v>1084.9499999999998</v>
      </c>
      <c r="K194">
        <v>0.15</v>
      </c>
      <c r="L194" t="s">
        <v>1828</v>
      </c>
      <c r="M194" s="9">
        <v>922.20749999999987</v>
      </c>
    </row>
    <row r="195" spans="1:13" x14ac:dyDescent="0.35">
      <c r="A195" t="s">
        <v>2018</v>
      </c>
      <c r="B195">
        <f t="shared" si="3"/>
        <v>2025</v>
      </c>
      <c r="C195" s="8">
        <v>45763</v>
      </c>
      <c r="D195" t="s">
        <v>540</v>
      </c>
      <c r="E195" t="s">
        <v>1559</v>
      </c>
      <c r="F195" t="s">
        <v>1768</v>
      </c>
      <c r="G195" s="4">
        <v>1</v>
      </c>
      <c r="H195">
        <f>Sales_Fact__2[[#This Row],[Unit_Price]]*Sales_Fact__2[[#This Row],[Quantity]]</f>
        <v>271.76</v>
      </c>
      <c r="I195" s="9">
        <v>271.76</v>
      </c>
      <c r="J195" s="9">
        <f>Sales_Fact__2[[#This Row],[Unit_Price]]*Sales_Fact__2[[#This Row],[Quantity]]</f>
        <v>271.76</v>
      </c>
      <c r="K195">
        <v>0.03</v>
      </c>
      <c r="L195" t="s">
        <v>1823</v>
      </c>
      <c r="M195" s="9">
        <v>263.60719999999998</v>
      </c>
    </row>
    <row r="196" spans="1:13" x14ac:dyDescent="0.35">
      <c r="A196" t="s">
        <v>2019</v>
      </c>
      <c r="B196">
        <f t="shared" si="3"/>
        <v>2024</v>
      </c>
      <c r="C196" s="8">
        <v>45618</v>
      </c>
      <c r="D196" t="s">
        <v>1016</v>
      </c>
      <c r="E196" t="s">
        <v>1645</v>
      </c>
      <c r="F196" t="s">
        <v>1788</v>
      </c>
      <c r="G196" s="4">
        <v>3</v>
      </c>
      <c r="H196">
        <f>Sales_Fact__2[[#This Row],[Unit_Price]]*Sales_Fact__2[[#This Row],[Quantity]]</f>
        <v>2874.45</v>
      </c>
      <c r="I196" s="9">
        <v>958.15</v>
      </c>
      <c r="J196" s="9">
        <f>Sales_Fact__2[[#This Row],[Unit_Price]]*Sales_Fact__2[[#This Row],[Quantity]]</f>
        <v>2874.45</v>
      </c>
      <c r="K196">
        <v>0.24</v>
      </c>
      <c r="L196" t="s">
        <v>1828</v>
      </c>
      <c r="M196" s="9">
        <v>2184.5819999999999</v>
      </c>
    </row>
    <row r="197" spans="1:13" x14ac:dyDescent="0.35">
      <c r="A197" t="s">
        <v>2020</v>
      </c>
      <c r="B197">
        <f t="shared" si="3"/>
        <v>2023</v>
      </c>
      <c r="C197" s="8">
        <v>45290</v>
      </c>
      <c r="D197" t="s">
        <v>1324</v>
      </c>
      <c r="E197" t="s">
        <v>1667</v>
      </c>
      <c r="F197" t="s">
        <v>1806</v>
      </c>
      <c r="G197" s="4">
        <v>1</v>
      </c>
      <c r="H197">
        <f>Sales_Fact__2[[#This Row],[Unit_Price]]*Sales_Fact__2[[#This Row],[Quantity]]</f>
        <v>889.19</v>
      </c>
      <c r="I197" s="9">
        <v>889.19</v>
      </c>
      <c r="J197" s="9">
        <f>Sales_Fact__2[[#This Row],[Unit_Price]]*Sales_Fact__2[[#This Row],[Quantity]]</f>
        <v>889.19</v>
      </c>
      <c r="K197">
        <v>0.03</v>
      </c>
      <c r="L197" t="s">
        <v>1823</v>
      </c>
      <c r="M197" s="9">
        <v>862.51430000000005</v>
      </c>
    </row>
    <row r="198" spans="1:13" x14ac:dyDescent="0.35">
      <c r="A198" t="s">
        <v>2021</v>
      </c>
      <c r="B198">
        <f t="shared" si="3"/>
        <v>2025</v>
      </c>
      <c r="C198" s="8">
        <v>45904</v>
      </c>
      <c r="D198" t="s">
        <v>1430</v>
      </c>
      <c r="E198" t="s">
        <v>1661</v>
      </c>
      <c r="F198" t="s">
        <v>1803</v>
      </c>
      <c r="G198" s="4">
        <v>4</v>
      </c>
      <c r="H198">
        <f>Sales_Fact__2[[#This Row],[Unit_Price]]*Sales_Fact__2[[#This Row],[Quantity]]</f>
        <v>2758.68</v>
      </c>
      <c r="I198" s="9">
        <v>689.67</v>
      </c>
      <c r="J198" s="9">
        <f>Sales_Fact__2[[#This Row],[Unit_Price]]*Sales_Fact__2[[#This Row],[Quantity]]</f>
        <v>2758.68</v>
      </c>
      <c r="K198">
        <v>0.05</v>
      </c>
      <c r="L198" t="s">
        <v>1828</v>
      </c>
      <c r="M198" s="9">
        <v>2620.7460000000001</v>
      </c>
    </row>
    <row r="199" spans="1:13" x14ac:dyDescent="0.35">
      <c r="A199" t="s">
        <v>2022</v>
      </c>
      <c r="B199">
        <f t="shared" si="3"/>
        <v>2023</v>
      </c>
      <c r="C199" s="8">
        <v>45227</v>
      </c>
      <c r="D199" t="s">
        <v>460</v>
      </c>
      <c r="E199" t="s">
        <v>1635</v>
      </c>
      <c r="F199" t="s">
        <v>1791</v>
      </c>
      <c r="G199" s="4">
        <v>1</v>
      </c>
      <c r="H199">
        <f>Sales_Fact__2[[#This Row],[Unit_Price]]*Sales_Fact__2[[#This Row],[Quantity]]</f>
        <v>541.24</v>
      </c>
      <c r="I199" s="9">
        <v>541.24</v>
      </c>
      <c r="J199" s="9">
        <f>Sales_Fact__2[[#This Row],[Unit_Price]]*Sales_Fact__2[[#This Row],[Quantity]]</f>
        <v>541.24</v>
      </c>
      <c r="K199">
        <v>0.03</v>
      </c>
      <c r="L199" t="s">
        <v>1825</v>
      </c>
      <c r="M199" s="9">
        <v>525.00279999999998</v>
      </c>
    </row>
    <row r="200" spans="1:13" x14ac:dyDescent="0.35">
      <c r="A200" t="s">
        <v>2023</v>
      </c>
      <c r="B200">
        <f t="shared" si="3"/>
        <v>2024</v>
      </c>
      <c r="C200" s="8">
        <v>45600</v>
      </c>
      <c r="D200" t="s">
        <v>1385</v>
      </c>
      <c r="E200" t="s">
        <v>1709</v>
      </c>
      <c r="F200" t="s">
        <v>1775</v>
      </c>
      <c r="G200" s="4">
        <v>1</v>
      </c>
      <c r="H200">
        <f>Sales_Fact__2[[#This Row],[Unit_Price]]*Sales_Fact__2[[#This Row],[Quantity]]</f>
        <v>454.71</v>
      </c>
      <c r="I200" s="9">
        <v>454.71</v>
      </c>
      <c r="J200" s="9">
        <f>Sales_Fact__2[[#This Row],[Unit_Price]]*Sales_Fact__2[[#This Row],[Quantity]]</f>
        <v>454.71</v>
      </c>
      <c r="K200">
        <v>0.16</v>
      </c>
      <c r="L200" t="s">
        <v>1825</v>
      </c>
      <c r="M200" s="9">
        <v>381.95639999999997</v>
      </c>
    </row>
    <row r="201" spans="1:13" x14ac:dyDescent="0.35">
      <c r="A201" t="s">
        <v>2024</v>
      </c>
      <c r="B201">
        <f t="shared" si="3"/>
        <v>2024</v>
      </c>
      <c r="C201" s="8">
        <v>45646</v>
      </c>
      <c r="D201" t="s">
        <v>150</v>
      </c>
      <c r="E201" t="s">
        <v>1679</v>
      </c>
      <c r="F201" t="s">
        <v>1772</v>
      </c>
      <c r="G201" s="4">
        <v>2</v>
      </c>
      <c r="H201">
        <f>Sales_Fact__2[[#This Row],[Unit_Price]]*Sales_Fact__2[[#This Row],[Quantity]]</f>
        <v>795.26</v>
      </c>
      <c r="I201" s="9">
        <v>397.63</v>
      </c>
      <c r="J201" s="9">
        <f>Sales_Fact__2[[#This Row],[Unit_Price]]*Sales_Fact__2[[#This Row],[Quantity]]</f>
        <v>795.26</v>
      </c>
      <c r="K201">
        <v>0.26</v>
      </c>
      <c r="L201" t="s">
        <v>1823</v>
      </c>
      <c r="M201" s="9">
        <v>588.49239999999998</v>
      </c>
    </row>
    <row r="202" spans="1:13" x14ac:dyDescent="0.35">
      <c r="A202" t="s">
        <v>2025</v>
      </c>
      <c r="B202">
        <f t="shared" si="3"/>
        <v>2025</v>
      </c>
      <c r="C202" s="8">
        <v>45725</v>
      </c>
      <c r="D202" t="s">
        <v>564</v>
      </c>
      <c r="E202" t="s">
        <v>1713</v>
      </c>
      <c r="F202" t="s">
        <v>1775</v>
      </c>
      <c r="G202" s="4">
        <v>3</v>
      </c>
      <c r="H202">
        <f>Sales_Fact__2[[#This Row],[Unit_Price]]*Sales_Fact__2[[#This Row],[Quantity]]</f>
        <v>2245.6799999999998</v>
      </c>
      <c r="I202" s="9">
        <v>748.56</v>
      </c>
      <c r="J202" s="9">
        <f>Sales_Fact__2[[#This Row],[Unit_Price]]*Sales_Fact__2[[#This Row],[Quantity]]</f>
        <v>2245.6799999999998</v>
      </c>
      <c r="K202">
        <v>0.26</v>
      </c>
      <c r="L202" t="s">
        <v>1825</v>
      </c>
      <c r="M202" s="9">
        <v>1661.8032000000001</v>
      </c>
    </row>
    <row r="203" spans="1:13" x14ac:dyDescent="0.35">
      <c r="A203" t="s">
        <v>2026</v>
      </c>
      <c r="B203">
        <f t="shared" si="3"/>
        <v>2025</v>
      </c>
      <c r="C203" s="8">
        <v>45742</v>
      </c>
      <c r="D203" t="s">
        <v>486</v>
      </c>
      <c r="E203" t="s">
        <v>1613</v>
      </c>
      <c r="F203" t="s">
        <v>1768</v>
      </c>
      <c r="G203" s="4">
        <v>1</v>
      </c>
      <c r="H203">
        <f>Sales_Fact__2[[#This Row],[Unit_Price]]*Sales_Fact__2[[#This Row],[Quantity]]</f>
        <v>885.72</v>
      </c>
      <c r="I203" s="9">
        <v>885.72</v>
      </c>
      <c r="J203" s="9">
        <f>Sales_Fact__2[[#This Row],[Unit_Price]]*Sales_Fact__2[[#This Row],[Quantity]]</f>
        <v>885.72</v>
      </c>
      <c r="K203">
        <v>0.15</v>
      </c>
      <c r="L203" t="s">
        <v>1823</v>
      </c>
      <c r="M203" s="9">
        <v>752.86199999999997</v>
      </c>
    </row>
    <row r="204" spans="1:13" x14ac:dyDescent="0.35">
      <c r="A204" t="s">
        <v>2027</v>
      </c>
      <c r="B204">
        <f t="shared" si="3"/>
        <v>2025</v>
      </c>
      <c r="C204" s="8">
        <v>45750</v>
      </c>
      <c r="D204" t="s">
        <v>380</v>
      </c>
      <c r="E204" t="s">
        <v>1671</v>
      </c>
      <c r="F204" t="s">
        <v>1756</v>
      </c>
      <c r="G204" s="4">
        <v>4</v>
      </c>
      <c r="H204">
        <f>Sales_Fact__2[[#This Row],[Unit_Price]]*Sales_Fact__2[[#This Row],[Quantity]]</f>
        <v>1632.28</v>
      </c>
      <c r="I204" s="9">
        <v>408.07</v>
      </c>
      <c r="J204" s="9">
        <f>Sales_Fact__2[[#This Row],[Unit_Price]]*Sales_Fact__2[[#This Row],[Quantity]]</f>
        <v>1632.28</v>
      </c>
      <c r="K204">
        <v>0.28000000000000003</v>
      </c>
      <c r="L204" t="s">
        <v>1828</v>
      </c>
      <c r="M204" s="9">
        <v>1175.2416000000001</v>
      </c>
    </row>
    <row r="205" spans="1:13" x14ac:dyDescent="0.35">
      <c r="A205" t="s">
        <v>2028</v>
      </c>
      <c r="B205">
        <f t="shared" si="3"/>
        <v>2024</v>
      </c>
      <c r="C205" s="8">
        <v>45327</v>
      </c>
      <c r="D205" t="s">
        <v>1454</v>
      </c>
      <c r="E205" t="s">
        <v>1615</v>
      </c>
      <c r="F205" t="s">
        <v>1785</v>
      </c>
      <c r="G205" s="4">
        <v>2</v>
      </c>
      <c r="H205">
        <f>Sales_Fact__2[[#This Row],[Unit_Price]]*Sales_Fact__2[[#This Row],[Quantity]]</f>
        <v>1194.1400000000001</v>
      </c>
      <c r="I205" s="9">
        <v>597.07000000000005</v>
      </c>
      <c r="J205" s="9">
        <f>Sales_Fact__2[[#This Row],[Unit_Price]]*Sales_Fact__2[[#This Row],[Quantity]]</f>
        <v>1194.1400000000001</v>
      </c>
      <c r="K205">
        <v>0.28000000000000003</v>
      </c>
      <c r="L205" t="s">
        <v>1825</v>
      </c>
      <c r="M205" s="9">
        <v>859.7808</v>
      </c>
    </row>
    <row r="206" spans="1:13" x14ac:dyDescent="0.35">
      <c r="A206" t="s">
        <v>2029</v>
      </c>
      <c r="B206">
        <f t="shared" si="3"/>
        <v>2024</v>
      </c>
      <c r="C206" s="8">
        <v>45465</v>
      </c>
      <c r="D206" t="s">
        <v>97</v>
      </c>
      <c r="E206" t="s">
        <v>1681</v>
      </c>
      <c r="F206" t="s">
        <v>1785</v>
      </c>
      <c r="G206" s="4">
        <v>3</v>
      </c>
      <c r="H206">
        <f>Sales_Fact__2[[#This Row],[Unit_Price]]*Sales_Fact__2[[#This Row],[Quantity]]</f>
        <v>2170.41</v>
      </c>
      <c r="I206" s="9">
        <v>723.47</v>
      </c>
      <c r="J206" s="9">
        <f>Sales_Fact__2[[#This Row],[Unit_Price]]*Sales_Fact__2[[#This Row],[Quantity]]</f>
        <v>2170.41</v>
      </c>
      <c r="K206">
        <v>0.12</v>
      </c>
      <c r="L206" t="s">
        <v>1828</v>
      </c>
      <c r="M206" s="9">
        <v>1909.9608000000001</v>
      </c>
    </row>
    <row r="207" spans="1:13" x14ac:dyDescent="0.35">
      <c r="A207" t="s">
        <v>2030</v>
      </c>
      <c r="B207">
        <f t="shared" si="3"/>
        <v>2025</v>
      </c>
      <c r="C207" s="8">
        <v>45883</v>
      </c>
      <c r="D207" t="s">
        <v>1354</v>
      </c>
      <c r="E207" t="s">
        <v>1723</v>
      </c>
      <c r="F207" t="s">
        <v>1772</v>
      </c>
      <c r="G207" s="4">
        <v>1</v>
      </c>
      <c r="H207">
        <f>Sales_Fact__2[[#This Row],[Unit_Price]]*Sales_Fact__2[[#This Row],[Quantity]]</f>
        <v>479.93</v>
      </c>
      <c r="I207" s="9">
        <v>479.93</v>
      </c>
      <c r="J207" s="9">
        <f>Sales_Fact__2[[#This Row],[Unit_Price]]*Sales_Fact__2[[#This Row],[Quantity]]</f>
        <v>479.93</v>
      </c>
      <c r="K207">
        <v>0.22</v>
      </c>
      <c r="L207" t="s">
        <v>1823</v>
      </c>
      <c r="M207" s="9">
        <v>374.34539999999998</v>
      </c>
    </row>
    <row r="208" spans="1:13" x14ac:dyDescent="0.35">
      <c r="A208" t="s">
        <v>2031</v>
      </c>
      <c r="B208">
        <f t="shared" si="3"/>
        <v>2024</v>
      </c>
      <c r="C208" s="8">
        <v>45445</v>
      </c>
      <c r="D208" t="s">
        <v>778</v>
      </c>
      <c r="E208" t="s">
        <v>1615</v>
      </c>
      <c r="F208" t="s">
        <v>1803</v>
      </c>
      <c r="G208" s="4">
        <v>4</v>
      </c>
      <c r="H208">
        <f>Sales_Fact__2[[#This Row],[Unit_Price]]*Sales_Fact__2[[#This Row],[Quantity]]</f>
        <v>1451.24</v>
      </c>
      <c r="I208" s="9">
        <v>362.81</v>
      </c>
      <c r="J208" s="9">
        <f>Sales_Fact__2[[#This Row],[Unit_Price]]*Sales_Fact__2[[#This Row],[Quantity]]</f>
        <v>1451.24</v>
      </c>
      <c r="K208">
        <v>0.21</v>
      </c>
      <c r="L208" t="s">
        <v>1828</v>
      </c>
      <c r="M208" s="9">
        <v>1146.4795999999999</v>
      </c>
    </row>
    <row r="209" spans="1:13" x14ac:dyDescent="0.35">
      <c r="A209" t="s">
        <v>2032</v>
      </c>
      <c r="B209">
        <f t="shared" si="3"/>
        <v>2024</v>
      </c>
      <c r="C209" s="8">
        <v>45640</v>
      </c>
      <c r="D209" t="s">
        <v>609</v>
      </c>
      <c r="E209" t="s">
        <v>1705</v>
      </c>
      <c r="F209" t="s">
        <v>1765</v>
      </c>
      <c r="G209" s="4">
        <v>1</v>
      </c>
      <c r="H209">
        <f>Sales_Fact__2[[#This Row],[Unit_Price]]*Sales_Fact__2[[#This Row],[Quantity]]</f>
        <v>127.11</v>
      </c>
      <c r="I209" s="9">
        <v>127.11</v>
      </c>
      <c r="J209" s="9">
        <f>Sales_Fact__2[[#This Row],[Unit_Price]]*Sales_Fact__2[[#This Row],[Quantity]]</f>
        <v>127.11</v>
      </c>
      <c r="K209">
        <v>0.01</v>
      </c>
      <c r="L209" t="s">
        <v>1825</v>
      </c>
      <c r="M209" s="9">
        <v>125.8389</v>
      </c>
    </row>
    <row r="210" spans="1:13" x14ac:dyDescent="0.35">
      <c r="A210" t="s">
        <v>2033</v>
      </c>
      <c r="B210">
        <f t="shared" si="3"/>
        <v>2024</v>
      </c>
      <c r="C210" s="8">
        <v>45411</v>
      </c>
      <c r="D210" t="s">
        <v>606</v>
      </c>
      <c r="E210" t="s">
        <v>1615</v>
      </c>
      <c r="F210" t="s">
        <v>1806</v>
      </c>
      <c r="G210" s="4">
        <v>4</v>
      </c>
      <c r="H210">
        <f>Sales_Fact__2[[#This Row],[Unit_Price]]*Sales_Fact__2[[#This Row],[Quantity]]</f>
        <v>3725.04</v>
      </c>
      <c r="I210" s="9">
        <v>931.26</v>
      </c>
      <c r="J210" s="9">
        <f>Sales_Fact__2[[#This Row],[Unit_Price]]*Sales_Fact__2[[#This Row],[Quantity]]</f>
        <v>3725.04</v>
      </c>
      <c r="K210">
        <v>0.04</v>
      </c>
      <c r="L210" t="s">
        <v>1823</v>
      </c>
      <c r="M210" s="9">
        <v>3576.0383999999999</v>
      </c>
    </row>
    <row r="211" spans="1:13" x14ac:dyDescent="0.35">
      <c r="A211" t="s">
        <v>2034</v>
      </c>
      <c r="B211">
        <f t="shared" si="3"/>
        <v>2023</v>
      </c>
      <c r="C211" s="8">
        <v>45224</v>
      </c>
      <c r="D211" t="s">
        <v>1159</v>
      </c>
      <c r="E211" t="s">
        <v>1681</v>
      </c>
      <c r="F211" t="s">
        <v>1781</v>
      </c>
      <c r="G211" s="4">
        <v>1</v>
      </c>
      <c r="H211">
        <f>Sales_Fact__2[[#This Row],[Unit_Price]]*Sales_Fact__2[[#This Row],[Quantity]]</f>
        <v>620.80999999999995</v>
      </c>
      <c r="I211" s="9">
        <v>620.80999999999995</v>
      </c>
      <c r="J211" s="9">
        <f>Sales_Fact__2[[#This Row],[Unit_Price]]*Sales_Fact__2[[#This Row],[Quantity]]</f>
        <v>620.80999999999995</v>
      </c>
      <c r="K211">
        <v>0.04</v>
      </c>
      <c r="L211" t="s">
        <v>1825</v>
      </c>
      <c r="M211" s="9">
        <v>595.97759999999994</v>
      </c>
    </row>
    <row r="212" spans="1:13" x14ac:dyDescent="0.35">
      <c r="A212" t="s">
        <v>2035</v>
      </c>
      <c r="B212">
        <f t="shared" si="3"/>
        <v>2024</v>
      </c>
      <c r="C212" s="8">
        <v>45497</v>
      </c>
      <c r="D212" t="s">
        <v>337</v>
      </c>
      <c r="E212" t="s">
        <v>1647</v>
      </c>
      <c r="F212" t="s">
        <v>1760</v>
      </c>
      <c r="G212" s="4">
        <v>1</v>
      </c>
      <c r="H212">
        <f>Sales_Fact__2[[#This Row],[Unit_Price]]*Sales_Fact__2[[#This Row],[Quantity]]</f>
        <v>823.26</v>
      </c>
      <c r="I212" s="9">
        <v>823.26</v>
      </c>
      <c r="J212" s="9">
        <f>Sales_Fact__2[[#This Row],[Unit_Price]]*Sales_Fact__2[[#This Row],[Quantity]]</f>
        <v>823.26</v>
      </c>
      <c r="K212">
        <v>0.27</v>
      </c>
      <c r="L212" t="s">
        <v>1828</v>
      </c>
      <c r="M212" s="9">
        <v>600.97979999999995</v>
      </c>
    </row>
    <row r="213" spans="1:13" x14ac:dyDescent="0.35">
      <c r="A213" t="s">
        <v>2036</v>
      </c>
      <c r="B213">
        <f t="shared" si="3"/>
        <v>2025</v>
      </c>
      <c r="C213" s="8">
        <v>45807</v>
      </c>
      <c r="D213" t="s">
        <v>59</v>
      </c>
      <c r="E213" t="s">
        <v>1601</v>
      </c>
      <c r="F213" t="s">
        <v>1781</v>
      </c>
      <c r="G213" s="4">
        <v>3</v>
      </c>
      <c r="H213">
        <f>Sales_Fact__2[[#This Row],[Unit_Price]]*Sales_Fact__2[[#This Row],[Quantity]]</f>
        <v>2043.03</v>
      </c>
      <c r="I213" s="9">
        <v>681.01</v>
      </c>
      <c r="J213" s="9">
        <f>Sales_Fact__2[[#This Row],[Unit_Price]]*Sales_Fact__2[[#This Row],[Quantity]]</f>
        <v>2043.03</v>
      </c>
      <c r="K213">
        <v>0.27</v>
      </c>
      <c r="L213" t="s">
        <v>1828</v>
      </c>
      <c r="M213" s="9">
        <v>1491.4119000000001</v>
      </c>
    </row>
    <row r="214" spans="1:13" x14ac:dyDescent="0.35">
      <c r="A214" t="s">
        <v>2037</v>
      </c>
      <c r="B214">
        <f t="shared" si="3"/>
        <v>2025</v>
      </c>
      <c r="C214" s="8">
        <v>45942</v>
      </c>
      <c r="D214" t="s">
        <v>1367</v>
      </c>
      <c r="E214" t="s">
        <v>1659</v>
      </c>
      <c r="F214" t="s">
        <v>1812</v>
      </c>
      <c r="G214" s="4">
        <v>4</v>
      </c>
      <c r="H214">
        <f>Sales_Fact__2[[#This Row],[Unit_Price]]*Sales_Fact__2[[#This Row],[Quantity]]</f>
        <v>479.32</v>
      </c>
      <c r="I214" s="9">
        <v>119.83</v>
      </c>
      <c r="J214" s="9">
        <f>Sales_Fact__2[[#This Row],[Unit_Price]]*Sales_Fact__2[[#This Row],[Quantity]]</f>
        <v>479.32</v>
      </c>
      <c r="K214">
        <v>0.13</v>
      </c>
      <c r="L214" t="s">
        <v>1823</v>
      </c>
      <c r="M214" s="9">
        <v>417.00839999999999</v>
      </c>
    </row>
    <row r="215" spans="1:13" x14ac:dyDescent="0.35">
      <c r="A215" t="s">
        <v>2038</v>
      </c>
      <c r="B215">
        <f t="shared" si="3"/>
        <v>2024</v>
      </c>
      <c r="C215" s="8">
        <v>45314</v>
      </c>
      <c r="D215" t="s">
        <v>968</v>
      </c>
      <c r="E215" t="s">
        <v>1703</v>
      </c>
      <c r="F215" t="s">
        <v>1760</v>
      </c>
      <c r="G215" s="4">
        <v>1</v>
      </c>
      <c r="H215">
        <f>Sales_Fact__2[[#This Row],[Unit_Price]]*Sales_Fact__2[[#This Row],[Quantity]]</f>
        <v>575.66</v>
      </c>
      <c r="I215" s="9">
        <v>575.66</v>
      </c>
      <c r="J215" s="9">
        <f>Sales_Fact__2[[#This Row],[Unit_Price]]*Sales_Fact__2[[#This Row],[Quantity]]</f>
        <v>575.66</v>
      </c>
      <c r="K215">
        <v>0.03</v>
      </c>
      <c r="L215" t="s">
        <v>1825</v>
      </c>
      <c r="M215" s="9">
        <v>558.39019999999994</v>
      </c>
    </row>
    <row r="216" spans="1:13" x14ac:dyDescent="0.35">
      <c r="A216" t="s">
        <v>2039</v>
      </c>
      <c r="B216">
        <f t="shared" si="3"/>
        <v>2025</v>
      </c>
      <c r="C216" s="8">
        <v>45943</v>
      </c>
      <c r="D216" t="s">
        <v>650</v>
      </c>
      <c r="E216" t="s">
        <v>1643</v>
      </c>
      <c r="F216" t="s">
        <v>1803</v>
      </c>
      <c r="G216" s="4">
        <v>1</v>
      </c>
      <c r="H216">
        <f>Sales_Fact__2[[#This Row],[Unit_Price]]*Sales_Fact__2[[#This Row],[Quantity]]</f>
        <v>775.84</v>
      </c>
      <c r="I216" s="9">
        <v>775.84</v>
      </c>
      <c r="J216" s="9">
        <f>Sales_Fact__2[[#This Row],[Unit_Price]]*Sales_Fact__2[[#This Row],[Quantity]]</f>
        <v>775.84</v>
      </c>
      <c r="K216">
        <v>0.26</v>
      </c>
      <c r="L216" t="s">
        <v>1823</v>
      </c>
      <c r="M216" s="9">
        <v>574.12160000000006</v>
      </c>
    </row>
    <row r="217" spans="1:13" x14ac:dyDescent="0.35">
      <c r="A217" t="s">
        <v>2040</v>
      </c>
      <c r="B217">
        <f t="shared" si="3"/>
        <v>2024</v>
      </c>
      <c r="C217" s="8">
        <v>45356</v>
      </c>
      <c r="D217" t="s">
        <v>1370</v>
      </c>
      <c r="E217" t="s">
        <v>1575</v>
      </c>
      <c r="F217" t="s">
        <v>1785</v>
      </c>
      <c r="G217" s="4">
        <v>3</v>
      </c>
      <c r="H217">
        <f>Sales_Fact__2[[#This Row],[Unit_Price]]*Sales_Fact__2[[#This Row],[Quantity]]</f>
        <v>955.29</v>
      </c>
      <c r="I217" s="9">
        <v>318.43</v>
      </c>
      <c r="J217" s="9">
        <f>Sales_Fact__2[[#This Row],[Unit_Price]]*Sales_Fact__2[[#This Row],[Quantity]]</f>
        <v>955.29</v>
      </c>
      <c r="K217">
        <v>0.05</v>
      </c>
      <c r="L217" t="s">
        <v>1823</v>
      </c>
      <c r="M217" s="9">
        <v>907.52549999999997</v>
      </c>
    </row>
    <row r="218" spans="1:13" x14ac:dyDescent="0.35">
      <c r="A218" t="s">
        <v>2041</v>
      </c>
      <c r="B218">
        <f t="shared" si="3"/>
        <v>2025</v>
      </c>
      <c r="C218" s="8">
        <v>45854</v>
      </c>
      <c r="D218" t="s">
        <v>513</v>
      </c>
      <c r="E218" t="s">
        <v>1691</v>
      </c>
      <c r="F218" t="s">
        <v>1781</v>
      </c>
      <c r="G218" s="4">
        <v>3</v>
      </c>
      <c r="H218">
        <f>Sales_Fact__2[[#This Row],[Unit_Price]]*Sales_Fact__2[[#This Row],[Quantity]]</f>
        <v>424.79999999999995</v>
      </c>
      <c r="I218" s="9">
        <v>141.6</v>
      </c>
      <c r="J218" s="9">
        <f>Sales_Fact__2[[#This Row],[Unit_Price]]*Sales_Fact__2[[#This Row],[Quantity]]</f>
        <v>424.79999999999995</v>
      </c>
      <c r="K218">
        <v>0.08</v>
      </c>
      <c r="L218" t="s">
        <v>1828</v>
      </c>
      <c r="M218" s="9">
        <v>390.81599999999997</v>
      </c>
    </row>
    <row r="219" spans="1:13" x14ac:dyDescent="0.35">
      <c r="A219" t="s">
        <v>2042</v>
      </c>
      <c r="B219">
        <f t="shared" si="3"/>
        <v>2023</v>
      </c>
      <c r="C219" s="8">
        <v>45219</v>
      </c>
      <c r="D219" t="s">
        <v>848</v>
      </c>
      <c r="E219" t="s">
        <v>1577</v>
      </c>
      <c r="F219" t="s">
        <v>1812</v>
      </c>
      <c r="G219" s="4">
        <v>1</v>
      </c>
      <c r="H219">
        <f>Sales_Fact__2[[#This Row],[Unit_Price]]*Sales_Fact__2[[#This Row],[Quantity]]</f>
        <v>332.82</v>
      </c>
      <c r="I219" s="9">
        <v>332.82</v>
      </c>
      <c r="J219" s="9">
        <f>Sales_Fact__2[[#This Row],[Unit_Price]]*Sales_Fact__2[[#This Row],[Quantity]]</f>
        <v>332.82</v>
      </c>
      <c r="K219">
        <v>0.14000000000000001</v>
      </c>
      <c r="L219" t="s">
        <v>1825</v>
      </c>
      <c r="M219" s="9">
        <v>286.22519999999997</v>
      </c>
    </row>
    <row r="220" spans="1:13" x14ac:dyDescent="0.35">
      <c r="A220" t="s">
        <v>2043</v>
      </c>
      <c r="B220">
        <f t="shared" si="3"/>
        <v>2024</v>
      </c>
      <c r="C220" s="8">
        <v>45447</v>
      </c>
      <c r="D220" t="s">
        <v>787</v>
      </c>
      <c r="E220" t="s">
        <v>1691</v>
      </c>
      <c r="F220" t="s">
        <v>1756</v>
      </c>
      <c r="G220" s="4">
        <v>4</v>
      </c>
      <c r="H220">
        <f>Sales_Fact__2[[#This Row],[Unit_Price]]*Sales_Fact__2[[#This Row],[Quantity]]</f>
        <v>2563.88</v>
      </c>
      <c r="I220" s="9">
        <v>640.97</v>
      </c>
      <c r="J220" s="9">
        <f>Sales_Fact__2[[#This Row],[Unit_Price]]*Sales_Fact__2[[#This Row],[Quantity]]</f>
        <v>2563.88</v>
      </c>
      <c r="K220">
        <v>0.11</v>
      </c>
      <c r="L220" t="s">
        <v>1828</v>
      </c>
      <c r="M220" s="9">
        <v>2281.8532</v>
      </c>
    </row>
    <row r="221" spans="1:13" x14ac:dyDescent="0.35">
      <c r="A221" t="s">
        <v>2044</v>
      </c>
      <c r="B221">
        <f t="shared" si="3"/>
        <v>2023</v>
      </c>
      <c r="C221" s="8">
        <v>45225</v>
      </c>
      <c r="D221" t="s">
        <v>662</v>
      </c>
      <c r="E221" t="s">
        <v>1727</v>
      </c>
      <c r="F221" t="s">
        <v>1800</v>
      </c>
      <c r="G221" s="4">
        <v>4</v>
      </c>
      <c r="H221">
        <f>Sales_Fact__2[[#This Row],[Unit_Price]]*Sales_Fact__2[[#This Row],[Quantity]]</f>
        <v>301.48</v>
      </c>
      <c r="I221" s="9">
        <v>75.37</v>
      </c>
      <c r="J221" s="9">
        <f>Sales_Fact__2[[#This Row],[Unit_Price]]*Sales_Fact__2[[#This Row],[Quantity]]</f>
        <v>301.48</v>
      </c>
      <c r="K221">
        <v>0.02</v>
      </c>
      <c r="L221" t="s">
        <v>1828</v>
      </c>
      <c r="M221" s="9">
        <v>295.4504</v>
      </c>
    </row>
    <row r="222" spans="1:13" x14ac:dyDescent="0.35">
      <c r="A222" t="s">
        <v>2045</v>
      </c>
      <c r="B222">
        <f t="shared" si="3"/>
        <v>2025</v>
      </c>
      <c r="C222" s="8">
        <v>45754</v>
      </c>
      <c r="D222" t="s">
        <v>274</v>
      </c>
      <c r="E222" t="s">
        <v>1579</v>
      </c>
      <c r="F222" t="s">
        <v>1809</v>
      </c>
      <c r="G222" s="4">
        <v>3</v>
      </c>
      <c r="H222">
        <f>Sales_Fact__2[[#This Row],[Unit_Price]]*Sales_Fact__2[[#This Row],[Quantity]]</f>
        <v>1303.6500000000001</v>
      </c>
      <c r="I222" s="9">
        <v>434.55</v>
      </c>
      <c r="J222" s="9">
        <f>Sales_Fact__2[[#This Row],[Unit_Price]]*Sales_Fact__2[[#This Row],[Quantity]]</f>
        <v>1303.6500000000001</v>
      </c>
      <c r="K222">
        <v>0.08</v>
      </c>
      <c r="L222" t="s">
        <v>1828</v>
      </c>
      <c r="M222" s="9">
        <v>1199.3579999999999</v>
      </c>
    </row>
    <row r="223" spans="1:13" x14ac:dyDescent="0.35">
      <c r="A223" t="s">
        <v>2046</v>
      </c>
      <c r="B223">
        <f t="shared" si="3"/>
        <v>2025</v>
      </c>
      <c r="C223" s="8">
        <v>45729</v>
      </c>
      <c r="D223" t="s">
        <v>352</v>
      </c>
      <c r="E223" t="s">
        <v>1599</v>
      </c>
      <c r="F223" t="s">
        <v>1798</v>
      </c>
      <c r="G223" s="4">
        <v>4</v>
      </c>
      <c r="H223">
        <f>Sales_Fact__2[[#This Row],[Unit_Price]]*Sales_Fact__2[[#This Row],[Quantity]]</f>
        <v>2609.12</v>
      </c>
      <c r="I223" s="9">
        <v>652.28</v>
      </c>
      <c r="J223" s="9">
        <f>Sales_Fact__2[[#This Row],[Unit_Price]]*Sales_Fact__2[[#This Row],[Quantity]]</f>
        <v>2609.12</v>
      </c>
      <c r="K223">
        <v>0.15</v>
      </c>
      <c r="L223" t="s">
        <v>1823</v>
      </c>
      <c r="M223" s="9">
        <v>2217.752</v>
      </c>
    </row>
    <row r="224" spans="1:13" x14ac:dyDescent="0.35">
      <c r="A224" t="s">
        <v>2047</v>
      </c>
      <c r="B224">
        <f t="shared" si="3"/>
        <v>2024</v>
      </c>
      <c r="C224" s="8">
        <v>45480</v>
      </c>
      <c r="D224" t="s">
        <v>856</v>
      </c>
      <c r="E224" t="s">
        <v>1699</v>
      </c>
      <c r="F224" t="s">
        <v>1806</v>
      </c>
      <c r="G224" s="4">
        <v>3</v>
      </c>
      <c r="H224">
        <f>Sales_Fact__2[[#This Row],[Unit_Price]]*Sales_Fact__2[[#This Row],[Quantity]]</f>
        <v>623.40000000000009</v>
      </c>
      <c r="I224" s="9">
        <v>207.8</v>
      </c>
      <c r="J224" s="9">
        <f>Sales_Fact__2[[#This Row],[Unit_Price]]*Sales_Fact__2[[#This Row],[Quantity]]</f>
        <v>623.40000000000009</v>
      </c>
      <c r="K224">
        <v>0.15</v>
      </c>
      <c r="L224" t="s">
        <v>1823</v>
      </c>
      <c r="M224" s="9">
        <v>529.8900000000001</v>
      </c>
    </row>
    <row r="225" spans="1:13" x14ac:dyDescent="0.35">
      <c r="A225" t="s">
        <v>2048</v>
      </c>
      <c r="B225">
        <f t="shared" si="3"/>
        <v>2024</v>
      </c>
      <c r="C225" s="8">
        <v>45361</v>
      </c>
      <c r="D225" t="s">
        <v>1520</v>
      </c>
      <c r="E225" t="s">
        <v>1669</v>
      </c>
      <c r="F225" t="s">
        <v>1800</v>
      </c>
      <c r="G225" s="4">
        <v>4</v>
      </c>
      <c r="H225">
        <f>Sales_Fact__2[[#This Row],[Unit_Price]]*Sales_Fact__2[[#This Row],[Quantity]]</f>
        <v>1542</v>
      </c>
      <c r="I225" s="9">
        <v>385.5</v>
      </c>
      <c r="J225" s="9">
        <f>Sales_Fact__2[[#This Row],[Unit_Price]]*Sales_Fact__2[[#This Row],[Quantity]]</f>
        <v>1542</v>
      </c>
      <c r="K225">
        <v>0.03</v>
      </c>
      <c r="L225" t="s">
        <v>1825</v>
      </c>
      <c r="M225" s="9">
        <v>1495.74</v>
      </c>
    </row>
    <row r="226" spans="1:13" x14ac:dyDescent="0.35">
      <c r="A226" t="s">
        <v>2049</v>
      </c>
      <c r="B226">
        <f t="shared" si="3"/>
        <v>2025</v>
      </c>
      <c r="C226" s="8">
        <v>45915</v>
      </c>
      <c r="D226" t="s">
        <v>343</v>
      </c>
      <c r="E226" t="s">
        <v>1677</v>
      </c>
      <c r="F226" t="s">
        <v>1775</v>
      </c>
      <c r="G226" s="4">
        <v>3</v>
      </c>
      <c r="H226">
        <f>Sales_Fact__2[[#This Row],[Unit_Price]]*Sales_Fact__2[[#This Row],[Quantity]]</f>
        <v>1644.5700000000002</v>
      </c>
      <c r="I226" s="9">
        <v>548.19000000000005</v>
      </c>
      <c r="J226" s="9">
        <f>Sales_Fact__2[[#This Row],[Unit_Price]]*Sales_Fact__2[[#This Row],[Quantity]]</f>
        <v>1644.5700000000002</v>
      </c>
      <c r="K226">
        <v>0.12</v>
      </c>
      <c r="L226" t="s">
        <v>1823</v>
      </c>
      <c r="M226" s="9">
        <v>1447.2216000000001</v>
      </c>
    </row>
    <row r="227" spans="1:13" x14ac:dyDescent="0.35">
      <c r="A227" t="s">
        <v>2050</v>
      </c>
      <c r="B227">
        <f t="shared" si="3"/>
        <v>2024</v>
      </c>
      <c r="C227" s="8">
        <v>45607</v>
      </c>
      <c r="D227" t="s">
        <v>254</v>
      </c>
      <c r="E227" t="s">
        <v>1693</v>
      </c>
      <c r="F227" t="s">
        <v>1785</v>
      </c>
      <c r="G227" s="4">
        <v>3</v>
      </c>
      <c r="H227">
        <f>Sales_Fact__2[[#This Row],[Unit_Price]]*Sales_Fact__2[[#This Row],[Quantity]]</f>
        <v>2782.8</v>
      </c>
      <c r="I227" s="9">
        <v>927.6</v>
      </c>
      <c r="J227" s="9">
        <f>Sales_Fact__2[[#This Row],[Unit_Price]]*Sales_Fact__2[[#This Row],[Quantity]]</f>
        <v>2782.8</v>
      </c>
      <c r="K227">
        <v>0.09</v>
      </c>
      <c r="L227" t="s">
        <v>1823</v>
      </c>
      <c r="M227" s="9">
        <v>2532.348</v>
      </c>
    </row>
    <row r="228" spans="1:13" x14ac:dyDescent="0.35">
      <c r="A228" t="s">
        <v>2051</v>
      </c>
      <c r="B228">
        <f t="shared" si="3"/>
        <v>2025</v>
      </c>
      <c r="C228" s="8">
        <v>45666</v>
      </c>
      <c r="D228" t="s">
        <v>848</v>
      </c>
      <c r="E228" t="s">
        <v>1669</v>
      </c>
      <c r="F228" t="s">
        <v>1765</v>
      </c>
      <c r="G228" s="4">
        <v>4</v>
      </c>
      <c r="H228">
        <f>Sales_Fact__2[[#This Row],[Unit_Price]]*Sales_Fact__2[[#This Row],[Quantity]]</f>
        <v>2340.16</v>
      </c>
      <c r="I228" s="9">
        <v>585.04</v>
      </c>
      <c r="J228" s="9">
        <f>Sales_Fact__2[[#This Row],[Unit_Price]]*Sales_Fact__2[[#This Row],[Quantity]]</f>
        <v>2340.16</v>
      </c>
      <c r="K228">
        <v>0.22</v>
      </c>
      <c r="L228" t="s">
        <v>1825</v>
      </c>
      <c r="M228" s="9">
        <v>1825.3248000000001</v>
      </c>
    </row>
    <row r="229" spans="1:13" x14ac:dyDescent="0.35">
      <c r="A229" t="s">
        <v>2052</v>
      </c>
      <c r="B229">
        <f t="shared" si="3"/>
        <v>2024</v>
      </c>
      <c r="C229" s="8">
        <v>45406</v>
      </c>
      <c r="D229" t="s">
        <v>1532</v>
      </c>
      <c r="E229" t="s">
        <v>1625</v>
      </c>
      <c r="F229" t="s">
        <v>1760</v>
      </c>
      <c r="G229" s="4">
        <v>2</v>
      </c>
      <c r="H229">
        <f>Sales_Fact__2[[#This Row],[Unit_Price]]*Sales_Fact__2[[#This Row],[Quantity]]</f>
        <v>1999.78</v>
      </c>
      <c r="I229" s="9">
        <v>999.89</v>
      </c>
      <c r="J229" s="9">
        <f>Sales_Fact__2[[#This Row],[Unit_Price]]*Sales_Fact__2[[#This Row],[Quantity]]</f>
        <v>1999.78</v>
      </c>
      <c r="K229">
        <v>0.09</v>
      </c>
      <c r="L229" t="s">
        <v>1823</v>
      </c>
      <c r="M229" s="9">
        <v>1819.7998</v>
      </c>
    </row>
    <row r="230" spans="1:13" x14ac:dyDescent="0.35">
      <c r="A230" t="s">
        <v>2053</v>
      </c>
      <c r="B230">
        <f t="shared" si="3"/>
        <v>2023</v>
      </c>
      <c r="C230" s="8">
        <v>45284</v>
      </c>
      <c r="D230" t="s">
        <v>377</v>
      </c>
      <c r="E230" t="s">
        <v>1697</v>
      </c>
      <c r="F230" t="s">
        <v>1765</v>
      </c>
      <c r="G230" s="4">
        <v>2</v>
      </c>
      <c r="H230">
        <f>Sales_Fact__2[[#This Row],[Unit_Price]]*Sales_Fact__2[[#This Row],[Quantity]]</f>
        <v>1697.96</v>
      </c>
      <c r="I230" s="9">
        <v>848.98</v>
      </c>
      <c r="J230" s="9">
        <f>Sales_Fact__2[[#This Row],[Unit_Price]]*Sales_Fact__2[[#This Row],[Quantity]]</f>
        <v>1697.96</v>
      </c>
      <c r="K230">
        <v>0.04</v>
      </c>
      <c r="L230" t="s">
        <v>1825</v>
      </c>
      <c r="M230" s="9">
        <v>1630.0416</v>
      </c>
    </row>
    <row r="231" spans="1:13" x14ac:dyDescent="0.35">
      <c r="A231" t="s">
        <v>2054</v>
      </c>
      <c r="B231">
        <f t="shared" si="3"/>
        <v>2024</v>
      </c>
      <c r="C231" s="8">
        <v>45348</v>
      </c>
      <c r="D231" t="s">
        <v>480</v>
      </c>
      <c r="E231" t="s">
        <v>1667</v>
      </c>
      <c r="F231" t="s">
        <v>1798</v>
      </c>
      <c r="G231" s="4">
        <v>3</v>
      </c>
      <c r="H231">
        <f>Sales_Fact__2[[#This Row],[Unit_Price]]*Sales_Fact__2[[#This Row],[Quantity]]</f>
        <v>2308.6799999999998</v>
      </c>
      <c r="I231" s="9">
        <v>769.56</v>
      </c>
      <c r="J231" s="9">
        <f>Sales_Fact__2[[#This Row],[Unit_Price]]*Sales_Fact__2[[#This Row],[Quantity]]</f>
        <v>2308.6799999999998</v>
      </c>
      <c r="K231">
        <v>0.08</v>
      </c>
      <c r="L231" t="s">
        <v>1823</v>
      </c>
      <c r="M231" s="9">
        <v>2123.9856</v>
      </c>
    </row>
    <row r="232" spans="1:13" x14ac:dyDescent="0.35">
      <c r="A232" t="s">
        <v>2055</v>
      </c>
      <c r="B232">
        <f t="shared" si="3"/>
        <v>2025</v>
      </c>
      <c r="C232" s="8">
        <v>45676</v>
      </c>
      <c r="D232" t="s">
        <v>187</v>
      </c>
      <c r="E232" t="s">
        <v>1643</v>
      </c>
      <c r="F232" t="s">
        <v>1796</v>
      </c>
      <c r="G232" s="4">
        <v>3</v>
      </c>
      <c r="H232">
        <f>Sales_Fact__2[[#This Row],[Unit_Price]]*Sales_Fact__2[[#This Row],[Quantity]]</f>
        <v>1349.6399999999999</v>
      </c>
      <c r="I232" s="9">
        <v>449.88</v>
      </c>
      <c r="J232" s="9">
        <f>Sales_Fact__2[[#This Row],[Unit_Price]]*Sales_Fact__2[[#This Row],[Quantity]]</f>
        <v>1349.6399999999999</v>
      </c>
      <c r="K232">
        <v>0.1</v>
      </c>
      <c r="L232" t="s">
        <v>1825</v>
      </c>
      <c r="M232" s="9">
        <v>1214.6759999999999</v>
      </c>
    </row>
    <row r="233" spans="1:13" x14ac:dyDescent="0.35">
      <c r="A233" t="s">
        <v>2056</v>
      </c>
      <c r="B233">
        <f t="shared" si="3"/>
        <v>2025</v>
      </c>
      <c r="C233" s="8">
        <v>45863</v>
      </c>
      <c r="D233" t="s">
        <v>874</v>
      </c>
      <c r="E233" t="s">
        <v>1685</v>
      </c>
      <c r="F233" t="s">
        <v>1793</v>
      </c>
      <c r="G233" s="4">
        <v>4</v>
      </c>
      <c r="H233">
        <f>Sales_Fact__2[[#This Row],[Unit_Price]]*Sales_Fact__2[[#This Row],[Quantity]]</f>
        <v>1534.96</v>
      </c>
      <c r="I233" s="9">
        <v>383.74</v>
      </c>
      <c r="J233" s="9">
        <f>Sales_Fact__2[[#This Row],[Unit_Price]]*Sales_Fact__2[[#This Row],[Quantity]]</f>
        <v>1534.96</v>
      </c>
      <c r="K233">
        <v>0.01</v>
      </c>
      <c r="L233" t="s">
        <v>1823</v>
      </c>
      <c r="M233" s="9">
        <v>1519.6104</v>
      </c>
    </row>
    <row r="234" spans="1:13" x14ac:dyDescent="0.35">
      <c r="A234" t="s">
        <v>2057</v>
      </c>
      <c r="B234">
        <f t="shared" si="3"/>
        <v>2024</v>
      </c>
      <c r="C234" s="8">
        <v>45409</v>
      </c>
      <c r="D234" t="s">
        <v>498</v>
      </c>
      <c r="E234" t="s">
        <v>1663</v>
      </c>
      <c r="F234" t="s">
        <v>1788</v>
      </c>
      <c r="G234" s="4">
        <v>4</v>
      </c>
      <c r="H234">
        <f>Sales_Fact__2[[#This Row],[Unit_Price]]*Sales_Fact__2[[#This Row],[Quantity]]</f>
        <v>3179.88</v>
      </c>
      <c r="I234" s="9">
        <v>794.97</v>
      </c>
      <c r="J234" s="9">
        <f>Sales_Fact__2[[#This Row],[Unit_Price]]*Sales_Fact__2[[#This Row],[Quantity]]</f>
        <v>3179.88</v>
      </c>
      <c r="K234">
        <v>0.24</v>
      </c>
      <c r="L234" t="s">
        <v>1825</v>
      </c>
      <c r="M234" s="9">
        <v>2416.7087999999999</v>
      </c>
    </row>
    <row r="235" spans="1:13" x14ac:dyDescent="0.35">
      <c r="A235" t="s">
        <v>2058</v>
      </c>
      <c r="B235">
        <f t="shared" si="3"/>
        <v>2025</v>
      </c>
      <c r="C235" s="8">
        <v>45880</v>
      </c>
      <c r="D235" t="s">
        <v>52</v>
      </c>
      <c r="E235" t="s">
        <v>1705</v>
      </c>
      <c r="F235" t="s">
        <v>1772</v>
      </c>
      <c r="G235" s="4">
        <v>1</v>
      </c>
      <c r="H235">
        <f>Sales_Fact__2[[#This Row],[Unit_Price]]*Sales_Fact__2[[#This Row],[Quantity]]</f>
        <v>989.63</v>
      </c>
      <c r="I235" s="9">
        <v>989.63</v>
      </c>
      <c r="J235" s="9">
        <f>Sales_Fact__2[[#This Row],[Unit_Price]]*Sales_Fact__2[[#This Row],[Quantity]]</f>
        <v>989.63</v>
      </c>
      <c r="K235">
        <v>0.05</v>
      </c>
      <c r="L235" t="s">
        <v>1825</v>
      </c>
      <c r="M235" s="9">
        <v>940.14850000000001</v>
      </c>
    </row>
    <row r="236" spans="1:13" x14ac:dyDescent="0.35">
      <c r="A236" t="s">
        <v>2059</v>
      </c>
      <c r="B236">
        <f t="shared" si="3"/>
        <v>2025</v>
      </c>
      <c r="C236" s="8">
        <v>45731</v>
      </c>
      <c r="D236" t="s">
        <v>1052</v>
      </c>
      <c r="E236" t="s">
        <v>1655</v>
      </c>
      <c r="F236" t="s">
        <v>1751</v>
      </c>
      <c r="G236" s="4">
        <v>1</v>
      </c>
      <c r="H236">
        <f>Sales_Fact__2[[#This Row],[Unit_Price]]*Sales_Fact__2[[#This Row],[Quantity]]</f>
        <v>447.16</v>
      </c>
      <c r="I236" s="9">
        <v>447.16</v>
      </c>
      <c r="J236" s="9">
        <f>Sales_Fact__2[[#This Row],[Unit_Price]]*Sales_Fact__2[[#This Row],[Quantity]]</f>
        <v>447.16</v>
      </c>
      <c r="K236">
        <v>0.22</v>
      </c>
      <c r="L236" t="s">
        <v>1828</v>
      </c>
      <c r="M236" s="9">
        <v>348.78480000000002</v>
      </c>
    </row>
    <row r="237" spans="1:13" x14ac:dyDescent="0.35">
      <c r="A237" t="s">
        <v>2060</v>
      </c>
      <c r="B237">
        <f t="shared" si="3"/>
        <v>2025</v>
      </c>
      <c r="C237" s="8">
        <v>45671</v>
      </c>
      <c r="D237" t="s">
        <v>44</v>
      </c>
      <c r="E237" t="s">
        <v>1735</v>
      </c>
      <c r="F237" t="s">
        <v>1775</v>
      </c>
      <c r="G237" s="4">
        <v>1</v>
      </c>
      <c r="H237">
        <f>Sales_Fact__2[[#This Row],[Unit_Price]]*Sales_Fact__2[[#This Row],[Quantity]]</f>
        <v>946.9</v>
      </c>
      <c r="I237" s="9">
        <v>946.9</v>
      </c>
      <c r="J237" s="9">
        <f>Sales_Fact__2[[#This Row],[Unit_Price]]*Sales_Fact__2[[#This Row],[Quantity]]</f>
        <v>946.9</v>
      </c>
      <c r="K237">
        <v>0.28999999999999998</v>
      </c>
      <c r="L237" t="s">
        <v>1828</v>
      </c>
      <c r="M237" s="9">
        <v>672.29899999999998</v>
      </c>
    </row>
    <row r="238" spans="1:13" x14ac:dyDescent="0.35">
      <c r="A238" t="s">
        <v>2061</v>
      </c>
      <c r="B238">
        <f t="shared" si="3"/>
        <v>2025</v>
      </c>
      <c r="C238" s="8">
        <v>45809</v>
      </c>
      <c r="D238" t="s">
        <v>561</v>
      </c>
      <c r="E238" t="s">
        <v>1581</v>
      </c>
      <c r="F238" t="s">
        <v>1751</v>
      </c>
      <c r="G238" s="4">
        <v>4</v>
      </c>
      <c r="H238">
        <f>Sales_Fact__2[[#This Row],[Unit_Price]]*Sales_Fact__2[[#This Row],[Quantity]]</f>
        <v>1878.72</v>
      </c>
      <c r="I238" s="9">
        <v>469.68</v>
      </c>
      <c r="J238" s="9">
        <f>Sales_Fact__2[[#This Row],[Unit_Price]]*Sales_Fact__2[[#This Row],[Quantity]]</f>
        <v>1878.72</v>
      </c>
      <c r="K238">
        <v>0.19</v>
      </c>
      <c r="L238" t="s">
        <v>1823</v>
      </c>
      <c r="M238" s="9">
        <v>1521.7632000000001</v>
      </c>
    </row>
    <row r="239" spans="1:13" x14ac:dyDescent="0.35">
      <c r="A239" t="s">
        <v>2062</v>
      </c>
      <c r="B239">
        <f t="shared" si="3"/>
        <v>2024</v>
      </c>
      <c r="C239" s="8">
        <v>45559</v>
      </c>
      <c r="D239" t="s">
        <v>1517</v>
      </c>
      <c r="E239" t="s">
        <v>1603</v>
      </c>
      <c r="F239" t="s">
        <v>1806</v>
      </c>
      <c r="G239" s="4">
        <v>4</v>
      </c>
      <c r="H239">
        <f>Sales_Fact__2[[#This Row],[Unit_Price]]*Sales_Fact__2[[#This Row],[Quantity]]</f>
        <v>1282.56</v>
      </c>
      <c r="I239" s="9">
        <v>320.64</v>
      </c>
      <c r="J239" s="9">
        <f>Sales_Fact__2[[#This Row],[Unit_Price]]*Sales_Fact__2[[#This Row],[Quantity]]</f>
        <v>1282.56</v>
      </c>
      <c r="K239">
        <v>0.2</v>
      </c>
      <c r="L239" t="s">
        <v>1828</v>
      </c>
      <c r="M239" s="9">
        <v>1026.048</v>
      </c>
    </row>
    <row r="240" spans="1:13" x14ac:dyDescent="0.35">
      <c r="A240" t="s">
        <v>2063</v>
      </c>
      <c r="B240">
        <f t="shared" si="3"/>
        <v>2023</v>
      </c>
      <c r="C240" s="8">
        <v>45253</v>
      </c>
      <c r="D240" t="s">
        <v>460</v>
      </c>
      <c r="E240" t="s">
        <v>1577</v>
      </c>
      <c r="F240" t="s">
        <v>1772</v>
      </c>
      <c r="G240" s="4">
        <v>1</v>
      </c>
      <c r="H240">
        <f>Sales_Fact__2[[#This Row],[Unit_Price]]*Sales_Fact__2[[#This Row],[Quantity]]</f>
        <v>594.44000000000005</v>
      </c>
      <c r="I240" s="9">
        <v>594.44000000000005</v>
      </c>
      <c r="J240" s="9">
        <f>Sales_Fact__2[[#This Row],[Unit_Price]]*Sales_Fact__2[[#This Row],[Quantity]]</f>
        <v>594.44000000000005</v>
      </c>
      <c r="K240">
        <v>0.21</v>
      </c>
      <c r="L240" t="s">
        <v>1823</v>
      </c>
      <c r="M240" s="9">
        <v>469.60759999999999</v>
      </c>
    </row>
    <row r="241" spans="1:13" x14ac:dyDescent="0.35">
      <c r="A241" t="s">
        <v>2064</v>
      </c>
      <c r="B241">
        <f t="shared" si="3"/>
        <v>2025</v>
      </c>
      <c r="C241" s="8">
        <v>45861</v>
      </c>
      <c r="D241" t="s">
        <v>701</v>
      </c>
      <c r="E241" t="s">
        <v>1719</v>
      </c>
      <c r="F241" t="s">
        <v>1781</v>
      </c>
      <c r="G241" s="4">
        <v>3</v>
      </c>
      <c r="H241">
        <f>Sales_Fact__2[[#This Row],[Unit_Price]]*Sales_Fact__2[[#This Row],[Quantity]]</f>
        <v>275.10000000000002</v>
      </c>
      <c r="I241" s="9">
        <v>91.7</v>
      </c>
      <c r="J241" s="9">
        <f>Sales_Fact__2[[#This Row],[Unit_Price]]*Sales_Fact__2[[#This Row],[Quantity]]</f>
        <v>275.10000000000002</v>
      </c>
      <c r="K241">
        <v>0.08</v>
      </c>
      <c r="L241" t="s">
        <v>1828</v>
      </c>
      <c r="M241" s="9">
        <v>253.09200000000001</v>
      </c>
    </row>
    <row r="242" spans="1:13" x14ac:dyDescent="0.35">
      <c r="A242" t="s">
        <v>2065</v>
      </c>
      <c r="B242">
        <f t="shared" si="3"/>
        <v>2025</v>
      </c>
      <c r="C242" s="8">
        <v>45917</v>
      </c>
      <c r="D242" t="s">
        <v>127</v>
      </c>
      <c r="E242" t="s">
        <v>1671</v>
      </c>
      <c r="F242" t="s">
        <v>1793</v>
      </c>
      <c r="G242" s="4">
        <v>3</v>
      </c>
      <c r="H242">
        <f>Sales_Fact__2[[#This Row],[Unit_Price]]*Sales_Fact__2[[#This Row],[Quantity]]</f>
        <v>2223.9900000000002</v>
      </c>
      <c r="I242" s="9">
        <v>741.33</v>
      </c>
      <c r="J242" s="9">
        <f>Sales_Fact__2[[#This Row],[Unit_Price]]*Sales_Fact__2[[#This Row],[Quantity]]</f>
        <v>2223.9900000000002</v>
      </c>
      <c r="K242">
        <v>0.03</v>
      </c>
      <c r="L242" t="s">
        <v>1823</v>
      </c>
      <c r="M242" s="9">
        <v>2157.2703000000001</v>
      </c>
    </row>
    <row r="243" spans="1:13" x14ac:dyDescent="0.35">
      <c r="A243" t="s">
        <v>2066</v>
      </c>
      <c r="B243">
        <f t="shared" si="3"/>
        <v>2025</v>
      </c>
      <c r="C243" s="8">
        <v>45754</v>
      </c>
      <c r="D243" t="s">
        <v>1465</v>
      </c>
      <c r="E243" t="s">
        <v>1579</v>
      </c>
      <c r="F243" t="s">
        <v>1812</v>
      </c>
      <c r="G243" s="4">
        <v>1</v>
      </c>
      <c r="H243">
        <f>Sales_Fact__2[[#This Row],[Unit_Price]]*Sales_Fact__2[[#This Row],[Quantity]]</f>
        <v>922.78</v>
      </c>
      <c r="I243" s="9">
        <v>922.78</v>
      </c>
      <c r="J243" s="9">
        <f>Sales_Fact__2[[#This Row],[Unit_Price]]*Sales_Fact__2[[#This Row],[Quantity]]</f>
        <v>922.78</v>
      </c>
      <c r="K243">
        <v>0.28999999999999998</v>
      </c>
      <c r="L243" t="s">
        <v>1828</v>
      </c>
      <c r="M243" s="9">
        <v>655.17379999999991</v>
      </c>
    </row>
    <row r="244" spans="1:13" x14ac:dyDescent="0.35">
      <c r="A244" t="s">
        <v>2067</v>
      </c>
      <c r="B244">
        <f t="shared" si="3"/>
        <v>2024</v>
      </c>
      <c r="C244" s="8">
        <v>45312</v>
      </c>
      <c r="D244" t="s">
        <v>1022</v>
      </c>
      <c r="E244" t="s">
        <v>1561</v>
      </c>
      <c r="F244" t="s">
        <v>1803</v>
      </c>
      <c r="G244" s="4">
        <v>1</v>
      </c>
      <c r="H244">
        <f>Sales_Fact__2[[#This Row],[Unit_Price]]*Sales_Fact__2[[#This Row],[Quantity]]</f>
        <v>394.35</v>
      </c>
      <c r="I244" s="9">
        <v>394.35</v>
      </c>
      <c r="J244" s="9">
        <f>Sales_Fact__2[[#This Row],[Unit_Price]]*Sales_Fact__2[[#This Row],[Quantity]]</f>
        <v>394.35</v>
      </c>
      <c r="K244">
        <v>0.09</v>
      </c>
      <c r="L244" t="s">
        <v>1825</v>
      </c>
      <c r="M244" s="9">
        <v>358.85849999999999</v>
      </c>
    </row>
    <row r="245" spans="1:13" x14ac:dyDescent="0.35">
      <c r="A245" t="s">
        <v>2068</v>
      </c>
      <c r="B245">
        <f t="shared" si="3"/>
        <v>2024</v>
      </c>
      <c r="C245" s="8">
        <v>45480</v>
      </c>
      <c r="D245" t="s">
        <v>1138</v>
      </c>
      <c r="E245" t="s">
        <v>1677</v>
      </c>
      <c r="F245" t="s">
        <v>1791</v>
      </c>
      <c r="G245" s="4">
        <v>2</v>
      </c>
      <c r="H245">
        <f>Sales_Fact__2[[#This Row],[Unit_Price]]*Sales_Fact__2[[#This Row],[Quantity]]</f>
        <v>1407.9</v>
      </c>
      <c r="I245" s="9">
        <v>703.95</v>
      </c>
      <c r="J245" s="9">
        <f>Sales_Fact__2[[#This Row],[Unit_Price]]*Sales_Fact__2[[#This Row],[Quantity]]</f>
        <v>1407.9</v>
      </c>
      <c r="K245">
        <v>0.03</v>
      </c>
      <c r="L245" t="s">
        <v>1823</v>
      </c>
      <c r="M245" s="9">
        <v>1365.663</v>
      </c>
    </row>
    <row r="246" spans="1:13" x14ac:dyDescent="0.35">
      <c r="A246" t="s">
        <v>2069</v>
      </c>
      <c r="B246">
        <f t="shared" si="3"/>
        <v>2025</v>
      </c>
      <c r="C246" s="8">
        <v>45780</v>
      </c>
      <c r="D246" t="s">
        <v>653</v>
      </c>
      <c r="E246" t="s">
        <v>1575</v>
      </c>
      <c r="F246" t="s">
        <v>1751</v>
      </c>
      <c r="G246" s="4">
        <v>4</v>
      </c>
      <c r="H246">
        <f>Sales_Fact__2[[#This Row],[Unit_Price]]*Sales_Fact__2[[#This Row],[Quantity]]</f>
        <v>1810.68</v>
      </c>
      <c r="I246" s="9">
        <v>452.67</v>
      </c>
      <c r="J246" s="9">
        <f>Sales_Fact__2[[#This Row],[Unit_Price]]*Sales_Fact__2[[#This Row],[Quantity]]</f>
        <v>1810.68</v>
      </c>
      <c r="K246">
        <v>0.28000000000000003</v>
      </c>
      <c r="L246" t="s">
        <v>1825</v>
      </c>
      <c r="M246" s="9">
        <v>1303.6895999999999</v>
      </c>
    </row>
    <row r="247" spans="1:13" x14ac:dyDescent="0.35">
      <c r="A247" t="s">
        <v>2070</v>
      </c>
      <c r="B247">
        <f t="shared" si="3"/>
        <v>2024</v>
      </c>
      <c r="C247" s="8">
        <v>45349</v>
      </c>
      <c r="D247" t="s">
        <v>1427</v>
      </c>
      <c r="E247" t="s">
        <v>1561</v>
      </c>
      <c r="F247" t="s">
        <v>1778</v>
      </c>
      <c r="G247" s="4">
        <v>2</v>
      </c>
      <c r="H247">
        <f>Sales_Fact__2[[#This Row],[Unit_Price]]*Sales_Fact__2[[#This Row],[Quantity]]</f>
        <v>754.6</v>
      </c>
      <c r="I247" s="9">
        <v>377.3</v>
      </c>
      <c r="J247" s="9">
        <f>Sales_Fact__2[[#This Row],[Unit_Price]]*Sales_Fact__2[[#This Row],[Quantity]]</f>
        <v>754.6</v>
      </c>
      <c r="K247">
        <v>0.15</v>
      </c>
      <c r="L247" t="s">
        <v>1825</v>
      </c>
      <c r="M247" s="9">
        <v>641.41</v>
      </c>
    </row>
    <row r="248" spans="1:13" x14ac:dyDescent="0.35">
      <c r="A248" t="s">
        <v>2071</v>
      </c>
      <c r="B248">
        <f t="shared" si="3"/>
        <v>2025</v>
      </c>
      <c r="C248" s="8">
        <v>45846</v>
      </c>
      <c r="D248" t="s">
        <v>1079</v>
      </c>
      <c r="E248" t="s">
        <v>1695</v>
      </c>
      <c r="F248" t="s">
        <v>1778</v>
      </c>
      <c r="G248" s="4">
        <v>2</v>
      </c>
      <c r="H248">
        <f>Sales_Fact__2[[#This Row],[Unit_Price]]*Sales_Fact__2[[#This Row],[Quantity]]</f>
        <v>260.95999999999998</v>
      </c>
      <c r="I248" s="9">
        <v>130.47999999999999</v>
      </c>
      <c r="J248" s="9">
        <f>Sales_Fact__2[[#This Row],[Unit_Price]]*Sales_Fact__2[[#This Row],[Quantity]]</f>
        <v>260.95999999999998</v>
      </c>
      <c r="K248">
        <v>0.23</v>
      </c>
      <c r="L248" t="s">
        <v>1825</v>
      </c>
      <c r="M248" s="9">
        <v>200.9392</v>
      </c>
    </row>
    <row r="249" spans="1:13" x14ac:dyDescent="0.35">
      <c r="A249" t="s">
        <v>2072</v>
      </c>
      <c r="B249">
        <f t="shared" si="3"/>
        <v>2025</v>
      </c>
      <c r="C249" s="8">
        <v>45729</v>
      </c>
      <c r="D249" t="s">
        <v>1348</v>
      </c>
      <c r="E249" t="s">
        <v>1735</v>
      </c>
      <c r="F249" t="s">
        <v>1793</v>
      </c>
      <c r="G249" s="4">
        <v>1</v>
      </c>
      <c r="H249">
        <f>Sales_Fact__2[[#This Row],[Unit_Price]]*Sales_Fact__2[[#This Row],[Quantity]]</f>
        <v>809.45</v>
      </c>
      <c r="I249" s="9">
        <v>809.45</v>
      </c>
      <c r="J249" s="9">
        <f>Sales_Fact__2[[#This Row],[Unit_Price]]*Sales_Fact__2[[#This Row],[Quantity]]</f>
        <v>809.45</v>
      </c>
      <c r="K249">
        <v>0.09</v>
      </c>
      <c r="L249" t="s">
        <v>1828</v>
      </c>
      <c r="M249" s="9">
        <v>736.59950000000003</v>
      </c>
    </row>
    <row r="250" spans="1:13" x14ac:dyDescent="0.35">
      <c r="A250" t="s">
        <v>2073</v>
      </c>
      <c r="B250">
        <f t="shared" si="3"/>
        <v>2025</v>
      </c>
      <c r="C250" s="8">
        <v>45768</v>
      </c>
      <c r="D250" t="s">
        <v>300</v>
      </c>
      <c r="E250" t="s">
        <v>1637</v>
      </c>
      <c r="F250" t="s">
        <v>1785</v>
      </c>
      <c r="G250" s="4">
        <v>3</v>
      </c>
      <c r="H250">
        <f>Sales_Fact__2[[#This Row],[Unit_Price]]*Sales_Fact__2[[#This Row],[Quantity]]</f>
        <v>1497.3600000000001</v>
      </c>
      <c r="I250" s="9">
        <v>499.12</v>
      </c>
      <c r="J250" s="9">
        <f>Sales_Fact__2[[#This Row],[Unit_Price]]*Sales_Fact__2[[#This Row],[Quantity]]</f>
        <v>1497.3600000000001</v>
      </c>
      <c r="K250">
        <v>0.05</v>
      </c>
      <c r="L250" t="s">
        <v>1825</v>
      </c>
      <c r="M250" s="9">
        <v>1422.492</v>
      </c>
    </row>
    <row r="251" spans="1:13" x14ac:dyDescent="0.35">
      <c r="A251" t="s">
        <v>2074</v>
      </c>
      <c r="B251">
        <f t="shared" si="3"/>
        <v>2024</v>
      </c>
      <c r="C251" s="8">
        <v>45606</v>
      </c>
      <c r="D251" t="s">
        <v>100</v>
      </c>
      <c r="E251" t="s">
        <v>1683</v>
      </c>
      <c r="F251" t="s">
        <v>1765</v>
      </c>
      <c r="G251" s="4">
        <v>2</v>
      </c>
      <c r="H251">
        <f>Sales_Fact__2[[#This Row],[Unit_Price]]*Sales_Fact__2[[#This Row],[Quantity]]</f>
        <v>1789.16</v>
      </c>
      <c r="I251" s="9">
        <v>894.58</v>
      </c>
      <c r="J251" s="9">
        <f>Sales_Fact__2[[#This Row],[Unit_Price]]*Sales_Fact__2[[#This Row],[Quantity]]</f>
        <v>1789.16</v>
      </c>
      <c r="K251">
        <v>0.25</v>
      </c>
      <c r="L251" t="s">
        <v>1823</v>
      </c>
      <c r="M251" s="9">
        <v>1341.87</v>
      </c>
    </row>
    <row r="252" spans="1:13" x14ac:dyDescent="0.35">
      <c r="A252" t="s">
        <v>2075</v>
      </c>
      <c r="B252">
        <f t="shared" si="3"/>
        <v>2024</v>
      </c>
      <c r="C252" s="8">
        <v>45513</v>
      </c>
      <c r="D252" t="s">
        <v>448</v>
      </c>
      <c r="E252" t="s">
        <v>1697</v>
      </c>
      <c r="F252" t="s">
        <v>1785</v>
      </c>
      <c r="G252" s="4">
        <v>4</v>
      </c>
      <c r="H252">
        <f>Sales_Fact__2[[#This Row],[Unit_Price]]*Sales_Fact__2[[#This Row],[Quantity]]</f>
        <v>2313.56</v>
      </c>
      <c r="I252" s="9">
        <v>578.39</v>
      </c>
      <c r="J252" s="9">
        <f>Sales_Fact__2[[#This Row],[Unit_Price]]*Sales_Fact__2[[#This Row],[Quantity]]</f>
        <v>2313.56</v>
      </c>
      <c r="K252">
        <v>0.01</v>
      </c>
      <c r="L252" t="s">
        <v>1823</v>
      </c>
      <c r="M252" s="9">
        <v>2290.4243999999999</v>
      </c>
    </row>
    <row r="253" spans="1:13" x14ac:dyDescent="0.35">
      <c r="A253" t="s">
        <v>2076</v>
      </c>
      <c r="B253">
        <f t="shared" si="3"/>
        <v>2024</v>
      </c>
      <c r="C253" s="8">
        <v>45356</v>
      </c>
      <c r="D253" t="s">
        <v>1491</v>
      </c>
      <c r="E253" t="s">
        <v>1629</v>
      </c>
      <c r="F253" t="s">
        <v>1806</v>
      </c>
      <c r="G253" s="4">
        <v>4</v>
      </c>
      <c r="H253">
        <f>Sales_Fact__2[[#This Row],[Unit_Price]]*Sales_Fact__2[[#This Row],[Quantity]]</f>
        <v>3929.8</v>
      </c>
      <c r="I253" s="9">
        <v>982.45</v>
      </c>
      <c r="J253" s="9">
        <f>Sales_Fact__2[[#This Row],[Unit_Price]]*Sales_Fact__2[[#This Row],[Quantity]]</f>
        <v>3929.8</v>
      </c>
      <c r="K253">
        <v>0.2</v>
      </c>
      <c r="L253" t="s">
        <v>1825</v>
      </c>
      <c r="M253" s="9">
        <v>3143.84</v>
      </c>
    </row>
    <row r="254" spans="1:13" x14ac:dyDescent="0.35">
      <c r="A254" t="s">
        <v>2077</v>
      </c>
      <c r="B254">
        <f t="shared" si="3"/>
        <v>2025</v>
      </c>
      <c r="C254" s="8">
        <v>45925</v>
      </c>
      <c r="D254" t="s">
        <v>1388</v>
      </c>
      <c r="E254" t="s">
        <v>1743</v>
      </c>
      <c r="F254" t="s">
        <v>1812</v>
      </c>
      <c r="G254" s="4">
        <v>1</v>
      </c>
      <c r="H254">
        <f>Sales_Fact__2[[#This Row],[Unit_Price]]*Sales_Fact__2[[#This Row],[Quantity]]</f>
        <v>549.52</v>
      </c>
      <c r="I254" s="9">
        <v>549.52</v>
      </c>
      <c r="J254" s="9">
        <f>Sales_Fact__2[[#This Row],[Unit_Price]]*Sales_Fact__2[[#This Row],[Quantity]]</f>
        <v>549.52</v>
      </c>
      <c r="K254">
        <v>0.1</v>
      </c>
      <c r="L254" t="s">
        <v>1825</v>
      </c>
      <c r="M254" s="9">
        <v>494.56799999999998</v>
      </c>
    </row>
    <row r="255" spans="1:13" x14ac:dyDescent="0.35">
      <c r="A255" t="s">
        <v>2078</v>
      </c>
      <c r="B255">
        <f t="shared" si="3"/>
        <v>2025</v>
      </c>
      <c r="C255" s="8">
        <v>45876</v>
      </c>
      <c r="D255" t="s">
        <v>769</v>
      </c>
      <c r="E255" t="s">
        <v>1731</v>
      </c>
      <c r="F255" t="s">
        <v>1809</v>
      </c>
      <c r="G255" s="4">
        <v>2</v>
      </c>
      <c r="H255">
        <f>Sales_Fact__2[[#This Row],[Unit_Price]]*Sales_Fact__2[[#This Row],[Quantity]]</f>
        <v>479.84</v>
      </c>
      <c r="I255" s="9">
        <v>239.92</v>
      </c>
      <c r="J255" s="9">
        <f>Sales_Fact__2[[#This Row],[Unit_Price]]*Sales_Fact__2[[#This Row],[Quantity]]</f>
        <v>479.84</v>
      </c>
      <c r="K255">
        <v>0.16</v>
      </c>
      <c r="L255" t="s">
        <v>1823</v>
      </c>
      <c r="M255" s="9">
        <v>403.06560000000002</v>
      </c>
    </row>
    <row r="256" spans="1:13" x14ac:dyDescent="0.35">
      <c r="A256" t="s">
        <v>2079</v>
      </c>
      <c r="B256">
        <f t="shared" si="3"/>
        <v>2024</v>
      </c>
      <c r="C256" s="8">
        <v>45338</v>
      </c>
      <c r="D256" t="s">
        <v>297</v>
      </c>
      <c r="E256" t="s">
        <v>1731</v>
      </c>
      <c r="F256" t="s">
        <v>1775</v>
      </c>
      <c r="G256" s="4">
        <v>2</v>
      </c>
      <c r="H256">
        <f>Sales_Fact__2[[#This Row],[Unit_Price]]*Sales_Fact__2[[#This Row],[Quantity]]</f>
        <v>1756.1</v>
      </c>
      <c r="I256" s="9">
        <v>878.05</v>
      </c>
      <c r="J256" s="9">
        <f>Sales_Fact__2[[#This Row],[Unit_Price]]*Sales_Fact__2[[#This Row],[Quantity]]</f>
        <v>1756.1</v>
      </c>
      <c r="K256">
        <v>0.11</v>
      </c>
      <c r="L256" t="s">
        <v>1825</v>
      </c>
      <c r="M256" s="9">
        <v>1562.9290000000001</v>
      </c>
    </row>
    <row r="257" spans="1:13" x14ac:dyDescent="0.35">
      <c r="A257" t="s">
        <v>2080</v>
      </c>
      <c r="B257">
        <f t="shared" si="3"/>
        <v>2025</v>
      </c>
      <c r="C257" s="8">
        <v>45746</v>
      </c>
      <c r="D257" t="s">
        <v>171</v>
      </c>
      <c r="E257" t="s">
        <v>1545</v>
      </c>
      <c r="F257" t="s">
        <v>1785</v>
      </c>
      <c r="G257" s="4">
        <v>3</v>
      </c>
      <c r="H257">
        <f>Sales_Fact__2[[#This Row],[Unit_Price]]*Sales_Fact__2[[#This Row],[Quantity]]</f>
        <v>1640.88</v>
      </c>
      <c r="I257" s="9">
        <v>546.96</v>
      </c>
      <c r="J257" s="9">
        <f>Sales_Fact__2[[#This Row],[Unit_Price]]*Sales_Fact__2[[#This Row],[Quantity]]</f>
        <v>1640.88</v>
      </c>
      <c r="K257">
        <v>0.19</v>
      </c>
      <c r="L257" t="s">
        <v>1823</v>
      </c>
      <c r="M257" s="9">
        <v>1329.1128000000001</v>
      </c>
    </row>
    <row r="258" spans="1:13" x14ac:dyDescent="0.35">
      <c r="A258" t="s">
        <v>2081</v>
      </c>
      <c r="B258">
        <f t="shared" ref="B258:B321" si="4">YEAR(C258)</f>
        <v>2025</v>
      </c>
      <c r="C258" s="8">
        <v>45706</v>
      </c>
      <c r="D258" t="s">
        <v>1451</v>
      </c>
      <c r="E258" t="s">
        <v>1581</v>
      </c>
      <c r="F258" t="s">
        <v>1788</v>
      </c>
      <c r="G258" s="4">
        <v>2</v>
      </c>
      <c r="H258">
        <f>Sales_Fact__2[[#This Row],[Unit_Price]]*Sales_Fact__2[[#This Row],[Quantity]]</f>
        <v>143.54</v>
      </c>
      <c r="I258" s="9">
        <v>71.77</v>
      </c>
      <c r="J258" s="9">
        <f>Sales_Fact__2[[#This Row],[Unit_Price]]*Sales_Fact__2[[#This Row],[Quantity]]</f>
        <v>143.54</v>
      </c>
      <c r="K258">
        <v>0.22</v>
      </c>
      <c r="L258" t="s">
        <v>1823</v>
      </c>
      <c r="M258" s="9">
        <v>111.96120000000001</v>
      </c>
    </row>
    <row r="259" spans="1:13" x14ac:dyDescent="0.35">
      <c r="A259" t="s">
        <v>2082</v>
      </c>
      <c r="B259">
        <f t="shared" si="4"/>
        <v>2025</v>
      </c>
      <c r="C259" s="8">
        <v>45717</v>
      </c>
      <c r="D259" t="s">
        <v>63</v>
      </c>
      <c r="E259" t="s">
        <v>1595</v>
      </c>
      <c r="F259" t="s">
        <v>1756</v>
      </c>
      <c r="G259" s="4">
        <v>2</v>
      </c>
      <c r="H259">
        <f>Sales_Fact__2[[#This Row],[Unit_Price]]*Sales_Fact__2[[#This Row],[Quantity]]</f>
        <v>1359.72</v>
      </c>
      <c r="I259" s="9">
        <v>679.86</v>
      </c>
      <c r="J259" s="9">
        <f>Sales_Fact__2[[#This Row],[Unit_Price]]*Sales_Fact__2[[#This Row],[Quantity]]</f>
        <v>1359.72</v>
      </c>
      <c r="K259">
        <v>0.22</v>
      </c>
      <c r="L259" t="s">
        <v>1828</v>
      </c>
      <c r="M259" s="9">
        <v>1060.5816</v>
      </c>
    </row>
    <row r="260" spans="1:13" x14ac:dyDescent="0.35">
      <c r="A260" t="s">
        <v>2083</v>
      </c>
      <c r="B260">
        <f t="shared" si="4"/>
        <v>2024</v>
      </c>
      <c r="C260" s="8">
        <v>45300</v>
      </c>
      <c r="D260" t="s">
        <v>463</v>
      </c>
      <c r="E260" t="s">
        <v>1617</v>
      </c>
      <c r="F260" t="s">
        <v>1806</v>
      </c>
      <c r="G260" s="4">
        <v>1</v>
      </c>
      <c r="H260">
        <f>Sales_Fact__2[[#This Row],[Unit_Price]]*Sales_Fact__2[[#This Row],[Quantity]]</f>
        <v>222.94</v>
      </c>
      <c r="I260" s="9">
        <v>222.94</v>
      </c>
      <c r="J260" s="9">
        <f>Sales_Fact__2[[#This Row],[Unit_Price]]*Sales_Fact__2[[#This Row],[Quantity]]</f>
        <v>222.94</v>
      </c>
      <c r="K260">
        <v>0.19</v>
      </c>
      <c r="L260" t="s">
        <v>1823</v>
      </c>
      <c r="M260" s="9">
        <v>180.5814</v>
      </c>
    </row>
    <row r="261" spans="1:13" x14ac:dyDescent="0.35">
      <c r="A261" t="s">
        <v>2084</v>
      </c>
      <c r="B261">
        <f t="shared" si="4"/>
        <v>2025</v>
      </c>
      <c r="C261" s="8">
        <v>45773</v>
      </c>
      <c r="D261" t="s">
        <v>793</v>
      </c>
      <c r="E261" t="s">
        <v>1617</v>
      </c>
      <c r="F261" t="s">
        <v>1760</v>
      </c>
      <c r="G261" s="4">
        <v>2</v>
      </c>
      <c r="H261">
        <f>Sales_Fact__2[[#This Row],[Unit_Price]]*Sales_Fact__2[[#This Row],[Quantity]]</f>
        <v>710.6</v>
      </c>
      <c r="I261" s="9">
        <v>355.3</v>
      </c>
      <c r="J261" s="9">
        <f>Sales_Fact__2[[#This Row],[Unit_Price]]*Sales_Fact__2[[#This Row],[Quantity]]</f>
        <v>710.6</v>
      </c>
      <c r="K261">
        <v>0.14000000000000001</v>
      </c>
      <c r="L261" t="s">
        <v>1825</v>
      </c>
      <c r="M261" s="9">
        <v>589.798</v>
      </c>
    </row>
    <row r="262" spans="1:13" x14ac:dyDescent="0.35">
      <c r="A262" t="s">
        <v>2085</v>
      </c>
      <c r="B262">
        <f t="shared" si="4"/>
        <v>2024</v>
      </c>
      <c r="C262" s="8">
        <v>45497</v>
      </c>
      <c r="D262" t="s">
        <v>365</v>
      </c>
      <c r="E262" t="s">
        <v>1725</v>
      </c>
      <c r="F262" t="s">
        <v>1812</v>
      </c>
      <c r="G262" s="4">
        <v>4</v>
      </c>
      <c r="H262">
        <f>Sales_Fact__2[[#This Row],[Unit_Price]]*Sales_Fact__2[[#This Row],[Quantity]]</f>
        <v>2445.1999999999998</v>
      </c>
      <c r="I262" s="9">
        <v>611.29999999999995</v>
      </c>
      <c r="J262" s="9">
        <f>Sales_Fact__2[[#This Row],[Unit_Price]]*Sales_Fact__2[[#This Row],[Quantity]]</f>
        <v>2445.1999999999998</v>
      </c>
      <c r="K262">
        <v>0.11</v>
      </c>
      <c r="L262" t="s">
        <v>1825</v>
      </c>
      <c r="M262" s="9">
        <v>2176.2280000000001</v>
      </c>
    </row>
    <row r="263" spans="1:13" x14ac:dyDescent="0.35">
      <c r="A263" t="s">
        <v>2086</v>
      </c>
      <c r="B263">
        <f t="shared" si="4"/>
        <v>2025</v>
      </c>
      <c r="C263" s="8">
        <v>45742</v>
      </c>
      <c r="D263" t="s">
        <v>1046</v>
      </c>
      <c r="E263" t="s">
        <v>1542</v>
      </c>
      <c r="F263" t="s">
        <v>1781</v>
      </c>
      <c r="G263" s="4">
        <v>4</v>
      </c>
      <c r="H263">
        <f>Sales_Fact__2[[#This Row],[Unit_Price]]*Sales_Fact__2[[#This Row],[Quantity]]</f>
        <v>3396.84</v>
      </c>
      <c r="I263" s="9">
        <v>849.21</v>
      </c>
      <c r="J263" s="9">
        <f>Sales_Fact__2[[#This Row],[Unit_Price]]*Sales_Fact__2[[#This Row],[Quantity]]</f>
        <v>3396.84</v>
      </c>
      <c r="K263">
        <v>7.0000000000000007E-2</v>
      </c>
      <c r="L263" t="s">
        <v>1823</v>
      </c>
      <c r="M263" s="9">
        <v>3159.0612000000001</v>
      </c>
    </row>
    <row r="264" spans="1:13" x14ac:dyDescent="0.35">
      <c r="A264" t="s">
        <v>2087</v>
      </c>
      <c r="B264">
        <f t="shared" si="4"/>
        <v>2025</v>
      </c>
      <c r="C264" s="8">
        <v>45713</v>
      </c>
      <c r="D264" t="s">
        <v>680</v>
      </c>
      <c r="E264" t="s">
        <v>1631</v>
      </c>
      <c r="F264" t="s">
        <v>1778</v>
      </c>
      <c r="G264" s="4">
        <v>3</v>
      </c>
      <c r="H264">
        <f>Sales_Fact__2[[#This Row],[Unit_Price]]*Sales_Fact__2[[#This Row],[Quantity]]</f>
        <v>1659.3600000000001</v>
      </c>
      <c r="I264" s="9">
        <v>553.12</v>
      </c>
      <c r="J264" s="9">
        <f>Sales_Fact__2[[#This Row],[Unit_Price]]*Sales_Fact__2[[#This Row],[Quantity]]</f>
        <v>1659.3600000000001</v>
      </c>
      <c r="K264">
        <v>0.28000000000000003</v>
      </c>
      <c r="L264" t="s">
        <v>1828</v>
      </c>
      <c r="M264" s="9">
        <v>1194.7392</v>
      </c>
    </row>
    <row r="265" spans="1:13" x14ac:dyDescent="0.35">
      <c r="A265" t="s">
        <v>2088</v>
      </c>
      <c r="B265">
        <f t="shared" si="4"/>
        <v>2025</v>
      </c>
      <c r="C265" s="8">
        <v>45826</v>
      </c>
      <c r="D265" t="s">
        <v>895</v>
      </c>
      <c r="E265" t="s">
        <v>1729</v>
      </c>
      <c r="F265" t="s">
        <v>1785</v>
      </c>
      <c r="G265" s="4">
        <v>2</v>
      </c>
      <c r="H265">
        <f>Sales_Fact__2[[#This Row],[Unit_Price]]*Sales_Fact__2[[#This Row],[Quantity]]</f>
        <v>1806.16</v>
      </c>
      <c r="I265" s="9">
        <v>903.08</v>
      </c>
      <c r="J265" s="9">
        <f>Sales_Fact__2[[#This Row],[Unit_Price]]*Sales_Fact__2[[#This Row],[Quantity]]</f>
        <v>1806.16</v>
      </c>
      <c r="K265">
        <v>0.18</v>
      </c>
      <c r="L265" t="s">
        <v>1828</v>
      </c>
      <c r="M265" s="9">
        <v>1481.0512000000001</v>
      </c>
    </row>
    <row r="266" spans="1:13" x14ac:dyDescent="0.35">
      <c r="A266" t="s">
        <v>2089</v>
      </c>
      <c r="B266">
        <f t="shared" si="4"/>
        <v>2024</v>
      </c>
      <c r="C266" s="8">
        <v>45648</v>
      </c>
      <c r="D266" t="s">
        <v>1471</v>
      </c>
      <c r="E266" t="s">
        <v>1579</v>
      </c>
      <c r="F266" t="s">
        <v>1791</v>
      </c>
      <c r="G266" s="4">
        <v>4</v>
      </c>
      <c r="H266">
        <f>Sales_Fact__2[[#This Row],[Unit_Price]]*Sales_Fact__2[[#This Row],[Quantity]]</f>
        <v>2560.92</v>
      </c>
      <c r="I266" s="9">
        <v>640.23</v>
      </c>
      <c r="J266" s="9">
        <f>Sales_Fact__2[[#This Row],[Unit_Price]]*Sales_Fact__2[[#This Row],[Quantity]]</f>
        <v>2560.92</v>
      </c>
      <c r="K266">
        <v>0.06</v>
      </c>
      <c r="L266" t="s">
        <v>1828</v>
      </c>
      <c r="M266" s="9">
        <v>2407.2647999999999</v>
      </c>
    </row>
    <row r="267" spans="1:13" x14ac:dyDescent="0.35">
      <c r="A267" t="s">
        <v>2090</v>
      </c>
      <c r="B267">
        <f t="shared" si="4"/>
        <v>2025</v>
      </c>
      <c r="C267" s="8">
        <v>45836</v>
      </c>
      <c r="D267" t="s">
        <v>477</v>
      </c>
      <c r="E267" t="s">
        <v>1589</v>
      </c>
      <c r="F267" t="s">
        <v>1775</v>
      </c>
      <c r="G267" s="4">
        <v>1</v>
      </c>
      <c r="H267">
        <f>Sales_Fact__2[[#This Row],[Unit_Price]]*Sales_Fact__2[[#This Row],[Quantity]]</f>
        <v>518</v>
      </c>
      <c r="I267" s="9">
        <v>518</v>
      </c>
      <c r="J267" s="9">
        <f>Sales_Fact__2[[#This Row],[Unit_Price]]*Sales_Fact__2[[#This Row],[Quantity]]</f>
        <v>518</v>
      </c>
      <c r="K267">
        <v>0.25</v>
      </c>
      <c r="L267" t="s">
        <v>1823</v>
      </c>
      <c r="M267" s="9">
        <v>388.5</v>
      </c>
    </row>
    <row r="268" spans="1:13" x14ac:dyDescent="0.35">
      <c r="A268" t="s">
        <v>2091</v>
      </c>
      <c r="B268">
        <f t="shared" si="4"/>
        <v>2024</v>
      </c>
      <c r="C268" s="8">
        <v>45437</v>
      </c>
      <c r="D268" t="s">
        <v>1342</v>
      </c>
      <c r="E268" t="s">
        <v>1675</v>
      </c>
      <c r="F268" t="s">
        <v>1768</v>
      </c>
      <c r="G268" s="4">
        <v>4</v>
      </c>
      <c r="H268">
        <f>Sales_Fact__2[[#This Row],[Unit_Price]]*Sales_Fact__2[[#This Row],[Quantity]]</f>
        <v>3117</v>
      </c>
      <c r="I268" s="9">
        <v>779.25</v>
      </c>
      <c r="J268" s="9">
        <f>Sales_Fact__2[[#This Row],[Unit_Price]]*Sales_Fact__2[[#This Row],[Quantity]]</f>
        <v>3117</v>
      </c>
      <c r="K268">
        <v>0.25</v>
      </c>
      <c r="L268" t="s">
        <v>1823</v>
      </c>
      <c r="M268" s="9">
        <v>2337.75</v>
      </c>
    </row>
    <row r="269" spans="1:13" x14ac:dyDescent="0.35">
      <c r="A269" t="s">
        <v>2092</v>
      </c>
      <c r="B269">
        <f t="shared" si="4"/>
        <v>2025</v>
      </c>
      <c r="C269" s="8">
        <v>45807</v>
      </c>
      <c r="D269" t="s">
        <v>410</v>
      </c>
      <c r="E269" t="s">
        <v>1713</v>
      </c>
      <c r="F269" t="s">
        <v>1778</v>
      </c>
      <c r="G269" s="4">
        <v>2</v>
      </c>
      <c r="H269">
        <f>Sales_Fact__2[[#This Row],[Unit_Price]]*Sales_Fact__2[[#This Row],[Quantity]]</f>
        <v>935.5</v>
      </c>
      <c r="I269" s="9">
        <v>467.75</v>
      </c>
      <c r="J269" s="9">
        <f>Sales_Fact__2[[#This Row],[Unit_Price]]*Sales_Fact__2[[#This Row],[Quantity]]</f>
        <v>935.5</v>
      </c>
      <c r="K269">
        <v>0.26</v>
      </c>
      <c r="L269" t="s">
        <v>1823</v>
      </c>
      <c r="M269" s="9">
        <v>692.27</v>
      </c>
    </row>
    <row r="270" spans="1:13" x14ac:dyDescent="0.35">
      <c r="A270" t="s">
        <v>2093</v>
      </c>
      <c r="B270">
        <f t="shared" si="4"/>
        <v>2024</v>
      </c>
      <c r="C270" s="8">
        <v>45555</v>
      </c>
      <c r="D270" t="s">
        <v>1262</v>
      </c>
      <c r="E270" t="s">
        <v>1727</v>
      </c>
      <c r="F270" t="s">
        <v>1809</v>
      </c>
      <c r="G270" s="4">
        <v>3</v>
      </c>
      <c r="H270">
        <f>Sales_Fact__2[[#This Row],[Unit_Price]]*Sales_Fact__2[[#This Row],[Quantity]]</f>
        <v>1541.94</v>
      </c>
      <c r="I270" s="9">
        <v>513.98</v>
      </c>
      <c r="J270" s="9">
        <f>Sales_Fact__2[[#This Row],[Unit_Price]]*Sales_Fact__2[[#This Row],[Quantity]]</f>
        <v>1541.94</v>
      </c>
      <c r="K270">
        <v>0.06</v>
      </c>
      <c r="L270" t="s">
        <v>1823</v>
      </c>
      <c r="M270" s="9">
        <v>315.24779999999998</v>
      </c>
    </row>
    <row r="271" spans="1:13" x14ac:dyDescent="0.35">
      <c r="A271" t="s">
        <v>2094</v>
      </c>
      <c r="B271">
        <f t="shared" si="4"/>
        <v>2025</v>
      </c>
      <c r="C271" s="8">
        <v>45803</v>
      </c>
      <c r="D271" t="s">
        <v>710</v>
      </c>
      <c r="E271" t="s">
        <v>1621</v>
      </c>
      <c r="F271" t="s">
        <v>1751</v>
      </c>
      <c r="G271" s="4">
        <v>4</v>
      </c>
      <c r="H271">
        <f>Sales_Fact__2[[#This Row],[Unit_Price]]*Sales_Fact__2[[#This Row],[Quantity]]</f>
        <v>2988.04</v>
      </c>
      <c r="I271" s="9">
        <v>747.01</v>
      </c>
      <c r="J271" s="9">
        <f>Sales_Fact__2[[#This Row],[Unit_Price]]*Sales_Fact__2[[#This Row],[Quantity]]</f>
        <v>2988.04</v>
      </c>
      <c r="K271">
        <v>0.13</v>
      </c>
      <c r="L271" t="s">
        <v>1825</v>
      </c>
      <c r="M271" s="9">
        <v>2599.5947999999999</v>
      </c>
    </row>
    <row r="272" spans="1:13" x14ac:dyDescent="0.35">
      <c r="A272" t="s">
        <v>2095</v>
      </c>
      <c r="B272">
        <f t="shared" si="4"/>
        <v>2025</v>
      </c>
      <c r="C272" s="8">
        <v>45735</v>
      </c>
      <c r="D272" t="s">
        <v>359</v>
      </c>
      <c r="E272" t="s">
        <v>1725</v>
      </c>
      <c r="F272" t="s">
        <v>1793</v>
      </c>
      <c r="G272" s="4">
        <v>4</v>
      </c>
      <c r="H272">
        <f>Sales_Fact__2[[#This Row],[Unit_Price]]*Sales_Fact__2[[#This Row],[Quantity]]</f>
        <v>1847.32</v>
      </c>
      <c r="I272" s="9">
        <v>461.83</v>
      </c>
      <c r="J272" s="9">
        <f>Sales_Fact__2[[#This Row],[Unit_Price]]*Sales_Fact__2[[#This Row],[Quantity]]</f>
        <v>1847.32</v>
      </c>
      <c r="K272">
        <v>0.28000000000000003</v>
      </c>
      <c r="L272" t="s">
        <v>1825</v>
      </c>
      <c r="M272" s="9">
        <v>1330.0704000000001</v>
      </c>
    </row>
    <row r="273" spans="1:13" x14ac:dyDescent="0.35">
      <c r="A273" t="s">
        <v>2096</v>
      </c>
      <c r="B273">
        <f t="shared" si="4"/>
        <v>2025</v>
      </c>
      <c r="C273" s="8">
        <v>45750</v>
      </c>
      <c r="D273" t="s">
        <v>457</v>
      </c>
      <c r="E273" t="s">
        <v>1687</v>
      </c>
      <c r="F273" t="s">
        <v>1781</v>
      </c>
      <c r="G273" s="4">
        <v>2</v>
      </c>
      <c r="H273">
        <f>Sales_Fact__2[[#This Row],[Unit_Price]]*Sales_Fact__2[[#This Row],[Quantity]]</f>
        <v>210.3</v>
      </c>
      <c r="I273" s="9">
        <v>105.15</v>
      </c>
      <c r="J273" s="9">
        <f>Sales_Fact__2[[#This Row],[Unit_Price]]*Sales_Fact__2[[#This Row],[Quantity]]</f>
        <v>210.3</v>
      </c>
      <c r="K273">
        <v>0.06</v>
      </c>
      <c r="L273" t="s">
        <v>1823</v>
      </c>
      <c r="M273" s="9">
        <v>197.68199999999999</v>
      </c>
    </row>
    <row r="274" spans="1:13" x14ac:dyDescent="0.35">
      <c r="A274" t="s">
        <v>2097</v>
      </c>
      <c r="B274">
        <f t="shared" si="4"/>
        <v>2025</v>
      </c>
      <c r="C274" s="8">
        <v>45693</v>
      </c>
      <c r="D274" t="s">
        <v>134</v>
      </c>
      <c r="E274" t="s">
        <v>1593</v>
      </c>
      <c r="F274" t="s">
        <v>1765</v>
      </c>
      <c r="G274" s="4">
        <v>3</v>
      </c>
      <c r="H274">
        <f>Sales_Fact__2[[#This Row],[Unit_Price]]*Sales_Fact__2[[#This Row],[Quantity]]</f>
        <v>1830.72</v>
      </c>
      <c r="I274" s="9">
        <v>610.24</v>
      </c>
      <c r="J274" s="9">
        <f>Sales_Fact__2[[#This Row],[Unit_Price]]*Sales_Fact__2[[#This Row],[Quantity]]</f>
        <v>1830.72</v>
      </c>
      <c r="K274">
        <v>0.17</v>
      </c>
      <c r="L274" t="s">
        <v>1828</v>
      </c>
      <c r="M274" s="9">
        <v>1519.4975999999999</v>
      </c>
    </row>
    <row r="275" spans="1:13" x14ac:dyDescent="0.35">
      <c r="A275" t="s">
        <v>2098</v>
      </c>
      <c r="B275">
        <f t="shared" si="4"/>
        <v>2025</v>
      </c>
      <c r="C275" s="8">
        <v>45667</v>
      </c>
      <c r="D275" t="s">
        <v>983</v>
      </c>
      <c r="E275" t="s">
        <v>1695</v>
      </c>
      <c r="F275" t="s">
        <v>1781</v>
      </c>
      <c r="G275" s="4">
        <v>1</v>
      </c>
      <c r="H275">
        <f>Sales_Fact__2[[#This Row],[Unit_Price]]*Sales_Fact__2[[#This Row],[Quantity]]</f>
        <v>872.12</v>
      </c>
      <c r="I275" s="9">
        <v>872.12</v>
      </c>
      <c r="J275" s="9">
        <f>Sales_Fact__2[[#This Row],[Unit_Price]]*Sales_Fact__2[[#This Row],[Quantity]]</f>
        <v>872.12</v>
      </c>
      <c r="K275">
        <v>7.0000000000000007E-2</v>
      </c>
      <c r="L275" t="s">
        <v>1825</v>
      </c>
      <c r="M275" s="9">
        <v>811.07159999999999</v>
      </c>
    </row>
    <row r="276" spans="1:13" x14ac:dyDescent="0.35">
      <c r="A276" t="s">
        <v>2099</v>
      </c>
      <c r="B276">
        <f t="shared" si="4"/>
        <v>2024</v>
      </c>
      <c r="C276" s="8">
        <v>45316</v>
      </c>
      <c r="D276" t="s">
        <v>1342</v>
      </c>
      <c r="E276" t="s">
        <v>1567</v>
      </c>
      <c r="F276" t="s">
        <v>1756</v>
      </c>
      <c r="G276" s="4">
        <v>1</v>
      </c>
      <c r="H276">
        <f>Sales_Fact__2[[#This Row],[Unit_Price]]*Sales_Fact__2[[#This Row],[Quantity]]</f>
        <v>406.79</v>
      </c>
      <c r="I276" s="9">
        <v>406.79</v>
      </c>
      <c r="J276" s="9">
        <f>Sales_Fact__2[[#This Row],[Unit_Price]]*Sales_Fact__2[[#This Row],[Quantity]]</f>
        <v>406.79</v>
      </c>
      <c r="K276">
        <v>0.03</v>
      </c>
      <c r="L276" t="s">
        <v>1828</v>
      </c>
      <c r="M276" s="9">
        <v>394.58629999999999</v>
      </c>
    </row>
    <row r="277" spans="1:13" x14ac:dyDescent="0.35">
      <c r="A277" t="s">
        <v>2100</v>
      </c>
      <c r="B277">
        <f t="shared" si="4"/>
        <v>2025</v>
      </c>
      <c r="C277" s="8">
        <v>45932</v>
      </c>
      <c r="D277" t="s">
        <v>1162</v>
      </c>
      <c r="E277" t="s">
        <v>1655</v>
      </c>
      <c r="F277" t="s">
        <v>1798</v>
      </c>
      <c r="G277" s="4">
        <v>1</v>
      </c>
      <c r="H277">
        <f>Sales_Fact__2[[#This Row],[Unit_Price]]*Sales_Fact__2[[#This Row],[Quantity]]</f>
        <v>606.01</v>
      </c>
      <c r="I277" s="9">
        <v>606.01</v>
      </c>
      <c r="J277" s="9">
        <f>Sales_Fact__2[[#This Row],[Unit_Price]]*Sales_Fact__2[[#This Row],[Quantity]]</f>
        <v>606.01</v>
      </c>
      <c r="K277">
        <v>0.04</v>
      </c>
      <c r="L277" t="s">
        <v>1825</v>
      </c>
      <c r="M277" s="9">
        <v>581.76959999999997</v>
      </c>
    </row>
    <row r="278" spans="1:13" x14ac:dyDescent="0.35">
      <c r="A278" t="s">
        <v>2101</v>
      </c>
      <c r="B278">
        <f t="shared" si="4"/>
        <v>2024</v>
      </c>
      <c r="C278" s="8">
        <v>45483</v>
      </c>
      <c r="D278" t="s">
        <v>1094</v>
      </c>
      <c r="E278" t="s">
        <v>1581</v>
      </c>
      <c r="F278" t="s">
        <v>1772</v>
      </c>
      <c r="G278" s="4">
        <v>4</v>
      </c>
      <c r="H278">
        <f>Sales_Fact__2[[#This Row],[Unit_Price]]*Sales_Fact__2[[#This Row],[Quantity]]</f>
        <v>1290.32</v>
      </c>
      <c r="I278" s="9">
        <v>322.58</v>
      </c>
      <c r="J278" s="9">
        <f>Sales_Fact__2[[#This Row],[Unit_Price]]*Sales_Fact__2[[#This Row],[Quantity]]</f>
        <v>1290.32</v>
      </c>
      <c r="K278">
        <v>0.06</v>
      </c>
      <c r="L278" t="s">
        <v>1823</v>
      </c>
      <c r="M278" s="9">
        <v>1212.9007999999999</v>
      </c>
    </row>
    <row r="279" spans="1:13" x14ac:dyDescent="0.35">
      <c r="A279" t="s">
        <v>2102</v>
      </c>
      <c r="B279">
        <f t="shared" si="4"/>
        <v>2025</v>
      </c>
      <c r="C279" s="8">
        <v>45661</v>
      </c>
      <c r="D279" t="s">
        <v>1488</v>
      </c>
      <c r="E279" t="s">
        <v>1701</v>
      </c>
      <c r="F279" t="s">
        <v>1809</v>
      </c>
      <c r="G279" s="4">
        <v>4</v>
      </c>
      <c r="H279">
        <f>Sales_Fact__2[[#This Row],[Unit_Price]]*Sales_Fact__2[[#This Row],[Quantity]]</f>
        <v>1852.68</v>
      </c>
      <c r="I279" s="9">
        <v>463.17</v>
      </c>
      <c r="J279" s="9">
        <f>Sales_Fact__2[[#This Row],[Unit_Price]]*Sales_Fact__2[[#This Row],[Quantity]]</f>
        <v>1852.68</v>
      </c>
      <c r="K279">
        <v>0.06</v>
      </c>
      <c r="L279" t="s">
        <v>1825</v>
      </c>
      <c r="M279" s="9">
        <v>1741.5192</v>
      </c>
    </row>
    <row r="280" spans="1:13" x14ac:dyDescent="0.35">
      <c r="A280" t="s">
        <v>2103</v>
      </c>
      <c r="B280">
        <f t="shared" si="4"/>
        <v>2025</v>
      </c>
      <c r="C280" s="8">
        <v>45798</v>
      </c>
      <c r="D280" t="s">
        <v>995</v>
      </c>
      <c r="E280" t="s">
        <v>1597</v>
      </c>
      <c r="F280" t="s">
        <v>1778</v>
      </c>
      <c r="G280" s="4">
        <v>4</v>
      </c>
      <c r="H280">
        <f>Sales_Fact__2[[#This Row],[Unit_Price]]*Sales_Fact__2[[#This Row],[Quantity]]</f>
        <v>1143.28</v>
      </c>
      <c r="I280" s="9">
        <v>285.82</v>
      </c>
      <c r="J280" s="9">
        <f>Sales_Fact__2[[#This Row],[Unit_Price]]*Sales_Fact__2[[#This Row],[Quantity]]</f>
        <v>1143.28</v>
      </c>
      <c r="K280">
        <v>0.18</v>
      </c>
      <c r="L280" t="s">
        <v>1825</v>
      </c>
      <c r="M280" s="9">
        <v>937.4896</v>
      </c>
    </row>
    <row r="281" spans="1:13" x14ac:dyDescent="0.35">
      <c r="A281" t="s">
        <v>2104</v>
      </c>
      <c r="B281">
        <f t="shared" si="4"/>
        <v>2025</v>
      </c>
      <c r="C281" s="8">
        <v>45868</v>
      </c>
      <c r="D281" t="s">
        <v>1025</v>
      </c>
      <c r="E281" t="s">
        <v>1621</v>
      </c>
      <c r="F281" t="s">
        <v>1791</v>
      </c>
      <c r="G281" s="4">
        <v>3</v>
      </c>
      <c r="H281">
        <f>Sales_Fact__2[[#This Row],[Unit_Price]]*Sales_Fact__2[[#This Row],[Quantity]]</f>
        <v>2986.14</v>
      </c>
      <c r="I281" s="9">
        <v>995.38</v>
      </c>
      <c r="J281" s="9">
        <f>Sales_Fact__2[[#This Row],[Unit_Price]]*Sales_Fact__2[[#This Row],[Quantity]]</f>
        <v>2986.14</v>
      </c>
      <c r="K281">
        <v>0.1</v>
      </c>
      <c r="L281" t="s">
        <v>1825</v>
      </c>
      <c r="M281" s="9">
        <v>2687.5259999999998</v>
      </c>
    </row>
    <row r="282" spans="1:13" x14ac:dyDescent="0.35">
      <c r="A282" t="s">
        <v>2105</v>
      </c>
      <c r="B282">
        <f t="shared" si="4"/>
        <v>2025</v>
      </c>
      <c r="C282" s="8">
        <v>45757</v>
      </c>
      <c r="D282" t="s">
        <v>413</v>
      </c>
      <c r="E282" t="s">
        <v>1671</v>
      </c>
      <c r="F282" t="s">
        <v>1781</v>
      </c>
      <c r="G282" s="4">
        <v>1</v>
      </c>
      <c r="H282">
        <f>Sales_Fact__2[[#This Row],[Unit_Price]]*Sales_Fact__2[[#This Row],[Quantity]]</f>
        <v>329.31</v>
      </c>
      <c r="I282" s="9">
        <v>329.31</v>
      </c>
      <c r="J282" s="9">
        <f>Sales_Fact__2[[#This Row],[Unit_Price]]*Sales_Fact__2[[#This Row],[Quantity]]</f>
        <v>329.31</v>
      </c>
      <c r="K282">
        <v>0.09</v>
      </c>
      <c r="L282" t="s">
        <v>1823</v>
      </c>
      <c r="M282" s="9">
        <v>299.6721</v>
      </c>
    </row>
    <row r="283" spans="1:13" x14ac:dyDescent="0.35">
      <c r="A283" t="s">
        <v>2106</v>
      </c>
      <c r="B283">
        <f t="shared" si="4"/>
        <v>2024</v>
      </c>
      <c r="C283" s="8">
        <v>45475</v>
      </c>
      <c r="D283" t="s">
        <v>1506</v>
      </c>
      <c r="E283" t="s">
        <v>1641</v>
      </c>
      <c r="F283" t="s">
        <v>1803</v>
      </c>
      <c r="G283" s="4">
        <v>3</v>
      </c>
      <c r="H283">
        <f>Sales_Fact__2[[#This Row],[Unit_Price]]*Sales_Fact__2[[#This Row],[Quantity]]</f>
        <v>192.60000000000002</v>
      </c>
      <c r="I283" s="9">
        <v>64.2</v>
      </c>
      <c r="J283" s="9">
        <f>Sales_Fact__2[[#This Row],[Unit_Price]]*Sales_Fact__2[[#This Row],[Quantity]]</f>
        <v>192.60000000000002</v>
      </c>
      <c r="K283">
        <v>0.08</v>
      </c>
      <c r="L283" t="s">
        <v>1828</v>
      </c>
      <c r="M283" s="9">
        <v>177.19200000000001</v>
      </c>
    </row>
    <row r="284" spans="1:13" x14ac:dyDescent="0.35">
      <c r="A284" t="s">
        <v>2107</v>
      </c>
      <c r="B284">
        <f t="shared" si="4"/>
        <v>2025</v>
      </c>
      <c r="C284" s="8">
        <v>45829</v>
      </c>
      <c r="D284" t="s">
        <v>835</v>
      </c>
      <c r="E284" t="s">
        <v>1569</v>
      </c>
      <c r="F284" t="s">
        <v>1796</v>
      </c>
      <c r="G284" s="4">
        <v>3</v>
      </c>
      <c r="H284">
        <f>Sales_Fact__2[[#This Row],[Unit_Price]]*Sales_Fact__2[[#This Row],[Quantity]]</f>
        <v>2091.39</v>
      </c>
      <c r="I284" s="9">
        <v>697.13</v>
      </c>
      <c r="J284" s="9">
        <f>Sales_Fact__2[[#This Row],[Unit_Price]]*Sales_Fact__2[[#This Row],[Quantity]]</f>
        <v>2091.39</v>
      </c>
      <c r="K284">
        <v>0.25</v>
      </c>
      <c r="L284" t="s">
        <v>1828</v>
      </c>
      <c r="M284" s="9">
        <v>1568.5425</v>
      </c>
    </row>
    <row r="285" spans="1:13" x14ac:dyDescent="0.35">
      <c r="A285" t="s">
        <v>2108</v>
      </c>
      <c r="B285">
        <f t="shared" si="4"/>
        <v>2024</v>
      </c>
      <c r="C285" s="8">
        <v>45639</v>
      </c>
      <c r="D285" t="s">
        <v>97</v>
      </c>
      <c r="E285" t="s">
        <v>1564</v>
      </c>
      <c r="F285" t="s">
        <v>1772</v>
      </c>
      <c r="G285" s="4">
        <v>3</v>
      </c>
      <c r="H285">
        <f>Sales_Fact__2[[#This Row],[Unit_Price]]*Sales_Fact__2[[#This Row],[Quantity]]</f>
        <v>402.90000000000003</v>
      </c>
      <c r="I285" s="9">
        <v>134.30000000000001</v>
      </c>
      <c r="J285" s="9">
        <f>Sales_Fact__2[[#This Row],[Unit_Price]]*Sales_Fact__2[[#This Row],[Quantity]]</f>
        <v>402.90000000000003</v>
      </c>
      <c r="K285">
        <v>0.14000000000000001</v>
      </c>
      <c r="L285" t="s">
        <v>1823</v>
      </c>
      <c r="M285" s="9">
        <v>346.49400000000003</v>
      </c>
    </row>
    <row r="286" spans="1:13" x14ac:dyDescent="0.35">
      <c r="A286" t="s">
        <v>2109</v>
      </c>
      <c r="B286">
        <f t="shared" si="4"/>
        <v>2024</v>
      </c>
      <c r="C286" s="8">
        <v>45518</v>
      </c>
      <c r="D286" t="s">
        <v>829</v>
      </c>
      <c r="E286" t="s">
        <v>1715</v>
      </c>
      <c r="F286" t="s">
        <v>1796</v>
      </c>
      <c r="G286" s="4">
        <v>1</v>
      </c>
      <c r="H286">
        <f>Sales_Fact__2[[#This Row],[Unit_Price]]*Sales_Fact__2[[#This Row],[Quantity]]</f>
        <v>520.92999999999995</v>
      </c>
      <c r="I286" s="9">
        <v>520.92999999999995</v>
      </c>
      <c r="J286" s="9">
        <f>Sales_Fact__2[[#This Row],[Unit_Price]]*Sales_Fact__2[[#This Row],[Quantity]]</f>
        <v>520.92999999999995</v>
      </c>
      <c r="K286">
        <v>0.15</v>
      </c>
      <c r="L286" t="s">
        <v>1823</v>
      </c>
      <c r="M286" s="9">
        <v>442.79050000000001</v>
      </c>
    </row>
    <row r="287" spans="1:13" x14ac:dyDescent="0.35">
      <c r="A287" t="s">
        <v>2110</v>
      </c>
      <c r="B287">
        <f t="shared" si="4"/>
        <v>2025</v>
      </c>
      <c r="C287" s="8">
        <v>45721</v>
      </c>
      <c r="D287" t="s">
        <v>726</v>
      </c>
      <c r="E287" t="s">
        <v>1585</v>
      </c>
      <c r="F287" t="s">
        <v>1778</v>
      </c>
      <c r="G287" s="4">
        <v>2</v>
      </c>
      <c r="H287">
        <f>Sales_Fact__2[[#This Row],[Unit_Price]]*Sales_Fact__2[[#This Row],[Quantity]]</f>
        <v>700.24</v>
      </c>
      <c r="I287" s="9">
        <v>350.12</v>
      </c>
      <c r="J287" s="9">
        <f>Sales_Fact__2[[#This Row],[Unit_Price]]*Sales_Fact__2[[#This Row],[Quantity]]</f>
        <v>700.24</v>
      </c>
      <c r="K287">
        <v>0.21</v>
      </c>
      <c r="L287" t="s">
        <v>1828</v>
      </c>
      <c r="M287" s="9">
        <v>553.18960000000004</v>
      </c>
    </row>
    <row r="288" spans="1:13" x14ac:dyDescent="0.35">
      <c r="A288" t="s">
        <v>2111</v>
      </c>
      <c r="B288">
        <f t="shared" si="4"/>
        <v>2024</v>
      </c>
      <c r="C288" s="8">
        <v>45308</v>
      </c>
      <c r="D288" t="s">
        <v>1436</v>
      </c>
      <c r="E288" t="s">
        <v>1643</v>
      </c>
      <c r="F288" t="s">
        <v>1812</v>
      </c>
      <c r="G288" s="4">
        <v>3</v>
      </c>
      <c r="H288">
        <f>Sales_Fact__2[[#This Row],[Unit_Price]]*Sales_Fact__2[[#This Row],[Quantity]]</f>
        <v>2423.8500000000004</v>
      </c>
      <c r="I288" s="9">
        <v>807.95</v>
      </c>
      <c r="J288" s="9">
        <f>Sales_Fact__2[[#This Row],[Unit_Price]]*Sales_Fact__2[[#This Row],[Quantity]]</f>
        <v>2423.8500000000004</v>
      </c>
      <c r="K288">
        <v>0.1</v>
      </c>
      <c r="L288" t="s">
        <v>1825</v>
      </c>
      <c r="M288" s="9">
        <v>2181.4650000000011</v>
      </c>
    </row>
    <row r="289" spans="1:13" x14ac:dyDescent="0.35">
      <c r="A289" t="s">
        <v>2112</v>
      </c>
      <c r="B289">
        <f t="shared" si="4"/>
        <v>2025</v>
      </c>
      <c r="C289" s="8">
        <v>45889</v>
      </c>
      <c r="D289" t="s">
        <v>1052</v>
      </c>
      <c r="E289" t="s">
        <v>1623</v>
      </c>
      <c r="F289" t="s">
        <v>1775</v>
      </c>
      <c r="G289" s="4">
        <v>4</v>
      </c>
      <c r="H289">
        <f>Sales_Fact__2[[#This Row],[Unit_Price]]*Sales_Fact__2[[#This Row],[Quantity]]</f>
        <v>3064.12</v>
      </c>
      <c r="I289" s="9">
        <v>766.03</v>
      </c>
      <c r="J289" s="9">
        <f>Sales_Fact__2[[#This Row],[Unit_Price]]*Sales_Fact__2[[#This Row],[Quantity]]</f>
        <v>3064.12</v>
      </c>
      <c r="K289">
        <v>0.28999999999999998</v>
      </c>
      <c r="L289" t="s">
        <v>1825</v>
      </c>
      <c r="M289" s="9">
        <v>2175.5252</v>
      </c>
    </row>
    <row r="290" spans="1:13" x14ac:dyDescent="0.35">
      <c r="A290" t="s">
        <v>2113</v>
      </c>
      <c r="B290">
        <f t="shared" si="4"/>
        <v>2024</v>
      </c>
      <c r="C290" s="8">
        <v>45386</v>
      </c>
      <c r="D290" t="s">
        <v>600</v>
      </c>
      <c r="E290" t="s">
        <v>1661</v>
      </c>
      <c r="F290" t="s">
        <v>1781</v>
      </c>
      <c r="G290" s="4">
        <v>3</v>
      </c>
      <c r="H290">
        <f>Sales_Fact__2[[#This Row],[Unit_Price]]*Sales_Fact__2[[#This Row],[Quantity]]</f>
        <v>1635.3000000000002</v>
      </c>
      <c r="I290" s="9">
        <v>545.1</v>
      </c>
      <c r="J290" s="9">
        <f>Sales_Fact__2[[#This Row],[Unit_Price]]*Sales_Fact__2[[#This Row],[Quantity]]</f>
        <v>1635.3000000000002</v>
      </c>
      <c r="K290">
        <v>0.08</v>
      </c>
      <c r="L290" t="s">
        <v>1828</v>
      </c>
      <c r="M290" s="9">
        <v>1504.4760000000001</v>
      </c>
    </row>
    <row r="291" spans="1:13" x14ac:dyDescent="0.35">
      <c r="A291" t="s">
        <v>2114</v>
      </c>
      <c r="B291">
        <f t="shared" si="4"/>
        <v>2024</v>
      </c>
      <c r="C291" s="8">
        <v>45438</v>
      </c>
      <c r="D291" t="s">
        <v>838</v>
      </c>
      <c r="E291" t="s">
        <v>1677</v>
      </c>
      <c r="F291" t="s">
        <v>1778</v>
      </c>
      <c r="G291" s="4">
        <v>1</v>
      </c>
      <c r="H291">
        <f>Sales_Fact__2[[#This Row],[Unit_Price]]*Sales_Fact__2[[#This Row],[Quantity]]</f>
        <v>203.61</v>
      </c>
      <c r="I291" s="9">
        <v>203.61</v>
      </c>
      <c r="J291" s="9">
        <f>Sales_Fact__2[[#This Row],[Unit_Price]]*Sales_Fact__2[[#This Row],[Quantity]]</f>
        <v>203.61</v>
      </c>
      <c r="K291">
        <v>0.24</v>
      </c>
      <c r="L291" t="s">
        <v>1828</v>
      </c>
      <c r="M291" s="9">
        <v>154.74359999999999</v>
      </c>
    </row>
    <row r="292" spans="1:13" x14ac:dyDescent="0.35">
      <c r="A292" t="s">
        <v>2115</v>
      </c>
      <c r="B292">
        <f t="shared" si="4"/>
        <v>2025</v>
      </c>
      <c r="C292" s="8">
        <v>45856</v>
      </c>
      <c r="D292" t="s">
        <v>1294</v>
      </c>
      <c r="E292" t="s">
        <v>1741</v>
      </c>
      <c r="F292" t="s">
        <v>1800</v>
      </c>
      <c r="G292" s="4">
        <v>4</v>
      </c>
      <c r="H292">
        <f>Sales_Fact__2[[#This Row],[Unit_Price]]*Sales_Fact__2[[#This Row],[Quantity]]</f>
        <v>1975.2</v>
      </c>
      <c r="I292" s="9">
        <v>493.8</v>
      </c>
      <c r="J292" s="9">
        <f>Sales_Fact__2[[#This Row],[Unit_Price]]*Sales_Fact__2[[#This Row],[Quantity]]</f>
        <v>1975.2</v>
      </c>
      <c r="K292">
        <v>0.24</v>
      </c>
      <c r="L292" t="s">
        <v>1828</v>
      </c>
      <c r="M292" s="9">
        <v>1501.152</v>
      </c>
    </row>
    <row r="293" spans="1:13" x14ac:dyDescent="0.35">
      <c r="A293" t="s">
        <v>2116</v>
      </c>
      <c r="B293">
        <f t="shared" si="4"/>
        <v>2024</v>
      </c>
      <c r="C293" s="8">
        <v>45485</v>
      </c>
      <c r="D293" t="s">
        <v>78</v>
      </c>
      <c r="E293" t="s">
        <v>1629</v>
      </c>
      <c r="F293" t="s">
        <v>1806</v>
      </c>
      <c r="G293" s="4">
        <v>1</v>
      </c>
      <c r="H293">
        <f>Sales_Fact__2[[#This Row],[Unit_Price]]*Sales_Fact__2[[#This Row],[Quantity]]</f>
        <v>640.54999999999995</v>
      </c>
      <c r="I293" s="9">
        <v>640.54999999999995</v>
      </c>
      <c r="J293" s="9">
        <f>Sales_Fact__2[[#This Row],[Unit_Price]]*Sales_Fact__2[[#This Row],[Quantity]]</f>
        <v>640.54999999999995</v>
      </c>
      <c r="K293">
        <v>0.25</v>
      </c>
      <c r="L293" t="s">
        <v>1823</v>
      </c>
      <c r="M293" s="9">
        <v>480.41250000000002</v>
      </c>
    </row>
    <row r="294" spans="1:13" x14ac:dyDescent="0.35">
      <c r="A294" t="s">
        <v>2117</v>
      </c>
      <c r="B294">
        <f t="shared" si="4"/>
        <v>2024</v>
      </c>
      <c r="C294" s="8">
        <v>45545</v>
      </c>
      <c r="D294" t="s">
        <v>413</v>
      </c>
      <c r="E294" t="s">
        <v>1695</v>
      </c>
      <c r="F294" t="s">
        <v>1768</v>
      </c>
      <c r="G294" s="4">
        <v>1</v>
      </c>
      <c r="H294">
        <f>Sales_Fact__2[[#This Row],[Unit_Price]]*Sales_Fact__2[[#This Row],[Quantity]]</f>
        <v>702.53</v>
      </c>
      <c r="I294" s="9">
        <v>702.53</v>
      </c>
      <c r="J294" s="9">
        <f>Sales_Fact__2[[#This Row],[Unit_Price]]*Sales_Fact__2[[#This Row],[Quantity]]</f>
        <v>702.53</v>
      </c>
      <c r="K294">
        <v>0.3</v>
      </c>
      <c r="L294" t="s">
        <v>1823</v>
      </c>
      <c r="M294" s="9">
        <v>491.77100000000002</v>
      </c>
    </row>
    <row r="295" spans="1:13" x14ac:dyDescent="0.35">
      <c r="A295" t="s">
        <v>2118</v>
      </c>
      <c r="B295">
        <f t="shared" si="4"/>
        <v>2025</v>
      </c>
      <c r="C295" s="8">
        <v>45826</v>
      </c>
      <c r="D295" t="s">
        <v>723</v>
      </c>
      <c r="E295" t="s">
        <v>1625</v>
      </c>
      <c r="F295" t="s">
        <v>1781</v>
      </c>
      <c r="G295" s="4">
        <v>4</v>
      </c>
      <c r="H295">
        <f>Sales_Fact__2[[#This Row],[Unit_Price]]*Sales_Fact__2[[#This Row],[Quantity]]</f>
        <v>559.76</v>
      </c>
      <c r="I295" s="9">
        <v>139.94</v>
      </c>
      <c r="J295" s="9">
        <f>Sales_Fact__2[[#This Row],[Unit_Price]]*Sales_Fact__2[[#This Row],[Quantity]]</f>
        <v>559.76</v>
      </c>
      <c r="K295">
        <v>0.24</v>
      </c>
      <c r="L295" t="s">
        <v>1823</v>
      </c>
      <c r="M295" s="9">
        <v>425.41759999999999</v>
      </c>
    </row>
    <row r="296" spans="1:13" x14ac:dyDescent="0.35">
      <c r="A296" t="s">
        <v>2119</v>
      </c>
      <c r="B296">
        <f t="shared" si="4"/>
        <v>2024</v>
      </c>
      <c r="C296" s="8">
        <v>45654</v>
      </c>
      <c r="D296" t="s">
        <v>880</v>
      </c>
      <c r="E296" t="s">
        <v>1585</v>
      </c>
      <c r="F296" t="s">
        <v>1781</v>
      </c>
      <c r="G296" s="4">
        <v>2</v>
      </c>
      <c r="H296">
        <f>Sales_Fact__2[[#This Row],[Unit_Price]]*Sales_Fact__2[[#This Row],[Quantity]]</f>
        <v>461.7</v>
      </c>
      <c r="I296" s="9">
        <v>230.85</v>
      </c>
      <c r="J296" s="9">
        <f>Sales_Fact__2[[#This Row],[Unit_Price]]*Sales_Fact__2[[#This Row],[Quantity]]</f>
        <v>461.7</v>
      </c>
      <c r="K296">
        <v>0.18</v>
      </c>
      <c r="L296" t="s">
        <v>1823</v>
      </c>
      <c r="M296" s="9">
        <v>378.59399999999999</v>
      </c>
    </row>
    <row r="297" spans="1:13" x14ac:dyDescent="0.35">
      <c r="A297" t="s">
        <v>2120</v>
      </c>
      <c r="B297">
        <f t="shared" si="4"/>
        <v>2024</v>
      </c>
      <c r="C297" s="8">
        <v>45556</v>
      </c>
      <c r="D297" t="s">
        <v>686</v>
      </c>
      <c r="E297" t="s">
        <v>1717</v>
      </c>
      <c r="F297" t="s">
        <v>1806</v>
      </c>
      <c r="G297" s="4">
        <v>4</v>
      </c>
      <c r="H297">
        <f>Sales_Fact__2[[#This Row],[Unit_Price]]*Sales_Fact__2[[#This Row],[Quantity]]</f>
        <v>2505.4</v>
      </c>
      <c r="I297" s="9">
        <v>626.35</v>
      </c>
      <c r="J297" s="9">
        <f>Sales_Fact__2[[#This Row],[Unit_Price]]*Sales_Fact__2[[#This Row],[Quantity]]</f>
        <v>2505.4</v>
      </c>
      <c r="K297">
        <v>0.25</v>
      </c>
      <c r="L297" t="s">
        <v>1828</v>
      </c>
      <c r="M297" s="9">
        <v>1879.05</v>
      </c>
    </row>
    <row r="298" spans="1:13" x14ac:dyDescent="0.35">
      <c r="A298" t="s">
        <v>2121</v>
      </c>
      <c r="B298">
        <f t="shared" si="4"/>
        <v>2024</v>
      </c>
      <c r="C298" s="8">
        <v>45434</v>
      </c>
      <c r="D298" t="s">
        <v>297</v>
      </c>
      <c r="E298" t="s">
        <v>1629</v>
      </c>
      <c r="F298" t="s">
        <v>1798</v>
      </c>
      <c r="G298" s="4">
        <v>4</v>
      </c>
      <c r="H298">
        <f>Sales_Fact__2[[#This Row],[Unit_Price]]*Sales_Fact__2[[#This Row],[Quantity]]</f>
        <v>434.2</v>
      </c>
      <c r="I298" s="9">
        <v>108.55</v>
      </c>
      <c r="J298" s="9">
        <f>Sales_Fact__2[[#This Row],[Unit_Price]]*Sales_Fact__2[[#This Row],[Quantity]]</f>
        <v>434.2</v>
      </c>
      <c r="K298">
        <v>0.18</v>
      </c>
      <c r="L298" t="s">
        <v>1825</v>
      </c>
      <c r="M298" s="9">
        <v>356.04399999999998</v>
      </c>
    </row>
    <row r="299" spans="1:13" x14ac:dyDescent="0.35">
      <c r="A299" t="s">
        <v>2122</v>
      </c>
      <c r="B299">
        <f t="shared" si="4"/>
        <v>2025</v>
      </c>
      <c r="C299" s="8">
        <v>45871</v>
      </c>
      <c r="D299" t="s">
        <v>627</v>
      </c>
      <c r="E299" t="s">
        <v>1581</v>
      </c>
      <c r="F299" t="s">
        <v>1756</v>
      </c>
      <c r="G299" s="4">
        <v>4</v>
      </c>
      <c r="H299">
        <f>Sales_Fact__2[[#This Row],[Unit_Price]]*Sales_Fact__2[[#This Row],[Quantity]]</f>
        <v>1414.68</v>
      </c>
      <c r="I299" s="9">
        <v>353.67</v>
      </c>
      <c r="J299" s="9">
        <f>Sales_Fact__2[[#This Row],[Unit_Price]]*Sales_Fact__2[[#This Row],[Quantity]]</f>
        <v>1414.68</v>
      </c>
      <c r="K299">
        <v>0.03</v>
      </c>
      <c r="L299" t="s">
        <v>1828</v>
      </c>
      <c r="M299" s="9">
        <v>1372.2396000000001</v>
      </c>
    </row>
    <row r="300" spans="1:13" x14ac:dyDescent="0.35">
      <c r="A300" t="s">
        <v>2123</v>
      </c>
      <c r="B300">
        <f t="shared" si="4"/>
        <v>2024</v>
      </c>
      <c r="C300" s="8">
        <v>45583</v>
      </c>
      <c r="D300" t="s">
        <v>240</v>
      </c>
      <c r="E300" t="s">
        <v>1727</v>
      </c>
      <c r="F300" t="s">
        <v>1756</v>
      </c>
      <c r="G300" s="4">
        <v>4</v>
      </c>
      <c r="H300">
        <f>Sales_Fact__2[[#This Row],[Unit_Price]]*Sales_Fact__2[[#This Row],[Quantity]]</f>
        <v>247.92</v>
      </c>
      <c r="I300" s="9">
        <v>61.98</v>
      </c>
      <c r="J300" s="9">
        <f>Sales_Fact__2[[#This Row],[Unit_Price]]*Sales_Fact__2[[#This Row],[Quantity]]</f>
        <v>247.92</v>
      </c>
      <c r="K300">
        <v>0.16</v>
      </c>
      <c r="L300" t="s">
        <v>1823</v>
      </c>
      <c r="M300" s="9">
        <v>208.25280000000001</v>
      </c>
    </row>
    <row r="301" spans="1:13" x14ac:dyDescent="0.35">
      <c r="A301" t="s">
        <v>2124</v>
      </c>
      <c r="B301">
        <f t="shared" si="4"/>
        <v>2024</v>
      </c>
      <c r="C301" s="8">
        <v>45348</v>
      </c>
      <c r="D301" t="s">
        <v>701</v>
      </c>
      <c r="E301" t="s">
        <v>1591</v>
      </c>
      <c r="F301" t="s">
        <v>1812</v>
      </c>
      <c r="G301" s="4">
        <v>2</v>
      </c>
      <c r="H301">
        <f>Sales_Fact__2[[#This Row],[Unit_Price]]*Sales_Fact__2[[#This Row],[Quantity]]</f>
        <v>1746.2</v>
      </c>
      <c r="I301" s="9">
        <v>873.1</v>
      </c>
      <c r="J301" s="9">
        <f>Sales_Fact__2[[#This Row],[Unit_Price]]*Sales_Fact__2[[#This Row],[Quantity]]</f>
        <v>1746.2</v>
      </c>
      <c r="K301">
        <v>0.12</v>
      </c>
      <c r="L301" t="s">
        <v>1825</v>
      </c>
      <c r="M301" s="9">
        <v>1536.6559999999999</v>
      </c>
    </row>
    <row r="302" spans="1:13" x14ac:dyDescent="0.35">
      <c r="A302" t="s">
        <v>2125</v>
      </c>
      <c r="B302">
        <f t="shared" si="4"/>
        <v>2023</v>
      </c>
      <c r="C302" s="8">
        <v>45268</v>
      </c>
      <c r="D302" t="s">
        <v>647</v>
      </c>
      <c r="E302" t="s">
        <v>1571</v>
      </c>
      <c r="F302" t="s">
        <v>1800</v>
      </c>
      <c r="G302" s="4">
        <v>4</v>
      </c>
      <c r="H302">
        <f>Sales_Fact__2[[#This Row],[Unit_Price]]*Sales_Fact__2[[#This Row],[Quantity]]</f>
        <v>3557.88</v>
      </c>
      <c r="I302" s="9">
        <v>889.47</v>
      </c>
      <c r="J302" s="9">
        <f>Sales_Fact__2[[#This Row],[Unit_Price]]*Sales_Fact__2[[#This Row],[Quantity]]</f>
        <v>3557.88</v>
      </c>
      <c r="K302">
        <v>0.24</v>
      </c>
      <c r="L302" t="s">
        <v>1823</v>
      </c>
      <c r="M302" s="9">
        <v>2703.9888000000001</v>
      </c>
    </row>
    <row r="303" spans="1:13" x14ac:dyDescent="0.35">
      <c r="A303" t="s">
        <v>2126</v>
      </c>
      <c r="B303">
        <f t="shared" si="4"/>
        <v>2024</v>
      </c>
      <c r="C303" s="8">
        <v>45596</v>
      </c>
      <c r="D303" t="s">
        <v>118</v>
      </c>
      <c r="E303" t="s">
        <v>1695</v>
      </c>
      <c r="F303" t="s">
        <v>1791</v>
      </c>
      <c r="G303" s="4">
        <v>3</v>
      </c>
      <c r="H303">
        <f>Sales_Fact__2[[#This Row],[Unit_Price]]*Sales_Fact__2[[#This Row],[Quantity]]</f>
        <v>2411.2799999999997</v>
      </c>
      <c r="I303" s="9">
        <v>803.76</v>
      </c>
      <c r="J303" s="9">
        <f>Sales_Fact__2[[#This Row],[Unit_Price]]*Sales_Fact__2[[#This Row],[Quantity]]</f>
        <v>2411.2799999999997</v>
      </c>
      <c r="K303">
        <v>0.19</v>
      </c>
      <c r="L303" t="s">
        <v>1828</v>
      </c>
      <c r="M303" s="9">
        <v>1953.1368</v>
      </c>
    </row>
    <row r="304" spans="1:13" x14ac:dyDescent="0.35">
      <c r="A304" t="s">
        <v>2127</v>
      </c>
      <c r="B304">
        <f t="shared" si="4"/>
        <v>2024</v>
      </c>
      <c r="C304" s="8">
        <v>45624</v>
      </c>
      <c r="D304" t="s">
        <v>1442</v>
      </c>
      <c r="E304" t="s">
        <v>1697</v>
      </c>
      <c r="F304" t="s">
        <v>1772</v>
      </c>
      <c r="G304" s="4">
        <v>2</v>
      </c>
      <c r="H304">
        <f>Sales_Fact__2[[#This Row],[Unit_Price]]*Sales_Fact__2[[#This Row],[Quantity]]</f>
        <v>1730.28</v>
      </c>
      <c r="I304" s="9">
        <v>865.14</v>
      </c>
      <c r="J304" s="9">
        <f>Sales_Fact__2[[#This Row],[Unit_Price]]*Sales_Fact__2[[#This Row],[Quantity]]</f>
        <v>1730.28</v>
      </c>
      <c r="K304">
        <v>0.2</v>
      </c>
      <c r="L304" t="s">
        <v>1825</v>
      </c>
      <c r="M304" s="9">
        <v>1384.2239999999999</v>
      </c>
    </row>
    <row r="305" spans="1:13" x14ac:dyDescent="0.35">
      <c r="A305" t="s">
        <v>2128</v>
      </c>
      <c r="B305">
        <f t="shared" si="4"/>
        <v>2025</v>
      </c>
      <c r="C305" s="8">
        <v>45813</v>
      </c>
      <c r="D305" t="s">
        <v>346</v>
      </c>
      <c r="E305" t="s">
        <v>1609</v>
      </c>
      <c r="F305" t="s">
        <v>1785</v>
      </c>
      <c r="G305" s="4">
        <v>2</v>
      </c>
      <c r="H305">
        <f>Sales_Fact__2[[#This Row],[Unit_Price]]*Sales_Fact__2[[#This Row],[Quantity]]</f>
        <v>1832.98</v>
      </c>
      <c r="I305" s="9">
        <v>916.49</v>
      </c>
      <c r="J305" s="9">
        <f>Sales_Fact__2[[#This Row],[Unit_Price]]*Sales_Fact__2[[#This Row],[Quantity]]</f>
        <v>1832.98</v>
      </c>
      <c r="K305">
        <v>0.3</v>
      </c>
      <c r="L305" t="s">
        <v>1828</v>
      </c>
      <c r="M305" s="9">
        <v>1283.086</v>
      </c>
    </row>
    <row r="306" spans="1:13" x14ac:dyDescent="0.35">
      <c r="A306" t="s">
        <v>2129</v>
      </c>
      <c r="B306">
        <f t="shared" si="4"/>
        <v>2024</v>
      </c>
      <c r="C306" s="8">
        <v>45615</v>
      </c>
      <c r="D306" t="s">
        <v>163</v>
      </c>
      <c r="E306" t="s">
        <v>1649</v>
      </c>
      <c r="F306" t="s">
        <v>1793</v>
      </c>
      <c r="G306" s="4">
        <v>3</v>
      </c>
      <c r="H306">
        <f>Sales_Fact__2[[#This Row],[Unit_Price]]*Sales_Fact__2[[#This Row],[Quantity]]</f>
        <v>2344.17</v>
      </c>
      <c r="I306" s="9">
        <v>781.39</v>
      </c>
      <c r="J306" s="9">
        <f>Sales_Fact__2[[#This Row],[Unit_Price]]*Sales_Fact__2[[#This Row],[Quantity]]</f>
        <v>2344.17</v>
      </c>
      <c r="K306">
        <v>0.12</v>
      </c>
      <c r="L306" t="s">
        <v>1823</v>
      </c>
      <c r="M306" s="9">
        <v>2062.8696</v>
      </c>
    </row>
    <row r="307" spans="1:13" x14ac:dyDescent="0.35">
      <c r="A307" t="s">
        <v>2130</v>
      </c>
      <c r="B307">
        <f t="shared" si="4"/>
        <v>2024</v>
      </c>
      <c r="C307" s="8">
        <v>45431</v>
      </c>
      <c r="D307" t="s">
        <v>686</v>
      </c>
      <c r="E307" t="s">
        <v>1623</v>
      </c>
      <c r="F307" t="s">
        <v>1793</v>
      </c>
      <c r="G307" s="4">
        <v>4</v>
      </c>
      <c r="H307">
        <f>Sales_Fact__2[[#This Row],[Unit_Price]]*Sales_Fact__2[[#This Row],[Quantity]]</f>
        <v>2478.96</v>
      </c>
      <c r="I307" s="9">
        <v>619.74</v>
      </c>
      <c r="J307" s="9">
        <f>Sales_Fact__2[[#This Row],[Unit_Price]]*Sales_Fact__2[[#This Row],[Quantity]]</f>
        <v>2478.96</v>
      </c>
      <c r="K307">
        <v>0.13</v>
      </c>
      <c r="L307" t="s">
        <v>1828</v>
      </c>
      <c r="M307" s="9">
        <v>2156.6952000000001</v>
      </c>
    </row>
    <row r="308" spans="1:13" x14ac:dyDescent="0.35">
      <c r="A308" t="s">
        <v>2131</v>
      </c>
      <c r="B308">
        <f t="shared" si="4"/>
        <v>2025</v>
      </c>
      <c r="C308" s="8">
        <v>45679</v>
      </c>
      <c r="D308" t="s">
        <v>1480</v>
      </c>
      <c r="E308" t="s">
        <v>1671</v>
      </c>
      <c r="F308" t="s">
        <v>1798</v>
      </c>
      <c r="G308" s="4">
        <v>2</v>
      </c>
      <c r="H308">
        <f>Sales_Fact__2[[#This Row],[Unit_Price]]*Sales_Fact__2[[#This Row],[Quantity]]</f>
        <v>1675.52</v>
      </c>
      <c r="I308" s="9">
        <v>837.76</v>
      </c>
      <c r="J308" s="9">
        <f>Sales_Fact__2[[#This Row],[Unit_Price]]*Sales_Fact__2[[#This Row],[Quantity]]</f>
        <v>1675.52</v>
      </c>
      <c r="K308">
        <v>0.03</v>
      </c>
      <c r="L308" t="s">
        <v>1828</v>
      </c>
      <c r="M308" s="9">
        <v>1625.2544</v>
      </c>
    </row>
    <row r="309" spans="1:13" x14ac:dyDescent="0.35">
      <c r="A309" t="s">
        <v>2132</v>
      </c>
      <c r="B309">
        <f t="shared" si="4"/>
        <v>2025</v>
      </c>
      <c r="C309" s="8">
        <v>45842</v>
      </c>
      <c r="D309" t="s">
        <v>1394</v>
      </c>
      <c r="E309" t="s">
        <v>1727</v>
      </c>
      <c r="F309" t="s">
        <v>1756</v>
      </c>
      <c r="G309" s="4">
        <v>3</v>
      </c>
      <c r="H309">
        <f>Sales_Fact__2[[#This Row],[Unit_Price]]*Sales_Fact__2[[#This Row],[Quantity]]</f>
        <v>407.82</v>
      </c>
      <c r="I309" s="9">
        <v>135.94</v>
      </c>
      <c r="J309" s="9">
        <f>Sales_Fact__2[[#This Row],[Unit_Price]]*Sales_Fact__2[[#This Row],[Quantity]]</f>
        <v>407.82</v>
      </c>
      <c r="K309">
        <v>0.2</v>
      </c>
      <c r="L309" t="s">
        <v>1823</v>
      </c>
      <c r="M309" s="9">
        <v>326.25599999999997</v>
      </c>
    </row>
    <row r="310" spans="1:13" x14ac:dyDescent="0.35">
      <c r="A310" t="s">
        <v>2133</v>
      </c>
      <c r="B310">
        <f t="shared" si="4"/>
        <v>2025</v>
      </c>
      <c r="C310" s="8">
        <v>45796</v>
      </c>
      <c r="D310" t="s">
        <v>1474</v>
      </c>
      <c r="E310" t="s">
        <v>1695</v>
      </c>
      <c r="F310" t="s">
        <v>1756</v>
      </c>
      <c r="G310" s="4">
        <v>4</v>
      </c>
      <c r="H310">
        <f>Sales_Fact__2[[#This Row],[Unit_Price]]*Sales_Fact__2[[#This Row],[Quantity]]</f>
        <v>1586.12</v>
      </c>
      <c r="I310" s="9">
        <v>396.53</v>
      </c>
      <c r="J310" s="9">
        <f>Sales_Fact__2[[#This Row],[Unit_Price]]*Sales_Fact__2[[#This Row],[Quantity]]</f>
        <v>1586.12</v>
      </c>
      <c r="K310">
        <v>7.0000000000000007E-2</v>
      </c>
      <c r="L310" t="s">
        <v>1825</v>
      </c>
      <c r="M310" s="9">
        <v>1475.0916</v>
      </c>
    </row>
    <row r="311" spans="1:13" x14ac:dyDescent="0.35">
      <c r="A311" t="s">
        <v>2134</v>
      </c>
      <c r="B311">
        <f t="shared" si="4"/>
        <v>2023</v>
      </c>
      <c r="C311" s="8">
        <v>45264</v>
      </c>
      <c r="D311" t="s">
        <v>712</v>
      </c>
      <c r="E311" t="s">
        <v>1605</v>
      </c>
      <c r="F311" t="s">
        <v>1798</v>
      </c>
      <c r="G311" s="4">
        <v>2</v>
      </c>
      <c r="H311">
        <f>Sales_Fact__2[[#This Row],[Unit_Price]]*Sales_Fact__2[[#This Row],[Quantity]]</f>
        <v>1444.9</v>
      </c>
      <c r="I311" s="9">
        <v>722.45</v>
      </c>
      <c r="J311" s="9">
        <f>Sales_Fact__2[[#This Row],[Unit_Price]]*Sales_Fact__2[[#This Row],[Quantity]]</f>
        <v>1444.9</v>
      </c>
      <c r="K311">
        <v>0.22</v>
      </c>
      <c r="L311" t="s">
        <v>1825</v>
      </c>
      <c r="M311" s="9">
        <v>1127.0219999999999</v>
      </c>
    </row>
    <row r="312" spans="1:13" x14ac:dyDescent="0.35">
      <c r="A312" t="s">
        <v>2135</v>
      </c>
      <c r="B312">
        <f t="shared" si="4"/>
        <v>2024</v>
      </c>
      <c r="C312" s="8">
        <v>45504</v>
      </c>
      <c r="D312" t="s">
        <v>180</v>
      </c>
      <c r="E312" t="s">
        <v>1675</v>
      </c>
      <c r="F312" t="s">
        <v>1760</v>
      </c>
      <c r="G312" s="4">
        <v>2</v>
      </c>
      <c r="H312">
        <f>Sales_Fact__2[[#This Row],[Unit_Price]]*Sales_Fact__2[[#This Row],[Quantity]]</f>
        <v>276.82</v>
      </c>
      <c r="I312" s="9">
        <v>138.41</v>
      </c>
      <c r="J312" s="9">
        <f>Sales_Fact__2[[#This Row],[Unit_Price]]*Sales_Fact__2[[#This Row],[Quantity]]</f>
        <v>276.82</v>
      </c>
      <c r="K312">
        <v>0.02</v>
      </c>
      <c r="L312" t="s">
        <v>1823</v>
      </c>
      <c r="M312" s="9">
        <v>271.28359999999998</v>
      </c>
    </row>
    <row r="313" spans="1:13" x14ac:dyDescent="0.35">
      <c r="A313" t="s">
        <v>2136</v>
      </c>
      <c r="B313">
        <f t="shared" si="4"/>
        <v>2025</v>
      </c>
      <c r="C313" s="8">
        <v>45679</v>
      </c>
      <c r="D313" t="s">
        <v>434</v>
      </c>
      <c r="E313" t="s">
        <v>1707</v>
      </c>
      <c r="F313" t="s">
        <v>1760</v>
      </c>
      <c r="G313" s="4">
        <v>4</v>
      </c>
      <c r="H313">
        <f>Sales_Fact__2[[#This Row],[Unit_Price]]*Sales_Fact__2[[#This Row],[Quantity]]</f>
        <v>2966.04</v>
      </c>
      <c r="I313" s="9">
        <v>741.51</v>
      </c>
      <c r="J313" s="9">
        <f>Sales_Fact__2[[#This Row],[Unit_Price]]*Sales_Fact__2[[#This Row],[Quantity]]</f>
        <v>2966.04</v>
      </c>
      <c r="K313">
        <v>0.09</v>
      </c>
      <c r="L313" t="s">
        <v>1828</v>
      </c>
      <c r="M313" s="9">
        <v>2699.0963999999999</v>
      </c>
    </row>
    <row r="314" spans="1:13" x14ac:dyDescent="0.35">
      <c r="A314" t="s">
        <v>2137</v>
      </c>
      <c r="B314">
        <f t="shared" si="4"/>
        <v>2024</v>
      </c>
      <c r="C314" s="8">
        <v>45611</v>
      </c>
      <c r="D314" t="s">
        <v>100</v>
      </c>
      <c r="E314" t="s">
        <v>1707</v>
      </c>
      <c r="F314" t="s">
        <v>1806</v>
      </c>
      <c r="G314" s="4">
        <v>2</v>
      </c>
      <c r="H314">
        <f>Sales_Fact__2[[#This Row],[Unit_Price]]*Sales_Fact__2[[#This Row],[Quantity]]</f>
        <v>1177.8</v>
      </c>
      <c r="I314" s="9">
        <v>588.9</v>
      </c>
      <c r="J314" s="9">
        <f>Sales_Fact__2[[#This Row],[Unit_Price]]*Sales_Fact__2[[#This Row],[Quantity]]</f>
        <v>1177.8</v>
      </c>
      <c r="K314">
        <v>0.19</v>
      </c>
      <c r="L314" t="s">
        <v>1825</v>
      </c>
      <c r="M314" s="9">
        <v>954.01800000000003</v>
      </c>
    </row>
    <row r="315" spans="1:13" x14ac:dyDescent="0.35">
      <c r="A315" t="s">
        <v>2138</v>
      </c>
      <c r="B315">
        <f t="shared" si="4"/>
        <v>2024</v>
      </c>
      <c r="C315" s="8">
        <v>45389</v>
      </c>
      <c r="D315" t="s">
        <v>959</v>
      </c>
      <c r="E315" t="s">
        <v>1647</v>
      </c>
      <c r="F315" t="s">
        <v>1760</v>
      </c>
      <c r="G315" s="4">
        <v>1</v>
      </c>
      <c r="H315">
        <f>Sales_Fact__2[[#This Row],[Unit_Price]]*Sales_Fact__2[[#This Row],[Quantity]]</f>
        <v>88.92</v>
      </c>
      <c r="I315" s="9">
        <v>88.92</v>
      </c>
      <c r="J315" s="9">
        <f>Sales_Fact__2[[#This Row],[Unit_Price]]*Sales_Fact__2[[#This Row],[Quantity]]</f>
        <v>88.92</v>
      </c>
      <c r="K315">
        <v>0.19</v>
      </c>
      <c r="L315" t="s">
        <v>1825</v>
      </c>
      <c r="M315" s="9">
        <v>72.025200000000012</v>
      </c>
    </row>
    <row r="316" spans="1:13" x14ac:dyDescent="0.35">
      <c r="A316" t="s">
        <v>2139</v>
      </c>
      <c r="B316">
        <f t="shared" si="4"/>
        <v>2024</v>
      </c>
      <c r="C316" s="8">
        <v>45339</v>
      </c>
      <c r="D316" t="s">
        <v>410</v>
      </c>
      <c r="E316" t="s">
        <v>1669</v>
      </c>
      <c r="F316" t="s">
        <v>1803</v>
      </c>
      <c r="G316" s="4">
        <v>1</v>
      </c>
      <c r="H316">
        <f>Sales_Fact__2[[#This Row],[Unit_Price]]*Sales_Fact__2[[#This Row],[Quantity]]</f>
        <v>299.13</v>
      </c>
      <c r="I316" s="9">
        <v>299.13</v>
      </c>
      <c r="J316" s="9">
        <f>Sales_Fact__2[[#This Row],[Unit_Price]]*Sales_Fact__2[[#This Row],[Quantity]]</f>
        <v>299.13</v>
      </c>
      <c r="K316">
        <v>0.1</v>
      </c>
      <c r="L316" t="s">
        <v>1828</v>
      </c>
      <c r="M316" s="9">
        <v>269.21699999999998</v>
      </c>
    </row>
    <row r="317" spans="1:13" x14ac:dyDescent="0.35">
      <c r="A317" t="s">
        <v>2140</v>
      </c>
      <c r="B317">
        <f t="shared" si="4"/>
        <v>2024</v>
      </c>
      <c r="C317" s="8">
        <v>45433</v>
      </c>
      <c r="D317" t="s">
        <v>404</v>
      </c>
      <c r="E317" t="s">
        <v>1701</v>
      </c>
      <c r="F317" t="s">
        <v>1765</v>
      </c>
      <c r="G317" s="4">
        <v>2</v>
      </c>
      <c r="H317">
        <f>Sales_Fact__2[[#This Row],[Unit_Price]]*Sales_Fact__2[[#This Row],[Quantity]]</f>
        <v>1096.5999999999999</v>
      </c>
      <c r="I317" s="9">
        <v>548.29999999999995</v>
      </c>
      <c r="J317" s="9">
        <f>Sales_Fact__2[[#This Row],[Unit_Price]]*Sales_Fact__2[[#This Row],[Quantity]]</f>
        <v>1096.5999999999999</v>
      </c>
      <c r="K317">
        <v>0.23</v>
      </c>
      <c r="L317" t="s">
        <v>1823</v>
      </c>
      <c r="M317" s="9">
        <v>844.38199999999995</v>
      </c>
    </row>
    <row r="318" spans="1:13" x14ac:dyDescent="0.35">
      <c r="A318" t="s">
        <v>2141</v>
      </c>
      <c r="B318">
        <f t="shared" si="4"/>
        <v>2024</v>
      </c>
      <c r="C318" s="8">
        <v>45435</v>
      </c>
      <c r="D318" t="s">
        <v>835</v>
      </c>
      <c r="E318" t="s">
        <v>1655</v>
      </c>
      <c r="F318" t="s">
        <v>1788</v>
      </c>
      <c r="G318" s="4">
        <v>3</v>
      </c>
      <c r="H318">
        <f>Sales_Fact__2[[#This Row],[Unit_Price]]*Sales_Fact__2[[#This Row],[Quantity]]</f>
        <v>2932.6499999999996</v>
      </c>
      <c r="I318" s="9">
        <v>977.55</v>
      </c>
      <c r="J318" s="9">
        <f>Sales_Fact__2[[#This Row],[Unit_Price]]*Sales_Fact__2[[#This Row],[Quantity]]</f>
        <v>2932.6499999999996</v>
      </c>
      <c r="K318">
        <v>0.02</v>
      </c>
      <c r="L318" t="s">
        <v>1825</v>
      </c>
      <c r="M318" s="9">
        <v>2873.9969999999989</v>
      </c>
    </row>
    <row r="319" spans="1:13" x14ac:dyDescent="0.35">
      <c r="A319" t="s">
        <v>2142</v>
      </c>
      <c r="B319">
        <f t="shared" si="4"/>
        <v>2025</v>
      </c>
      <c r="C319" s="8">
        <v>45823</v>
      </c>
      <c r="D319" t="s">
        <v>1085</v>
      </c>
      <c r="E319" t="s">
        <v>1635</v>
      </c>
      <c r="F319" t="s">
        <v>1809</v>
      </c>
      <c r="G319" s="4">
        <v>1</v>
      </c>
      <c r="H319">
        <f>Sales_Fact__2[[#This Row],[Unit_Price]]*Sales_Fact__2[[#This Row],[Quantity]]</f>
        <v>459.42</v>
      </c>
      <c r="I319" s="9">
        <v>459.42</v>
      </c>
      <c r="J319" s="9">
        <f>Sales_Fact__2[[#This Row],[Unit_Price]]*Sales_Fact__2[[#This Row],[Quantity]]</f>
        <v>459.42</v>
      </c>
      <c r="K319">
        <v>0.28000000000000003</v>
      </c>
      <c r="L319" t="s">
        <v>1828</v>
      </c>
      <c r="M319" s="9">
        <v>330.7824</v>
      </c>
    </row>
    <row r="320" spans="1:13" x14ac:dyDescent="0.35">
      <c r="A320" t="s">
        <v>2143</v>
      </c>
      <c r="B320">
        <f t="shared" si="4"/>
        <v>2025</v>
      </c>
      <c r="C320" s="8">
        <v>45663</v>
      </c>
      <c r="D320" t="s">
        <v>317</v>
      </c>
      <c r="E320" t="s">
        <v>1548</v>
      </c>
      <c r="F320" t="s">
        <v>1768</v>
      </c>
      <c r="G320" s="4">
        <v>2</v>
      </c>
      <c r="H320">
        <f>Sales_Fact__2[[#This Row],[Unit_Price]]*Sales_Fact__2[[#This Row],[Quantity]]</f>
        <v>246.38</v>
      </c>
      <c r="I320" s="9">
        <v>123.19</v>
      </c>
      <c r="J320" s="9">
        <f>Sales_Fact__2[[#This Row],[Unit_Price]]*Sales_Fact__2[[#This Row],[Quantity]]</f>
        <v>246.38</v>
      </c>
      <c r="K320">
        <v>0.19</v>
      </c>
      <c r="L320" t="s">
        <v>1823</v>
      </c>
      <c r="M320" s="9">
        <v>199.56780000000001</v>
      </c>
    </row>
    <row r="321" spans="1:13" x14ac:dyDescent="0.35">
      <c r="A321" t="s">
        <v>2144</v>
      </c>
      <c r="B321">
        <f t="shared" si="4"/>
        <v>2025</v>
      </c>
      <c r="C321" s="8">
        <v>45879</v>
      </c>
      <c r="D321" t="s">
        <v>1120</v>
      </c>
      <c r="E321" t="s">
        <v>1657</v>
      </c>
      <c r="F321" t="s">
        <v>1812</v>
      </c>
      <c r="G321" s="4">
        <v>1</v>
      </c>
      <c r="H321">
        <f>Sales_Fact__2[[#This Row],[Unit_Price]]*Sales_Fact__2[[#This Row],[Quantity]]</f>
        <v>222.95</v>
      </c>
      <c r="I321" s="9">
        <v>222.95</v>
      </c>
      <c r="J321" s="9">
        <f>Sales_Fact__2[[#This Row],[Unit_Price]]*Sales_Fact__2[[#This Row],[Quantity]]</f>
        <v>222.95</v>
      </c>
      <c r="K321">
        <v>0.02</v>
      </c>
      <c r="L321" t="s">
        <v>1825</v>
      </c>
      <c r="M321" s="9">
        <v>218.49100000000001</v>
      </c>
    </row>
    <row r="322" spans="1:13" x14ac:dyDescent="0.35">
      <c r="A322" t="s">
        <v>2145</v>
      </c>
      <c r="B322">
        <f t="shared" ref="B322:B385" si="5">YEAR(C322)</f>
        <v>2025</v>
      </c>
      <c r="C322" s="8">
        <v>45840</v>
      </c>
      <c r="D322" t="s">
        <v>1043</v>
      </c>
      <c r="E322" t="s">
        <v>1611</v>
      </c>
      <c r="F322" t="s">
        <v>1768</v>
      </c>
      <c r="G322" s="4">
        <v>3</v>
      </c>
      <c r="H322">
        <f>Sales_Fact__2[[#This Row],[Unit_Price]]*Sales_Fact__2[[#This Row],[Quantity]]</f>
        <v>1805.79</v>
      </c>
      <c r="I322" s="9">
        <v>601.92999999999995</v>
      </c>
      <c r="J322" s="9">
        <f>Sales_Fact__2[[#This Row],[Unit_Price]]*Sales_Fact__2[[#This Row],[Quantity]]</f>
        <v>1805.79</v>
      </c>
      <c r="K322">
        <v>0.14000000000000001</v>
      </c>
      <c r="L322" t="s">
        <v>1823</v>
      </c>
      <c r="M322" s="9">
        <v>1552.9793999999999</v>
      </c>
    </row>
    <row r="323" spans="1:13" x14ac:dyDescent="0.35">
      <c r="A323" t="s">
        <v>2146</v>
      </c>
      <c r="B323">
        <f t="shared" si="5"/>
        <v>2024</v>
      </c>
      <c r="C323" s="8">
        <v>45380</v>
      </c>
      <c r="D323" t="s">
        <v>938</v>
      </c>
      <c r="E323" t="s">
        <v>1685</v>
      </c>
      <c r="F323" t="s">
        <v>1760</v>
      </c>
      <c r="G323" s="4">
        <v>1</v>
      </c>
      <c r="H323">
        <f>Sales_Fact__2[[#This Row],[Unit_Price]]*Sales_Fact__2[[#This Row],[Quantity]]</f>
        <v>564.1</v>
      </c>
      <c r="I323" s="9">
        <v>564.1</v>
      </c>
      <c r="J323" s="9">
        <f>Sales_Fact__2[[#This Row],[Unit_Price]]*Sales_Fact__2[[#This Row],[Quantity]]</f>
        <v>564.1</v>
      </c>
      <c r="K323">
        <v>0.03</v>
      </c>
      <c r="L323" t="s">
        <v>1823</v>
      </c>
      <c r="M323" s="9">
        <v>547.17700000000002</v>
      </c>
    </row>
    <row r="324" spans="1:13" x14ac:dyDescent="0.35">
      <c r="A324" t="s">
        <v>2147</v>
      </c>
      <c r="B324">
        <f t="shared" si="5"/>
        <v>2025</v>
      </c>
      <c r="C324" s="8">
        <v>45672</v>
      </c>
      <c r="D324" t="s">
        <v>340</v>
      </c>
      <c r="E324" t="s">
        <v>1707</v>
      </c>
      <c r="F324" t="s">
        <v>1772</v>
      </c>
      <c r="G324" s="4">
        <v>1</v>
      </c>
      <c r="H324">
        <f>Sales_Fact__2[[#This Row],[Unit_Price]]*Sales_Fact__2[[#This Row],[Quantity]]</f>
        <v>516.62</v>
      </c>
      <c r="I324" s="9">
        <v>516.62</v>
      </c>
      <c r="J324" s="9">
        <f>Sales_Fact__2[[#This Row],[Unit_Price]]*Sales_Fact__2[[#This Row],[Quantity]]</f>
        <v>516.62</v>
      </c>
      <c r="K324">
        <v>0.18</v>
      </c>
      <c r="L324" t="s">
        <v>1823</v>
      </c>
      <c r="M324" s="9">
        <v>423.62840000000006</v>
      </c>
    </row>
    <row r="325" spans="1:13" x14ac:dyDescent="0.35">
      <c r="A325" t="s">
        <v>2148</v>
      </c>
      <c r="B325">
        <f t="shared" si="5"/>
        <v>2024</v>
      </c>
      <c r="C325" s="8">
        <v>45497</v>
      </c>
      <c r="D325" t="s">
        <v>1356</v>
      </c>
      <c r="E325" t="s">
        <v>1673</v>
      </c>
      <c r="F325" t="s">
        <v>1793</v>
      </c>
      <c r="G325" s="4">
        <v>1</v>
      </c>
      <c r="H325">
        <f>Sales_Fact__2[[#This Row],[Unit_Price]]*Sales_Fact__2[[#This Row],[Quantity]]</f>
        <v>934.75</v>
      </c>
      <c r="I325" s="9">
        <v>934.75</v>
      </c>
      <c r="J325" s="9">
        <f>Sales_Fact__2[[#This Row],[Unit_Price]]*Sales_Fact__2[[#This Row],[Quantity]]</f>
        <v>934.75</v>
      </c>
      <c r="K325">
        <v>0.11</v>
      </c>
      <c r="L325" t="s">
        <v>1825</v>
      </c>
      <c r="M325" s="9">
        <v>831.92750000000001</v>
      </c>
    </row>
    <row r="326" spans="1:13" x14ac:dyDescent="0.35">
      <c r="A326" t="s">
        <v>2149</v>
      </c>
      <c r="B326">
        <f t="shared" si="5"/>
        <v>2024</v>
      </c>
      <c r="C326" s="8">
        <v>45407</v>
      </c>
      <c r="D326" t="s">
        <v>751</v>
      </c>
      <c r="E326" t="s">
        <v>1743</v>
      </c>
      <c r="F326" t="s">
        <v>1778</v>
      </c>
      <c r="G326" s="4">
        <v>4</v>
      </c>
      <c r="H326">
        <f>Sales_Fact__2[[#This Row],[Unit_Price]]*Sales_Fact__2[[#This Row],[Quantity]]</f>
        <v>2193.7600000000002</v>
      </c>
      <c r="I326" s="9">
        <v>548.44000000000005</v>
      </c>
      <c r="J326" s="9">
        <f>Sales_Fact__2[[#This Row],[Unit_Price]]*Sales_Fact__2[[#This Row],[Quantity]]</f>
        <v>2193.7600000000002</v>
      </c>
      <c r="K326">
        <v>0.05</v>
      </c>
      <c r="L326" t="s">
        <v>1825</v>
      </c>
      <c r="M326" s="9">
        <v>2084.0720000000001</v>
      </c>
    </row>
    <row r="327" spans="1:13" x14ac:dyDescent="0.35">
      <c r="A327" t="s">
        <v>2150</v>
      </c>
      <c r="B327">
        <f t="shared" si="5"/>
        <v>2025</v>
      </c>
      <c r="C327" s="8">
        <v>45764</v>
      </c>
      <c r="D327" t="s">
        <v>63</v>
      </c>
      <c r="E327" t="s">
        <v>1621</v>
      </c>
      <c r="F327" t="s">
        <v>1765</v>
      </c>
      <c r="G327" s="4">
        <v>3</v>
      </c>
      <c r="H327">
        <f>Sales_Fact__2[[#This Row],[Unit_Price]]*Sales_Fact__2[[#This Row],[Quantity]]</f>
        <v>1083.33</v>
      </c>
      <c r="I327" s="9">
        <v>361.11</v>
      </c>
      <c r="J327" s="9">
        <f>Sales_Fact__2[[#This Row],[Unit_Price]]*Sales_Fact__2[[#This Row],[Quantity]]</f>
        <v>1083.33</v>
      </c>
      <c r="K327">
        <v>0.06</v>
      </c>
      <c r="L327" t="s">
        <v>1823</v>
      </c>
      <c r="M327" s="9">
        <v>1018.3302</v>
      </c>
    </row>
    <row r="328" spans="1:13" x14ac:dyDescent="0.35">
      <c r="A328" t="s">
        <v>2151</v>
      </c>
      <c r="B328">
        <f t="shared" si="5"/>
        <v>2025</v>
      </c>
      <c r="C328" s="8">
        <v>45924</v>
      </c>
      <c r="D328" t="s">
        <v>615</v>
      </c>
      <c r="E328" t="s">
        <v>1573</v>
      </c>
      <c r="F328" t="s">
        <v>1756</v>
      </c>
      <c r="G328" s="4">
        <v>2</v>
      </c>
      <c r="H328">
        <f>Sales_Fact__2[[#This Row],[Unit_Price]]*Sales_Fact__2[[#This Row],[Quantity]]</f>
        <v>1220.74</v>
      </c>
      <c r="I328" s="9">
        <v>610.37</v>
      </c>
      <c r="J328" s="9">
        <f>Sales_Fact__2[[#This Row],[Unit_Price]]*Sales_Fact__2[[#This Row],[Quantity]]</f>
        <v>1220.74</v>
      </c>
      <c r="K328">
        <v>0.1</v>
      </c>
      <c r="L328" t="s">
        <v>1825</v>
      </c>
      <c r="M328" s="9">
        <v>1098.6659999999999</v>
      </c>
    </row>
    <row r="329" spans="1:13" x14ac:dyDescent="0.35">
      <c r="A329" t="s">
        <v>2152</v>
      </c>
      <c r="B329">
        <f t="shared" si="5"/>
        <v>2023</v>
      </c>
      <c r="C329" s="8">
        <v>45240</v>
      </c>
      <c r="D329" t="s">
        <v>1049</v>
      </c>
      <c r="E329" t="s">
        <v>1649</v>
      </c>
      <c r="F329" t="s">
        <v>1803</v>
      </c>
      <c r="G329" s="4">
        <v>1</v>
      </c>
      <c r="H329">
        <f>Sales_Fact__2[[#This Row],[Unit_Price]]*Sales_Fact__2[[#This Row],[Quantity]]</f>
        <v>272.2</v>
      </c>
      <c r="I329" s="9">
        <v>272.2</v>
      </c>
      <c r="J329" s="9">
        <f>Sales_Fact__2[[#This Row],[Unit_Price]]*Sales_Fact__2[[#This Row],[Quantity]]</f>
        <v>272.2</v>
      </c>
      <c r="K329">
        <v>0.3</v>
      </c>
      <c r="L329" t="s">
        <v>1823</v>
      </c>
      <c r="M329" s="9">
        <v>190.54</v>
      </c>
    </row>
    <row r="330" spans="1:13" x14ac:dyDescent="0.35">
      <c r="A330" t="s">
        <v>2153</v>
      </c>
      <c r="B330">
        <f t="shared" si="5"/>
        <v>2024</v>
      </c>
      <c r="C330" s="8">
        <v>45349</v>
      </c>
      <c r="D330" t="s">
        <v>1356</v>
      </c>
      <c r="E330" t="s">
        <v>1701</v>
      </c>
      <c r="F330" t="s">
        <v>1775</v>
      </c>
      <c r="G330" s="4">
        <v>3</v>
      </c>
      <c r="H330">
        <f>Sales_Fact__2[[#This Row],[Unit_Price]]*Sales_Fact__2[[#This Row],[Quantity]]</f>
        <v>1719.3000000000002</v>
      </c>
      <c r="I330" s="9">
        <v>573.1</v>
      </c>
      <c r="J330" s="9">
        <f>Sales_Fact__2[[#This Row],[Unit_Price]]*Sales_Fact__2[[#This Row],[Quantity]]</f>
        <v>1719.3000000000002</v>
      </c>
      <c r="K330">
        <v>0.16</v>
      </c>
      <c r="L330" t="s">
        <v>1828</v>
      </c>
      <c r="M330" s="9">
        <v>1444.212</v>
      </c>
    </row>
    <row r="331" spans="1:13" x14ac:dyDescent="0.35">
      <c r="A331" t="s">
        <v>2154</v>
      </c>
      <c r="B331">
        <f t="shared" si="5"/>
        <v>2025</v>
      </c>
      <c r="C331" s="8">
        <v>45756</v>
      </c>
      <c r="D331" t="s">
        <v>1013</v>
      </c>
      <c r="E331" t="s">
        <v>1556</v>
      </c>
      <c r="F331" t="s">
        <v>1751</v>
      </c>
      <c r="G331" s="4">
        <v>4</v>
      </c>
      <c r="H331">
        <f>Sales_Fact__2[[#This Row],[Unit_Price]]*Sales_Fact__2[[#This Row],[Quantity]]</f>
        <v>98.88</v>
      </c>
      <c r="I331" s="9">
        <v>24.72</v>
      </c>
      <c r="J331" s="9">
        <f>Sales_Fact__2[[#This Row],[Unit_Price]]*Sales_Fact__2[[#This Row],[Quantity]]</f>
        <v>98.88</v>
      </c>
      <c r="K331">
        <v>0.28000000000000003</v>
      </c>
      <c r="L331" t="s">
        <v>1823</v>
      </c>
      <c r="M331" s="9">
        <v>71.193599999999989</v>
      </c>
    </row>
    <row r="332" spans="1:13" x14ac:dyDescent="0.35">
      <c r="A332" t="s">
        <v>2155</v>
      </c>
      <c r="B332">
        <f t="shared" si="5"/>
        <v>2024</v>
      </c>
      <c r="C332" s="8">
        <v>45478</v>
      </c>
      <c r="D332" t="s">
        <v>802</v>
      </c>
      <c r="E332" t="s">
        <v>1564</v>
      </c>
      <c r="F332" t="s">
        <v>1785</v>
      </c>
      <c r="G332" s="4">
        <v>3</v>
      </c>
      <c r="H332">
        <f>Sales_Fact__2[[#This Row],[Unit_Price]]*Sales_Fact__2[[#This Row],[Quantity]]</f>
        <v>806.67</v>
      </c>
      <c r="I332" s="9">
        <v>268.89</v>
      </c>
      <c r="J332" s="9">
        <f>Sales_Fact__2[[#This Row],[Unit_Price]]*Sales_Fact__2[[#This Row],[Quantity]]</f>
        <v>806.67</v>
      </c>
      <c r="K332">
        <v>7.0000000000000007E-2</v>
      </c>
      <c r="L332" t="s">
        <v>1828</v>
      </c>
      <c r="M332" s="9">
        <v>750.20309999999995</v>
      </c>
    </row>
    <row r="333" spans="1:13" x14ac:dyDescent="0.35">
      <c r="A333" t="s">
        <v>2156</v>
      </c>
      <c r="B333">
        <f t="shared" si="5"/>
        <v>2025</v>
      </c>
      <c r="C333" s="8">
        <v>45890</v>
      </c>
      <c r="D333" t="s">
        <v>820</v>
      </c>
      <c r="E333" t="s">
        <v>1683</v>
      </c>
      <c r="F333" t="s">
        <v>1785</v>
      </c>
      <c r="G333" s="4">
        <v>1</v>
      </c>
      <c r="H333">
        <f>Sales_Fact__2[[#This Row],[Unit_Price]]*Sales_Fact__2[[#This Row],[Quantity]]</f>
        <v>78.5</v>
      </c>
      <c r="I333" s="9">
        <v>78.5</v>
      </c>
      <c r="J333" s="9">
        <f>Sales_Fact__2[[#This Row],[Unit_Price]]*Sales_Fact__2[[#This Row],[Quantity]]</f>
        <v>78.5</v>
      </c>
      <c r="K333">
        <v>0.17</v>
      </c>
      <c r="L333" t="s">
        <v>1828</v>
      </c>
      <c r="M333" s="9">
        <v>65.155000000000001</v>
      </c>
    </row>
    <row r="334" spans="1:13" x14ac:dyDescent="0.35">
      <c r="A334" t="s">
        <v>2157</v>
      </c>
      <c r="B334">
        <f t="shared" si="5"/>
        <v>2025</v>
      </c>
      <c r="C334" s="8">
        <v>45815</v>
      </c>
      <c r="D334" t="s">
        <v>454</v>
      </c>
      <c r="E334" t="s">
        <v>1619</v>
      </c>
      <c r="F334" t="s">
        <v>1768</v>
      </c>
      <c r="G334" s="4">
        <v>3</v>
      </c>
      <c r="H334">
        <f>Sales_Fact__2[[#This Row],[Unit_Price]]*Sales_Fact__2[[#This Row],[Quantity]]</f>
        <v>1198.26</v>
      </c>
      <c r="I334" s="9">
        <v>399.42</v>
      </c>
      <c r="J334" s="9">
        <f>Sales_Fact__2[[#This Row],[Unit_Price]]*Sales_Fact__2[[#This Row],[Quantity]]</f>
        <v>1198.26</v>
      </c>
      <c r="K334">
        <v>0.02</v>
      </c>
      <c r="L334" t="s">
        <v>1823</v>
      </c>
      <c r="M334" s="9">
        <v>1174.2947999999999</v>
      </c>
    </row>
    <row r="335" spans="1:13" x14ac:dyDescent="0.35">
      <c r="A335" t="s">
        <v>2158</v>
      </c>
      <c r="B335">
        <f t="shared" si="5"/>
        <v>2025</v>
      </c>
      <c r="C335" s="8">
        <v>45891</v>
      </c>
      <c r="D335" t="s">
        <v>306</v>
      </c>
      <c r="E335" t="s">
        <v>1609</v>
      </c>
      <c r="F335" t="s">
        <v>1812</v>
      </c>
      <c r="G335" s="4">
        <v>3</v>
      </c>
      <c r="H335">
        <f>Sales_Fact__2[[#This Row],[Unit_Price]]*Sales_Fact__2[[#This Row],[Quantity]]</f>
        <v>1367.46</v>
      </c>
      <c r="I335" s="9">
        <v>455.82</v>
      </c>
      <c r="J335" s="9">
        <f>Sales_Fact__2[[#This Row],[Unit_Price]]*Sales_Fact__2[[#This Row],[Quantity]]</f>
        <v>1367.46</v>
      </c>
      <c r="K335">
        <v>0.01</v>
      </c>
      <c r="L335" t="s">
        <v>1825</v>
      </c>
      <c r="M335" s="9">
        <v>1353.7854</v>
      </c>
    </row>
    <row r="336" spans="1:13" x14ac:dyDescent="0.35">
      <c r="A336" t="s">
        <v>2159</v>
      </c>
      <c r="B336">
        <f t="shared" si="5"/>
        <v>2024</v>
      </c>
      <c r="C336" s="8">
        <v>45609</v>
      </c>
      <c r="D336" t="s">
        <v>1094</v>
      </c>
      <c r="E336" t="s">
        <v>1647</v>
      </c>
      <c r="F336" t="s">
        <v>1772</v>
      </c>
      <c r="G336" s="4">
        <v>2</v>
      </c>
      <c r="H336">
        <f>Sales_Fact__2[[#This Row],[Unit_Price]]*Sales_Fact__2[[#This Row],[Quantity]]</f>
        <v>1226.46</v>
      </c>
      <c r="I336" s="9">
        <v>613.23</v>
      </c>
      <c r="J336" s="9">
        <f>Sales_Fact__2[[#This Row],[Unit_Price]]*Sales_Fact__2[[#This Row],[Quantity]]</f>
        <v>1226.46</v>
      </c>
      <c r="K336">
        <v>0.15</v>
      </c>
      <c r="L336" t="s">
        <v>1825</v>
      </c>
      <c r="M336" s="9">
        <v>1042.491</v>
      </c>
    </row>
    <row r="337" spans="1:13" x14ac:dyDescent="0.35">
      <c r="A337" t="s">
        <v>2160</v>
      </c>
      <c r="B337">
        <f t="shared" si="5"/>
        <v>2024</v>
      </c>
      <c r="C337" s="8">
        <v>45309</v>
      </c>
      <c r="D337" t="s">
        <v>1413</v>
      </c>
      <c r="E337" t="s">
        <v>1548</v>
      </c>
      <c r="F337" t="s">
        <v>1798</v>
      </c>
      <c r="G337" s="4">
        <v>4</v>
      </c>
      <c r="H337">
        <f>Sales_Fact__2[[#This Row],[Unit_Price]]*Sales_Fact__2[[#This Row],[Quantity]]</f>
        <v>3887.6</v>
      </c>
      <c r="I337" s="9">
        <v>971.9</v>
      </c>
      <c r="J337" s="9">
        <f>Sales_Fact__2[[#This Row],[Unit_Price]]*Sales_Fact__2[[#This Row],[Quantity]]</f>
        <v>3887.6</v>
      </c>
      <c r="K337">
        <v>0.28000000000000003</v>
      </c>
      <c r="L337" t="s">
        <v>1825</v>
      </c>
      <c r="M337" s="9">
        <v>2799.0720000000001</v>
      </c>
    </row>
    <row r="338" spans="1:13" x14ac:dyDescent="0.35">
      <c r="A338" t="s">
        <v>2161</v>
      </c>
      <c r="B338">
        <f t="shared" si="5"/>
        <v>2024</v>
      </c>
      <c r="C338" s="8">
        <v>45519</v>
      </c>
      <c r="D338" t="s">
        <v>137</v>
      </c>
      <c r="E338" t="s">
        <v>1603</v>
      </c>
      <c r="F338" t="s">
        <v>1778</v>
      </c>
      <c r="G338" s="4">
        <v>3</v>
      </c>
      <c r="H338">
        <f>Sales_Fact__2[[#This Row],[Unit_Price]]*Sales_Fact__2[[#This Row],[Quantity]]</f>
        <v>2654.7599999999998</v>
      </c>
      <c r="I338" s="9">
        <v>884.92</v>
      </c>
      <c r="J338" s="9">
        <f>Sales_Fact__2[[#This Row],[Unit_Price]]*Sales_Fact__2[[#This Row],[Quantity]]</f>
        <v>2654.7599999999998</v>
      </c>
      <c r="K338">
        <v>0.06</v>
      </c>
      <c r="L338" t="s">
        <v>1825</v>
      </c>
      <c r="M338" s="9">
        <v>2495.4744000000001</v>
      </c>
    </row>
    <row r="339" spans="1:13" x14ac:dyDescent="0.35">
      <c r="A339" t="s">
        <v>2162</v>
      </c>
      <c r="B339">
        <f t="shared" si="5"/>
        <v>2025</v>
      </c>
      <c r="C339" s="8">
        <v>45921</v>
      </c>
      <c r="D339" t="s">
        <v>313</v>
      </c>
      <c r="E339" t="s">
        <v>1561</v>
      </c>
      <c r="F339" t="s">
        <v>1785</v>
      </c>
      <c r="G339" s="4">
        <v>1</v>
      </c>
      <c r="H339">
        <f>Sales_Fact__2[[#This Row],[Unit_Price]]*Sales_Fact__2[[#This Row],[Quantity]]</f>
        <v>125</v>
      </c>
      <c r="I339" s="9">
        <v>125</v>
      </c>
      <c r="J339" s="9">
        <f>Sales_Fact__2[[#This Row],[Unit_Price]]*Sales_Fact__2[[#This Row],[Quantity]]</f>
        <v>125</v>
      </c>
      <c r="K339">
        <v>0.23</v>
      </c>
      <c r="L339" t="s">
        <v>1823</v>
      </c>
      <c r="M339" s="9">
        <v>96.25</v>
      </c>
    </row>
    <row r="340" spans="1:13" x14ac:dyDescent="0.35">
      <c r="A340" t="s">
        <v>2163</v>
      </c>
      <c r="B340">
        <f t="shared" si="5"/>
        <v>2024</v>
      </c>
      <c r="C340" s="8">
        <v>45465</v>
      </c>
      <c r="D340" t="s">
        <v>440</v>
      </c>
      <c r="E340" t="s">
        <v>1567</v>
      </c>
      <c r="F340" t="s">
        <v>1800</v>
      </c>
      <c r="G340" s="4">
        <v>2</v>
      </c>
      <c r="H340">
        <f>Sales_Fact__2[[#This Row],[Unit_Price]]*Sales_Fact__2[[#This Row],[Quantity]]</f>
        <v>376.5</v>
      </c>
      <c r="I340" s="9">
        <v>188.25</v>
      </c>
      <c r="J340" s="9">
        <f>Sales_Fact__2[[#This Row],[Unit_Price]]*Sales_Fact__2[[#This Row],[Quantity]]</f>
        <v>376.5</v>
      </c>
      <c r="K340">
        <v>0.08</v>
      </c>
      <c r="L340" t="s">
        <v>1825</v>
      </c>
      <c r="M340" s="9">
        <v>346.38</v>
      </c>
    </row>
    <row r="341" spans="1:13" x14ac:dyDescent="0.35">
      <c r="A341" t="s">
        <v>2164</v>
      </c>
      <c r="B341">
        <f t="shared" si="5"/>
        <v>2024</v>
      </c>
      <c r="C341" s="8">
        <v>45303</v>
      </c>
      <c r="D341" t="s">
        <v>718</v>
      </c>
      <c r="E341" t="s">
        <v>1639</v>
      </c>
      <c r="F341" t="s">
        <v>1775</v>
      </c>
      <c r="G341" s="4">
        <v>4</v>
      </c>
      <c r="H341">
        <f>Sales_Fact__2[[#This Row],[Unit_Price]]*Sales_Fact__2[[#This Row],[Quantity]]</f>
        <v>1376.48</v>
      </c>
      <c r="I341" s="9">
        <v>344.12</v>
      </c>
      <c r="J341" s="9">
        <f>Sales_Fact__2[[#This Row],[Unit_Price]]*Sales_Fact__2[[#This Row],[Quantity]]</f>
        <v>1376.48</v>
      </c>
      <c r="K341">
        <v>0.25</v>
      </c>
      <c r="L341" t="s">
        <v>1825</v>
      </c>
      <c r="M341" s="9">
        <v>1032.3599999999999</v>
      </c>
    </row>
    <row r="342" spans="1:13" x14ac:dyDescent="0.35">
      <c r="A342" t="s">
        <v>2165</v>
      </c>
      <c r="B342">
        <f t="shared" si="5"/>
        <v>2023</v>
      </c>
      <c r="C342" s="8">
        <v>45218</v>
      </c>
      <c r="D342" t="s">
        <v>180</v>
      </c>
      <c r="E342" t="s">
        <v>1581</v>
      </c>
      <c r="F342" t="s">
        <v>1812</v>
      </c>
      <c r="G342" s="4">
        <v>3</v>
      </c>
      <c r="H342">
        <f>Sales_Fact__2[[#This Row],[Unit_Price]]*Sales_Fact__2[[#This Row],[Quantity]]</f>
        <v>2993.8500000000004</v>
      </c>
      <c r="I342" s="9">
        <v>997.95</v>
      </c>
      <c r="J342" s="9">
        <f>Sales_Fact__2[[#This Row],[Unit_Price]]*Sales_Fact__2[[#This Row],[Quantity]]</f>
        <v>2993.8500000000004</v>
      </c>
      <c r="K342">
        <v>0.09</v>
      </c>
      <c r="L342" t="s">
        <v>1828</v>
      </c>
      <c r="M342" s="9">
        <v>2724.4034999999999</v>
      </c>
    </row>
    <row r="343" spans="1:13" x14ac:dyDescent="0.35">
      <c r="A343" t="s">
        <v>2166</v>
      </c>
      <c r="B343">
        <f t="shared" si="5"/>
        <v>2025</v>
      </c>
      <c r="C343" s="8">
        <v>45727</v>
      </c>
      <c r="D343" t="s">
        <v>504</v>
      </c>
      <c r="E343" t="s">
        <v>1569</v>
      </c>
      <c r="F343" t="s">
        <v>1800</v>
      </c>
      <c r="G343" s="4">
        <v>3</v>
      </c>
      <c r="H343">
        <f>Sales_Fact__2[[#This Row],[Unit_Price]]*Sales_Fact__2[[#This Row],[Quantity]]</f>
        <v>364.92</v>
      </c>
      <c r="I343" s="9">
        <v>121.64</v>
      </c>
      <c r="J343" s="9">
        <f>Sales_Fact__2[[#This Row],[Unit_Price]]*Sales_Fact__2[[#This Row],[Quantity]]</f>
        <v>364.92</v>
      </c>
      <c r="K343">
        <v>7.0000000000000007E-2</v>
      </c>
      <c r="L343" t="s">
        <v>1825</v>
      </c>
      <c r="M343" s="9">
        <v>339.37560000000002</v>
      </c>
    </row>
    <row r="344" spans="1:13" x14ac:dyDescent="0.35">
      <c r="A344" t="s">
        <v>2167</v>
      </c>
      <c r="B344">
        <f t="shared" si="5"/>
        <v>2024</v>
      </c>
      <c r="C344" s="8">
        <v>45557</v>
      </c>
      <c r="D344" t="s">
        <v>715</v>
      </c>
      <c r="E344" t="s">
        <v>1683</v>
      </c>
      <c r="F344" t="s">
        <v>1788</v>
      </c>
      <c r="G344" s="4">
        <v>2</v>
      </c>
      <c r="H344">
        <f>Sales_Fact__2[[#This Row],[Unit_Price]]*Sales_Fact__2[[#This Row],[Quantity]]</f>
        <v>1385.44</v>
      </c>
      <c r="I344" s="9">
        <v>692.72</v>
      </c>
      <c r="J344" s="9">
        <f>Sales_Fact__2[[#This Row],[Unit_Price]]*Sales_Fact__2[[#This Row],[Quantity]]</f>
        <v>1385.44</v>
      </c>
      <c r="K344">
        <v>0.13</v>
      </c>
      <c r="L344" t="s">
        <v>1825</v>
      </c>
      <c r="M344" s="9">
        <v>1205.3327999999999</v>
      </c>
    </row>
    <row r="345" spans="1:13" x14ac:dyDescent="0.35">
      <c r="A345" t="s">
        <v>2168</v>
      </c>
      <c r="B345">
        <f t="shared" si="5"/>
        <v>2024</v>
      </c>
      <c r="C345" s="8">
        <v>45623</v>
      </c>
      <c r="D345" t="s">
        <v>114</v>
      </c>
      <c r="E345" t="s">
        <v>1595</v>
      </c>
      <c r="F345" t="s">
        <v>1812</v>
      </c>
      <c r="G345" s="4">
        <v>3</v>
      </c>
      <c r="H345">
        <f>Sales_Fact__2[[#This Row],[Unit_Price]]*Sales_Fact__2[[#This Row],[Quantity]]</f>
        <v>2383.77</v>
      </c>
      <c r="I345" s="9">
        <v>794.59</v>
      </c>
      <c r="J345" s="9">
        <f>Sales_Fact__2[[#This Row],[Unit_Price]]*Sales_Fact__2[[#This Row],[Quantity]]</f>
        <v>2383.77</v>
      </c>
      <c r="K345">
        <v>0.03</v>
      </c>
      <c r="L345" t="s">
        <v>1825</v>
      </c>
      <c r="M345" s="9">
        <v>2312.2568999999999</v>
      </c>
    </row>
    <row r="346" spans="1:13" x14ac:dyDescent="0.35">
      <c r="A346" t="s">
        <v>2169</v>
      </c>
      <c r="B346">
        <f t="shared" si="5"/>
        <v>2023</v>
      </c>
      <c r="C346" s="8">
        <v>45224</v>
      </c>
      <c r="D346" t="s">
        <v>67</v>
      </c>
      <c r="E346" t="s">
        <v>1599</v>
      </c>
      <c r="F346" t="s">
        <v>1785</v>
      </c>
      <c r="G346" s="4">
        <v>1</v>
      </c>
      <c r="H346">
        <f>Sales_Fact__2[[#This Row],[Unit_Price]]*Sales_Fact__2[[#This Row],[Quantity]]</f>
        <v>907.95</v>
      </c>
      <c r="I346" s="9">
        <v>907.95</v>
      </c>
      <c r="J346" s="9">
        <f>Sales_Fact__2[[#This Row],[Unit_Price]]*Sales_Fact__2[[#This Row],[Quantity]]</f>
        <v>907.95</v>
      </c>
      <c r="K346">
        <v>0.1</v>
      </c>
      <c r="L346" t="s">
        <v>1825</v>
      </c>
      <c r="M346" s="9">
        <v>817.1550000000002</v>
      </c>
    </row>
    <row r="347" spans="1:13" x14ac:dyDescent="0.35">
      <c r="A347" t="s">
        <v>2170</v>
      </c>
      <c r="B347">
        <f t="shared" si="5"/>
        <v>2025</v>
      </c>
      <c r="C347" s="8">
        <v>45940</v>
      </c>
      <c r="D347" t="s">
        <v>910</v>
      </c>
      <c r="E347" t="s">
        <v>1647</v>
      </c>
      <c r="F347" t="s">
        <v>1751</v>
      </c>
      <c r="G347" s="4">
        <v>2</v>
      </c>
      <c r="H347">
        <f>Sales_Fact__2[[#This Row],[Unit_Price]]*Sales_Fact__2[[#This Row],[Quantity]]</f>
        <v>1321.62</v>
      </c>
      <c r="I347" s="9">
        <v>660.81</v>
      </c>
      <c r="J347" s="9">
        <f>Sales_Fact__2[[#This Row],[Unit_Price]]*Sales_Fact__2[[#This Row],[Quantity]]</f>
        <v>1321.62</v>
      </c>
      <c r="K347">
        <v>0.18</v>
      </c>
      <c r="L347" t="s">
        <v>1823</v>
      </c>
      <c r="M347" s="9">
        <v>1083.7284</v>
      </c>
    </row>
    <row r="348" spans="1:13" x14ac:dyDescent="0.35">
      <c r="A348" t="s">
        <v>2171</v>
      </c>
      <c r="B348">
        <f t="shared" si="5"/>
        <v>2025</v>
      </c>
      <c r="C348" s="8">
        <v>45915</v>
      </c>
      <c r="D348" t="s">
        <v>226</v>
      </c>
      <c r="E348" t="s">
        <v>1649</v>
      </c>
      <c r="F348" t="s">
        <v>1781</v>
      </c>
      <c r="G348" s="4">
        <v>3</v>
      </c>
      <c r="H348">
        <f>Sales_Fact__2[[#This Row],[Unit_Price]]*Sales_Fact__2[[#This Row],[Quantity]]</f>
        <v>1694.8200000000002</v>
      </c>
      <c r="I348" s="9">
        <v>564.94000000000005</v>
      </c>
      <c r="J348" s="9">
        <f>Sales_Fact__2[[#This Row],[Unit_Price]]*Sales_Fact__2[[#This Row],[Quantity]]</f>
        <v>1694.8200000000002</v>
      </c>
      <c r="K348">
        <v>0.22</v>
      </c>
      <c r="L348" t="s">
        <v>1828</v>
      </c>
      <c r="M348" s="9">
        <v>1321.9595999999999</v>
      </c>
    </row>
    <row r="349" spans="1:13" x14ac:dyDescent="0.35">
      <c r="A349" t="s">
        <v>2172</v>
      </c>
      <c r="B349">
        <f t="shared" si="5"/>
        <v>2024</v>
      </c>
      <c r="C349" s="8">
        <v>45541</v>
      </c>
      <c r="D349" t="s">
        <v>204</v>
      </c>
      <c r="E349" t="s">
        <v>1577</v>
      </c>
      <c r="F349" t="s">
        <v>1800</v>
      </c>
      <c r="G349" s="4">
        <v>2</v>
      </c>
      <c r="H349">
        <f>Sales_Fact__2[[#This Row],[Unit_Price]]*Sales_Fact__2[[#This Row],[Quantity]]</f>
        <v>560.74</v>
      </c>
      <c r="I349" s="9">
        <v>280.37</v>
      </c>
      <c r="J349" s="9">
        <f>Sales_Fact__2[[#This Row],[Unit_Price]]*Sales_Fact__2[[#This Row],[Quantity]]</f>
        <v>560.74</v>
      </c>
      <c r="K349">
        <v>0.22</v>
      </c>
      <c r="L349" t="s">
        <v>1828</v>
      </c>
      <c r="M349" s="9">
        <v>437.37720000000002</v>
      </c>
    </row>
    <row r="350" spans="1:13" x14ac:dyDescent="0.35">
      <c r="A350" t="s">
        <v>2173</v>
      </c>
      <c r="B350">
        <f t="shared" si="5"/>
        <v>2024</v>
      </c>
      <c r="C350" s="8">
        <v>45489</v>
      </c>
      <c r="D350" t="s">
        <v>1162</v>
      </c>
      <c r="E350" t="s">
        <v>1647</v>
      </c>
      <c r="F350" t="s">
        <v>1765</v>
      </c>
      <c r="G350" s="4">
        <v>2</v>
      </c>
      <c r="H350">
        <f>Sales_Fact__2[[#This Row],[Unit_Price]]*Sales_Fact__2[[#This Row],[Quantity]]</f>
        <v>170.46</v>
      </c>
      <c r="I350" s="9">
        <v>85.23</v>
      </c>
      <c r="J350" s="9">
        <f>Sales_Fact__2[[#This Row],[Unit_Price]]*Sales_Fact__2[[#This Row],[Quantity]]</f>
        <v>170.46</v>
      </c>
      <c r="K350">
        <v>0.13</v>
      </c>
      <c r="L350" t="s">
        <v>1823</v>
      </c>
      <c r="M350" s="9">
        <v>148.30019999999999</v>
      </c>
    </row>
    <row r="351" spans="1:13" x14ac:dyDescent="0.35">
      <c r="A351" t="s">
        <v>2174</v>
      </c>
      <c r="B351">
        <f t="shared" si="5"/>
        <v>2025</v>
      </c>
      <c r="C351" s="8">
        <v>45748</v>
      </c>
      <c r="D351" t="s">
        <v>983</v>
      </c>
      <c r="E351" t="s">
        <v>1601</v>
      </c>
      <c r="F351" t="s">
        <v>1796</v>
      </c>
      <c r="G351" s="4">
        <v>2</v>
      </c>
      <c r="H351">
        <f>Sales_Fact__2[[#This Row],[Unit_Price]]*Sales_Fact__2[[#This Row],[Quantity]]</f>
        <v>1126.5999999999999</v>
      </c>
      <c r="I351" s="9">
        <v>563.29999999999995</v>
      </c>
      <c r="J351" s="9">
        <f>Sales_Fact__2[[#This Row],[Unit_Price]]*Sales_Fact__2[[#This Row],[Quantity]]</f>
        <v>1126.5999999999999</v>
      </c>
      <c r="K351">
        <v>0.26</v>
      </c>
      <c r="L351" t="s">
        <v>1823</v>
      </c>
      <c r="M351" s="9">
        <v>833.68399999999997</v>
      </c>
    </row>
    <row r="352" spans="1:13" x14ac:dyDescent="0.35">
      <c r="A352" t="s">
        <v>2175</v>
      </c>
      <c r="B352">
        <f t="shared" si="5"/>
        <v>2024</v>
      </c>
      <c r="C352" s="8">
        <v>45309</v>
      </c>
      <c r="D352" t="s">
        <v>134</v>
      </c>
      <c r="E352" t="s">
        <v>1707</v>
      </c>
      <c r="F352" t="s">
        <v>1809</v>
      </c>
      <c r="G352" s="4">
        <v>2</v>
      </c>
      <c r="H352">
        <f>Sales_Fact__2[[#This Row],[Unit_Price]]*Sales_Fact__2[[#This Row],[Quantity]]</f>
        <v>1655.62</v>
      </c>
      <c r="I352" s="9">
        <v>827.81</v>
      </c>
      <c r="J352" s="9">
        <f>Sales_Fact__2[[#This Row],[Unit_Price]]*Sales_Fact__2[[#This Row],[Quantity]]</f>
        <v>1655.62</v>
      </c>
      <c r="K352">
        <v>0.04</v>
      </c>
      <c r="L352" t="s">
        <v>1825</v>
      </c>
      <c r="M352" s="9">
        <v>1589.3951999999999</v>
      </c>
    </row>
    <row r="353" spans="1:13" x14ac:dyDescent="0.35">
      <c r="A353" t="s">
        <v>2176</v>
      </c>
      <c r="B353">
        <f t="shared" si="5"/>
        <v>2024</v>
      </c>
      <c r="C353" s="8">
        <v>45621</v>
      </c>
      <c r="D353" t="s">
        <v>695</v>
      </c>
      <c r="E353" t="s">
        <v>1571</v>
      </c>
      <c r="F353" t="s">
        <v>1809</v>
      </c>
      <c r="G353" s="4">
        <v>3</v>
      </c>
      <c r="H353">
        <f>Sales_Fact__2[[#This Row],[Unit_Price]]*Sales_Fact__2[[#This Row],[Quantity]]</f>
        <v>2633.13</v>
      </c>
      <c r="I353" s="9">
        <v>877.71</v>
      </c>
      <c r="J353" s="9">
        <f>Sales_Fact__2[[#This Row],[Unit_Price]]*Sales_Fact__2[[#This Row],[Quantity]]</f>
        <v>2633.13</v>
      </c>
      <c r="K353">
        <v>0.12</v>
      </c>
      <c r="L353" t="s">
        <v>1825</v>
      </c>
      <c r="M353" s="9">
        <v>2317.1543999999999</v>
      </c>
    </row>
    <row r="354" spans="1:13" x14ac:dyDescent="0.35">
      <c r="A354" t="s">
        <v>2177</v>
      </c>
      <c r="B354">
        <f t="shared" si="5"/>
        <v>2024</v>
      </c>
      <c r="C354" s="8">
        <v>45603</v>
      </c>
      <c r="D354" t="s">
        <v>820</v>
      </c>
      <c r="E354" t="s">
        <v>1661</v>
      </c>
      <c r="F354" t="s">
        <v>1785</v>
      </c>
      <c r="G354" s="4">
        <v>4</v>
      </c>
      <c r="H354">
        <f>Sales_Fact__2[[#This Row],[Unit_Price]]*Sales_Fact__2[[#This Row],[Quantity]]</f>
        <v>1954.24</v>
      </c>
      <c r="I354" s="9">
        <v>488.56</v>
      </c>
      <c r="J354" s="9">
        <f>Sales_Fact__2[[#This Row],[Unit_Price]]*Sales_Fact__2[[#This Row],[Quantity]]</f>
        <v>1954.24</v>
      </c>
      <c r="K354">
        <v>0.26</v>
      </c>
      <c r="L354" t="s">
        <v>1828</v>
      </c>
      <c r="M354" s="9">
        <v>1446.1376</v>
      </c>
    </row>
    <row r="355" spans="1:13" x14ac:dyDescent="0.35">
      <c r="A355" t="s">
        <v>2178</v>
      </c>
      <c r="B355">
        <f t="shared" si="5"/>
        <v>2024</v>
      </c>
      <c r="C355" s="8">
        <v>45501</v>
      </c>
      <c r="D355" t="s">
        <v>368</v>
      </c>
      <c r="E355" t="s">
        <v>1597</v>
      </c>
      <c r="F355" t="s">
        <v>1793</v>
      </c>
      <c r="G355" s="4">
        <v>4</v>
      </c>
      <c r="H355">
        <f>Sales_Fact__2[[#This Row],[Unit_Price]]*Sales_Fact__2[[#This Row],[Quantity]]</f>
        <v>703.64</v>
      </c>
      <c r="I355" s="9">
        <v>175.91</v>
      </c>
      <c r="J355" s="9">
        <f>Sales_Fact__2[[#This Row],[Unit_Price]]*Sales_Fact__2[[#This Row],[Quantity]]</f>
        <v>703.64</v>
      </c>
      <c r="K355">
        <v>0.13</v>
      </c>
      <c r="L355" t="s">
        <v>1825</v>
      </c>
      <c r="M355" s="9">
        <v>612.16679999999997</v>
      </c>
    </row>
    <row r="356" spans="1:13" x14ac:dyDescent="0.35">
      <c r="A356" t="s">
        <v>2179</v>
      </c>
      <c r="B356">
        <f t="shared" si="5"/>
        <v>2024</v>
      </c>
      <c r="C356" s="8">
        <v>45398</v>
      </c>
      <c r="D356" t="s">
        <v>793</v>
      </c>
      <c r="E356" t="s">
        <v>1721</v>
      </c>
      <c r="F356" t="s">
        <v>1781</v>
      </c>
      <c r="G356" s="4">
        <v>4</v>
      </c>
      <c r="H356">
        <f>Sales_Fact__2[[#This Row],[Unit_Price]]*Sales_Fact__2[[#This Row],[Quantity]]</f>
        <v>1158.6400000000001</v>
      </c>
      <c r="I356" s="9">
        <v>289.66000000000003</v>
      </c>
      <c r="J356" s="9">
        <f>Sales_Fact__2[[#This Row],[Unit_Price]]*Sales_Fact__2[[#This Row],[Quantity]]</f>
        <v>1158.6400000000001</v>
      </c>
      <c r="K356">
        <v>0.25</v>
      </c>
      <c r="L356" t="s">
        <v>1828</v>
      </c>
      <c r="M356" s="9">
        <v>868.98</v>
      </c>
    </row>
    <row r="357" spans="1:13" x14ac:dyDescent="0.35">
      <c r="A357" t="s">
        <v>2180</v>
      </c>
      <c r="B357">
        <f t="shared" si="5"/>
        <v>2024</v>
      </c>
      <c r="C357" s="8">
        <v>45304</v>
      </c>
      <c r="D357" t="s">
        <v>772</v>
      </c>
      <c r="E357" t="s">
        <v>1577</v>
      </c>
      <c r="F357" t="s">
        <v>1800</v>
      </c>
      <c r="G357" s="4">
        <v>2</v>
      </c>
      <c r="H357">
        <f>Sales_Fact__2[[#This Row],[Unit_Price]]*Sales_Fact__2[[#This Row],[Quantity]]</f>
        <v>1798.54</v>
      </c>
      <c r="I357" s="9">
        <v>899.27</v>
      </c>
      <c r="J357" s="9">
        <f>Sales_Fact__2[[#This Row],[Unit_Price]]*Sales_Fact__2[[#This Row],[Quantity]]</f>
        <v>1798.54</v>
      </c>
      <c r="K357">
        <v>0.17</v>
      </c>
      <c r="L357" t="s">
        <v>1823</v>
      </c>
      <c r="M357" s="9">
        <v>1492.7882</v>
      </c>
    </row>
    <row r="358" spans="1:13" x14ac:dyDescent="0.35">
      <c r="A358" t="s">
        <v>2181</v>
      </c>
      <c r="B358">
        <f t="shared" si="5"/>
        <v>2024</v>
      </c>
      <c r="C358" s="8">
        <v>45299</v>
      </c>
      <c r="D358" t="s">
        <v>240</v>
      </c>
      <c r="E358" t="s">
        <v>1583</v>
      </c>
      <c r="F358" t="s">
        <v>1756</v>
      </c>
      <c r="G358" s="4">
        <v>1</v>
      </c>
      <c r="H358">
        <f>Sales_Fact__2[[#This Row],[Unit_Price]]*Sales_Fact__2[[#This Row],[Quantity]]</f>
        <v>691.38</v>
      </c>
      <c r="I358" s="9">
        <v>691.38</v>
      </c>
      <c r="J358" s="9">
        <f>Sales_Fact__2[[#This Row],[Unit_Price]]*Sales_Fact__2[[#This Row],[Quantity]]</f>
        <v>691.38</v>
      </c>
      <c r="K358">
        <v>0.11</v>
      </c>
      <c r="L358" t="s">
        <v>1828</v>
      </c>
      <c r="M358" s="9">
        <v>615.32820000000004</v>
      </c>
    </row>
    <row r="359" spans="1:13" x14ac:dyDescent="0.35">
      <c r="A359" t="s">
        <v>2182</v>
      </c>
      <c r="B359">
        <f t="shared" si="5"/>
        <v>2024</v>
      </c>
      <c r="C359" s="8">
        <v>45564</v>
      </c>
      <c r="D359" t="s">
        <v>549</v>
      </c>
      <c r="E359" t="s">
        <v>1601</v>
      </c>
      <c r="F359" t="s">
        <v>1751</v>
      </c>
      <c r="G359" s="4">
        <v>3</v>
      </c>
      <c r="H359">
        <f>Sales_Fact__2[[#This Row],[Unit_Price]]*Sales_Fact__2[[#This Row],[Quantity]]</f>
        <v>476.15999999999997</v>
      </c>
      <c r="I359" s="9">
        <v>158.72</v>
      </c>
      <c r="J359" s="9">
        <f>Sales_Fact__2[[#This Row],[Unit_Price]]*Sales_Fact__2[[#This Row],[Quantity]]</f>
        <v>476.15999999999997</v>
      </c>
      <c r="K359">
        <v>0.13</v>
      </c>
      <c r="L359" t="s">
        <v>1823</v>
      </c>
      <c r="M359" s="9">
        <v>414.25920000000002</v>
      </c>
    </row>
    <row r="360" spans="1:13" x14ac:dyDescent="0.35">
      <c r="A360" t="s">
        <v>2183</v>
      </c>
      <c r="B360">
        <f t="shared" si="5"/>
        <v>2024</v>
      </c>
      <c r="C360" s="8">
        <v>45413</v>
      </c>
      <c r="D360" t="s">
        <v>683</v>
      </c>
      <c r="E360" t="s">
        <v>1667</v>
      </c>
      <c r="F360" t="s">
        <v>1803</v>
      </c>
      <c r="G360" s="4">
        <v>4</v>
      </c>
      <c r="H360">
        <f>Sales_Fact__2[[#This Row],[Unit_Price]]*Sales_Fact__2[[#This Row],[Quantity]]</f>
        <v>2148.6</v>
      </c>
      <c r="I360" s="9">
        <v>537.15</v>
      </c>
      <c r="J360" s="9">
        <f>Sales_Fact__2[[#This Row],[Unit_Price]]*Sales_Fact__2[[#This Row],[Quantity]]</f>
        <v>2148.6</v>
      </c>
      <c r="K360">
        <v>0.06</v>
      </c>
      <c r="L360" t="s">
        <v>1828</v>
      </c>
      <c r="M360" s="9">
        <v>2019.684</v>
      </c>
    </row>
    <row r="361" spans="1:13" x14ac:dyDescent="0.35">
      <c r="A361" t="s">
        <v>2184</v>
      </c>
      <c r="B361">
        <f t="shared" si="5"/>
        <v>2024</v>
      </c>
      <c r="C361" s="8">
        <v>45480</v>
      </c>
      <c r="D361" t="s">
        <v>1294</v>
      </c>
      <c r="E361" t="s">
        <v>1629</v>
      </c>
      <c r="F361" t="s">
        <v>1785</v>
      </c>
      <c r="G361" s="4">
        <v>3</v>
      </c>
      <c r="H361">
        <f>Sales_Fact__2[[#This Row],[Unit_Price]]*Sales_Fact__2[[#This Row],[Quantity]]</f>
        <v>2315.1000000000004</v>
      </c>
      <c r="I361" s="9">
        <v>771.7</v>
      </c>
      <c r="J361" s="9">
        <f>Sales_Fact__2[[#This Row],[Unit_Price]]*Sales_Fact__2[[#This Row],[Quantity]]</f>
        <v>2315.1000000000004</v>
      </c>
      <c r="K361">
        <v>0.05</v>
      </c>
      <c r="L361" t="s">
        <v>1828</v>
      </c>
      <c r="M361" s="9">
        <v>2199.3449999999998</v>
      </c>
    </row>
    <row r="362" spans="1:13" x14ac:dyDescent="0.35">
      <c r="A362" t="s">
        <v>2185</v>
      </c>
      <c r="B362">
        <f t="shared" si="5"/>
        <v>2024</v>
      </c>
      <c r="C362" s="8">
        <v>45610</v>
      </c>
      <c r="D362" t="s">
        <v>380</v>
      </c>
      <c r="E362" t="s">
        <v>1723</v>
      </c>
      <c r="F362" t="s">
        <v>1756</v>
      </c>
      <c r="G362" s="4">
        <v>4</v>
      </c>
      <c r="H362">
        <f>Sales_Fact__2[[#This Row],[Unit_Price]]*Sales_Fact__2[[#This Row],[Quantity]]</f>
        <v>2709</v>
      </c>
      <c r="I362" s="9">
        <v>677.25</v>
      </c>
      <c r="J362" s="9">
        <f>Sales_Fact__2[[#This Row],[Unit_Price]]*Sales_Fact__2[[#This Row],[Quantity]]</f>
        <v>2709</v>
      </c>
      <c r="K362">
        <v>0.14000000000000001</v>
      </c>
      <c r="L362" t="s">
        <v>1825</v>
      </c>
      <c r="M362" s="9">
        <v>2329.7399999999998</v>
      </c>
    </row>
    <row r="363" spans="1:13" x14ac:dyDescent="0.35">
      <c r="A363" t="s">
        <v>2186</v>
      </c>
      <c r="B363">
        <f t="shared" si="5"/>
        <v>2025</v>
      </c>
      <c r="C363" s="8">
        <v>45763</v>
      </c>
      <c r="D363" t="s">
        <v>362</v>
      </c>
      <c r="E363" t="s">
        <v>1743</v>
      </c>
      <c r="F363" t="s">
        <v>1791</v>
      </c>
      <c r="G363" s="4">
        <v>1</v>
      </c>
      <c r="H363">
        <f>Sales_Fact__2[[#This Row],[Unit_Price]]*Sales_Fact__2[[#This Row],[Quantity]]</f>
        <v>645.48</v>
      </c>
      <c r="I363" s="9">
        <v>645.48</v>
      </c>
      <c r="J363" s="9">
        <f>Sales_Fact__2[[#This Row],[Unit_Price]]*Sales_Fact__2[[#This Row],[Quantity]]</f>
        <v>645.48</v>
      </c>
      <c r="K363">
        <v>0.26</v>
      </c>
      <c r="L363" t="s">
        <v>1828</v>
      </c>
      <c r="M363" s="9">
        <v>477.65519999999998</v>
      </c>
    </row>
    <row r="364" spans="1:13" x14ac:dyDescent="0.35">
      <c r="A364" t="s">
        <v>2187</v>
      </c>
      <c r="B364">
        <f t="shared" si="5"/>
        <v>2025</v>
      </c>
      <c r="C364" s="8">
        <v>45856</v>
      </c>
      <c r="D364" t="s">
        <v>1126</v>
      </c>
      <c r="E364" t="s">
        <v>1693</v>
      </c>
      <c r="F364" t="s">
        <v>1760</v>
      </c>
      <c r="G364" s="4">
        <v>2</v>
      </c>
      <c r="H364">
        <f>Sales_Fact__2[[#This Row],[Unit_Price]]*Sales_Fact__2[[#This Row],[Quantity]]</f>
        <v>1868</v>
      </c>
      <c r="I364" s="9">
        <v>934</v>
      </c>
      <c r="J364" s="9">
        <f>Sales_Fact__2[[#This Row],[Unit_Price]]*Sales_Fact__2[[#This Row],[Quantity]]</f>
        <v>1868</v>
      </c>
      <c r="K364">
        <v>0.3</v>
      </c>
      <c r="L364" t="s">
        <v>1828</v>
      </c>
      <c r="M364" s="9">
        <v>1307.5999999999999</v>
      </c>
    </row>
    <row r="365" spans="1:13" x14ac:dyDescent="0.35">
      <c r="A365" t="s">
        <v>2188</v>
      </c>
      <c r="B365">
        <f t="shared" si="5"/>
        <v>2025</v>
      </c>
      <c r="C365" s="8">
        <v>45712</v>
      </c>
      <c r="D365" t="s">
        <v>1049</v>
      </c>
      <c r="E365" t="s">
        <v>1639</v>
      </c>
      <c r="F365" t="s">
        <v>1760</v>
      </c>
      <c r="G365" s="4">
        <v>1</v>
      </c>
      <c r="H365">
        <f>Sales_Fact__2[[#This Row],[Unit_Price]]*Sales_Fact__2[[#This Row],[Quantity]]</f>
        <v>669.53</v>
      </c>
      <c r="I365" s="9">
        <v>669.53</v>
      </c>
      <c r="J365" s="9">
        <f>Sales_Fact__2[[#This Row],[Unit_Price]]*Sales_Fact__2[[#This Row],[Quantity]]</f>
        <v>669.53</v>
      </c>
      <c r="K365">
        <v>0.2</v>
      </c>
      <c r="L365" t="s">
        <v>1823</v>
      </c>
      <c r="M365" s="9">
        <v>535.62400000000002</v>
      </c>
    </row>
    <row r="366" spans="1:13" x14ac:dyDescent="0.35">
      <c r="A366" t="s">
        <v>2189</v>
      </c>
      <c r="B366">
        <f t="shared" si="5"/>
        <v>2025</v>
      </c>
      <c r="C366" s="8">
        <v>45723</v>
      </c>
      <c r="D366" t="s">
        <v>701</v>
      </c>
      <c r="E366" t="s">
        <v>1617</v>
      </c>
      <c r="F366" t="s">
        <v>1809</v>
      </c>
      <c r="G366" s="4">
        <v>1</v>
      </c>
      <c r="H366">
        <f>Sales_Fact__2[[#This Row],[Unit_Price]]*Sales_Fact__2[[#This Row],[Quantity]]</f>
        <v>213.69</v>
      </c>
      <c r="I366" s="9">
        <v>213.69</v>
      </c>
      <c r="J366" s="9">
        <f>Sales_Fact__2[[#This Row],[Unit_Price]]*Sales_Fact__2[[#This Row],[Quantity]]</f>
        <v>213.69</v>
      </c>
      <c r="K366">
        <v>0.28000000000000003</v>
      </c>
      <c r="L366" t="s">
        <v>1828</v>
      </c>
      <c r="M366" s="9">
        <v>153.85679999999999</v>
      </c>
    </row>
    <row r="367" spans="1:13" x14ac:dyDescent="0.35">
      <c r="A367" t="s">
        <v>2190</v>
      </c>
      <c r="B367">
        <f t="shared" si="5"/>
        <v>2025</v>
      </c>
      <c r="C367" s="8">
        <v>45706</v>
      </c>
      <c r="D367" t="s">
        <v>280</v>
      </c>
      <c r="E367" t="s">
        <v>1589</v>
      </c>
      <c r="F367" t="s">
        <v>1812</v>
      </c>
      <c r="G367" s="4">
        <v>2</v>
      </c>
      <c r="H367">
        <f>Sales_Fact__2[[#This Row],[Unit_Price]]*Sales_Fact__2[[#This Row],[Quantity]]</f>
        <v>198.2</v>
      </c>
      <c r="I367" s="9">
        <v>99.1</v>
      </c>
      <c r="J367" s="9">
        <f>Sales_Fact__2[[#This Row],[Unit_Price]]*Sales_Fact__2[[#This Row],[Quantity]]</f>
        <v>198.2</v>
      </c>
      <c r="K367">
        <v>0.2</v>
      </c>
      <c r="L367" t="s">
        <v>1825</v>
      </c>
      <c r="M367" s="9">
        <v>158.56</v>
      </c>
    </row>
    <row r="368" spans="1:13" x14ac:dyDescent="0.35">
      <c r="A368" t="s">
        <v>2191</v>
      </c>
      <c r="B368">
        <f t="shared" si="5"/>
        <v>2024</v>
      </c>
      <c r="C368" s="8">
        <v>45469</v>
      </c>
      <c r="D368" t="s">
        <v>1156</v>
      </c>
      <c r="E368" t="s">
        <v>1621</v>
      </c>
      <c r="F368" t="s">
        <v>1803</v>
      </c>
      <c r="G368" s="4">
        <v>1</v>
      </c>
      <c r="H368">
        <f>Sales_Fact__2[[#This Row],[Unit_Price]]*Sales_Fact__2[[#This Row],[Quantity]]</f>
        <v>628.98</v>
      </c>
      <c r="I368" s="9">
        <v>628.98</v>
      </c>
      <c r="J368" s="9">
        <f>Sales_Fact__2[[#This Row],[Unit_Price]]*Sales_Fact__2[[#This Row],[Quantity]]</f>
        <v>628.98</v>
      </c>
      <c r="K368">
        <v>0.03</v>
      </c>
      <c r="L368" t="s">
        <v>1828</v>
      </c>
      <c r="M368" s="9">
        <v>610.11059999999998</v>
      </c>
    </row>
    <row r="369" spans="1:13" x14ac:dyDescent="0.35">
      <c r="A369" t="s">
        <v>2192</v>
      </c>
      <c r="B369">
        <f t="shared" si="5"/>
        <v>2025</v>
      </c>
      <c r="C369" s="8">
        <v>45711</v>
      </c>
      <c r="D369" t="s">
        <v>306</v>
      </c>
      <c r="E369" t="s">
        <v>1715</v>
      </c>
      <c r="F369" t="s">
        <v>1768</v>
      </c>
      <c r="G369" s="4">
        <v>3</v>
      </c>
      <c r="H369">
        <f>Sales_Fact__2[[#This Row],[Unit_Price]]*Sales_Fact__2[[#This Row],[Quantity]]</f>
        <v>2833.92</v>
      </c>
      <c r="I369" s="9">
        <v>944.64</v>
      </c>
      <c r="J369" s="9">
        <f>Sales_Fact__2[[#This Row],[Unit_Price]]*Sales_Fact__2[[#This Row],[Quantity]]</f>
        <v>2833.92</v>
      </c>
      <c r="K369">
        <v>0.26</v>
      </c>
      <c r="L369" t="s">
        <v>1823</v>
      </c>
      <c r="M369" s="9">
        <v>2097.1008000000002</v>
      </c>
    </row>
    <row r="370" spans="1:13" x14ac:dyDescent="0.35">
      <c r="A370" t="s">
        <v>2193</v>
      </c>
      <c r="B370">
        <f t="shared" si="5"/>
        <v>2025</v>
      </c>
      <c r="C370" s="8">
        <v>45823</v>
      </c>
      <c r="D370" t="s">
        <v>1451</v>
      </c>
      <c r="E370" t="s">
        <v>1733</v>
      </c>
      <c r="F370" t="s">
        <v>1793</v>
      </c>
      <c r="G370" s="4">
        <v>2</v>
      </c>
      <c r="H370">
        <f>Sales_Fact__2[[#This Row],[Unit_Price]]*Sales_Fact__2[[#This Row],[Quantity]]</f>
        <v>243.4</v>
      </c>
      <c r="I370" s="9">
        <v>121.7</v>
      </c>
      <c r="J370" s="9">
        <f>Sales_Fact__2[[#This Row],[Unit_Price]]*Sales_Fact__2[[#This Row],[Quantity]]</f>
        <v>243.4</v>
      </c>
      <c r="K370">
        <v>0.06</v>
      </c>
      <c r="L370" t="s">
        <v>1828</v>
      </c>
      <c r="M370" s="9">
        <v>228.79599999999999</v>
      </c>
    </row>
    <row r="371" spans="1:13" x14ac:dyDescent="0.35">
      <c r="A371" t="s">
        <v>2194</v>
      </c>
      <c r="B371">
        <f t="shared" si="5"/>
        <v>2023</v>
      </c>
      <c r="C371" s="8">
        <v>45217</v>
      </c>
      <c r="D371" t="s">
        <v>1385</v>
      </c>
      <c r="E371" t="s">
        <v>1677</v>
      </c>
      <c r="F371" t="s">
        <v>1765</v>
      </c>
      <c r="G371" s="4">
        <v>4</v>
      </c>
      <c r="H371">
        <f>Sales_Fact__2[[#This Row],[Unit_Price]]*Sales_Fact__2[[#This Row],[Quantity]]</f>
        <v>1077.96</v>
      </c>
      <c r="I371" s="9">
        <v>269.49</v>
      </c>
      <c r="J371" s="9">
        <f>Sales_Fact__2[[#This Row],[Unit_Price]]*Sales_Fact__2[[#This Row],[Quantity]]</f>
        <v>1077.96</v>
      </c>
      <c r="K371">
        <v>7.0000000000000007E-2</v>
      </c>
      <c r="L371" t="s">
        <v>1825</v>
      </c>
      <c r="M371" s="9">
        <v>1002.5028</v>
      </c>
    </row>
    <row r="372" spans="1:13" x14ac:dyDescent="0.35">
      <c r="A372" t="s">
        <v>2195</v>
      </c>
      <c r="B372">
        <f t="shared" si="5"/>
        <v>2025</v>
      </c>
      <c r="C372" s="8">
        <v>45733</v>
      </c>
      <c r="D372" t="s">
        <v>352</v>
      </c>
      <c r="E372" t="s">
        <v>1591</v>
      </c>
      <c r="F372" t="s">
        <v>1809</v>
      </c>
      <c r="G372" s="4">
        <v>1</v>
      </c>
      <c r="H372">
        <f>Sales_Fact__2[[#This Row],[Unit_Price]]*Sales_Fact__2[[#This Row],[Quantity]]</f>
        <v>678.2</v>
      </c>
      <c r="I372" s="9">
        <v>678.2</v>
      </c>
      <c r="J372" s="9">
        <f>Sales_Fact__2[[#This Row],[Unit_Price]]*Sales_Fact__2[[#This Row],[Quantity]]</f>
        <v>678.2</v>
      </c>
      <c r="K372">
        <v>0.14000000000000001</v>
      </c>
      <c r="L372" t="s">
        <v>1823</v>
      </c>
      <c r="M372" s="9">
        <v>583.25200000000007</v>
      </c>
    </row>
    <row r="373" spans="1:13" x14ac:dyDescent="0.35">
      <c r="A373" t="s">
        <v>2196</v>
      </c>
      <c r="B373">
        <f t="shared" si="5"/>
        <v>2024</v>
      </c>
      <c r="C373" s="8">
        <v>45520</v>
      </c>
      <c r="D373" t="s">
        <v>742</v>
      </c>
      <c r="E373" t="s">
        <v>1727</v>
      </c>
      <c r="F373" t="s">
        <v>1796</v>
      </c>
      <c r="G373" s="4">
        <v>1</v>
      </c>
      <c r="H373">
        <f>Sales_Fact__2[[#This Row],[Unit_Price]]*Sales_Fact__2[[#This Row],[Quantity]]</f>
        <v>752.45</v>
      </c>
      <c r="I373" s="9">
        <v>752.45</v>
      </c>
      <c r="J373" s="9">
        <f>Sales_Fact__2[[#This Row],[Unit_Price]]*Sales_Fact__2[[#This Row],[Quantity]]</f>
        <v>752.45</v>
      </c>
      <c r="K373">
        <v>0.21</v>
      </c>
      <c r="L373" t="s">
        <v>1828</v>
      </c>
      <c r="M373" s="9">
        <v>594.43550000000005</v>
      </c>
    </row>
    <row r="374" spans="1:13" x14ac:dyDescent="0.35">
      <c r="A374" t="s">
        <v>2197</v>
      </c>
      <c r="B374">
        <f t="shared" si="5"/>
        <v>2024</v>
      </c>
      <c r="C374" s="8">
        <v>45373</v>
      </c>
      <c r="D374" t="s">
        <v>147</v>
      </c>
      <c r="E374" t="s">
        <v>1735</v>
      </c>
      <c r="F374" t="s">
        <v>1796</v>
      </c>
      <c r="G374" s="4">
        <v>2</v>
      </c>
      <c r="H374">
        <f>Sales_Fact__2[[#This Row],[Unit_Price]]*Sales_Fact__2[[#This Row],[Quantity]]</f>
        <v>419.32</v>
      </c>
      <c r="I374" s="9">
        <v>209.66</v>
      </c>
      <c r="J374" s="9">
        <f>Sales_Fact__2[[#This Row],[Unit_Price]]*Sales_Fact__2[[#This Row],[Quantity]]</f>
        <v>419.32</v>
      </c>
      <c r="K374">
        <v>0.21</v>
      </c>
      <c r="L374" t="s">
        <v>1823</v>
      </c>
      <c r="M374" s="9">
        <v>331.26280000000003</v>
      </c>
    </row>
    <row r="375" spans="1:13" x14ac:dyDescent="0.35">
      <c r="A375" t="s">
        <v>2198</v>
      </c>
      <c r="B375">
        <f t="shared" si="5"/>
        <v>2025</v>
      </c>
      <c r="C375" s="8">
        <v>45688</v>
      </c>
      <c r="D375" t="s">
        <v>537</v>
      </c>
      <c r="E375" t="s">
        <v>1741</v>
      </c>
      <c r="F375" t="s">
        <v>1812</v>
      </c>
      <c r="G375" s="4">
        <v>2</v>
      </c>
      <c r="H375">
        <f>Sales_Fact__2[[#This Row],[Unit_Price]]*Sales_Fact__2[[#This Row],[Quantity]]</f>
        <v>1479.9</v>
      </c>
      <c r="I375" s="9">
        <v>739.95</v>
      </c>
      <c r="J375" s="9">
        <f>Sales_Fact__2[[#This Row],[Unit_Price]]*Sales_Fact__2[[#This Row],[Quantity]]</f>
        <v>1479.9</v>
      </c>
      <c r="K375">
        <v>0.1</v>
      </c>
      <c r="L375" t="s">
        <v>1828</v>
      </c>
      <c r="M375" s="9">
        <v>1331.91</v>
      </c>
    </row>
    <row r="376" spans="1:13" x14ac:dyDescent="0.35">
      <c r="A376" t="s">
        <v>2199</v>
      </c>
      <c r="B376">
        <f t="shared" si="5"/>
        <v>2023</v>
      </c>
      <c r="C376" s="8">
        <v>45276</v>
      </c>
      <c r="D376" t="s">
        <v>1445</v>
      </c>
      <c r="E376" t="s">
        <v>1637</v>
      </c>
      <c r="F376" t="s">
        <v>1800</v>
      </c>
      <c r="G376" s="4">
        <v>1</v>
      </c>
      <c r="H376">
        <f>Sales_Fact__2[[#This Row],[Unit_Price]]*Sales_Fact__2[[#This Row],[Quantity]]</f>
        <v>496.19</v>
      </c>
      <c r="I376" s="9">
        <v>496.19</v>
      </c>
      <c r="J376" s="9">
        <f>Sales_Fact__2[[#This Row],[Unit_Price]]*Sales_Fact__2[[#This Row],[Quantity]]</f>
        <v>496.19</v>
      </c>
      <c r="K376">
        <v>0.08</v>
      </c>
      <c r="L376" t="s">
        <v>1828</v>
      </c>
      <c r="M376" s="9">
        <v>456.4948</v>
      </c>
    </row>
    <row r="377" spans="1:13" x14ac:dyDescent="0.35">
      <c r="A377" t="s">
        <v>2200</v>
      </c>
      <c r="B377">
        <f t="shared" si="5"/>
        <v>2025</v>
      </c>
      <c r="C377" s="8">
        <v>45756</v>
      </c>
      <c r="D377" t="s">
        <v>171</v>
      </c>
      <c r="E377" t="s">
        <v>1564</v>
      </c>
      <c r="F377" t="s">
        <v>1793</v>
      </c>
      <c r="G377" s="4">
        <v>1</v>
      </c>
      <c r="H377">
        <f>Sales_Fact__2[[#This Row],[Unit_Price]]*Sales_Fact__2[[#This Row],[Quantity]]</f>
        <v>306.36</v>
      </c>
      <c r="I377" s="9">
        <v>306.36</v>
      </c>
      <c r="J377" s="9">
        <f>Sales_Fact__2[[#This Row],[Unit_Price]]*Sales_Fact__2[[#This Row],[Quantity]]</f>
        <v>306.36</v>
      </c>
      <c r="K377">
        <v>0.01</v>
      </c>
      <c r="L377" t="s">
        <v>1825</v>
      </c>
      <c r="M377" s="9">
        <v>303.29640000000001</v>
      </c>
    </row>
    <row r="378" spans="1:13" x14ac:dyDescent="0.35">
      <c r="A378" t="s">
        <v>2201</v>
      </c>
      <c r="B378">
        <f t="shared" si="5"/>
        <v>2024</v>
      </c>
      <c r="C378" s="8">
        <v>45309</v>
      </c>
      <c r="D378" t="s">
        <v>416</v>
      </c>
      <c r="E378" t="s">
        <v>1693</v>
      </c>
      <c r="F378" t="s">
        <v>1768</v>
      </c>
      <c r="G378" s="4">
        <v>4</v>
      </c>
      <c r="H378">
        <f>Sales_Fact__2[[#This Row],[Unit_Price]]*Sales_Fact__2[[#This Row],[Quantity]]</f>
        <v>2772.64</v>
      </c>
      <c r="I378" s="9">
        <v>693.16</v>
      </c>
      <c r="J378" s="9">
        <f>Sales_Fact__2[[#This Row],[Unit_Price]]*Sales_Fact__2[[#This Row],[Quantity]]</f>
        <v>2772.64</v>
      </c>
      <c r="K378">
        <v>0.05</v>
      </c>
      <c r="L378" t="s">
        <v>1825</v>
      </c>
      <c r="M378" s="9">
        <v>2634.0079999999998</v>
      </c>
    </row>
    <row r="379" spans="1:13" x14ac:dyDescent="0.35">
      <c r="A379" t="s">
        <v>2202</v>
      </c>
      <c r="B379">
        <f t="shared" si="5"/>
        <v>2025</v>
      </c>
      <c r="C379" s="8">
        <v>45744</v>
      </c>
      <c r="D379" t="s">
        <v>1404</v>
      </c>
      <c r="E379" t="s">
        <v>1713</v>
      </c>
      <c r="F379" t="s">
        <v>1788</v>
      </c>
      <c r="G379" s="4">
        <v>1</v>
      </c>
      <c r="H379">
        <f>Sales_Fact__2[[#This Row],[Unit_Price]]*Sales_Fact__2[[#This Row],[Quantity]]</f>
        <v>995.52</v>
      </c>
      <c r="I379" s="9">
        <v>995.52</v>
      </c>
      <c r="J379" s="9">
        <f>Sales_Fact__2[[#This Row],[Unit_Price]]*Sales_Fact__2[[#This Row],[Quantity]]</f>
        <v>995.52</v>
      </c>
      <c r="K379">
        <v>0.22</v>
      </c>
      <c r="L379" t="s">
        <v>1825</v>
      </c>
      <c r="M379" s="9">
        <v>776.50559999999996</v>
      </c>
    </row>
    <row r="380" spans="1:13" x14ac:dyDescent="0.35">
      <c r="A380" t="s">
        <v>2203</v>
      </c>
      <c r="B380">
        <f t="shared" si="5"/>
        <v>2024</v>
      </c>
      <c r="C380" s="8">
        <v>45535</v>
      </c>
      <c r="D380" t="s">
        <v>430</v>
      </c>
      <c r="E380" t="s">
        <v>1559</v>
      </c>
      <c r="F380" t="s">
        <v>1809</v>
      </c>
      <c r="G380" s="4">
        <v>4</v>
      </c>
      <c r="H380">
        <f>Sales_Fact__2[[#This Row],[Unit_Price]]*Sales_Fact__2[[#This Row],[Quantity]]</f>
        <v>965.28</v>
      </c>
      <c r="I380" s="9">
        <v>241.32</v>
      </c>
      <c r="J380" s="9">
        <f>Sales_Fact__2[[#This Row],[Unit_Price]]*Sales_Fact__2[[#This Row],[Quantity]]</f>
        <v>965.28</v>
      </c>
      <c r="K380">
        <v>0.28999999999999998</v>
      </c>
      <c r="L380" t="s">
        <v>1828</v>
      </c>
      <c r="M380" s="9">
        <v>685.34879999999998</v>
      </c>
    </row>
    <row r="381" spans="1:13" x14ac:dyDescent="0.35">
      <c r="A381" t="s">
        <v>2204</v>
      </c>
      <c r="B381">
        <f t="shared" si="5"/>
        <v>2023</v>
      </c>
      <c r="C381" s="8">
        <v>45240</v>
      </c>
      <c r="D381" t="s">
        <v>766</v>
      </c>
      <c r="E381" t="s">
        <v>1703</v>
      </c>
      <c r="F381" t="s">
        <v>1756</v>
      </c>
      <c r="G381" s="4">
        <v>3</v>
      </c>
      <c r="H381">
        <f>Sales_Fact__2[[#This Row],[Unit_Price]]*Sales_Fact__2[[#This Row],[Quantity]]</f>
        <v>1908.09</v>
      </c>
      <c r="I381" s="9">
        <v>636.03</v>
      </c>
      <c r="J381" s="9">
        <f>Sales_Fact__2[[#This Row],[Unit_Price]]*Sales_Fact__2[[#This Row],[Quantity]]</f>
        <v>1908.09</v>
      </c>
      <c r="K381">
        <v>0.06</v>
      </c>
      <c r="L381" t="s">
        <v>1828</v>
      </c>
      <c r="M381" s="9">
        <v>1793.6045999999999</v>
      </c>
    </row>
    <row r="382" spans="1:13" x14ac:dyDescent="0.35">
      <c r="A382" t="s">
        <v>2205</v>
      </c>
      <c r="B382">
        <f t="shared" si="5"/>
        <v>2023</v>
      </c>
      <c r="C382" s="8">
        <v>45275</v>
      </c>
      <c r="D382" t="s">
        <v>343</v>
      </c>
      <c r="E382" t="s">
        <v>1552</v>
      </c>
      <c r="F382" t="s">
        <v>1812</v>
      </c>
      <c r="G382" s="4">
        <v>4</v>
      </c>
      <c r="H382">
        <f>Sales_Fact__2[[#This Row],[Unit_Price]]*Sales_Fact__2[[#This Row],[Quantity]]</f>
        <v>2413.2399999999998</v>
      </c>
      <c r="I382" s="9">
        <v>603.30999999999995</v>
      </c>
      <c r="J382" s="9">
        <f>Sales_Fact__2[[#This Row],[Unit_Price]]*Sales_Fact__2[[#This Row],[Quantity]]</f>
        <v>2413.2399999999998</v>
      </c>
      <c r="K382">
        <v>0.15</v>
      </c>
      <c r="L382" t="s">
        <v>1823</v>
      </c>
      <c r="M382" s="9">
        <v>2051.2539999999999</v>
      </c>
    </row>
    <row r="383" spans="1:13" x14ac:dyDescent="0.35">
      <c r="A383" t="s">
        <v>2206</v>
      </c>
      <c r="B383">
        <f t="shared" si="5"/>
        <v>2024</v>
      </c>
      <c r="C383" s="8">
        <v>45427</v>
      </c>
      <c r="D383" t="s">
        <v>274</v>
      </c>
      <c r="E383" t="s">
        <v>1725</v>
      </c>
      <c r="F383" t="s">
        <v>1788</v>
      </c>
      <c r="G383" s="4">
        <v>3</v>
      </c>
      <c r="H383">
        <f>Sales_Fact__2[[#This Row],[Unit_Price]]*Sales_Fact__2[[#This Row],[Quantity]]</f>
        <v>1313.8799999999999</v>
      </c>
      <c r="I383" s="9">
        <v>437.96</v>
      </c>
      <c r="J383" s="9">
        <f>Sales_Fact__2[[#This Row],[Unit_Price]]*Sales_Fact__2[[#This Row],[Quantity]]</f>
        <v>1313.8799999999999</v>
      </c>
      <c r="K383">
        <v>0.27</v>
      </c>
      <c r="L383" t="s">
        <v>1828</v>
      </c>
      <c r="M383" s="9">
        <v>959.13239999999985</v>
      </c>
    </row>
    <row r="384" spans="1:13" x14ac:dyDescent="0.35">
      <c r="A384" t="s">
        <v>2207</v>
      </c>
      <c r="B384">
        <f t="shared" si="5"/>
        <v>2024</v>
      </c>
      <c r="C384" s="8">
        <v>45322</v>
      </c>
      <c r="D384" t="s">
        <v>677</v>
      </c>
      <c r="E384" t="s">
        <v>1615</v>
      </c>
      <c r="F384" t="s">
        <v>1768</v>
      </c>
      <c r="G384" s="4">
        <v>2</v>
      </c>
      <c r="H384">
        <f>Sales_Fact__2[[#This Row],[Unit_Price]]*Sales_Fact__2[[#This Row],[Quantity]]</f>
        <v>113.82</v>
      </c>
      <c r="I384" s="9">
        <v>56.91</v>
      </c>
      <c r="J384" s="9">
        <f>Sales_Fact__2[[#This Row],[Unit_Price]]*Sales_Fact__2[[#This Row],[Quantity]]</f>
        <v>113.82</v>
      </c>
      <c r="K384">
        <v>0.08</v>
      </c>
      <c r="L384" t="s">
        <v>1828</v>
      </c>
      <c r="M384" s="9">
        <v>104.7144</v>
      </c>
    </row>
    <row r="385" spans="1:13" x14ac:dyDescent="0.35">
      <c r="A385" t="s">
        <v>2208</v>
      </c>
      <c r="B385">
        <f t="shared" si="5"/>
        <v>2023</v>
      </c>
      <c r="C385" s="8">
        <v>45266</v>
      </c>
      <c r="D385" t="s">
        <v>1049</v>
      </c>
      <c r="E385" t="s">
        <v>1699</v>
      </c>
      <c r="F385" t="s">
        <v>1775</v>
      </c>
      <c r="G385" s="4">
        <v>1</v>
      </c>
      <c r="H385">
        <f>Sales_Fact__2[[#This Row],[Unit_Price]]*Sales_Fact__2[[#This Row],[Quantity]]</f>
        <v>141.79</v>
      </c>
      <c r="I385" s="9">
        <v>141.79</v>
      </c>
      <c r="J385" s="9">
        <f>Sales_Fact__2[[#This Row],[Unit_Price]]*Sales_Fact__2[[#This Row],[Quantity]]</f>
        <v>141.79</v>
      </c>
      <c r="K385">
        <v>0.1</v>
      </c>
      <c r="L385" t="s">
        <v>1823</v>
      </c>
      <c r="M385" s="9">
        <v>127.611</v>
      </c>
    </row>
    <row r="386" spans="1:13" x14ac:dyDescent="0.35">
      <c r="A386" t="s">
        <v>2209</v>
      </c>
      <c r="B386">
        <f t="shared" ref="B386:B449" si="6">YEAR(C386)</f>
        <v>2024</v>
      </c>
      <c r="C386" s="8">
        <v>45302</v>
      </c>
      <c r="D386" t="s">
        <v>1486</v>
      </c>
      <c r="E386" t="s">
        <v>1564</v>
      </c>
      <c r="F386" t="s">
        <v>1800</v>
      </c>
      <c r="G386" s="4">
        <v>4</v>
      </c>
      <c r="H386">
        <f>Sales_Fact__2[[#This Row],[Unit_Price]]*Sales_Fact__2[[#This Row],[Quantity]]</f>
        <v>1420.56</v>
      </c>
      <c r="I386" s="9">
        <v>355.14</v>
      </c>
      <c r="J386" s="9">
        <f>Sales_Fact__2[[#This Row],[Unit_Price]]*Sales_Fact__2[[#This Row],[Quantity]]</f>
        <v>1420.56</v>
      </c>
      <c r="K386">
        <v>0.16</v>
      </c>
      <c r="L386" t="s">
        <v>1828</v>
      </c>
      <c r="M386" s="9">
        <v>1193.2704000000001</v>
      </c>
    </row>
    <row r="387" spans="1:13" x14ac:dyDescent="0.35">
      <c r="A387" t="s">
        <v>2210</v>
      </c>
      <c r="B387">
        <f t="shared" si="6"/>
        <v>2025</v>
      </c>
      <c r="C387" s="8">
        <v>45907</v>
      </c>
      <c r="D387" t="s">
        <v>686</v>
      </c>
      <c r="E387" t="s">
        <v>1623</v>
      </c>
      <c r="F387" t="s">
        <v>1775</v>
      </c>
      <c r="G387" s="4">
        <v>4</v>
      </c>
      <c r="H387">
        <f>Sales_Fact__2[[#This Row],[Unit_Price]]*Sales_Fact__2[[#This Row],[Quantity]]</f>
        <v>3841.52</v>
      </c>
      <c r="I387" s="9">
        <v>960.38</v>
      </c>
      <c r="J387" s="9">
        <f>Sales_Fact__2[[#This Row],[Unit_Price]]*Sales_Fact__2[[#This Row],[Quantity]]</f>
        <v>3841.52</v>
      </c>
      <c r="K387">
        <v>0.15</v>
      </c>
      <c r="L387" t="s">
        <v>1828</v>
      </c>
      <c r="M387" s="9">
        <v>3265.2919999999999</v>
      </c>
    </row>
    <row r="388" spans="1:13" x14ac:dyDescent="0.35">
      <c r="A388" t="s">
        <v>2211</v>
      </c>
      <c r="B388">
        <f t="shared" si="6"/>
        <v>2024</v>
      </c>
      <c r="C388" s="8">
        <v>45433</v>
      </c>
      <c r="D388" t="s">
        <v>1303</v>
      </c>
      <c r="E388" t="s">
        <v>1685</v>
      </c>
      <c r="F388" t="s">
        <v>1803</v>
      </c>
      <c r="G388" s="4">
        <v>3</v>
      </c>
      <c r="H388">
        <f>Sales_Fact__2[[#This Row],[Unit_Price]]*Sales_Fact__2[[#This Row],[Quantity]]</f>
        <v>2541.63</v>
      </c>
      <c r="I388" s="9">
        <v>847.21</v>
      </c>
      <c r="J388" s="9">
        <f>Sales_Fact__2[[#This Row],[Unit_Price]]*Sales_Fact__2[[#This Row],[Quantity]]</f>
        <v>2541.63</v>
      </c>
      <c r="K388">
        <v>0.06</v>
      </c>
      <c r="L388" t="s">
        <v>1825</v>
      </c>
      <c r="M388" s="9">
        <v>2389.1322</v>
      </c>
    </row>
    <row r="389" spans="1:13" x14ac:dyDescent="0.35">
      <c r="A389" t="s">
        <v>2212</v>
      </c>
      <c r="B389">
        <f t="shared" si="6"/>
        <v>2025</v>
      </c>
      <c r="C389" s="8">
        <v>45892</v>
      </c>
      <c r="D389" t="s">
        <v>243</v>
      </c>
      <c r="E389" t="s">
        <v>1707</v>
      </c>
      <c r="F389" t="s">
        <v>1788</v>
      </c>
      <c r="G389" s="4">
        <v>4</v>
      </c>
      <c r="H389">
        <f>Sales_Fact__2[[#This Row],[Unit_Price]]*Sales_Fact__2[[#This Row],[Quantity]]</f>
        <v>3095.24</v>
      </c>
      <c r="I389" s="9">
        <v>773.81</v>
      </c>
      <c r="J389" s="9">
        <f>Sales_Fact__2[[#This Row],[Unit_Price]]*Sales_Fact__2[[#This Row],[Quantity]]</f>
        <v>3095.24</v>
      </c>
      <c r="K389">
        <v>0.08</v>
      </c>
      <c r="L389" t="s">
        <v>1828</v>
      </c>
      <c r="M389" s="9">
        <v>2847.6208000000001</v>
      </c>
    </row>
    <row r="390" spans="1:13" x14ac:dyDescent="0.35">
      <c r="A390" t="s">
        <v>2213</v>
      </c>
      <c r="B390">
        <f t="shared" si="6"/>
        <v>2025</v>
      </c>
      <c r="C390" s="8">
        <v>45780</v>
      </c>
      <c r="D390" t="s">
        <v>8</v>
      </c>
      <c r="E390" t="s">
        <v>1673</v>
      </c>
      <c r="F390" t="s">
        <v>1803</v>
      </c>
      <c r="G390" s="4">
        <v>1</v>
      </c>
      <c r="H390">
        <f>Sales_Fact__2[[#This Row],[Unit_Price]]*Sales_Fact__2[[#This Row],[Quantity]]</f>
        <v>664.71</v>
      </c>
      <c r="I390" s="9">
        <v>664.71</v>
      </c>
      <c r="J390" s="9">
        <f>Sales_Fact__2[[#This Row],[Unit_Price]]*Sales_Fact__2[[#This Row],[Quantity]]</f>
        <v>664.71</v>
      </c>
      <c r="K390">
        <v>0.1</v>
      </c>
      <c r="L390" t="s">
        <v>1825</v>
      </c>
      <c r="M390" s="9">
        <v>598.23900000000003</v>
      </c>
    </row>
    <row r="391" spans="1:13" x14ac:dyDescent="0.35">
      <c r="A391" t="s">
        <v>2214</v>
      </c>
      <c r="B391">
        <f t="shared" si="6"/>
        <v>2023</v>
      </c>
      <c r="C391" s="8">
        <v>45233</v>
      </c>
      <c r="D391" t="s">
        <v>1088</v>
      </c>
      <c r="E391" t="s">
        <v>1621</v>
      </c>
      <c r="F391" t="s">
        <v>1778</v>
      </c>
      <c r="G391" s="4">
        <v>4</v>
      </c>
      <c r="H391">
        <f>Sales_Fact__2[[#This Row],[Unit_Price]]*Sales_Fact__2[[#This Row],[Quantity]]</f>
        <v>1928.24</v>
      </c>
      <c r="I391" s="9">
        <v>482.06</v>
      </c>
      <c r="J391" s="9">
        <f>Sales_Fact__2[[#This Row],[Unit_Price]]*Sales_Fact__2[[#This Row],[Quantity]]</f>
        <v>1928.24</v>
      </c>
      <c r="K391">
        <v>7.0000000000000007E-2</v>
      </c>
      <c r="L391" t="s">
        <v>1825</v>
      </c>
      <c r="M391" s="9">
        <v>1793.2632000000001</v>
      </c>
    </row>
    <row r="392" spans="1:13" x14ac:dyDescent="0.35">
      <c r="A392" t="s">
        <v>2215</v>
      </c>
      <c r="B392">
        <f t="shared" si="6"/>
        <v>2025</v>
      </c>
      <c r="C392" s="8">
        <v>45742</v>
      </c>
      <c r="D392" t="s">
        <v>320</v>
      </c>
      <c r="E392" t="s">
        <v>1661</v>
      </c>
      <c r="F392" t="s">
        <v>1765</v>
      </c>
      <c r="G392" s="4">
        <v>4</v>
      </c>
      <c r="H392">
        <f>Sales_Fact__2[[#This Row],[Unit_Price]]*Sales_Fact__2[[#This Row],[Quantity]]</f>
        <v>3982.2</v>
      </c>
      <c r="I392" s="9">
        <v>995.55</v>
      </c>
      <c r="J392" s="9">
        <f>Sales_Fact__2[[#This Row],[Unit_Price]]*Sales_Fact__2[[#This Row],[Quantity]]</f>
        <v>3982.2</v>
      </c>
      <c r="K392">
        <v>0.19</v>
      </c>
      <c r="L392" t="s">
        <v>1825</v>
      </c>
      <c r="M392" s="9">
        <v>3225.5819999999999</v>
      </c>
    </row>
    <row r="393" spans="1:13" x14ac:dyDescent="0.35">
      <c r="A393" t="s">
        <v>2216</v>
      </c>
      <c r="B393">
        <f t="shared" si="6"/>
        <v>2024</v>
      </c>
      <c r="C393" s="8">
        <v>45478</v>
      </c>
      <c r="D393" t="s">
        <v>477</v>
      </c>
      <c r="E393" t="s">
        <v>1733</v>
      </c>
      <c r="F393" t="s">
        <v>1796</v>
      </c>
      <c r="G393" s="4">
        <v>2</v>
      </c>
      <c r="H393">
        <f>Sales_Fact__2[[#This Row],[Unit_Price]]*Sales_Fact__2[[#This Row],[Quantity]]</f>
        <v>307.68</v>
      </c>
      <c r="I393" s="9">
        <v>153.84</v>
      </c>
      <c r="J393" s="9">
        <f>Sales_Fact__2[[#This Row],[Unit_Price]]*Sales_Fact__2[[#This Row],[Quantity]]</f>
        <v>307.68</v>
      </c>
      <c r="K393">
        <v>0.27</v>
      </c>
      <c r="L393" t="s">
        <v>1825</v>
      </c>
      <c r="M393" s="9">
        <v>224.60640000000001</v>
      </c>
    </row>
    <row r="394" spans="1:13" x14ac:dyDescent="0.35">
      <c r="A394" t="s">
        <v>2217</v>
      </c>
      <c r="B394">
        <f t="shared" si="6"/>
        <v>2025</v>
      </c>
      <c r="C394" s="8">
        <v>45789</v>
      </c>
      <c r="D394" t="s">
        <v>513</v>
      </c>
      <c r="E394" t="s">
        <v>1703</v>
      </c>
      <c r="F394" t="s">
        <v>1775</v>
      </c>
      <c r="G394" s="4">
        <v>3</v>
      </c>
      <c r="H394">
        <f>Sales_Fact__2[[#This Row],[Unit_Price]]*Sales_Fact__2[[#This Row],[Quantity]]</f>
        <v>1086.33</v>
      </c>
      <c r="I394" s="9">
        <v>362.11</v>
      </c>
      <c r="J394" s="9">
        <f>Sales_Fact__2[[#This Row],[Unit_Price]]*Sales_Fact__2[[#This Row],[Quantity]]</f>
        <v>1086.33</v>
      </c>
      <c r="K394">
        <v>0.23</v>
      </c>
      <c r="L394" t="s">
        <v>1828</v>
      </c>
      <c r="M394" s="9">
        <v>836.47409999999979</v>
      </c>
    </row>
    <row r="395" spans="1:13" x14ac:dyDescent="0.35">
      <c r="A395" t="s">
        <v>2218</v>
      </c>
      <c r="B395">
        <f t="shared" si="6"/>
        <v>2024</v>
      </c>
      <c r="C395" s="8">
        <v>45561</v>
      </c>
      <c r="D395" t="s">
        <v>1454</v>
      </c>
      <c r="E395" t="s">
        <v>1633</v>
      </c>
      <c r="F395" t="s">
        <v>1781</v>
      </c>
      <c r="G395" s="4">
        <v>3</v>
      </c>
      <c r="H395">
        <f>Sales_Fact__2[[#This Row],[Unit_Price]]*Sales_Fact__2[[#This Row],[Quantity]]</f>
        <v>336.78000000000003</v>
      </c>
      <c r="I395" s="9">
        <v>112.26</v>
      </c>
      <c r="J395" s="9">
        <f>Sales_Fact__2[[#This Row],[Unit_Price]]*Sales_Fact__2[[#This Row],[Quantity]]</f>
        <v>336.78000000000003</v>
      </c>
      <c r="K395">
        <v>0.11</v>
      </c>
      <c r="L395" t="s">
        <v>1823</v>
      </c>
      <c r="M395" s="9">
        <v>299.73419999999999</v>
      </c>
    </row>
    <row r="396" spans="1:13" x14ac:dyDescent="0.35">
      <c r="A396" t="s">
        <v>2219</v>
      </c>
      <c r="B396">
        <f t="shared" si="6"/>
        <v>2024</v>
      </c>
      <c r="C396" s="8">
        <v>45378</v>
      </c>
      <c r="D396" t="s">
        <v>662</v>
      </c>
      <c r="E396" t="s">
        <v>1735</v>
      </c>
      <c r="F396" t="s">
        <v>1812</v>
      </c>
      <c r="G396" s="4">
        <v>2</v>
      </c>
      <c r="H396">
        <f>Sales_Fact__2[[#This Row],[Unit_Price]]*Sales_Fact__2[[#This Row],[Quantity]]</f>
        <v>1925.62</v>
      </c>
      <c r="I396" s="9">
        <v>962.81</v>
      </c>
      <c r="J396" s="9">
        <f>Sales_Fact__2[[#This Row],[Unit_Price]]*Sales_Fact__2[[#This Row],[Quantity]]</f>
        <v>1925.62</v>
      </c>
      <c r="K396">
        <v>0.06</v>
      </c>
      <c r="L396" t="s">
        <v>1828</v>
      </c>
      <c r="M396" s="9">
        <v>1810.0827999999999</v>
      </c>
    </row>
    <row r="397" spans="1:13" x14ac:dyDescent="0.35">
      <c r="A397" t="s">
        <v>2220</v>
      </c>
      <c r="B397">
        <f t="shared" si="6"/>
        <v>2024</v>
      </c>
      <c r="C397" s="8">
        <v>45308</v>
      </c>
      <c r="D397" t="s">
        <v>692</v>
      </c>
      <c r="E397" t="s">
        <v>1589</v>
      </c>
      <c r="F397" t="s">
        <v>1751</v>
      </c>
      <c r="G397" s="4">
        <v>4</v>
      </c>
      <c r="H397">
        <f>Sales_Fact__2[[#This Row],[Unit_Price]]*Sales_Fact__2[[#This Row],[Quantity]]</f>
        <v>1104.92</v>
      </c>
      <c r="I397" s="9">
        <v>276.23</v>
      </c>
      <c r="J397" s="9">
        <f>Sales_Fact__2[[#This Row],[Unit_Price]]*Sales_Fact__2[[#This Row],[Quantity]]</f>
        <v>1104.92</v>
      </c>
      <c r="K397">
        <v>0.12</v>
      </c>
      <c r="L397" t="s">
        <v>1823</v>
      </c>
      <c r="M397" s="9">
        <v>972.32960000000003</v>
      </c>
    </row>
    <row r="398" spans="1:13" x14ac:dyDescent="0.35">
      <c r="A398" t="s">
        <v>2221</v>
      </c>
      <c r="B398">
        <f t="shared" si="6"/>
        <v>2024</v>
      </c>
      <c r="C398" s="8">
        <v>45407</v>
      </c>
      <c r="D398" t="s">
        <v>71</v>
      </c>
      <c r="E398" t="s">
        <v>1583</v>
      </c>
      <c r="F398" t="s">
        <v>1798</v>
      </c>
      <c r="G398" s="4">
        <v>3</v>
      </c>
      <c r="H398">
        <f>Sales_Fact__2[[#This Row],[Unit_Price]]*Sales_Fact__2[[#This Row],[Quantity]]</f>
        <v>2974.11</v>
      </c>
      <c r="I398" s="9">
        <v>991.37</v>
      </c>
      <c r="J398" s="9">
        <f>Sales_Fact__2[[#This Row],[Unit_Price]]*Sales_Fact__2[[#This Row],[Quantity]]</f>
        <v>2974.11</v>
      </c>
      <c r="K398">
        <v>0.1</v>
      </c>
      <c r="L398" t="s">
        <v>1825</v>
      </c>
      <c r="M398" s="9">
        <v>2676.6990000000001</v>
      </c>
    </row>
    <row r="399" spans="1:13" x14ac:dyDescent="0.35">
      <c r="A399" t="s">
        <v>2222</v>
      </c>
      <c r="B399">
        <f t="shared" si="6"/>
        <v>2025</v>
      </c>
      <c r="C399" s="8">
        <v>45929</v>
      </c>
      <c r="D399" t="s">
        <v>558</v>
      </c>
      <c r="E399" t="s">
        <v>1589</v>
      </c>
      <c r="F399" t="s">
        <v>1796</v>
      </c>
      <c r="G399" s="4">
        <v>3</v>
      </c>
      <c r="H399">
        <f>Sales_Fact__2[[#This Row],[Unit_Price]]*Sales_Fact__2[[#This Row],[Quantity]]</f>
        <v>2932.41</v>
      </c>
      <c r="I399" s="9">
        <v>977.47</v>
      </c>
      <c r="J399" s="9">
        <f>Sales_Fact__2[[#This Row],[Unit_Price]]*Sales_Fact__2[[#This Row],[Quantity]]</f>
        <v>2932.41</v>
      </c>
      <c r="K399">
        <v>0.05</v>
      </c>
      <c r="L399" t="s">
        <v>1823</v>
      </c>
      <c r="M399" s="9">
        <v>2785.7894999999999</v>
      </c>
    </row>
    <row r="400" spans="1:13" x14ac:dyDescent="0.35">
      <c r="A400" t="s">
        <v>2223</v>
      </c>
      <c r="B400">
        <f t="shared" si="6"/>
        <v>2025</v>
      </c>
      <c r="C400" s="8">
        <v>45844</v>
      </c>
      <c r="D400" t="s">
        <v>671</v>
      </c>
      <c r="E400" t="s">
        <v>1735</v>
      </c>
      <c r="F400" t="s">
        <v>1793</v>
      </c>
      <c r="G400" s="4">
        <v>2</v>
      </c>
      <c r="H400">
        <f>Sales_Fact__2[[#This Row],[Unit_Price]]*Sales_Fact__2[[#This Row],[Quantity]]</f>
        <v>617.4</v>
      </c>
      <c r="I400" s="9">
        <v>308.7</v>
      </c>
      <c r="J400" s="9">
        <f>Sales_Fact__2[[#This Row],[Unit_Price]]*Sales_Fact__2[[#This Row],[Quantity]]</f>
        <v>617.4</v>
      </c>
      <c r="K400">
        <v>0.2</v>
      </c>
      <c r="L400" t="s">
        <v>1825</v>
      </c>
      <c r="M400" s="9">
        <v>493.92</v>
      </c>
    </row>
    <row r="401" spans="1:17" x14ac:dyDescent="0.35">
      <c r="A401" t="s">
        <v>2224</v>
      </c>
      <c r="B401">
        <f t="shared" si="6"/>
        <v>2024</v>
      </c>
      <c r="C401" s="8">
        <v>45579</v>
      </c>
      <c r="D401" t="s">
        <v>147</v>
      </c>
      <c r="E401" t="s">
        <v>1556</v>
      </c>
      <c r="F401" t="s">
        <v>1803</v>
      </c>
      <c r="G401" s="4">
        <v>2</v>
      </c>
      <c r="H401">
        <f>Sales_Fact__2[[#This Row],[Unit_Price]]*Sales_Fact__2[[#This Row],[Quantity]]</f>
        <v>1467.74</v>
      </c>
      <c r="I401" s="9">
        <v>733.87</v>
      </c>
      <c r="J401" s="9">
        <f>Sales_Fact__2[[#This Row],[Unit_Price]]*Sales_Fact__2[[#This Row],[Quantity]]</f>
        <v>1467.74</v>
      </c>
      <c r="K401">
        <v>0.1</v>
      </c>
      <c r="L401" t="s">
        <v>1825</v>
      </c>
      <c r="M401" s="9">
        <v>1320.9659999999999</v>
      </c>
    </row>
    <row r="402" spans="1:17" x14ac:dyDescent="0.35">
      <c r="A402" t="s">
        <v>2225</v>
      </c>
      <c r="B402">
        <f t="shared" si="6"/>
        <v>2023</v>
      </c>
      <c r="C402" s="8">
        <v>45227</v>
      </c>
      <c r="D402" t="s">
        <v>340</v>
      </c>
      <c r="E402" t="s">
        <v>1585</v>
      </c>
      <c r="F402" t="s">
        <v>1803</v>
      </c>
      <c r="G402" s="4">
        <v>2</v>
      </c>
      <c r="H402">
        <f>Sales_Fact__2[[#This Row],[Unit_Price]]*Sales_Fact__2[[#This Row],[Quantity]]</f>
        <v>44.94</v>
      </c>
      <c r="I402" s="9">
        <v>22.47</v>
      </c>
      <c r="J402" s="9">
        <f>Sales_Fact__2[[#This Row],[Unit_Price]]*Sales_Fact__2[[#This Row],[Quantity]]</f>
        <v>44.94</v>
      </c>
      <c r="K402">
        <v>0.22</v>
      </c>
      <c r="L402" t="s">
        <v>1825</v>
      </c>
      <c r="M402" s="9">
        <v>35.053199999999997</v>
      </c>
    </row>
    <row r="403" spans="1:17" x14ac:dyDescent="0.35">
      <c r="A403" t="s">
        <v>2226</v>
      </c>
      <c r="B403">
        <f t="shared" si="6"/>
        <v>2024</v>
      </c>
      <c r="C403" s="8">
        <v>45380</v>
      </c>
      <c r="D403" t="s">
        <v>1091</v>
      </c>
      <c r="E403" t="s">
        <v>1661</v>
      </c>
      <c r="F403" t="s">
        <v>1796</v>
      </c>
      <c r="G403" s="4">
        <v>4</v>
      </c>
      <c r="H403">
        <f>Sales_Fact__2[[#This Row],[Unit_Price]]*Sales_Fact__2[[#This Row],[Quantity]]</f>
        <v>2605.44</v>
      </c>
      <c r="I403" s="9">
        <v>651.36</v>
      </c>
      <c r="J403" s="9">
        <f>Sales_Fact__2[[#This Row],[Unit_Price]]*Sales_Fact__2[[#This Row],[Quantity]]</f>
        <v>2605.44</v>
      </c>
      <c r="K403">
        <v>0.13</v>
      </c>
      <c r="L403" t="s">
        <v>1823</v>
      </c>
      <c r="M403" s="9">
        <v>2266.7328000000002</v>
      </c>
    </row>
    <row r="404" spans="1:17" x14ac:dyDescent="0.35">
      <c r="A404" t="s">
        <v>2227</v>
      </c>
      <c r="B404">
        <f t="shared" si="6"/>
        <v>2025</v>
      </c>
      <c r="C404" s="8">
        <v>45817</v>
      </c>
      <c r="D404" t="s">
        <v>936</v>
      </c>
      <c r="E404" t="s">
        <v>1575</v>
      </c>
      <c r="F404" t="s">
        <v>1788</v>
      </c>
      <c r="G404" s="4">
        <v>1</v>
      </c>
      <c r="H404">
        <f>Sales_Fact__2[[#This Row],[Unit_Price]]*Sales_Fact__2[[#This Row],[Quantity]]</f>
        <v>753.39</v>
      </c>
      <c r="I404" s="9">
        <v>753.39</v>
      </c>
      <c r="J404" s="9">
        <f>Sales_Fact__2[[#This Row],[Unit_Price]]*Sales_Fact__2[[#This Row],[Quantity]]</f>
        <v>753.39</v>
      </c>
      <c r="K404">
        <v>0.04</v>
      </c>
      <c r="L404" t="s">
        <v>1828</v>
      </c>
      <c r="M404" s="9">
        <v>723.25440000000003</v>
      </c>
    </row>
    <row r="405" spans="1:17" x14ac:dyDescent="0.35">
      <c r="A405" t="s">
        <v>2228</v>
      </c>
      <c r="B405">
        <f t="shared" si="6"/>
        <v>2024</v>
      </c>
      <c r="C405" s="8">
        <v>45576</v>
      </c>
      <c r="D405" t="s">
        <v>656</v>
      </c>
      <c r="E405" t="s">
        <v>1689</v>
      </c>
      <c r="F405" t="s">
        <v>1793</v>
      </c>
      <c r="G405" s="4">
        <v>4</v>
      </c>
      <c r="H405">
        <f>Sales_Fact__2[[#This Row],[Unit_Price]]*Sales_Fact__2[[#This Row],[Quantity]]</f>
        <v>3396.68</v>
      </c>
      <c r="I405" s="9">
        <v>849.17</v>
      </c>
      <c r="J405" s="9">
        <f>Sales_Fact__2[[#This Row],[Unit_Price]]*Sales_Fact__2[[#This Row],[Quantity]]</f>
        <v>3396.68</v>
      </c>
      <c r="K405">
        <v>0.12</v>
      </c>
      <c r="L405" t="s">
        <v>1828</v>
      </c>
      <c r="M405" s="9">
        <v>2989.0783999999999</v>
      </c>
    </row>
    <row r="406" spans="1:17" x14ac:dyDescent="0.35">
      <c r="A406" t="s">
        <v>2229</v>
      </c>
      <c r="B406">
        <f t="shared" si="6"/>
        <v>2024</v>
      </c>
      <c r="C406" s="8">
        <v>45495</v>
      </c>
      <c r="D406" t="s">
        <v>1183</v>
      </c>
      <c r="E406" t="s">
        <v>1587</v>
      </c>
      <c r="F406" t="s">
        <v>1751</v>
      </c>
      <c r="G406" s="4">
        <v>4</v>
      </c>
      <c r="H406">
        <f>Sales_Fact__2[[#This Row],[Unit_Price]]*Sales_Fact__2[[#This Row],[Quantity]]</f>
        <v>2341.8000000000002</v>
      </c>
      <c r="I406" s="9">
        <v>585.45000000000005</v>
      </c>
      <c r="J406" s="9">
        <f>Sales_Fact__2[[#This Row],[Unit_Price]]*Sales_Fact__2[[#This Row],[Quantity]]</f>
        <v>2341.8000000000002</v>
      </c>
      <c r="K406">
        <v>0.25</v>
      </c>
      <c r="L406" t="s">
        <v>1828</v>
      </c>
      <c r="M406" s="9">
        <v>1756.35</v>
      </c>
    </row>
    <row r="407" spans="1:17" x14ac:dyDescent="0.35">
      <c r="A407" t="s">
        <v>2230</v>
      </c>
      <c r="B407">
        <f t="shared" si="6"/>
        <v>2024</v>
      </c>
      <c r="C407" s="8">
        <v>45628</v>
      </c>
      <c r="D407" t="s">
        <v>1465</v>
      </c>
      <c r="E407" t="s">
        <v>1697</v>
      </c>
      <c r="F407" t="s">
        <v>1803</v>
      </c>
      <c r="G407" s="4">
        <v>1</v>
      </c>
      <c r="H407">
        <f>Sales_Fact__2[[#This Row],[Unit_Price]]*Sales_Fact__2[[#This Row],[Quantity]]</f>
        <v>745.15</v>
      </c>
      <c r="I407" s="9">
        <v>745.15</v>
      </c>
      <c r="J407" s="9">
        <f>Sales_Fact__2[[#This Row],[Unit_Price]]*Sales_Fact__2[[#This Row],[Quantity]]</f>
        <v>745.15</v>
      </c>
      <c r="K407">
        <v>0.25</v>
      </c>
      <c r="L407" t="s">
        <v>1828</v>
      </c>
      <c r="M407" s="9">
        <v>558.86249999999995</v>
      </c>
    </row>
    <row r="408" spans="1:17" ht="15.5" x14ac:dyDescent="0.35">
      <c r="A408" t="s">
        <v>2231</v>
      </c>
      <c r="B408">
        <f t="shared" si="6"/>
        <v>2023</v>
      </c>
      <c r="C408" s="8">
        <v>45244</v>
      </c>
      <c r="D408" t="s">
        <v>190</v>
      </c>
      <c r="E408" t="s">
        <v>1745</v>
      </c>
      <c r="F408" t="s">
        <v>1760</v>
      </c>
      <c r="G408" s="4">
        <v>1</v>
      </c>
      <c r="H408">
        <f>Sales_Fact__2[[#This Row],[Unit_Price]]*Sales_Fact__2[[#This Row],[Quantity]]</f>
        <v>848.69</v>
      </c>
      <c r="I408" s="9">
        <v>848.69</v>
      </c>
      <c r="J408" s="9">
        <f>Sales_Fact__2[[#This Row],[Unit_Price]]*Sales_Fact__2[[#This Row],[Quantity]]</f>
        <v>848.69</v>
      </c>
      <c r="K408">
        <v>0.04</v>
      </c>
      <c r="L408" t="s">
        <v>1828</v>
      </c>
      <c r="M408" s="9">
        <v>814.74239999999998</v>
      </c>
      <c r="P408" s="16" t="s">
        <v>4590</v>
      </c>
      <c r="Q408" s="26">
        <f>COUNTA(Sales_Fact__2[Sales_ID])</f>
        <v>2000</v>
      </c>
    </row>
    <row r="409" spans="1:17" ht="15.5" x14ac:dyDescent="0.35">
      <c r="A409" t="s">
        <v>2232</v>
      </c>
      <c r="B409">
        <f t="shared" si="6"/>
        <v>2024</v>
      </c>
      <c r="C409" s="8">
        <v>45336</v>
      </c>
      <c r="D409" t="s">
        <v>1282</v>
      </c>
      <c r="E409" t="s">
        <v>1687</v>
      </c>
      <c r="F409" t="s">
        <v>1798</v>
      </c>
      <c r="G409" s="4">
        <v>2</v>
      </c>
      <c r="H409">
        <f>Sales_Fact__2[[#This Row],[Unit_Price]]*Sales_Fact__2[[#This Row],[Quantity]]</f>
        <v>495.34</v>
      </c>
      <c r="I409" s="9">
        <v>247.67</v>
      </c>
      <c r="J409" s="9">
        <f>Sales_Fact__2[[#This Row],[Unit_Price]]*Sales_Fact__2[[#This Row],[Quantity]]</f>
        <v>495.34</v>
      </c>
      <c r="K409">
        <v>0.1</v>
      </c>
      <c r="L409" t="s">
        <v>1825</v>
      </c>
      <c r="M409" s="9">
        <v>445.80599999999998</v>
      </c>
      <c r="P409" s="16" t="s">
        <v>4591</v>
      </c>
      <c r="Q409" s="26">
        <f>COUNTA(_xlfn.UNIQUE(Sales_Fact__2[Store_ID]))</f>
        <v>20</v>
      </c>
    </row>
    <row r="410" spans="1:17" ht="15.5" x14ac:dyDescent="0.35">
      <c r="A410" t="s">
        <v>2233</v>
      </c>
      <c r="B410">
        <f t="shared" si="6"/>
        <v>2024</v>
      </c>
      <c r="C410" s="8">
        <v>45465</v>
      </c>
      <c r="D410" t="s">
        <v>153</v>
      </c>
      <c r="E410" t="s">
        <v>1695</v>
      </c>
      <c r="F410" t="s">
        <v>1765</v>
      </c>
      <c r="G410" s="4">
        <v>3</v>
      </c>
      <c r="H410">
        <f>Sales_Fact__2[[#This Row],[Unit_Price]]*Sales_Fact__2[[#This Row],[Quantity]]</f>
        <v>661.53</v>
      </c>
      <c r="I410" s="9">
        <v>220.51</v>
      </c>
      <c r="J410" s="9">
        <f>Sales_Fact__2[[#This Row],[Unit_Price]]*Sales_Fact__2[[#This Row],[Quantity]]</f>
        <v>661.53</v>
      </c>
      <c r="K410">
        <v>0.02</v>
      </c>
      <c r="L410" t="s">
        <v>1825</v>
      </c>
      <c r="M410" s="9">
        <v>648.29939999999999</v>
      </c>
      <c r="P410" s="16" t="s">
        <v>4582</v>
      </c>
      <c r="Q410" s="26">
        <f>COUNTA(_xlfn.UNIQUE(Sales_Fact__2[Product_ID]))</f>
        <v>100</v>
      </c>
    </row>
    <row r="411" spans="1:17" ht="15.5" x14ac:dyDescent="0.35">
      <c r="A411" t="s">
        <v>2234</v>
      </c>
      <c r="B411">
        <f t="shared" si="6"/>
        <v>2025</v>
      </c>
      <c r="C411" s="8">
        <v>45837</v>
      </c>
      <c r="D411" t="s">
        <v>1028</v>
      </c>
      <c r="E411" t="s">
        <v>1577</v>
      </c>
      <c r="F411" t="s">
        <v>1803</v>
      </c>
      <c r="G411" s="4">
        <v>4</v>
      </c>
      <c r="H411">
        <f>Sales_Fact__2[[#This Row],[Unit_Price]]*Sales_Fact__2[[#This Row],[Quantity]]</f>
        <v>1482.52</v>
      </c>
      <c r="I411" s="9">
        <v>370.63</v>
      </c>
      <c r="J411" s="9">
        <f>Sales_Fact__2[[#This Row],[Unit_Price]]*Sales_Fact__2[[#This Row],[Quantity]]</f>
        <v>1482.52</v>
      </c>
      <c r="K411">
        <v>0.08</v>
      </c>
      <c r="L411" t="s">
        <v>1823</v>
      </c>
      <c r="M411" s="9">
        <v>1363.9184</v>
      </c>
      <c r="P411" s="16" t="s">
        <v>4592</v>
      </c>
      <c r="Q411" s="17">
        <f>SUM(Sales_Fact__2[Quantity])</f>
        <v>4958</v>
      </c>
    </row>
    <row r="412" spans="1:17" ht="15.5" x14ac:dyDescent="0.35">
      <c r="A412" t="s">
        <v>2235</v>
      </c>
      <c r="B412">
        <f t="shared" si="6"/>
        <v>2025</v>
      </c>
      <c r="C412" s="8">
        <v>45706</v>
      </c>
      <c r="D412" t="s">
        <v>1219</v>
      </c>
      <c r="E412" t="s">
        <v>1605</v>
      </c>
      <c r="F412" t="s">
        <v>1812</v>
      </c>
      <c r="G412" s="4">
        <v>4</v>
      </c>
      <c r="H412">
        <f>Sales_Fact__2[[#This Row],[Unit_Price]]*Sales_Fact__2[[#This Row],[Quantity]]</f>
        <v>1399.36</v>
      </c>
      <c r="I412" s="9">
        <v>349.84</v>
      </c>
      <c r="J412" s="9">
        <f>Sales_Fact__2[[#This Row],[Unit_Price]]*Sales_Fact__2[[#This Row],[Quantity]]</f>
        <v>1399.36</v>
      </c>
      <c r="K412">
        <v>0.11</v>
      </c>
      <c r="L412" t="s">
        <v>1823</v>
      </c>
      <c r="M412" s="9">
        <v>1245.4304</v>
      </c>
      <c r="P412" s="16" t="s">
        <v>4593</v>
      </c>
      <c r="Q412" s="27">
        <f>SUM(Sales_Fact__2[Column2])</f>
        <v>2554870.1000000015</v>
      </c>
    </row>
    <row r="413" spans="1:17" ht="15.5" x14ac:dyDescent="0.35">
      <c r="A413" t="s">
        <v>2236</v>
      </c>
      <c r="B413">
        <f t="shared" si="6"/>
        <v>2025</v>
      </c>
      <c r="C413" s="8">
        <v>45823</v>
      </c>
      <c r="D413" t="s">
        <v>167</v>
      </c>
      <c r="E413" t="s">
        <v>1625</v>
      </c>
      <c r="F413" t="s">
        <v>1793</v>
      </c>
      <c r="G413" s="4">
        <v>1</v>
      </c>
      <c r="H413">
        <f>Sales_Fact__2[[#This Row],[Unit_Price]]*Sales_Fact__2[[#This Row],[Quantity]]</f>
        <v>770.87</v>
      </c>
      <c r="I413" s="9">
        <v>770.87</v>
      </c>
      <c r="J413" s="9">
        <f>Sales_Fact__2[[#This Row],[Unit_Price]]*Sales_Fact__2[[#This Row],[Quantity]]</f>
        <v>770.87</v>
      </c>
      <c r="K413">
        <v>0.1</v>
      </c>
      <c r="L413" t="s">
        <v>1828</v>
      </c>
      <c r="M413" s="9">
        <v>693.78300000000002</v>
      </c>
      <c r="P413" s="16" t="s">
        <v>4594</v>
      </c>
      <c r="Q413" s="27">
        <f>SUM(Sales_Fact__2[Total_Amount])</f>
        <v>2170907.4574000002</v>
      </c>
    </row>
    <row r="414" spans="1:17" x14ac:dyDescent="0.35">
      <c r="A414" t="s">
        <v>2237</v>
      </c>
      <c r="B414">
        <f t="shared" si="6"/>
        <v>2024</v>
      </c>
      <c r="C414" s="8">
        <v>45518</v>
      </c>
      <c r="D414" t="s">
        <v>1474</v>
      </c>
      <c r="E414" t="s">
        <v>1745</v>
      </c>
      <c r="F414" t="s">
        <v>1806</v>
      </c>
      <c r="G414" s="4">
        <v>3</v>
      </c>
      <c r="H414">
        <f>Sales_Fact__2[[#This Row],[Unit_Price]]*Sales_Fact__2[[#This Row],[Quantity]]</f>
        <v>1521.99</v>
      </c>
      <c r="I414" s="9">
        <v>507.33</v>
      </c>
      <c r="J414" s="9">
        <f>Sales_Fact__2[[#This Row],[Unit_Price]]*Sales_Fact__2[[#This Row],[Quantity]]</f>
        <v>1521.99</v>
      </c>
      <c r="K414">
        <v>0.06</v>
      </c>
      <c r="L414" t="s">
        <v>1825</v>
      </c>
      <c r="M414" s="9">
        <v>1430.6705999999999</v>
      </c>
    </row>
    <row r="415" spans="1:17" x14ac:dyDescent="0.35">
      <c r="A415" t="s">
        <v>2238</v>
      </c>
      <c r="B415">
        <f t="shared" si="6"/>
        <v>2025</v>
      </c>
      <c r="C415" s="8">
        <v>45863</v>
      </c>
      <c r="D415" t="s">
        <v>609</v>
      </c>
      <c r="E415" t="s">
        <v>1679</v>
      </c>
      <c r="F415" t="s">
        <v>1785</v>
      </c>
      <c r="G415" s="4">
        <v>1</v>
      </c>
      <c r="H415">
        <f>Sales_Fact__2[[#This Row],[Unit_Price]]*Sales_Fact__2[[#This Row],[Quantity]]</f>
        <v>87.78</v>
      </c>
      <c r="I415" s="9">
        <v>87.78</v>
      </c>
      <c r="J415" s="9">
        <f>Sales_Fact__2[[#This Row],[Unit_Price]]*Sales_Fact__2[[#This Row],[Quantity]]</f>
        <v>87.78</v>
      </c>
      <c r="K415">
        <v>0.06</v>
      </c>
      <c r="L415" t="s">
        <v>1823</v>
      </c>
      <c r="M415" s="9">
        <v>82.513199999999998</v>
      </c>
    </row>
    <row r="416" spans="1:17" x14ac:dyDescent="0.35">
      <c r="A416" t="s">
        <v>2239</v>
      </c>
      <c r="B416">
        <f t="shared" si="6"/>
        <v>2025</v>
      </c>
      <c r="C416" s="8">
        <v>45666</v>
      </c>
      <c r="D416" t="s">
        <v>36</v>
      </c>
      <c r="E416" t="s">
        <v>1733</v>
      </c>
      <c r="F416" t="s">
        <v>1768</v>
      </c>
      <c r="G416" s="4">
        <v>2</v>
      </c>
      <c r="H416">
        <f>Sales_Fact__2[[#This Row],[Unit_Price]]*Sales_Fact__2[[#This Row],[Quantity]]</f>
        <v>1544.48</v>
      </c>
      <c r="I416" s="9">
        <v>772.24</v>
      </c>
      <c r="J416" s="9">
        <f>Sales_Fact__2[[#This Row],[Unit_Price]]*Sales_Fact__2[[#This Row],[Quantity]]</f>
        <v>1544.48</v>
      </c>
      <c r="K416">
        <v>0.22</v>
      </c>
      <c r="L416" t="s">
        <v>1823</v>
      </c>
      <c r="M416" s="9">
        <v>1204.6944000000001</v>
      </c>
    </row>
    <row r="417" spans="1:13" x14ac:dyDescent="0.35">
      <c r="A417" t="s">
        <v>2240</v>
      </c>
      <c r="B417">
        <f t="shared" si="6"/>
        <v>2025</v>
      </c>
      <c r="C417" s="8">
        <v>45813</v>
      </c>
      <c r="D417" t="s">
        <v>180</v>
      </c>
      <c r="E417" t="s">
        <v>1687</v>
      </c>
      <c r="F417" t="s">
        <v>1798</v>
      </c>
      <c r="G417" s="4">
        <v>1</v>
      </c>
      <c r="H417">
        <f>Sales_Fact__2[[#This Row],[Unit_Price]]*Sales_Fact__2[[#This Row],[Quantity]]</f>
        <v>108.27</v>
      </c>
      <c r="I417" s="9">
        <v>108.27</v>
      </c>
      <c r="J417" s="9">
        <f>Sales_Fact__2[[#This Row],[Unit_Price]]*Sales_Fact__2[[#This Row],[Quantity]]</f>
        <v>108.27</v>
      </c>
      <c r="K417">
        <v>0.1</v>
      </c>
      <c r="L417" t="s">
        <v>1828</v>
      </c>
      <c r="M417" s="9">
        <v>97.442999999999998</v>
      </c>
    </row>
    <row r="418" spans="1:13" x14ac:dyDescent="0.35">
      <c r="A418" t="s">
        <v>2241</v>
      </c>
      <c r="B418">
        <f t="shared" si="6"/>
        <v>2024</v>
      </c>
      <c r="C418" s="8">
        <v>45633</v>
      </c>
      <c r="D418" t="s">
        <v>1088</v>
      </c>
      <c r="E418" t="s">
        <v>1623</v>
      </c>
      <c r="F418" t="s">
        <v>1806</v>
      </c>
      <c r="G418" s="4">
        <v>2</v>
      </c>
      <c r="H418">
        <f>Sales_Fact__2[[#This Row],[Unit_Price]]*Sales_Fact__2[[#This Row],[Quantity]]</f>
        <v>1678.48</v>
      </c>
      <c r="I418" s="9">
        <v>839.24</v>
      </c>
      <c r="J418" s="9">
        <f>Sales_Fact__2[[#This Row],[Unit_Price]]*Sales_Fact__2[[#This Row],[Quantity]]</f>
        <v>1678.48</v>
      </c>
      <c r="K418">
        <v>0.21</v>
      </c>
      <c r="L418" t="s">
        <v>1825</v>
      </c>
      <c r="M418" s="9">
        <v>1325.9992</v>
      </c>
    </row>
    <row r="419" spans="1:13" x14ac:dyDescent="0.35">
      <c r="A419" t="s">
        <v>2242</v>
      </c>
      <c r="B419">
        <f t="shared" si="6"/>
        <v>2024</v>
      </c>
      <c r="C419" s="8">
        <v>45331</v>
      </c>
      <c r="D419" t="s">
        <v>1195</v>
      </c>
      <c r="E419" t="s">
        <v>1663</v>
      </c>
      <c r="F419" t="s">
        <v>1788</v>
      </c>
      <c r="G419" s="4">
        <v>2</v>
      </c>
      <c r="H419">
        <f>Sales_Fact__2[[#This Row],[Unit_Price]]*Sales_Fact__2[[#This Row],[Quantity]]</f>
        <v>932.54</v>
      </c>
      <c r="I419" s="9">
        <v>466.27</v>
      </c>
      <c r="J419" s="9">
        <f>Sales_Fact__2[[#This Row],[Unit_Price]]*Sales_Fact__2[[#This Row],[Quantity]]</f>
        <v>932.54</v>
      </c>
      <c r="K419">
        <v>0.11</v>
      </c>
      <c r="L419" t="s">
        <v>1825</v>
      </c>
      <c r="M419" s="9">
        <v>829.9606</v>
      </c>
    </row>
    <row r="420" spans="1:13" x14ac:dyDescent="0.35">
      <c r="A420" t="s">
        <v>2243</v>
      </c>
      <c r="B420">
        <f t="shared" si="6"/>
        <v>2025</v>
      </c>
      <c r="C420" s="8">
        <v>45942</v>
      </c>
      <c r="D420" t="s">
        <v>1239</v>
      </c>
      <c r="E420" t="s">
        <v>1671</v>
      </c>
      <c r="F420" t="s">
        <v>1798</v>
      </c>
      <c r="G420" s="4">
        <v>3</v>
      </c>
      <c r="H420">
        <f>Sales_Fact__2[[#This Row],[Unit_Price]]*Sales_Fact__2[[#This Row],[Quantity]]</f>
        <v>2909.4900000000002</v>
      </c>
      <c r="I420" s="9">
        <v>969.83</v>
      </c>
      <c r="J420" s="9">
        <f>Sales_Fact__2[[#This Row],[Unit_Price]]*Sales_Fact__2[[#This Row],[Quantity]]</f>
        <v>2909.4900000000002</v>
      </c>
      <c r="K420">
        <v>0.02</v>
      </c>
      <c r="L420" t="s">
        <v>1823</v>
      </c>
      <c r="M420" s="9">
        <v>2851.3002000000001</v>
      </c>
    </row>
    <row r="421" spans="1:13" x14ac:dyDescent="0.35">
      <c r="A421" t="s">
        <v>2244</v>
      </c>
      <c r="B421">
        <f t="shared" si="6"/>
        <v>2025</v>
      </c>
      <c r="C421" s="8">
        <v>45824</v>
      </c>
      <c r="D421" t="s">
        <v>1294</v>
      </c>
      <c r="E421" t="s">
        <v>1729</v>
      </c>
      <c r="F421" t="s">
        <v>1812</v>
      </c>
      <c r="G421" s="4">
        <v>2</v>
      </c>
      <c r="H421">
        <f>Sales_Fact__2[[#This Row],[Unit_Price]]*Sales_Fact__2[[#This Row],[Quantity]]</f>
        <v>1564.22</v>
      </c>
      <c r="I421" s="9">
        <v>782.11</v>
      </c>
      <c r="J421" s="9">
        <f>Sales_Fact__2[[#This Row],[Unit_Price]]*Sales_Fact__2[[#This Row],[Quantity]]</f>
        <v>1564.22</v>
      </c>
      <c r="K421">
        <v>0.17</v>
      </c>
      <c r="L421" t="s">
        <v>1825</v>
      </c>
      <c r="M421" s="9">
        <v>1298.3026</v>
      </c>
    </row>
    <row r="422" spans="1:13" x14ac:dyDescent="0.35">
      <c r="A422" t="s">
        <v>2245</v>
      </c>
      <c r="B422">
        <f t="shared" si="6"/>
        <v>2025</v>
      </c>
      <c r="C422" s="8">
        <v>45921</v>
      </c>
      <c r="D422" t="s">
        <v>1394</v>
      </c>
      <c r="E422" t="s">
        <v>1627</v>
      </c>
      <c r="F422" t="s">
        <v>1791</v>
      </c>
      <c r="G422" s="4">
        <v>2</v>
      </c>
      <c r="H422">
        <f>Sales_Fact__2[[#This Row],[Unit_Price]]*Sales_Fact__2[[#This Row],[Quantity]]</f>
        <v>149.26</v>
      </c>
      <c r="I422" s="9">
        <v>74.63</v>
      </c>
      <c r="J422" s="9">
        <f>Sales_Fact__2[[#This Row],[Unit_Price]]*Sales_Fact__2[[#This Row],[Quantity]]</f>
        <v>149.26</v>
      </c>
      <c r="K422">
        <v>0.01</v>
      </c>
      <c r="L422" t="s">
        <v>1825</v>
      </c>
      <c r="M422" s="9">
        <v>147.76740000000001</v>
      </c>
    </row>
    <row r="423" spans="1:13" x14ac:dyDescent="0.35">
      <c r="A423" t="s">
        <v>2246</v>
      </c>
      <c r="B423">
        <f t="shared" si="6"/>
        <v>2025</v>
      </c>
      <c r="C423" s="8">
        <v>45909</v>
      </c>
      <c r="D423" t="s">
        <v>159</v>
      </c>
      <c r="E423" t="s">
        <v>1717</v>
      </c>
      <c r="F423" t="s">
        <v>1775</v>
      </c>
      <c r="G423" s="4">
        <v>3</v>
      </c>
      <c r="H423">
        <f>Sales_Fact__2[[#This Row],[Unit_Price]]*Sales_Fact__2[[#This Row],[Quantity]]</f>
        <v>1568.34</v>
      </c>
      <c r="I423" s="9">
        <v>522.78</v>
      </c>
      <c r="J423" s="9">
        <f>Sales_Fact__2[[#This Row],[Unit_Price]]*Sales_Fact__2[[#This Row],[Quantity]]</f>
        <v>1568.34</v>
      </c>
      <c r="K423">
        <v>0.25</v>
      </c>
      <c r="L423" t="s">
        <v>1825</v>
      </c>
      <c r="M423" s="9">
        <v>1176.2550000000001</v>
      </c>
    </row>
    <row r="424" spans="1:13" x14ac:dyDescent="0.35">
      <c r="A424" t="s">
        <v>2247</v>
      </c>
      <c r="B424">
        <f t="shared" si="6"/>
        <v>2025</v>
      </c>
      <c r="C424" s="8">
        <v>45853</v>
      </c>
      <c r="D424" t="s">
        <v>1061</v>
      </c>
      <c r="E424" t="s">
        <v>1573</v>
      </c>
      <c r="F424" t="s">
        <v>1800</v>
      </c>
      <c r="G424" s="4">
        <v>1</v>
      </c>
      <c r="H424">
        <f>Sales_Fact__2[[#This Row],[Unit_Price]]*Sales_Fact__2[[#This Row],[Quantity]]</f>
        <v>206.45</v>
      </c>
      <c r="I424" s="9">
        <v>206.45</v>
      </c>
      <c r="J424" s="9">
        <f>Sales_Fact__2[[#This Row],[Unit_Price]]*Sales_Fact__2[[#This Row],[Quantity]]</f>
        <v>206.45</v>
      </c>
      <c r="K424">
        <v>0.15</v>
      </c>
      <c r="L424" t="s">
        <v>1825</v>
      </c>
      <c r="M424" s="9">
        <v>175.48249999999999</v>
      </c>
    </row>
    <row r="425" spans="1:13" x14ac:dyDescent="0.35">
      <c r="A425" t="s">
        <v>2248</v>
      </c>
      <c r="B425">
        <f t="shared" si="6"/>
        <v>2024</v>
      </c>
      <c r="C425" s="8">
        <v>45580</v>
      </c>
      <c r="D425" t="s">
        <v>489</v>
      </c>
      <c r="E425" t="s">
        <v>1685</v>
      </c>
      <c r="F425" t="s">
        <v>1772</v>
      </c>
      <c r="G425" s="4">
        <v>1</v>
      </c>
      <c r="H425">
        <f>Sales_Fact__2[[#This Row],[Unit_Price]]*Sales_Fact__2[[#This Row],[Quantity]]</f>
        <v>815.53</v>
      </c>
      <c r="I425" s="9">
        <v>815.53</v>
      </c>
      <c r="J425" s="9">
        <f>Sales_Fact__2[[#This Row],[Unit_Price]]*Sales_Fact__2[[#This Row],[Quantity]]</f>
        <v>815.53</v>
      </c>
      <c r="K425">
        <v>0.3</v>
      </c>
      <c r="L425" t="s">
        <v>1825</v>
      </c>
      <c r="M425" s="9">
        <v>570.87099999999998</v>
      </c>
    </row>
    <row r="426" spans="1:13" x14ac:dyDescent="0.35">
      <c r="A426" t="s">
        <v>2249</v>
      </c>
      <c r="B426">
        <f t="shared" si="6"/>
        <v>2023</v>
      </c>
      <c r="C426" s="8">
        <v>45220</v>
      </c>
      <c r="D426" t="s">
        <v>147</v>
      </c>
      <c r="E426" t="s">
        <v>1705</v>
      </c>
      <c r="F426" t="s">
        <v>1796</v>
      </c>
      <c r="G426" s="4">
        <v>1</v>
      </c>
      <c r="H426">
        <f>Sales_Fact__2[[#This Row],[Unit_Price]]*Sales_Fact__2[[#This Row],[Quantity]]</f>
        <v>823.61</v>
      </c>
      <c r="I426" s="9">
        <v>823.61</v>
      </c>
      <c r="J426" s="9">
        <f>Sales_Fact__2[[#This Row],[Unit_Price]]*Sales_Fact__2[[#This Row],[Quantity]]</f>
        <v>823.61</v>
      </c>
      <c r="K426">
        <v>0.28000000000000003</v>
      </c>
      <c r="L426" t="s">
        <v>1828</v>
      </c>
      <c r="M426" s="9">
        <v>592.99919999999997</v>
      </c>
    </row>
    <row r="427" spans="1:13" x14ac:dyDescent="0.35">
      <c r="A427" t="s">
        <v>2250</v>
      </c>
      <c r="B427">
        <f t="shared" si="6"/>
        <v>2025</v>
      </c>
      <c r="C427" s="8">
        <v>45807</v>
      </c>
      <c r="D427" t="s">
        <v>1471</v>
      </c>
      <c r="E427" t="s">
        <v>1721</v>
      </c>
      <c r="F427" t="s">
        <v>1785</v>
      </c>
      <c r="G427" s="4">
        <v>2</v>
      </c>
      <c r="H427">
        <f>Sales_Fact__2[[#This Row],[Unit_Price]]*Sales_Fact__2[[#This Row],[Quantity]]</f>
        <v>419.92</v>
      </c>
      <c r="I427" s="9">
        <v>209.96</v>
      </c>
      <c r="J427" s="9">
        <f>Sales_Fact__2[[#This Row],[Unit_Price]]*Sales_Fact__2[[#This Row],[Quantity]]</f>
        <v>419.92</v>
      </c>
      <c r="K427">
        <v>0</v>
      </c>
      <c r="L427" t="s">
        <v>1823</v>
      </c>
      <c r="M427" s="9">
        <v>419.92</v>
      </c>
    </row>
    <row r="428" spans="1:13" x14ac:dyDescent="0.35">
      <c r="A428" t="s">
        <v>2251</v>
      </c>
      <c r="B428">
        <f t="shared" si="6"/>
        <v>2024</v>
      </c>
      <c r="C428" s="8">
        <v>45462</v>
      </c>
      <c r="D428" t="s">
        <v>578</v>
      </c>
      <c r="E428" t="s">
        <v>1542</v>
      </c>
      <c r="F428" t="s">
        <v>1803</v>
      </c>
      <c r="G428" s="4">
        <v>4</v>
      </c>
      <c r="H428">
        <f>Sales_Fact__2[[#This Row],[Unit_Price]]*Sales_Fact__2[[#This Row],[Quantity]]</f>
        <v>3591.72</v>
      </c>
      <c r="I428" s="9">
        <v>897.93</v>
      </c>
      <c r="J428" s="9">
        <f>Sales_Fact__2[[#This Row],[Unit_Price]]*Sales_Fact__2[[#This Row],[Quantity]]</f>
        <v>3591.72</v>
      </c>
      <c r="K428">
        <v>0.05</v>
      </c>
      <c r="L428" t="s">
        <v>1828</v>
      </c>
      <c r="M428" s="9">
        <v>3412.134</v>
      </c>
    </row>
    <row r="429" spans="1:13" x14ac:dyDescent="0.35">
      <c r="A429" t="s">
        <v>2252</v>
      </c>
      <c r="B429">
        <f t="shared" si="6"/>
        <v>2024</v>
      </c>
      <c r="C429" s="8">
        <v>45646</v>
      </c>
      <c r="D429" t="s">
        <v>597</v>
      </c>
      <c r="E429" t="s">
        <v>1673</v>
      </c>
      <c r="F429" t="s">
        <v>1751</v>
      </c>
      <c r="G429" s="4">
        <v>4</v>
      </c>
      <c r="H429">
        <f>Sales_Fact__2[[#This Row],[Unit_Price]]*Sales_Fact__2[[#This Row],[Quantity]]</f>
        <v>3703.8</v>
      </c>
      <c r="I429" s="9">
        <v>925.95</v>
      </c>
      <c r="J429" s="9">
        <f>Sales_Fact__2[[#This Row],[Unit_Price]]*Sales_Fact__2[[#This Row],[Quantity]]</f>
        <v>3703.8</v>
      </c>
      <c r="K429">
        <v>0.16</v>
      </c>
      <c r="L429" t="s">
        <v>1828</v>
      </c>
      <c r="M429" s="9">
        <v>3111.192</v>
      </c>
    </row>
    <row r="430" spans="1:13" x14ac:dyDescent="0.35">
      <c r="A430" t="s">
        <v>2253</v>
      </c>
      <c r="B430">
        <f t="shared" si="6"/>
        <v>2024</v>
      </c>
      <c r="C430" s="8">
        <v>45520</v>
      </c>
      <c r="D430" t="s">
        <v>303</v>
      </c>
      <c r="E430" t="s">
        <v>1649</v>
      </c>
      <c r="F430" t="s">
        <v>1775</v>
      </c>
      <c r="G430" s="4">
        <v>2</v>
      </c>
      <c r="H430">
        <f>Sales_Fact__2[[#This Row],[Unit_Price]]*Sales_Fact__2[[#This Row],[Quantity]]</f>
        <v>1146.18</v>
      </c>
      <c r="I430" s="9">
        <v>573.09</v>
      </c>
      <c r="J430" s="9">
        <f>Sales_Fact__2[[#This Row],[Unit_Price]]*Sales_Fact__2[[#This Row],[Quantity]]</f>
        <v>1146.18</v>
      </c>
      <c r="K430">
        <v>0.03</v>
      </c>
      <c r="L430" t="s">
        <v>1828</v>
      </c>
      <c r="M430" s="9">
        <v>1111.7945999999999</v>
      </c>
    </row>
    <row r="431" spans="1:13" x14ac:dyDescent="0.35">
      <c r="A431" t="s">
        <v>2254</v>
      </c>
      <c r="B431">
        <f t="shared" si="6"/>
        <v>2025</v>
      </c>
      <c r="C431" s="8">
        <v>45731</v>
      </c>
      <c r="D431" t="s">
        <v>603</v>
      </c>
      <c r="E431" t="s">
        <v>1559</v>
      </c>
      <c r="F431" t="s">
        <v>1768</v>
      </c>
      <c r="G431" s="4">
        <v>4</v>
      </c>
      <c r="H431">
        <f>Sales_Fact__2[[#This Row],[Unit_Price]]*Sales_Fact__2[[#This Row],[Quantity]]</f>
        <v>599.32000000000005</v>
      </c>
      <c r="I431" s="9">
        <v>149.83000000000001</v>
      </c>
      <c r="J431" s="9">
        <f>Sales_Fact__2[[#This Row],[Unit_Price]]*Sales_Fact__2[[#This Row],[Quantity]]</f>
        <v>599.32000000000005</v>
      </c>
      <c r="K431">
        <v>0.02</v>
      </c>
      <c r="L431" t="s">
        <v>1823</v>
      </c>
      <c r="M431" s="9">
        <v>587.33360000000005</v>
      </c>
    </row>
    <row r="432" spans="1:13" x14ac:dyDescent="0.35">
      <c r="A432" t="s">
        <v>2255</v>
      </c>
      <c r="B432">
        <f t="shared" si="6"/>
        <v>2024</v>
      </c>
      <c r="C432" s="8">
        <v>45445</v>
      </c>
      <c r="D432" t="s">
        <v>14</v>
      </c>
      <c r="E432" t="s">
        <v>1649</v>
      </c>
      <c r="F432" t="s">
        <v>1798</v>
      </c>
      <c r="G432" s="4">
        <v>3</v>
      </c>
      <c r="H432">
        <f>Sales_Fact__2[[#This Row],[Unit_Price]]*Sales_Fact__2[[#This Row],[Quantity]]</f>
        <v>863.12999999999988</v>
      </c>
      <c r="I432" s="9">
        <v>287.70999999999998</v>
      </c>
      <c r="J432" s="9">
        <f>Sales_Fact__2[[#This Row],[Unit_Price]]*Sales_Fact__2[[#This Row],[Quantity]]</f>
        <v>863.12999999999988</v>
      </c>
      <c r="K432">
        <v>0.03</v>
      </c>
      <c r="L432" t="s">
        <v>1828</v>
      </c>
      <c r="M432" s="9">
        <v>837.23609999999985</v>
      </c>
    </row>
    <row r="433" spans="1:13" x14ac:dyDescent="0.35">
      <c r="A433" t="s">
        <v>2256</v>
      </c>
      <c r="B433">
        <f t="shared" si="6"/>
        <v>2025</v>
      </c>
      <c r="C433" s="8">
        <v>45860</v>
      </c>
      <c r="D433" t="s">
        <v>337</v>
      </c>
      <c r="E433" t="s">
        <v>1681</v>
      </c>
      <c r="F433" t="s">
        <v>1775</v>
      </c>
      <c r="G433" s="4">
        <v>2</v>
      </c>
      <c r="H433">
        <f>Sales_Fact__2[[#This Row],[Unit_Price]]*Sales_Fact__2[[#This Row],[Quantity]]</f>
        <v>1699.6</v>
      </c>
      <c r="I433" s="9">
        <v>849.8</v>
      </c>
      <c r="J433" s="9">
        <f>Sales_Fact__2[[#This Row],[Unit_Price]]*Sales_Fact__2[[#This Row],[Quantity]]</f>
        <v>1699.6</v>
      </c>
      <c r="K433">
        <v>0.06</v>
      </c>
      <c r="L433" t="s">
        <v>1828</v>
      </c>
      <c r="M433" s="9">
        <v>1597.624</v>
      </c>
    </row>
    <row r="434" spans="1:13" x14ac:dyDescent="0.35">
      <c r="A434" t="s">
        <v>2257</v>
      </c>
      <c r="B434">
        <f t="shared" si="6"/>
        <v>2025</v>
      </c>
      <c r="C434" s="8">
        <v>45725</v>
      </c>
      <c r="D434" t="s">
        <v>75</v>
      </c>
      <c r="E434" t="s">
        <v>1629</v>
      </c>
      <c r="F434" t="s">
        <v>1765</v>
      </c>
      <c r="G434" s="4">
        <v>3</v>
      </c>
      <c r="H434">
        <f>Sales_Fact__2[[#This Row],[Unit_Price]]*Sales_Fact__2[[#This Row],[Quantity]]</f>
        <v>1447.74</v>
      </c>
      <c r="I434" s="9">
        <v>482.58</v>
      </c>
      <c r="J434" s="9">
        <f>Sales_Fact__2[[#This Row],[Unit_Price]]*Sales_Fact__2[[#This Row],[Quantity]]</f>
        <v>1447.74</v>
      </c>
      <c r="K434">
        <v>0.28000000000000003</v>
      </c>
      <c r="L434" t="s">
        <v>1825</v>
      </c>
      <c r="M434" s="9">
        <v>1042.3728000000001</v>
      </c>
    </row>
    <row r="435" spans="1:13" x14ac:dyDescent="0.35">
      <c r="A435" t="s">
        <v>2258</v>
      </c>
      <c r="B435">
        <f t="shared" si="6"/>
        <v>2025</v>
      </c>
      <c r="C435" s="8">
        <v>45699</v>
      </c>
      <c r="D435" t="s">
        <v>398</v>
      </c>
      <c r="E435" t="s">
        <v>1665</v>
      </c>
      <c r="F435" t="s">
        <v>1760</v>
      </c>
      <c r="G435" s="4">
        <v>2</v>
      </c>
      <c r="H435">
        <f>Sales_Fact__2[[#This Row],[Unit_Price]]*Sales_Fact__2[[#This Row],[Quantity]]</f>
        <v>129.4</v>
      </c>
      <c r="I435" s="9">
        <v>64.7</v>
      </c>
      <c r="J435" s="9">
        <f>Sales_Fact__2[[#This Row],[Unit_Price]]*Sales_Fact__2[[#This Row],[Quantity]]</f>
        <v>129.4</v>
      </c>
      <c r="K435">
        <v>0</v>
      </c>
      <c r="L435" t="s">
        <v>1823</v>
      </c>
      <c r="M435" s="9">
        <v>129.4</v>
      </c>
    </row>
    <row r="436" spans="1:13" x14ac:dyDescent="0.35">
      <c r="A436" t="s">
        <v>2259</v>
      </c>
      <c r="B436">
        <f t="shared" si="6"/>
        <v>2023</v>
      </c>
      <c r="C436" s="8">
        <v>45266</v>
      </c>
      <c r="D436" t="s">
        <v>498</v>
      </c>
      <c r="E436" t="s">
        <v>1554</v>
      </c>
      <c r="F436" t="s">
        <v>1772</v>
      </c>
      <c r="G436" s="4">
        <v>3</v>
      </c>
      <c r="H436">
        <f>Sales_Fact__2[[#This Row],[Unit_Price]]*Sales_Fact__2[[#This Row],[Quantity]]</f>
        <v>1769.4900000000002</v>
      </c>
      <c r="I436" s="9">
        <v>589.83000000000004</v>
      </c>
      <c r="J436" s="9">
        <f>Sales_Fact__2[[#This Row],[Unit_Price]]*Sales_Fact__2[[#This Row],[Quantity]]</f>
        <v>1769.4900000000002</v>
      </c>
      <c r="K436">
        <v>0.26</v>
      </c>
      <c r="L436" t="s">
        <v>1823</v>
      </c>
      <c r="M436" s="9">
        <v>1309.4226000000001</v>
      </c>
    </row>
    <row r="437" spans="1:13" x14ac:dyDescent="0.35">
      <c r="A437" t="s">
        <v>2260</v>
      </c>
      <c r="B437">
        <f t="shared" si="6"/>
        <v>2025</v>
      </c>
      <c r="C437" s="8">
        <v>45889</v>
      </c>
      <c r="D437" t="s">
        <v>913</v>
      </c>
      <c r="E437" t="s">
        <v>1550</v>
      </c>
      <c r="F437" t="s">
        <v>1785</v>
      </c>
      <c r="G437" s="4">
        <v>4</v>
      </c>
      <c r="H437">
        <f>Sales_Fact__2[[#This Row],[Unit_Price]]*Sales_Fact__2[[#This Row],[Quantity]]</f>
        <v>3033.96</v>
      </c>
      <c r="I437" s="9">
        <v>758.49</v>
      </c>
      <c r="J437" s="9">
        <f>Sales_Fact__2[[#This Row],[Unit_Price]]*Sales_Fact__2[[#This Row],[Quantity]]</f>
        <v>3033.96</v>
      </c>
      <c r="K437">
        <v>0.16</v>
      </c>
      <c r="L437" t="s">
        <v>1828</v>
      </c>
      <c r="M437" s="9">
        <v>2548.5264000000002</v>
      </c>
    </row>
    <row r="438" spans="1:13" x14ac:dyDescent="0.35">
      <c r="A438" t="s">
        <v>2261</v>
      </c>
      <c r="B438">
        <f t="shared" si="6"/>
        <v>2024</v>
      </c>
      <c r="C438" s="8">
        <v>45555</v>
      </c>
      <c r="D438" t="s">
        <v>201</v>
      </c>
      <c r="E438" t="s">
        <v>1621</v>
      </c>
      <c r="F438" t="s">
        <v>1793</v>
      </c>
      <c r="G438" s="4">
        <v>4</v>
      </c>
      <c r="H438">
        <f>Sales_Fact__2[[#This Row],[Unit_Price]]*Sales_Fact__2[[#This Row],[Quantity]]</f>
        <v>2990.24</v>
      </c>
      <c r="I438" s="9">
        <v>747.56</v>
      </c>
      <c r="J438" s="9">
        <f>Sales_Fact__2[[#This Row],[Unit_Price]]*Sales_Fact__2[[#This Row],[Quantity]]</f>
        <v>2990.24</v>
      </c>
      <c r="K438">
        <v>0.09</v>
      </c>
      <c r="L438" t="s">
        <v>1828</v>
      </c>
      <c r="M438" s="9">
        <v>2721.1183999999998</v>
      </c>
    </row>
    <row r="439" spans="1:13" x14ac:dyDescent="0.35">
      <c r="A439" t="s">
        <v>2262</v>
      </c>
      <c r="B439">
        <f t="shared" si="6"/>
        <v>2025</v>
      </c>
      <c r="C439" s="8">
        <v>45813</v>
      </c>
      <c r="D439" t="s">
        <v>808</v>
      </c>
      <c r="E439" t="s">
        <v>1627</v>
      </c>
      <c r="F439" t="s">
        <v>1806</v>
      </c>
      <c r="G439" s="4">
        <v>3</v>
      </c>
      <c r="H439">
        <f>Sales_Fact__2[[#This Row],[Unit_Price]]*Sales_Fact__2[[#This Row],[Quantity]]</f>
        <v>1653.66</v>
      </c>
      <c r="I439" s="9">
        <v>551.22</v>
      </c>
      <c r="J439" s="9">
        <f>Sales_Fact__2[[#This Row],[Unit_Price]]*Sales_Fact__2[[#This Row],[Quantity]]</f>
        <v>1653.66</v>
      </c>
      <c r="K439">
        <v>0.12</v>
      </c>
      <c r="L439" t="s">
        <v>1825</v>
      </c>
      <c r="M439" s="9">
        <v>1455.2208000000001</v>
      </c>
    </row>
    <row r="440" spans="1:13" x14ac:dyDescent="0.35">
      <c r="A440" t="s">
        <v>2263</v>
      </c>
      <c r="B440">
        <f t="shared" si="6"/>
        <v>2025</v>
      </c>
      <c r="C440" s="8">
        <v>45811</v>
      </c>
      <c r="D440" t="s">
        <v>531</v>
      </c>
      <c r="E440" t="s">
        <v>1685</v>
      </c>
      <c r="F440" t="s">
        <v>1798</v>
      </c>
      <c r="G440" s="4">
        <v>2</v>
      </c>
      <c r="H440">
        <f>Sales_Fact__2[[#This Row],[Unit_Price]]*Sales_Fact__2[[#This Row],[Quantity]]</f>
        <v>1054.1199999999999</v>
      </c>
      <c r="I440" s="9">
        <v>527.05999999999995</v>
      </c>
      <c r="J440" s="9">
        <f>Sales_Fact__2[[#This Row],[Unit_Price]]*Sales_Fact__2[[#This Row],[Quantity]]</f>
        <v>1054.1199999999999</v>
      </c>
      <c r="K440">
        <v>0.17</v>
      </c>
      <c r="L440" t="s">
        <v>1825</v>
      </c>
      <c r="M440" s="9">
        <v>874.91959999999983</v>
      </c>
    </row>
    <row r="441" spans="1:13" x14ac:dyDescent="0.35">
      <c r="A441" t="s">
        <v>2264</v>
      </c>
      <c r="B441">
        <f t="shared" si="6"/>
        <v>2025</v>
      </c>
      <c r="C441" s="8">
        <v>45670</v>
      </c>
      <c r="D441" t="s">
        <v>349</v>
      </c>
      <c r="E441" t="s">
        <v>1671</v>
      </c>
      <c r="F441" t="s">
        <v>1772</v>
      </c>
      <c r="G441" s="4">
        <v>4</v>
      </c>
      <c r="H441">
        <f>Sales_Fact__2[[#This Row],[Unit_Price]]*Sales_Fact__2[[#This Row],[Quantity]]</f>
        <v>3501.64</v>
      </c>
      <c r="I441" s="9">
        <v>875.41</v>
      </c>
      <c r="J441" s="9">
        <f>Sales_Fact__2[[#This Row],[Unit_Price]]*Sales_Fact__2[[#This Row],[Quantity]]</f>
        <v>3501.64</v>
      </c>
      <c r="K441">
        <v>0.27</v>
      </c>
      <c r="L441" t="s">
        <v>1823</v>
      </c>
      <c r="M441" s="9">
        <v>2556.1972000000001</v>
      </c>
    </row>
    <row r="442" spans="1:13" x14ac:dyDescent="0.35">
      <c r="A442" t="s">
        <v>2265</v>
      </c>
      <c r="B442">
        <f t="shared" si="6"/>
        <v>2025</v>
      </c>
      <c r="C442" s="8">
        <v>45736</v>
      </c>
      <c r="D442" t="s">
        <v>40</v>
      </c>
      <c r="E442" t="s">
        <v>1717</v>
      </c>
      <c r="F442" t="s">
        <v>1751</v>
      </c>
      <c r="G442" s="4">
        <v>2</v>
      </c>
      <c r="H442">
        <f>Sales_Fact__2[[#This Row],[Unit_Price]]*Sales_Fact__2[[#This Row],[Quantity]]</f>
        <v>452.86</v>
      </c>
      <c r="I442" s="9">
        <v>226.43</v>
      </c>
      <c r="J442" s="9">
        <f>Sales_Fact__2[[#This Row],[Unit_Price]]*Sales_Fact__2[[#This Row],[Quantity]]</f>
        <v>452.86</v>
      </c>
      <c r="K442">
        <v>0.03</v>
      </c>
      <c r="L442" t="s">
        <v>1823</v>
      </c>
      <c r="M442" s="9">
        <v>439.27420000000001</v>
      </c>
    </row>
    <row r="443" spans="1:13" x14ac:dyDescent="0.35">
      <c r="A443" t="s">
        <v>2266</v>
      </c>
      <c r="B443">
        <f t="shared" si="6"/>
        <v>2024</v>
      </c>
      <c r="C443" s="8">
        <v>45480</v>
      </c>
      <c r="D443" t="s">
        <v>141</v>
      </c>
      <c r="E443" t="s">
        <v>1705</v>
      </c>
      <c r="F443" t="s">
        <v>1772</v>
      </c>
      <c r="G443" s="4">
        <v>2</v>
      </c>
      <c r="H443">
        <f>Sales_Fact__2[[#This Row],[Unit_Price]]*Sales_Fact__2[[#This Row],[Quantity]]</f>
        <v>570.78</v>
      </c>
      <c r="I443" s="9">
        <v>285.39</v>
      </c>
      <c r="J443" s="9">
        <f>Sales_Fact__2[[#This Row],[Unit_Price]]*Sales_Fact__2[[#This Row],[Quantity]]</f>
        <v>570.78</v>
      </c>
      <c r="K443">
        <v>0.1</v>
      </c>
      <c r="L443" t="s">
        <v>1823</v>
      </c>
      <c r="M443" s="9">
        <v>513.702</v>
      </c>
    </row>
    <row r="444" spans="1:13" x14ac:dyDescent="0.35">
      <c r="A444" t="s">
        <v>2267</v>
      </c>
      <c r="B444">
        <f t="shared" si="6"/>
        <v>2025</v>
      </c>
      <c r="C444" s="8">
        <v>45929</v>
      </c>
      <c r="D444" t="s">
        <v>1049</v>
      </c>
      <c r="E444" t="s">
        <v>1569</v>
      </c>
      <c r="F444" t="s">
        <v>1800</v>
      </c>
      <c r="G444" s="4">
        <v>2</v>
      </c>
      <c r="H444">
        <f>Sales_Fact__2[[#This Row],[Unit_Price]]*Sales_Fact__2[[#This Row],[Quantity]]</f>
        <v>596.02</v>
      </c>
      <c r="I444" s="9">
        <v>298.01</v>
      </c>
      <c r="J444" s="9">
        <f>Sales_Fact__2[[#This Row],[Unit_Price]]*Sales_Fact__2[[#This Row],[Quantity]]</f>
        <v>596.02</v>
      </c>
      <c r="K444">
        <v>0.05</v>
      </c>
      <c r="L444" t="s">
        <v>1823</v>
      </c>
      <c r="M444" s="9">
        <v>566.21899999999994</v>
      </c>
    </row>
    <row r="445" spans="1:13" x14ac:dyDescent="0.35">
      <c r="A445" t="s">
        <v>2268</v>
      </c>
      <c r="B445">
        <f t="shared" si="6"/>
        <v>2024</v>
      </c>
      <c r="C445" s="8">
        <v>45626</v>
      </c>
      <c r="D445" t="s">
        <v>531</v>
      </c>
      <c r="E445" t="s">
        <v>1627</v>
      </c>
      <c r="F445" t="s">
        <v>1768</v>
      </c>
      <c r="G445" s="4">
        <v>4</v>
      </c>
      <c r="H445">
        <f>Sales_Fact__2[[#This Row],[Unit_Price]]*Sales_Fact__2[[#This Row],[Quantity]]</f>
        <v>3013.96</v>
      </c>
      <c r="I445" s="9">
        <v>753.49</v>
      </c>
      <c r="J445" s="9">
        <f>Sales_Fact__2[[#This Row],[Unit_Price]]*Sales_Fact__2[[#This Row],[Quantity]]</f>
        <v>3013.96</v>
      </c>
      <c r="K445">
        <v>0.26</v>
      </c>
      <c r="L445" t="s">
        <v>1828</v>
      </c>
      <c r="M445" s="9">
        <v>2230.3303999999998</v>
      </c>
    </row>
    <row r="446" spans="1:13" x14ac:dyDescent="0.35">
      <c r="A446" t="s">
        <v>2269</v>
      </c>
      <c r="B446">
        <f t="shared" si="6"/>
        <v>2024</v>
      </c>
      <c r="C446" s="8">
        <v>45460</v>
      </c>
      <c r="D446" t="s">
        <v>1500</v>
      </c>
      <c r="E446" t="s">
        <v>1703</v>
      </c>
      <c r="F446" t="s">
        <v>1793</v>
      </c>
      <c r="G446" s="4">
        <v>2</v>
      </c>
      <c r="H446">
        <f>Sales_Fact__2[[#This Row],[Unit_Price]]*Sales_Fact__2[[#This Row],[Quantity]]</f>
        <v>260.77999999999997</v>
      </c>
      <c r="I446" s="9">
        <v>130.38999999999999</v>
      </c>
      <c r="J446" s="9">
        <f>Sales_Fact__2[[#This Row],[Unit_Price]]*Sales_Fact__2[[#This Row],[Quantity]]</f>
        <v>260.77999999999997</v>
      </c>
      <c r="K446">
        <v>0.17</v>
      </c>
      <c r="L446" t="s">
        <v>1825</v>
      </c>
      <c r="M446" s="9">
        <v>216.44739999999999</v>
      </c>
    </row>
    <row r="447" spans="1:13" x14ac:dyDescent="0.35">
      <c r="A447" t="s">
        <v>2270</v>
      </c>
      <c r="B447">
        <f t="shared" si="6"/>
        <v>2025</v>
      </c>
      <c r="C447" s="8">
        <v>45709</v>
      </c>
      <c r="D447" t="s">
        <v>1082</v>
      </c>
      <c r="E447" t="s">
        <v>1591</v>
      </c>
      <c r="F447" t="s">
        <v>1785</v>
      </c>
      <c r="G447" s="4">
        <v>4</v>
      </c>
      <c r="H447">
        <f>Sales_Fact__2[[#This Row],[Unit_Price]]*Sales_Fact__2[[#This Row],[Quantity]]</f>
        <v>656.08</v>
      </c>
      <c r="I447" s="9">
        <v>164.02</v>
      </c>
      <c r="J447" s="9">
        <f>Sales_Fact__2[[#This Row],[Unit_Price]]*Sales_Fact__2[[#This Row],[Quantity]]</f>
        <v>656.08</v>
      </c>
      <c r="K447">
        <v>0.01</v>
      </c>
      <c r="L447" t="s">
        <v>1825</v>
      </c>
      <c r="M447" s="9">
        <v>649.51920000000007</v>
      </c>
    </row>
    <row r="448" spans="1:13" x14ac:dyDescent="0.35">
      <c r="A448" t="s">
        <v>2271</v>
      </c>
      <c r="B448">
        <f t="shared" si="6"/>
        <v>2024</v>
      </c>
      <c r="C448" s="8">
        <v>45551</v>
      </c>
      <c r="D448" t="s">
        <v>546</v>
      </c>
      <c r="E448" t="s">
        <v>1605</v>
      </c>
      <c r="F448" t="s">
        <v>1768</v>
      </c>
      <c r="G448" s="4">
        <v>2</v>
      </c>
      <c r="H448">
        <f>Sales_Fact__2[[#This Row],[Unit_Price]]*Sales_Fact__2[[#This Row],[Quantity]]</f>
        <v>1055.02</v>
      </c>
      <c r="I448" s="9">
        <v>527.51</v>
      </c>
      <c r="J448" s="9">
        <f>Sales_Fact__2[[#This Row],[Unit_Price]]*Sales_Fact__2[[#This Row],[Quantity]]</f>
        <v>1055.02</v>
      </c>
      <c r="K448">
        <v>0.18</v>
      </c>
      <c r="L448" t="s">
        <v>1825</v>
      </c>
      <c r="M448" s="9">
        <v>865.1164</v>
      </c>
    </row>
    <row r="449" spans="1:13" x14ac:dyDescent="0.35">
      <c r="A449" t="s">
        <v>2272</v>
      </c>
      <c r="B449">
        <f t="shared" si="6"/>
        <v>2025</v>
      </c>
      <c r="C449" s="8">
        <v>45939</v>
      </c>
      <c r="D449" t="s">
        <v>808</v>
      </c>
      <c r="E449" t="s">
        <v>1661</v>
      </c>
      <c r="F449" t="s">
        <v>1796</v>
      </c>
      <c r="G449" s="4">
        <v>3</v>
      </c>
      <c r="H449">
        <f>Sales_Fact__2[[#This Row],[Unit_Price]]*Sales_Fact__2[[#This Row],[Quantity]]</f>
        <v>1884.54</v>
      </c>
      <c r="I449" s="9">
        <v>628.17999999999995</v>
      </c>
      <c r="J449" s="9">
        <f>Sales_Fact__2[[#This Row],[Unit_Price]]*Sales_Fact__2[[#This Row],[Quantity]]</f>
        <v>1884.54</v>
      </c>
      <c r="K449">
        <v>0.26</v>
      </c>
      <c r="L449" t="s">
        <v>1823</v>
      </c>
      <c r="M449" s="9">
        <v>1394.5596</v>
      </c>
    </row>
    <row r="450" spans="1:13" x14ac:dyDescent="0.35">
      <c r="A450" t="s">
        <v>2273</v>
      </c>
      <c r="B450">
        <f t="shared" ref="B450:B513" si="7">YEAR(C450)</f>
        <v>2024</v>
      </c>
      <c r="C450" s="8">
        <v>45553</v>
      </c>
      <c r="D450" t="s">
        <v>856</v>
      </c>
      <c r="E450" t="s">
        <v>1659</v>
      </c>
      <c r="F450" t="s">
        <v>1765</v>
      </c>
      <c r="G450" s="4">
        <v>1</v>
      </c>
      <c r="H450">
        <f>Sales_Fact__2[[#This Row],[Unit_Price]]*Sales_Fact__2[[#This Row],[Quantity]]</f>
        <v>862.31</v>
      </c>
      <c r="I450" s="9">
        <v>862.31</v>
      </c>
      <c r="J450" s="9">
        <f>Sales_Fact__2[[#This Row],[Unit_Price]]*Sales_Fact__2[[#This Row],[Quantity]]</f>
        <v>862.31</v>
      </c>
      <c r="K450">
        <v>0.06</v>
      </c>
      <c r="L450" t="s">
        <v>1823</v>
      </c>
      <c r="M450" s="9">
        <v>810.57140000000004</v>
      </c>
    </row>
    <row r="451" spans="1:13" x14ac:dyDescent="0.35">
      <c r="A451" t="s">
        <v>2274</v>
      </c>
      <c r="B451">
        <f t="shared" si="7"/>
        <v>2025</v>
      </c>
      <c r="C451" s="8">
        <v>45806</v>
      </c>
      <c r="D451" t="s">
        <v>260</v>
      </c>
      <c r="E451" t="s">
        <v>1713</v>
      </c>
      <c r="F451" t="s">
        <v>1798</v>
      </c>
      <c r="G451" s="4">
        <v>2</v>
      </c>
      <c r="H451">
        <f>Sales_Fact__2[[#This Row],[Unit_Price]]*Sales_Fact__2[[#This Row],[Quantity]]</f>
        <v>1082.78</v>
      </c>
      <c r="I451" s="9">
        <v>541.39</v>
      </c>
      <c r="J451" s="9">
        <f>Sales_Fact__2[[#This Row],[Unit_Price]]*Sales_Fact__2[[#This Row],[Quantity]]</f>
        <v>1082.78</v>
      </c>
      <c r="K451">
        <v>0.03</v>
      </c>
      <c r="L451" t="s">
        <v>1828</v>
      </c>
      <c r="M451" s="9">
        <v>1050.2965999999999</v>
      </c>
    </row>
    <row r="452" spans="1:13" x14ac:dyDescent="0.35">
      <c r="A452" t="s">
        <v>2275</v>
      </c>
      <c r="B452">
        <f t="shared" si="7"/>
        <v>2025</v>
      </c>
      <c r="C452" s="8">
        <v>45811</v>
      </c>
      <c r="D452" t="s">
        <v>1468</v>
      </c>
      <c r="E452" t="s">
        <v>1699</v>
      </c>
      <c r="F452" t="s">
        <v>1803</v>
      </c>
      <c r="G452" s="4">
        <v>3</v>
      </c>
      <c r="H452">
        <f>Sales_Fact__2[[#This Row],[Unit_Price]]*Sales_Fact__2[[#This Row],[Quantity]]</f>
        <v>2285.3999999999996</v>
      </c>
      <c r="I452" s="9">
        <v>761.8</v>
      </c>
      <c r="J452" s="9">
        <f>Sales_Fact__2[[#This Row],[Unit_Price]]*Sales_Fact__2[[#This Row],[Quantity]]</f>
        <v>2285.3999999999996</v>
      </c>
      <c r="K452">
        <v>0.06</v>
      </c>
      <c r="L452" t="s">
        <v>1828</v>
      </c>
      <c r="M452" s="9">
        <v>2148.2759999999989</v>
      </c>
    </row>
    <row r="453" spans="1:13" x14ac:dyDescent="0.35">
      <c r="A453" t="s">
        <v>2276</v>
      </c>
      <c r="B453">
        <f t="shared" si="7"/>
        <v>2024</v>
      </c>
      <c r="C453" s="8">
        <v>45508</v>
      </c>
      <c r="D453" t="s">
        <v>1309</v>
      </c>
      <c r="E453" t="s">
        <v>1645</v>
      </c>
      <c r="F453" t="s">
        <v>1760</v>
      </c>
      <c r="G453" s="4">
        <v>4</v>
      </c>
      <c r="H453">
        <f>Sales_Fact__2[[#This Row],[Unit_Price]]*Sales_Fact__2[[#This Row],[Quantity]]</f>
        <v>3317.44</v>
      </c>
      <c r="I453" s="9">
        <v>829.36</v>
      </c>
      <c r="J453" s="9">
        <f>Sales_Fact__2[[#This Row],[Unit_Price]]*Sales_Fact__2[[#This Row],[Quantity]]</f>
        <v>3317.44</v>
      </c>
      <c r="K453">
        <v>0.11</v>
      </c>
      <c r="L453" t="s">
        <v>1825</v>
      </c>
      <c r="M453" s="9">
        <v>2952.5216</v>
      </c>
    </row>
    <row r="454" spans="1:13" x14ac:dyDescent="0.35">
      <c r="A454" t="s">
        <v>2277</v>
      </c>
      <c r="B454">
        <f t="shared" si="7"/>
        <v>2024</v>
      </c>
      <c r="C454" s="8">
        <v>45460</v>
      </c>
      <c r="D454" t="s">
        <v>1256</v>
      </c>
      <c r="E454" t="s">
        <v>1593</v>
      </c>
      <c r="F454" t="s">
        <v>1803</v>
      </c>
      <c r="G454" s="4">
        <v>2</v>
      </c>
      <c r="H454">
        <f>Sales_Fact__2[[#This Row],[Unit_Price]]*Sales_Fact__2[[#This Row],[Quantity]]</f>
        <v>850.12</v>
      </c>
      <c r="I454" s="9">
        <v>425.06</v>
      </c>
      <c r="J454" s="9">
        <f>Sales_Fact__2[[#This Row],[Unit_Price]]*Sales_Fact__2[[#This Row],[Quantity]]</f>
        <v>850.12</v>
      </c>
      <c r="K454">
        <v>0.09</v>
      </c>
      <c r="L454" t="s">
        <v>1825</v>
      </c>
      <c r="M454" s="9">
        <v>773.60919999999999</v>
      </c>
    </row>
    <row r="455" spans="1:13" x14ac:dyDescent="0.35">
      <c r="A455" t="s">
        <v>2278</v>
      </c>
      <c r="B455">
        <f t="shared" si="7"/>
        <v>2024</v>
      </c>
      <c r="C455" s="8">
        <v>45311</v>
      </c>
      <c r="D455" t="s">
        <v>437</v>
      </c>
      <c r="E455" t="s">
        <v>1657</v>
      </c>
      <c r="F455" t="s">
        <v>1751</v>
      </c>
      <c r="G455" s="4">
        <v>2</v>
      </c>
      <c r="H455">
        <f>Sales_Fact__2[[#This Row],[Unit_Price]]*Sales_Fact__2[[#This Row],[Quantity]]</f>
        <v>1822.28</v>
      </c>
      <c r="I455" s="9">
        <v>911.14</v>
      </c>
      <c r="J455" s="9">
        <f>Sales_Fact__2[[#This Row],[Unit_Price]]*Sales_Fact__2[[#This Row],[Quantity]]</f>
        <v>1822.28</v>
      </c>
      <c r="K455">
        <v>0.1</v>
      </c>
      <c r="L455" t="s">
        <v>1823</v>
      </c>
      <c r="M455" s="9">
        <v>1640.0519999999999</v>
      </c>
    </row>
    <row r="456" spans="1:13" x14ac:dyDescent="0.35">
      <c r="A456" t="s">
        <v>2279</v>
      </c>
      <c r="B456">
        <f t="shared" si="7"/>
        <v>2025</v>
      </c>
      <c r="C456" s="8">
        <v>45906</v>
      </c>
      <c r="D456" t="s">
        <v>303</v>
      </c>
      <c r="E456" t="s">
        <v>1683</v>
      </c>
      <c r="F456" t="s">
        <v>1781</v>
      </c>
      <c r="G456" s="4">
        <v>3</v>
      </c>
      <c r="H456">
        <f>Sales_Fact__2[[#This Row],[Unit_Price]]*Sales_Fact__2[[#This Row],[Quantity]]</f>
        <v>2435.88</v>
      </c>
      <c r="I456" s="9">
        <v>811.96</v>
      </c>
      <c r="J456" s="9">
        <f>Sales_Fact__2[[#This Row],[Unit_Price]]*Sales_Fact__2[[#This Row],[Quantity]]</f>
        <v>2435.88</v>
      </c>
      <c r="K456">
        <v>0.28999999999999998</v>
      </c>
      <c r="L456" t="s">
        <v>1823</v>
      </c>
      <c r="M456" s="9">
        <v>1729.4748</v>
      </c>
    </row>
    <row r="457" spans="1:13" x14ac:dyDescent="0.35">
      <c r="A457" t="s">
        <v>2280</v>
      </c>
      <c r="B457">
        <f t="shared" si="7"/>
        <v>2024</v>
      </c>
      <c r="C457" s="8">
        <v>45380</v>
      </c>
      <c r="D457" t="s">
        <v>868</v>
      </c>
      <c r="E457" t="s">
        <v>1609</v>
      </c>
      <c r="F457" t="s">
        <v>1788</v>
      </c>
      <c r="G457" s="4">
        <v>2</v>
      </c>
      <c r="H457">
        <f>Sales_Fact__2[[#This Row],[Unit_Price]]*Sales_Fact__2[[#This Row],[Quantity]]</f>
        <v>1560.1</v>
      </c>
      <c r="I457" s="9">
        <v>780.05</v>
      </c>
      <c r="J457" s="9">
        <f>Sales_Fact__2[[#This Row],[Unit_Price]]*Sales_Fact__2[[#This Row],[Quantity]]</f>
        <v>1560.1</v>
      </c>
      <c r="K457">
        <v>0.12</v>
      </c>
      <c r="L457" t="s">
        <v>1828</v>
      </c>
      <c r="M457" s="9">
        <v>1372.8879999999999</v>
      </c>
    </row>
    <row r="458" spans="1:13" x14ac:dyDescent="0.35">
      <c r="A458" t="s">
        <v>2281</v>
      </c>
      <c r="B458">
        <f t="shared" si="7"/>
        <v>2024</v>
      </c>
      <c r="C458" s="8">
        <v>45527</v>
      </c>
      <c r="D458" t="s">
        <v>698</v>
      </c>
      <c r="E458" t="s">
        <v>1611</v>
      </c>
      <c r="F458" t="s">
        <v>1785</v>
      </c>
      <c r="G458" s="4">
        <v>4</v>
      </c>
      <c r="H458">
        <f>Sales_Fact__2[[#This Row],[Unit_Price]]*Sales_Fact__2[[#This Row],[Quantity]]</f>
        <v>1263.8</v>
      </c>
      <c r="I458" s="9">
        <v>315.95</v>
      </c>
      <c r="J458" s="9">
        <f>Sales_Fact__2[[#This Row],[Unit_Price]]*Sales_Fact__2[[#This Row],[Quantity]]</f>
        <v>1263.8</v>
      </c>
      <c r="K458">
        <v>0.19</v>
      </c>
      <c r="L458" t="s">
        <v>1828</v>
      </c>
      <c r="M458" s="9">
        <v>1023.678</v>
      </c>
    </row>
    <row r="459" spans="1:13" x14ac:dyDescent="0.35">
      <c r="A459" t="s">
        <v>2282</v>
      </c>
      <c r="B459">
        <f t="shared" si="7"/>
        <v>2025</v>
      </c>
      <c r="C459" s="8">
        <v>45796</v>
      </c>
      <c r="D459" t="s">
        <v>736</v>
      </c>
      <c r="E459" t="s">
        <v>1651</v>
      </c>
      <c r="F459" t="s">
        <v>1785</v>
      </c>
      <c r="G459" s="4">
        <v>2</v>
      </c>
      <c r="H459">
        <f>Sales_Fact__2[[#This Row],[Unit_Price]]*Sales_Fact__2[[#This Row],[Quantity]]</f>
        <v>1620.34</v>
      </c>
      <c r="I459" s="9">
        <v>810.17</v>
      </c>
      <c r="J459" s="9">
        <f>Sales_Fact__2[[#This Row],[Unit_Price]]*Sales_Fact__2[[#This Row],[Quantity]]</f>
        <v>1620.34</v>
      </c>
      <c r="K459">
        <v>0.27</v>
      </c>
      <c r="L459" t="s">
        <v>1823</v>
      </c>
      <c r="M459" s="9">
        <v>1182.8481999999999</v>
      </c>
    </row>
    <row r="460" spans="1:13" x14ac:dyDescent="0.35">
      <c r="A460" t="s">
        <v>2283</v>
      </c>
      <c r="B460">
        <f t="shared" si="7"/>
        <v>2024</v>
      </c>
      <c r="C460" s="8">
        <v>45389</v>
      </c>
      <c r="D460" t="s">
        <v>668</v>
      </c>
      <c r="E460" t="s">
        <v>1715</v>
      </c>
      <c r="F460" t="s">
        <v>1768</v>
      </c>
      <c r="G460" s="4">
        <v>3</v>
      </c>
      <c r="H460">
        <f>Sales_Fact__2[[#This Row],[Unit_Price]]*Sales_Fact__2[[#This Row],[Quantity]]</f>
        <v>1515.03</v>
      </c>
      <c r="I460" s="9">
        <v>505.01</v>
      </c>
      <c r="J460" s="9">
        <f>Sales_Fact__2[[#This Row],[Unit_Price]]*Sales_Fact__2[[#This Row],[Quantity]]</f>
        <v>1515.03</v>
      </c>
      <c r="K460">
        <v>0.02</v>
      </c>
      <c r="L460" t="s">
        <v>1825</v>
      </c>
      <c r="M460" s="9">
        <v>1484.7293999999999</v>
      </c>
    </row>
    <row r="461" spans="1:13" x14ac:dyDescent="0.35">
      <c r="A461" t="s">
        <v>2284</v>
      </c>
      <c r="B461">
        <f t="shared" si="7"/>
        <v>2024</v>
      </c>
      <c r="C461" s="8">
        <v>45315</v>
      </c>
      <c r="D461" t="s">
        <v>1439</v>
      </c>
      <c r="E461" t="s">
        <v>1691</v>
      </c>
      <c r="F461" t="s">
        <v>1806</v>
      </c>
      <c r="G461" s="4">
        <v>2</v>
      </c>
      <c r="H461">
        <f>Sales_Fact__2[[#This Row],[Unit_Price]]*Sales_Fact__2[[#This Row],[Quantity]]</f>
        <v>1473.5</v>
      </c>
      <c r="I461" s="9">
        <v>736.75</v>
      </c>
      <c r="J461" s="9">
        <f>Sales_Fact__2[[#This Row],[Unit_Price]]*Sales_Fact__2[[#This Row],[Quantity]]</f>
        <v>1473.5</v>
      </c>
      <c r="K461">
        <v>0.18</v>
      </c>
      <c r="L461" t="s">
        <v>1823</v>
      </c>
      <c r="M461" s="9">
        <v>1208.27</v>
      </c>
    </row>
    <row r="462" spans="1:13" x14ac:dyDescent="0.35">
      <c r="A462" t="s">
        <v>2285</v>
      </c>
      <c r="B462">
        <f t="shared" si="7"/>
        <v>2024</v>
      </c>
      <c r="C462" s="8">
        <v>45311</v>
      </c>
      <c r="D462" t="s">
        <v>114</v>
      </c>
      <c r="E462" t="s">
        <v>1701</v>
      </c>
      <c r="F462" t="s">
        <v>1785</v>
      </c>
      <c r="G462" s="4">
        <v>4</v>
      </c>
      <c r="H462">
        <f>Sales_Fact__2[[#This Row],[Unit_Price]]*Sales_Fact__2[[#This Row],[Quantity]]</f>
        <v>2801.24</v>
      </c>
      <c r="I462" s="9">
        <v>700.31</v>
      </c>
      <c r="J462" s="9">
        <f>Sales_Fact__2[[#This Row],[Unit_Price]]*Sales_Fact__2[[#This Row],[Quantity]]</f>
        <v>2801.24</v>
      </c>
      <c r="K462">
        <v>0.2</v>
      </c>
      <c r="L462" t="s">
        <v>1825</v>
      </c>
      <c r="M462" s="9">
        <v>2240.9920000000002</v>
      </c>
    </row>
    <row r="463" spans="1:13" x14ac:dyDescent="0.35">
      <c r="A463" t="s">
        <v>2286</v>
      </c>
      <c r="B463">
        <f t="shared" si="7"/>
        <v>2023</v>
      </c>
      <c r="C463" s="8">
        <v>45270</v>
      </c>
      <c r="D463" t="s">
        <v>443</v>
      </c>
      <c r="E463" t="s">
        <v>1729</v>
      </c>
      <c r="F463" t="s">
        <v>1791</v>
      </c>
      <c r="G463" s="4">
        <v>4</v>
      </c>
      <c r="H463">
        <f>Sales_Fact__2[[#This Row],[Unit_Price]]*Sales_Fact__2[[#This Row],[Quantity]]</f>
        <v>809.84</v>
      </c>
      <c r="I463" s="9">
        <v>202.46</v>
      </c>
      <c r="J463" s="9">
        <f>Sales_Fact__2[[#This Row],[Unit_Price]]*Sales_Fact__2[[#This Row],[Quantity]]</f>
        <v>809.84</v>
      </c>
      <c r="K463">
        <v>0.24</v>
      </c>
      <c r="L463" t="s">
        <v>1823</v>
      </c>
      <c r="M463" s="9">
        <v>615.47840000000008</v>
      </c>
    </row>
    <row r="464" spans="1:13" x14ac:dyDescent="0.35">
      <c r="A464" t="s">
        <v>2287</v>
      </c>
      <c r="B464">
        <f t="shared" si="7"/>
        <v>2023</v>
      </c>
      <c r="C464" s="8">
        <v>45279</v>
      </c>
      <c r="D464" t="s">
        <v>845</v>
      </c>
      <c r="E464" t="s">
        <v>1721</v>
      </c>
      <c r="F464" t="s">
        <v>1756</v>
      </c>
      <c r="G464" s="4">
        <v>2</v>
      </c>
      <c r="H464">
        <f>Sales_Fact__2[[#This Row],[Unit_Price]]*Sales_Fact__2[[#This Row],[Quantity]]</f>
        <v>583.67999999999995</v>
      </c>
      <c r="I464" s="9">
        <v>291.83999999999997</v>
      </c>
      <c r="J464" s="9">
        <f>Sales_Fact__2[[#This Row],[Unit_Price]]*Sales_Fact__2[[#This Row],[Quantity]]</f>
        <v>583.67999999999995</v>
      </c>
      <c r="K464">
        <v>0.25</v>
      </c>
      <c r="L464" t="s">
        <v>1825</v>
      </c>
      <c r="M464" s="9">
        <v>437.76</v>
      </c>
    </row>
    <row r="465" spans="1:13" x14ac:dyDescent="0.35">
      <c r="A465" t="s">
        <v>2288</v>
      </c>
      <c r="B465">
        <f t="shared" si="7"/>
        <v>2023</v>
      </c>
      <c r="C465" s="8">
        <v>45252</v>
      </c>
      <c r="D465" t="s">
        <v>543</v>
      </c>
      <c r="E465" t="s">
        <v>1741</v>
      </c>
      <c r="F465" t="s">
        <v>1772</v>
      </c>
      <c r="G465" s="4">
        <v>2</v>
      </c>
      <c r="H465">
        <f>Sales_Fact__2[[#This Row],[Unit_Price]]*Sales_Fact__2[[#This Row],[Quantity]]</f>
        <v>522.96</v>
      </c>
      <c r="I465" s="9">
        <v>261.48</v>
      </c>
      <c r="J465" s="9">
        <f>Sales_Fact__2[[#This Row],[Unit_Price]]*Sales_Fact__2[[#This Row],[Quantity]]</f>
        <v>522.96</v>
      </c>
      <c r="K465">
        <v>0.17</v>
      </c>
      <c r="L465" t="s">
        <v>1823</v>
      </c>
      <c r="M465" s="9">
        <v>434.05680000000001</v>
      </c>
    </row>
    <row r="466" spans="1:13" x14ac:dyDescent="0.35">
      <c r="A466" t="s">
        <v>2289</v>
      </c>
      <c r="B466">
        <f t="shared" si="7"/>
        <v>2025</v>
      </c>
      <c r="C466" s="8">
        <v>45938</v>
      </c>
      <c r="D466" t="s">
        <v>947</v>
      </c>
      <c r="E466" t="s">
        <v>1619</v>
      </c>
      <c r="F466" t="s">
        <v>1798</v>
      </c>
      <c r="G466" s="4">
        <v>1</v>
      </c>
      <c r="H466">
        <f>Sales_Fact__2[[#This Row],[Unit_Price]]*Sales_Fact__2[[#This Row],[Quantity]]</f>
        <v>850.83</v>
      </c>
      <c r="I466" s="9">
        <v>850.83</v>
      </c>
      <c r="J466" s="9">
        <f>Sales_Fact__2[[#This Row],[Unit_Price]]*Sales_Fact__2[[#This Row],[Quantity]]</f>
        <v>850.83</v>
      </c>
      <c r="K466">
        <v>0.28000000000000003</v>
      </c>
      <c r="L466" t="s">
        <v>1825</v>
      </c>
      <c r="M466" s="9">
        <v>612.59760000000006</v>
      </c>
    </row>
    <row r="467" spans="1:13" x14ac:dyDescent="0.35">
      <c r="A467" t="s">
        <v>2290</v>
      </c>
      <c r="B467">
        <f t="shared" si="7"/>
        <v>2025</v>
      </c>
      <c r="C467" s="8">
        <v>45711</v>
      </c>
      <c r="D467" t="s">
        <v>1259</v>
      </c>
      <c r="E467" t="s">
        <v>1639</v>
      </c>
      <c r="F467" t="s">
        <v>1785</v>
      </c>
      <c r="G467" s="4">
        <v>1</v>
      </c>
      <c r="H467">
        <f>Sales_Fact__2[[#This Row],[Unit_Price]]*Sales_Fact__2[[#This Row],[Quantity]]</f>
        <v>83.83</v>
      </c>
      <c r="I467" s="9">
        <v>83.83</v>
      </c>
      <c r="J467" s="9">
        <f>Sales_Fact__2[[#This Row],[Unit_Price]]*Sales_Fact__2[[#This Row],[Quantity]]</f>
        <v>83.83</v>
      </c>
      <c r="K467">
        <v>0.05</v>
      </c>
      <c r="L467" t="s">
        <v>1823</v>
      </c>
      <c r="M467" s="9">
        <v>79.638499999999993</v>
      </c>
    </row>
    <row r="468" spans="1:13" x14ac:dyDescent="0.35">
      <c r="A468" t="s">
        <v>2291</v>
      </c>
      <c r="B468">
        <f t="shared" si="7"/>
        <v>2025</v>
      </c>
      <c r="C468" s="8">
        <v>45713</v>
      </c>
      <c r="D468" t="s">
        <v>36</v>
      </c>
      <c r="E468" t="s">
        <v>1723</v>
      </c>
      <c r="F468" t="s">
        <v>1803</v>
      </c>
      <c r="G468" s="4">
        <v>3</v>
      </c>
      <c r="H468">
        <f>Sales_Fact__2[[#This Row],[Unit_Price]]*Sales_Fact__2[[#This Row],[Quantity]]</f>
        <v>1949.8500000000001</v>
      </c>
      <c r="I468" s="9">
        <v>649.95000000000005</v>
      </c>
      <c r="J468" s="9">
        <f>Sales_Fact__2[[#This Row],[Unit_Price]]*Sales_Fact__2[[#This Row],[Quantity]]</f>
        <v>1949.8500000000001</v>
      </c>
      <c r="K468">
        <v>0.28000000000000003</v>
      </c>
      <c r="L468" t="s">
        <v>1828</v>
      </c>
      <c r="M468" s="9">
        <v>1403.8920000000001</v>
      </c>
    </row>
    <row r="469" spans="1:13" x14ac:dyDescent="0.35">
      <c r="A469" t="s">
        <v>2292</v>
      </c>
      <c r="B469">
        <f t="shared" si="7"/>
        <v>2024</v>
      </c>
      <c r="C469" s="8">
        <v>45565</v>
      </c>
      <c r="D469" t="s">
        <v>1144</v>
      </c>
      <c r="E469" t="s">
        <v>1693</v>
      </c>
      <c r="F469" t="s">
        <v>1775</v>
      </c>
      <c r="G469" s="4">
        <v>4</v>
      </c>
      <c r="H469">
        <f>Sales_Fact__2[[#This Row],[Unit_Price]]*Sales_Fact__2[[#This Row],[Quantity]]</f>
        <v>3739.84</v>
      </c>
      <c r="I469" s="9">
        <v>934.96</v>
      </c>
      <c r="J469" s="9">
        <f>Sales_Fact__2[[#This Row],[Unit_Price]]*Sales_Fact__2[[#This Row],[Quantity]]</f>
        <v>3739.84</v>
      </c>
      <c r="K469">
        <v>0.18</v>
      </c>
      <c r="L469" t="s">
        <v>1825</v>
      </c>
      <c r="M469" s="9">
        <v>3066.6687999999999</v>
      </c>
    </row>
    <row r="470" spans="1:13" x14ac:dyDescent="0.35">
      <c r="A470" t="s">
        <v>2293</v>
      </c>
      <c r="B470">
        <f t="shared" si="7"/>
        <v>2023</v>
      </c>
      <c r="C470" s="8">
        <v>45279</v>
      </c>
      <c r="D470" t="s">
        <v>671</v>
      </c>
      <c r="E470" t="s">
        <v>1581</v>
      </c>
      <c r="F470" t="s">
        <v>1798</v>
      </c>
      <c r="G470" s="4">
        <v>1</v>
      </c>
      <c r="H470">
        <f>Sales_Fact__2[[#This Row],[Unit_Price]]*Sales_Fact__2[[#This Row],[Quantity]]</f>
        <v>880.89</v>
      </c>
      <c r="I470" s="9">
        <v>880.89</v>
      </c>
      <c r="J470" s="9">
        <f>Sales_Fact__2[[#This Row],[Unit_Price]]*Sales_Fact__2[[#This Row],[Quantity]]</f>
        <v>880.89</v>
      </c>
      <c r="K470">
        <v>0.13</v>
      </c>
      <c r="L470" t="s">
        <v>1828</v>
      </c>
      <c r="M470" s="9">
        <v>766.37429999999995</v>
      </c>
    </row>
    <row r="471" spans="1:13" x14ac:dyDescent="0.35">
      <c r="A471" t="s">
        <v>2294</v>
      </c>
      <c r="B471">
        <f t="shared" si="7"/>
        <v>2024</v>
      </c>
      <c r="C471" s="8">
        <v>45614</v>
      </c>
      <c r="D471" t="s">
        <v>1468</v>
      </c>
      <c r="E471" t="s">
        <v>1743</v>
      </c>
      <c r="F471" t="s">
        <v>1781</v>
      </c>
      <c r="G471" s="4">
        <v>4</v>
      </c>
      <c r="H471">
        <f>Sales_Fact__2[[#This Row],[Unit_Price]]*Sales_Fact__2[[#This Row],[Quantity]]</f>
        <v>2442.4</v>
      </c>
      <c r="I471" s="9">
        <v>610.6</v>
      </c>
      <c r="J471" s="9">
        <f>Sales_Fact__2[[#This Row],[Unit_Price]]*Sales_Fact__2[[#This Row],[Quantity]]</f>
        <v>2442.4</v>
      </c>
      <c r="K471">
        <v>0.1</v>
      </c>
      <c r="L471" t="s">
        <v>1825</v>
      </c>
      <c r="M471" s="9">
        <v>2198.16</v>
      </c>
    </row>
    <row r="472" spans="1:13" x14ac:dyDescent="0.35">
      <c r="A472" t="s">
        <v>2295</v>
      </c>
      <c r="B472">
        <f t="shared" si="7"/>
        <v>2025</v>
      </c>
      <c r="C472" s="8">
        <v>45912</v>
      </c>
      <c r="D472" t="s">
        <v>274</v>
      </c>
      <c r="E472" t="s">
        <v>1603</v>
      </c>
      <c r="F472" t="s">
        <v>1809</v>
      </c>
      <c r="G472" s="4">
        <v>1</v>
      </c>
      <c r="H472">
        <f>Sales_Fact__2[[#This Row],[Unit_Price]]*Sales_Fact__2[[#This Row],[Quantity]]</f>
        <v>514.19000000000005</v>
      </c>
      <c r="I472" s="9">
        <v>514.19000000000005</v>
      </c>
      <c r="J472" s="9">
        <f>Sales_Fact__2[[#This Row],[Unit_Price]]*Sales_Fact__2[[#This Row],[Quantity]]</f>
        <v>514.19000000000005</v>
      </c>
      <c r="K472">
        <v>0.2</v>
      </c>
      <c r="L472" t="s">
        <v>1823</v>
      </c>
      <c r="M472" s="9">
        <v>411.35200000000009</v>
      </c>
    </row>
    <row r="473" spans="1:13" x14ac:dyDescent="0.35">
      <c r="A473" t="s">
        <v>2296</v>
      </c>
      <c r="B473">
        <f t="shared" si="7"/>
        <v>2025</v>
      </c>
      <c r="C473" s="8">
        <v>45688</v>
      </c>
      <c r="D473" t="s">
        <v>1242</v>
      </c>
      <c r="E473" t="s">
        <v>1621</v>
      </c>
      <c r="F473" t="s">
        <v>1796</v>
      </c>
      <c r="G473" s="4">
        <v>1</v>
      </c>
      <c r="H473">
        <f>Sales_Fact__2[[#This Row],[Unit_Price]]*Sales_Fact__2[[#This Row],[Quantity]]</f>
        <v>546.20000000000005</v>
      </c>
      <c r="I473" s="9">
        <v>546.20000000000005</v>
      </c>
      <c r="J473" s="9">
        <f>Sales_Fact__2[[#This Row],[Unit_Price]]*Sales_Fact__2[[#This Row],[Quantity]]</f>
        <v>546.20000000000005</v>
      </c>
      <c r="K473">
        <v>0.22</v>
      </c>
      <c r="L473" t="s">
        <v>1825</v>
      </c>
      <c r="M473" s="9">
        <v>426.03600000000017</v>
      </c>
    </row>
    <row r="474" spans="1:13" x14ac:dyDescent="0.35">
      <c r="A474" t="s">
        <v>2297</v>
      </c>
      <c r="B474">
        <f t="shared" si="7"/>
        <v>2024</v>
      </c>
      <c r="C474" s="8">
        <v>45591</v>
      </c>
      <c r="D474" t="s">
        <v>645</v>
      </c>
      <c r="E474" t="s">
        <v>1621</v>
      </c>
      <c r="F474" t="s">
        <v>1751</v>
      </c>
      <c r="G474" s="4">
        <v>3</v>
      </c>
      <c r="H474">
        <f>Sales_Fact__2[[#This Row],[Unit_Price]]*Sales_Fact__2[[#This Row],[Quantity]]</f>
        <v>1248.03</v>
      </c>
      <c r="I474" s="9">
        <v>416.01</v>
      </c>
      <c r="J474" s="9">
        <f>Sales_Fact__2[[#This Row],[Unit_Price]]*Sales_Fact__2[[#This Row],[Quantity]]</f>
        <v>1248.03</v>
      </c>
      <c r="K474">
        <v>0.02</v>
      </c>
      <c r="L474" t="s">
        <v>1823</v>
      </c>
      <c r="M474" s="9">
        <v>1223.0694000000001</v>
      </c>
    </row>
    <row r="475" spans="1:13" x14ac:dyDescent="0.35">
      <c r="A475" t="s">
        <v>2298</v>
      </c>
      <c r="B475">
        <f t="shared" si="7"/>
        <v>2025</v>
      </c>
      <c r="C475" s="8">
        <v>45864</v>
      </c>
      <c r="D475" t="s">
        <v>1198</v>
      </c>
      <c r="E475" t="s">
        <v>1695</v>
      </c>
      <c r="F475" t="s">
        <v>1788</v>
      </c>
      <c r="G475" s="4">
        <v>1</v>
      </c>
      <c r="H475">
        <f>Sales_Fact__2[[#This Row],[Unit_Price]]*Sales_Fact__2[[#This Row],[Quantity]]</f>
        <v>30.94</v>
      </c>
      <c r="I475" s="9">
        <v>30.94</v>
      </c>
      <c r="J475" s="9">
        <f>Sales_Fact__2[[#This Row],[Unit_Price]]*Sales_Fact__2[[#This Row],[Quantity]]</f>
        <v>30.94</v>
      </c>
      <c r="K475">
        <v>0.21</v>
      </c>
      <c r="L475" t="s">
        <v>1828</v>
      </c>
      <c r="M475" s="9">
        <v>24.442599999999999</v>
      </c>
    </row>
    <row r="476" spans="1:13" x14ac:dyDescent="0.35">
      <c r="A476" t="s">
        <v>2299</v>
      </c>
      <c r="B476">
        <f t="shared" si="7"/>
        <v>2025</v>
      </c>
      <c r="C476" s="8">
        <v>45875</v>
      </c>
      <c r="D476" t="s">
        <v>653</v>
      </c>
      <c r="E476" t="s">
        <v>1663</v>
      </c>
      <c r="F476" t="s">
        <v>1803</v>
      </c>
      <c r="G476" s="4">
        <v>3</v>
      </c>
      <c r="H476">
        <f>Sales_Fact__2[[#This Row],[Unit_Price]]*Sales_Fact__2[[#This Row],[Quantity]]</f>
        <v>1999.17</v>
      </c>
      <c r="I476" s="9">
        <v>666.39</v>
      </c>
      <c r="J476" s="9">
        <f>Sales_Fact__2[[#This Row],[Unit_Price]]*Sales_Fact__2[[#This Row],[Quantity]]</f>
        <v>1999.17</v>
      </c>
      <c r="K476">
        <v>0.21</v>
      </c>
      <c r="L476" t="s">
        <v>1828</v>
      </c>
      <c r="M476" s="9">
        <v>1579.3443</v>
      </c>
    </row>
    <row r="477" spans="1:13" x14ac:dyDescent="0.35">
      <c r="A477" t="s">
        <v>2300</v>
      </c>
      <c r="B477">
        <f t="shared" si="7"/>
        <v>2025</v>
      </c>
      <c r="C477" s="8">
        <v>45797</v>
      </c>
      <c r="D477" t="s">
        <v>552</v>
      </c>
      <c r="E477" t="s">
        <v>1709</v>
      </c>
      <c r="F477" t="s">
        <v>1788</v>
      </c>
      <c r="G477" s="4">
        <v>2</v>
      </c>
      <c r="H477">
        <f>Sales_Fact__2[[#This Row],[Unit_Price]]*Sales_Fact__2[[#This Row],[Quantity]]</f>
        <v>290.52</v>
      </c>
      <c r="I477" s="9">
        <v>145.26</v>
      </c>
      <c r="J477" s="9">
        <f>Sales_Fact__2[[#This Row],[Unit_Price]]*Sales_Fact__2[[#This Row],[Quantity]]</f>
        <v>290.52</v>
      </c>
      <c r="K477">
        <v>0.19</v>
      </c>
      <c r="L477" t="s">
        <v>1825</v>
      </c>
      <c r="M477" s="9">
        <v>235.3212</v>
      </c>
    </row>
    <row r="478" spans="1:13" x14ac:dyDescent="0.35">
      <c r="A478" t="s">
        <v>2301</v>
      </c>
      <c r="B478">
        <f t="shared" si="7"/>
        <v>2024</v>
      </c>
      <c r="C478" s="8">
        <v>45364</v>
      </c>
      <c r="D478" t="s">
        <v>410</v>
      </c>
      <c r="E478" t="s">
        <v>1729</v>
      </c>
      <c r="F478" t="s">
        <v>1772</v>
      </c>
      <c r="G478" s="4">
        <v>4</v>
      </c>
      <c r="H478">
        <f>Sales_Fact__2[[#This Row],[Unit_Price]]*Sales_Fact__2[[#This Row],[Quantity]]</f>
        <v>3763.08</v>
      </c>
      <c r="I478" s="9">
        <v>940.77</v>
      </c>
      <c r="J478" s="9">
        <f>Sales_Fact__2[[#This Row],[Unit_Price]]*Sales_Fact__2[[#This Row],[Quantity]]</f>
        <v>3763.08</v>
      </c>
      <c r="K478">
        <v>0.24</v>
      </c>
      <c r="L478" t="s">
        <v>1828</v>
      </c>
      <c r="M478" s="9">
        <v>2859.9407999999999</v>
      </c>
    </row>
    <row r="479" spans="1:13" x14ac:dyDescent="0.35">
      <c r="A479" t="s">
        <v>2302</v>
      </c>
      <c r="B479">
        <f t="shared" si="7"/>
        <v>2025</v>
      </c>
      <c r="C479" s="8">
        <v>45700</v>
      </c>
      <c r="D479" t="s">
        <v>1445</v>
      </c>
      <c r="E479" t="s">
        <v>1639</v>
      </c>
      <c r="F479" t="s">
        <v>1806</v>
      </c>
      <c r="G479" s="4">
        <v>1</v>
      </c>
      <c r="H479">
        <f>Sales_Fact__2[[#This Row],[Unit_Price]]*Sales_Fact__2[[#This Row],[Quantity]]</f>
        <v>708.88</v>
      </c>
      <c r="I479" s="9">
        <v>708.88</v>
      </c>
      <c r="J479" s="9">
        <f>Sales_Fact__2[[#This Row],[Unit_Price]]*Sales_Fact__2[[#This Row],[Quantity]]</f>
        <v>708.88</v>
      </c>
      <c r="K479">
        <v>0.09</v>
      </c>
      <c r="L479" t="s">
        <v>1823</v>
      </c>
      <c r="M479" s="9">
        <v>645.08080000000007</v>
      </c>
    </row>
    <row r="480" spans="1:13" x14ac:dyDescent="0.35">
      <c r="A480" t="s">
        <v>2303</v>
      </c>
      <c r="B480">
        <f t="shared" si="7"/>
        <v>2025</v>
      </c>
      <c r="C480" s="8">
        <v>45924</v>
      </c>
      <c r="D480" t="s">
        <v>968</v>
      </c>
      <c r="E480" t="s">
        <v>1607</v>
      </c>
      <c r="F480" t="s">
        <v>1760</v>
      </c>
      <c r="G480" s="4">
        <v>1</v>
      </c>
      <c r="H480">
        <f>Sales_Fact__2[[#This Row],[Unit_Price]]*Sales_Fact__2[[#This Row],[Quantity]]</f>
        <v>790.73</v>
      </c>
      <c r="I480" s="9">
        <v>790.73</v>
      </c>
      <c r="J480" s="9">
        <f>Sales_Fact__2[[#This Row],[Unit_Price]]*Sales_Fact__2[[#This Row],[Quantity]]</f>
        <v>790.73</v>
      </c>
      <c r="K480">
        <v>0.24</v>
      </c>
      <c r="L480" t="s">
        <v>1825</v>
      </c>
      <c r="M480" s="9">
        <v>600.95479999999998</v>
      </c>
    </row>
    <row r="481" spans="1:13" x14ac:dyDescent="0.35">
      <c r="A481" t="s">
        <v>2304</v>
      </c>
      <c r="B481">
        <f t="shared" si="7"/>
        <v>2024</v>
      </c>
      <c r="C481" s="8">
        <v>45574</v>
      </c>
      <c r="D481" t="s">
        <v>1388</v>
      </c>
      <c r="E481" t="s">
        <v>1577</v>
      </c>
      <c r="F481" t="s">
        <v>1785</v>
      </c>
      <c r="G481" s="4">
        <v>3</v>
      </c>
      <c r="H481">
        <f>Sales_Fact__2[[#This Row],[Unit_Price]]*Sales_Fact__2[[#This Row],[Quantity]]</f>
        <v>1905.3899999999999</v>
      </c>
      <c r="I481" s="9">
        <v>635.13</v>
      </c>
      <c r="J481" s="9">
        <f>Sales_Fact__2[[#This Row],[Unit_Price]]*Sales_Fact__2[[#This Row],[Quantity]]</f>
        <v>1905.3899999999999</v>
      </c>
      <c r="K481">
        <v>0.09</v>
      </c>
      <c r="L481" t="s">
        <v>1825</v>
      </c>
      <c r="M481" s="9">
        <v>1733.9049</v>
      </c>
    </row>
    <row r="482" spans="1:13" x14ac:dyDescent="0.35">
      <c r="A482" t="s">
        <v>2305</v>
      </c>
      <c r="B482">
        <f t="shared" si="7"/>
        <v>2023</v>
      </c>
      <c r="C482" s="8">
        <v>45233</v>
      </c>
      <c r="D482" t="s">
        <v>848</v>
      </c>
      <c r="E482" t="s">
        <v>1733</v>
      </c>
      <c r="F482" t="s">
        <v>1798</v>
      </c>
      <c r="G482" s="4">
        <v>1</v>
      </c>
      <c r="H482">
        <f>Sales_Fact__2[[#This Row],[Unit_Price]]*Sales_Fact__2[[#This Row],[Quantity]]</f>
        <v>744.88</v>
      </c>
      <c r="I482" s="9">
        <v>744.88</v>
      </c>
      <c r="J482" s="9">
        <f>Sales_Fact__2[[#This Row],[Unit_Price]]*Sales_Fact__2[[#This Row],[Quantity]]</f>
        <v>744.88</v>
      </c>
      <c r="K482">
        <v>0.15</v>
      </c>
      <c r="L482" t="s">
        <v>1828</v>
      </c>
      <c r="M482" s="9">
        <v>633.14800000000002</v>
      </c>
    </row>
    <row r="483" spans="1:13" x14ac:dyDescent="0.35">
      <c r="A483" t="s">
        <v>2306</v>
      </c>
      <c r="B483">
        <f t="shared" si="7"/>
        <v>2025</v>
      </c>
      <c r="C483" s="8">
        <v>45745</v>
      </c>
      <c r="D483" t="s">
        <v>603</v>
      </c>
      <c r="E483" t="s">
        <v>1603</v>
      </c>
      <c r="F483" t="s">
        <v>1756</v>
      </c>
      <c r="G483" s="4">
        <v>3</v>
      </c>
      <c r="H483">
        <f>Sales_Fact__2[[#This Row],[Unit_Price]]*Sales_Fact__2[[#This Row],[Quantity]]</f>
        <v>616.02</v>
      </c>
      <c r="I483" s="9">
        <v>205.34</v>
      </c>
      <c r="J483" s="9">
        <f>Sales_Fact__2[[#This Row],[Unit_Price]]*Sales_Fact__2[[#This Row],[Quantity]]</f>
        <v>616.02</v>
      </c>
      <c r="K483">
        <v>0.25</v>
      </c>
      <c r="L483" t="s">
        <v>1823</v>
      </c>
      <c r="M483" s="9">
        <v>462.01499999999999</v>
      </c>
    </row>
    <row r="484" spans="1:13" x14ac:dyDescent="0.35">
      <c r="A484" t="s">
        <v>2307</v>
      </c>
      <c r="B484">
        <f t="shared" si="7"/>
        <v>2025</v>
      </c>
      <c r="C484" s="8">
        <v>45851</v>
      </c>
      <c r="D484" t="s">
        <v>1300</v>
      </c>
      <c r="E484" t="s">
        <v>1605</v>
      </c>
      <c r="F484" t="s">
        <v>1781</v>
      </c>
      <c r="G484" s="4">
        <v>2</v>
      </c>
      <c r="H484">
        <f>Sales_Fact__2[[#This Row],[Unit_Price]]*Sales_Fact__2[[#This Row],[Quantity]]</f>
        <v>1513.6</v>
      </c>
      <c r="I484" s="9">
        <v>756.8</v>
      </c>
      <c r="J484" s="9">
        <f>Sales_Fact__2[[#This Row],[Unit_Price]]*Sales_Fact__2[[#This Row],[Quantity]]</f>
        <v>1513.6</v>
      </c>
      <c r="K484">
        <v>0.15</v>
      </c>
      <c r="L484" t="s">
        <v>1823</v>
      </c>
      <c r="M484" s="9">
        <v>1286.56</v>
      </c>
    </row>
    <row r="485" spans="1:13" x14ac:dyDescent="0.35">
      <c r="A485" t="s">
        <v>2308</v>
      </c>
      <c r="B485">
        <f t="shared" si="7"/>
        <v>2024</v>
      </c>
      <c r="C485" s="8">
        <v>45308</v>
      </c>
      <c r="D485" t="s">
        <v>171</v>
      </c>
      <c r="E485" t="s">
        <v>1589</v>
      </c>
      <c r="F485" t="s">
        <v>1788</v>
      </c>
      <c r="G485" s="4">
        <v>1</v>
      </c>
      <c r="H485">
        <f>Sales_Fact__2[[#This Row],[Unit_Price]]*Sales_Fact__2[[#This Row],[Quantity]]</f>
        <v>771.73</v>
      </c>
      <c r="I485" s="9">
        <v>771.73</v>
      </c>
      <c r="J485" s="9">
        <f>Sales_Fact__2[[#This Row],[Unit_Price]]*Sales_Fact__2[[#This Row],[Quantity]]</f>
        <v>771.73</v>
      </c>
      <c r="K485">
        <v>0.2</v>
      </c>
      <c r="L485" t="s">
        <v>1823</v>
      </c>
      <c r="M485" s="9">
        <v>617.38400000000001</v>
      </c>
    </row>
    <row r="486" spans="1:13" x14ac:dyDescent="0.35">
      <c r="A486" t="s">
        <v>2309</v>
      </c>
      <c r="B486">
        <f t="shared" si="7"/>
        <v>2024</v>
      </c>
      <c r="C486" s="8">
        <v>45639</v>
      </c>
      <c r="D486" t="s">
        <v>1474</v>
      </c>
      <c r="E486" t="s">
        <v>1679</v>
      </c>
      <c r="F486" t="s">
        <v>1806</v>
      </c>
      <c r="G486" s="4">
        <v>1</v>
      </c>
      <c r="H486">
        <f>Sales_Fact__2[[#This Row],[Unit_Price]]*Sales_Fact__2[[#This Row],[Quantity]]</f>
        <v>440.19</v>
      </c>
      <c r="I486" s="9">
        <v>440.19</v>
      </c>
      <c r="J486" s="9">
        <f>Sales_Fact__2[[#This Row],[Unit_Price]]*Sales_Fact__2[[#This Row],[Quantity]]</f>
        <v>440.19</v>
      </c>
      <c r="K486">
        <v>0.03</v>
      </c>
      <c r="L486" t="s">
        <v>1825</v>
      </c>
      <c r="M486" s="9">
        <v>426.98430000000002</v>
      </c>
    </row>
    <row r="487" spans="1:13" x14ac:dyDescent="0.35">
      <c r="A487" t="s">
        <v>2310</v>
      </c>
      <c r="B487">
        <f t="shared" si="7"/>
        <v>2025</v>
      </c>
      <c r="C487" s="8">
        <v>45919</v>
      </c>
      <c r="D487" t="s">
        <v>180</v>
      </c>
      <c r="E487" t="s">
        <v>1552</v>
      </c>
      <c r="F487" t="s">
        <v>1760</v>
      </c>
      <c r="G487" s="4">
        <v>2</v>
      </c>
      <c r="H487">
        <f>Sales_Fact__2[[#This Row],[Unit_Price]]*Sales_Fact__2[[#This Row],[Quantity]]</f>
        <v>818</v>
      </c>
      <c r="I487" s="9">
        <v>409</v>
      </c>
      <c r="J487" s="9">
        <f>Sales_Fact__2[[#This Row],[Unit_Price]]*Sales_Fact__2[[#This Row],[Quantity]]</f>
        <v>818</v>
      </c>
      <c r="K487">
        <v>0.17</v>
      </c>
      <c r="L487" t="s">
        <v>1823</v>
      </c>
      <c r="M487" s="9">
        <v>678.93999999999994</v>
      </c>
    </row>
    <row r="488" spans="1:13" x14ac:dyDescent="0.35">
      <c r="A488" t="s">
        <v>2311</v>
      </c>
      <c r="B488">
        <f t="shared" si="7"/>
        <v>2024</v>
      </c>
      <c r="C488" s="8">
        <v>45333</v>
      </c>
      <c r="D488" t="s">
        <v>1076</v>
      </c>
      <c r="E488" t="s">
        <v>1623</v>
      </c>
      <c r="F488" t="s">
        <v>1812</v>
      </c>
      <c r="G488" s="4">
        <v>3</v>
      </c>
      <c r="H488">
        <f>Sales_Fact__2[[#This Row],[Unit_Price]]*Sales_Fact__2[[#This Row],[Quantity]]</f>
        <v>403.74</v>
      </c>
      <c r="I488" s="9">
        <v>134.58000000000001</v>
      </c>
      <c r="J488" s="9">
        <f>Sales_Fact__2[[#This Row],[Unit_Price]]*Sales_Fact__2[[#This Row],[Quantity]]</f>
        <v>403.74</v>
      </c>
      <c r="K488">
        <v>0.04</v>
      </c>
      <c r="L488" t="s">
        <v>1828</v>
      </c>
      <c r="M488" s="9">
        <v>387.59039999999999</v>
      </c>
    </row>
    <row r="489" spans="1:13" x14ac:dyDescent="0.35">
      <c r="A489" t="s">
        <v>2312</v>
      </c>
      <c r="B489">
        <f t="shared" si="7"/>
        <v>2025</v>
      </c>
      <c r="C489" s="8">
        <v>45811</v>
      </c>
      <c r="D489" t="s">
        <v>1091</v>
      </c>
      <c r="E489" t="s">
        <v>1625</v>
      </c>
      <c r="F489" t="s">
        <v>1778</v>
      </c>
      <c r="G489" s="4">
        <v>4</v>
      </c>
      <c r="H489">
        <f>Sales_Fact__2[[#This Row],[Unit_Price]]*Sales_Fact__2[[#This Row],[Quantity]]</f>
        <v>1137.76</v>
      </c>
      <c r="I489" s="9">
        <v>284.44</v>
      </c>
      <c r="J489" s="9">
        <f>Sales_Fact__2[[#This Row],[Unit_Price]]*Sales_Fact__2[[#This Row],[Quantity]]</f>
        <v>1137.76</v>
      </c>
      <c r="K489">
        <v>0.02</v>
      </c>
      <c r="L489" t="s">
        <v>1823</v>
      </c>
      <c r="M489" s="9">
        <v>1115.0047999999999</v>
      </c>
    </row>
    <row r="490" spans="1:13" x14ac:dyDescent="0.35">
      <c r="A490" t="s">
        <v>2313</v>
      </c>
      <c r="B490">
        <f t="shared" si="7"/>
        <v>2025</v>
      </c>
      <c r="C490" s="8">
        <v>45726</v>
      </c>
      <c r="D490" t="s">
        <v>1259</v>
      </c>
      <c r="E490" t="s">
        <v>1693</v>
      </c>
      <c r="F490" t="s">
        <v>1796</v>
      </c>
      <c r="G490" s="4">
        <v>4</v>
      </c>
      <c r="H490">
        <f>Sales_Fact__2[[#This Row],[Unit_Price]]*Sales_Fact__2[[#This Row],[Quantity]]</f>
        <v>3690.76</v>
      </c>
      <c r="I490" s="9">
        <v>922.69</v>
      </c>
      <c r="J490" s="9">
        <f>Sales_Fact__2[[#This Row],[Unit_Price]]*Sales_Fact__2[[#This Row],[Quantity]]</f>
        <v>3690.76</v>
      </c>
      <c r="K490">
        <v>0.16</v>
      </c>
      <c r="L490" t="s">
        <v>1823</v>
      </c>
      <c r="M490" s="9">
        <v>3100.2384000000002</v>
      </c>
    </row>
    <row r="491" spans="1:13" x14ac:dyDescent="0.35">
      <c r="A491" t="s">
        <v>2314</v>
      </c>
      <c r="B491">
        <f t="shared" si="7"/>
        <v>2024</v>
      </c>
      <c r="C491" s="8">
        <v>45644</v>
      </c>
      <c r="D491" t="s">
        <v>874</v>
      </c>
      <c r="E491" t="s">
        <v>1619</v>
      </c>
      <c r="F491" t="s">
        <v>1775</v>
      </c>
      <c r="G491" s="4">
        <v>2</v>
      </c>
      <c r="H491">
        <f>Sales_Fact__2[[#This Row],[Unit_Price]]*Sales_Fact__2[[#This Row],[Quantity]]</f>
        <v>1985.1</v>
      </c>
      <c r="I491" s="9">
        <v>992.55</v>
      </c>
      <c r="J491" s="9">
        <f>Sales_Fact__2[[#This Row],[Unit_Price]]*Sales_Fact__2[[#This Row],[Quantity]]</f>
        <v>1985.1</v>
      </c>
      <c r="K491">
        <v>0.28000000000000003</v>
      </c>
      <c r="L491" t="s">
        <v>1823</v>
      </c>
      <c r="M491" s="9">
        <v>1429.2719999999999</v>
      </c>
    </row>
    <row r="492" spans="1:13" x14ac:dyDescent="0.35">
      <c r="A492" t="s">
        <v>2315</v>
      </c>
      <c r="B492">
        <f t="shared" si="7"/>
        <v>2024</v>
      </c>
      <c r="C492" s="8">
        <v>45371</v>
      </c>
      <c r="D492" t="s">
        <v>1297</v>
      </c>
      <c r="E492" t="s">
        <v>1725</v>
      </c>
      <c r="F492" t="s">
        <v>1809</v>
      </c>
      <c r="G492" s="4">
        <v>1</v>
      </c>
      <c r="H492">
        <f>Sales_Fact__2[[#This Row],[Unit_Price]]*Sales_Fact__2[[#This Row],[Quantity]]</f>
        <v>170.43</v>
      </c>
      <c r="I492" s="9">
        <v>170.43</v>
      </c>
      <c r="J492" s="9">
        <f>Sales_Fact__2[[#This Row],[Unit_Price]]*Sales_Fact__2[[#This Row],[Quantity]]</f>
        <v>170.43</v>
      </c>
      <c r="K492">
        <v>0.03</v>
      </c>
      <c r="L492" t="s">
        <v>1823</v>
      </c>
      <c r="M492" s="9">
        <v>165.31710000000001</v>
      </c>
    </row>
    <row r="493" spans="1:13" x14ac:dyDescent="0.35">
      <c r="A493" t="s">
        <v>2316</v>
      </c>
      <c r="B493">
        <f t="shared" si="7"/>
        <v>2024</v>
      </c>
      <c r="C493" s="8">
        <v>45462</v>
      </c>
      <c r="D493" t="s">
        <v>721</v>
      </c>
      <c r="E493" t="s">
        <v>1691</v>
      </c>
      <c r="F493" t="s">
        <v>1760</v>
      </c>
      <c r="G493" s="4">
        <v>3</v>
      </c>
      <c r="H493">
        <f>Sales_Fact__2[[#This Row],[Unit_Price]]*Sales_Fact__2[[#This Row],[Quantity]]</f>
        <v>1441.53</v>
      </c>
      <c r="I493" s="9">
        <v>480.51</v>
      </c>
      <c r="J493" s="9">
        <f>Sales_Fact__2[[#This Row],[Unit_Price]]*Sales_Fact__2[[#This Row],[Quantity]]</f>
        <v>1441.53</v>
      </c>
      <c r="K493">
        <v>0.03</v>
      </c>
      <c r="L493" t="s">
        <v>1823</v>
      </c>
      <c r="M493" s="9">
        <v>1398.2841000000001</v>
      </c>
    </row>
    <row r="494" spans="1:13" x14ac:dyDescent="0.35">
      <c r="A494" t="s">
        <v>2317</v>
      </c>
      <c r="B494">
        <f t="shared" si="7"/>
        <v>2024</v>
      </c>
      <c r="C494" s="8">
        <v>45632</v>
      </c>
      <c r="D494" t="s">
        <v>522</v>
      </c>
      <c r="E494" t="s">
        <v>1645</v>
      </c>
      <c r="F494" t="s">
        <v>1778</v>
      </c>
      <c r="G494" s="4">
        <v>2</v>
      </c>
      <c r="H494">
        <f>Sales_Fact__2[[#This Row],[Unit_Price]]*Sales_Fact__2[[#This Row],[Quantity]]</f>
        <v>1911.32</v>
      </c>
      <c r="I494" s="9">
        <v>955.66</v>
      </c>
      <c r="J494" s="9">
        <f>Sales_Fact__2[[#This Row],[Unit_Price]]*Sales_Fact__2[[#This Row],[Quantity]]</f>
        <v>1911.32</v>
      </c>
      <c r="K494">
        <v>0.28999999999999998</v>
      </c>
      <c r="L494" t="s">
        <v>1828</v>
      </c>
      <c r="M494" s="9">
        <v>1357.0372</v>
      </c>
    </row>
    <row r="495" spans="1:13" x14ac:dyDescent="0.35">
      <c r="A495" t="s">
        <v>2318</v>
      </c>
      <c r="B495">
        <f t="shared" si="7"/>
        <v>2025</v>
      </c>
      <c r="C495" s="8">
        <v>45863</v>
      </c>
      <c r="D495" t="s">
        <v>1394</v>
      </c>
      <c r="E495" t="s">
        <v>1691</v>
      </c>
      <c r="F495" t="s">
        <v>1751</v>
      </c>
      <c r="G495" s="4">
        <v>2</v>
      </c>
      <c r="H495">
        <f>Sales_Fact__2[[#This Row],[Unit_Price]]*Sales_Fact__2[[#This Row],[Quantity]]</f>
        <v>976.04</v>
      </c>
      <c r="I495" s="9">
        <v>488.02</v>
      </c>
      <c r="J495" s="9">
        <f>Sales_Fact__2[[#This Row],[Unit_Price]]*Sales_Fact__2[[#This Row],[Quantity]]</f>
        <v>976.04</v>
      </c>
      <c r="K495">
        <v>0.27</v>
      </c>
      <c r="L495" t="s">
        <v>1825</v>
      </c>
      <c r="M495" s="9">
        <v>712.50919999999996</v>
      </c>
    </row>
    <row r="496" spans="1:13" x14ac:dyDescent="0.35">
      <c r="A496" t="s">
        <v>2319</v>
      </c>
      <c r="B496">
        <f t="shared" si="7"/>
        <v>2024</v>
      </c>
      <c r="C496" s="8">
        <v>45501</v>
      </c>
      <c r="D496" t="s">
        <v>769</v>
      </c>
      <c r="E496" t="s">
        <v>1583</v>
      </c>
      <c r="F496" t="s">
        <v>1751</v>
      </c>
      <c r="G496" s="4">
        <v>1</v>
      </c>
      <c r="H496">
        <f>Sales_Fact__2[[#This Row],[Unit_Price]]*Sales_Fact__2[[#This Row],[Quantity]]</f>
        <v>917.17</v>
      </c>
      <c r="I496" s="9">
        <v>917.17</v>
      </c>
      <c r="J496" s="9">
        <f>Sales_Fact__2[[#This Row],[Unit_Price]]*Sales_Fact__2[[#This Row],[Quantity]]</f>
        <v>917.17</v>
      </c>
      <c r="K496">
        <v>0.13</v>
      </c>
      <c r="L496" t="s">
        <v>1828</v>
      </c>
      <c r="M496" s="9">
        <v>797.93790000000001</v>
      </c>
    </row>
    <row r="497" spans="1:13" x14ac:dyDescent="0.35">
      <c r="A497" t="s">
        <v>2320</v>
      </c>
      <c r="B497">
        <f t="shared" si="7"/>
        <v>2024</v>
      </c>
      <c r="C497" s="8">
        <v>45568</v>
      </c>
      <c r="D497" t="s">
        <v>1019</v>
      </c>
      <c r="E497" t="s">
        <v>1561</v>
      </c>
      <c r="F497" t="s">
        <v>1772</v>
      </c>
      <c r="G497" s="4">
        <v>2</v>
      </c>
      <c r="H497">
        <f>Sales_Fact__2[[#This Row],[Unit_Price]]*Sales_Fact__2[[#This Row],[Quantity]]</f>
        <v>812.92</v>
      </c>
      <c r="I497" s="9">
        <v>406.46</v>
      </c>
      <c r="J497" s="9">
        <f>Sales_Fact__2[[#This Row],[Unit_Price]]*Sales_Fact__2[[#This Row],[Quantity]]</f>
        <v>812.92</v>
      </c>
      <c r="K497">
        <v>0.3</v>
      </c>
      <c r="L497" t="s">
        <v>1825</v>
      </c>
      <c r="M497" s="9">
        <v>569.04399999999998</v>
      </c>
    </row>
    <row r="498" spans="1:13" x14ac:dyDescent="0.35">
      <c r="A498" t="s">
        <v>2321</v>
      </c>
      <c r="B498">
        <f t="shared" si="7"/>
        <v>2023</v>
      </c>
      <c r="C498" s="8">
        <v>45238</v>
      </c>
      <c r="D498" t="s">
        <v>745</v>
      </c>
      <c r="E498" t="s">
        <v>1737</v>
      </c>
      <c r="F498" t="s">
        <v>1751</v>
      </c>
      <c r="G498" s="4">
        <v>2</v>
      </c>
      <c r="H498">
        <f>Sales_Fact__2[[#This Row],[Unit_Price]]*Sales_Fact__2[[#This Row],[Quantity]]</f>
        <v>528.78</v>
      </c>
      <c r="I498" s="9">
        <v>264.39</v>
      </c>
      <c r="J498" s="9">
        <f>Sales_Fact__2[[#This Row],[Unit_Price]]*Sales_Fact__2[[#This Row],[Quantity]]</f>
        <v>528.78</v>
      </c>
      <c r="K498">
        <v>0.11</v>
      </c>
      <c r="L498" t="s">
        <v>1828</v>
      </c>
      <c r="M498" s="9">
        <v>470.61419999999998</v>
      </c>
    </row>
    <row r="499" spans="1:13" x14ac:dyDescent="0.35">
      <c r="A499" t="s">
        <v>2322</v>
      </c>
      <c r="B499">
        <f t="shared" si="7"/>
        <v>2025</v>
      </c>
      <c r="C499" s="8">
        <v>45754</v>
      </c>
      <c r="D499" t="s">
        <v>627</v>
      </c>
      <c r="E499" t="s">
        <v>1683</v>
      </c>
      <c r="F499" t="s">
        <v>1803</v>
      </c>
      <c r="G499" s="4">
        <v>1</v>
      </c>
      <c r="H499">
        <f>Sales_Fact__2[[#This Row],[Unit_Price]]*Sales_Fact__2[[#This Row],[Quantity]]</f>
        <v>414.97</v>
      </c>
      <c r="I499" s="9">
        <v>414.97</v>
      </c>
      <c r="J499" s="9">
        <f>Sales_Fact__2[[#This Row],[Unit_Price]]*Sales_Fact__2[[#This Row],[Quantity]]</f>
        <v>414.97</v>
      </c>
      <c r="K499">
        <v>0.22</v>
      </c>
      <c r="L499" t="s">
        <v>1825</v>
      </c>
      <c r="M499" s="9">
        <v>323.67660000000001</v>
      </c>
    </row>
    <row r="500" spans="1:13" x14ac:dyDescent="0.35">
      <c r="A500" t="s">
        <v>2323</v>
      </c>
      <c r="B500">
        <f t="shared" si="7"/>
        <v>2023</v>
      </c>
      <c r="C500" s="8">
        <v>45280</v>
      </c>
      <c r="D500" t="s">
        <v>492</v>
      </c>
      <c r="E500" t="s">
        <v>1597</v>
      </c>
      <c r="F500" t="s">
        <v>1793</v>
      </c>
      <c r="G500" s="4">
        <v>2</v>
      </c>
      <c r="H500">
        <f>Sales_Fact__2[[#This Row],[Unit_Price]]*Sales_Fact__2[[#This Row],[Quantity]]</f>
        <v>1167.02</v>
      </c>
      <c r="I500" s="9">
        <v>583.51</v>
      </c>
      <c r="J500" s="9">
        <f>Sales_Fact__2[[#This Row],[Unit_Price]]*Sales_Fact__2[[#This Row],[Quantity]]</f>
        <v>1167.02</v>
      </c>
      <c r="K500">
        <v>0.2</v>
      </c>
      <c r="L500" t="s">
        <v>1828</v>
      </c>
      <c r="M500" s="9">
        <v>933.61599999999999</v>
      </c>
    </row>
    <row r="501" spans="1:13" x14ac:dyDescent="0.35">
      <c r="A501" t="s">
        <v>2324</v>
      </c>
      <c r="B501">
        <f t="shared" si="7"/>
        <v>2025</v>
      </c>
      <c r="C501" s="8">
        <v>45911</v>
      </c>
      <c r="D501" t="s">
        <v>55</v>
      </c>
      <c r="E501" t="s">
        <v>1609</v>
      </c>
      <c r="F501" t="s">
        <v>1806</v>
      </c>
      <c r="G501" s="4">
        <v>1</v>
      </c>
      <c r="H501">
        <f>Sales_Fact__2[[#This Row],[Unit_Price]]*Sales_Fact__2[[#This Row],[Quantity]]</f>
        <v>659.27</v>
      </c>
      <c r="I501" s="9">
        <v>659.27</v>
      </c>
      <c r="J501" s="9">
        <f>Sales_Fact__2[[#This Row],[Unit_Price]]*Sales_Fact__2[[#This Row],[Quantity]]</f>
        <v>659.27</v>
      </c>
      <c r="K501">
        <v>0.15</v>
      </c>
      <c r="L501" t="s">
        <v>1825</v>
      </c>
      <c r="M501" s="9">
        <v>560.37950000000001</v>
      </c>
    </row>
    <row r="502" spans="1:13" x14ac:dyDescent="0.35">
      <c r="A502" t="s">
        <v>2325</v>
      </c>
      <c r="B502">
        <f t="shared" si="7"/>
        <v>2024</v>
      </c>
      <c r="C502" s="8">
        <v>45627</v>
      </c>
      <c r="D502" t="s">
        <v>1376</v>
      </c>
      <c r="E502" t="s">
        <v>1548</v>
      </c>
      <c r="F502" t="s">
        <v>1768</v>
      </c>
      <c r="G502" s="4">
        <v>4</v>
      </c>
      <c r="H502">
        <f>Sales_Fact__2[[#This Row],[Unit_Price]]*Sales_Fact__2[[#This Row],[Quantity]]</f>
        <v>426.64</v>
      </c>
      <c r="I502" s="9">
        <v>106.66</v>
      </c>
      <c r="J502" s="9">
        <f>Sales_Fact__2[[#This Row],[Unit_Price]]*Sales_Fact__2[[#This Row],[Quantity]]</f>
        <v>426.64</v>
      </c>
      <c r="K502">
        <v>0.2</v>
      </c>
      <c r="L502" t="s">
        <v>1828</v>
      </c>
      <c r="M502" s="9">
        <v>341.31200000000001</v>
      </c>
    </row>
    <row r="503" spans="1:13" x14ac:dyDescent="0.35">
      <c r="A503" t="s">
        <v>2326</v>
      </c>
      <c r="B503">
        <f t="shared" si="7"/>
        <v>2024</v>
      </c>
      <c r="C503" s="8">
        <v>45617</v>
      </c>
      <c r="D503" t="s">
        <v>543</v>
      </c>
      <c r="E503" t="s">
        <v>1567</v>
      </c>
      <c r="F503" t="s">
        <v>1772</v>
      </c>
      <c r="G503" s="4">
        <v>4</v>
      </c>
      <c r="H503">
        <f>Sales_Fact__2[[#This Row],[Unit_Price]]*Sales_Fact__2[[#This Row],[Quantity]]</f>
        <v>674.2</v>
      </c>
      <c r="I503" s="9">
        <v>168.55</v>
      </c>
      <c r="J503" s="9">
        <f>Sales_Fact__2[[#This Row],[Unit_Price]]*Sales_Fact__2[[#This Row],[Quantity]]</f>
        <v>674.2</v>
      </c>
      <c r="K503">
        <v>0.15</v>
      </c>
      <c r="L503" t="s">
        <v>1825</v>
      </c>
      <c r="M503" s="9">
        <v>573.07000000000005</v>
      </c>
    </row>
    <row r="504" spans="1:13" x14ac:dyDescent="0.35">
      <c r="A504" t="s">
        <v>2327</v>
      </c>
      <c r="B504">
        <f t="shared" si="7"/>
        <v>2025</v>
      </c>
      <c r="C504" s="8">
        <v>45899</v>
      </c>
      <c r="D504" t="s">
        <v>1500</v>
      </c>
      <c r="E504" t="s">
        <v>1635</v>
      </c>
      <c r="F504" t="s">
        <v>1760</v>
      </c>
      <c r="G504" s="4">
        <v>1</v>
      </c>
      <c r="H504">
        <f>Sales_Fact__2[[#This Row],[Unit_Price]]*Sales_Fact__2[[#This Row],[Quantity]]</f>
        <v>230.53</v>
      </c>
      <c r="I504" s="9">
        <v>230.53</v>
      </c>
      <c r="J504" s="9">
        <f>Sales_Fact__2[[#This Row],[Unit_Price]]*Sales_Fact__2[[#This Row],[Quantity]]</f>
        <v>230.53</v>
      </c>
      <c r="K504">
        <v>0.06</v>
      </c>
      <c r="L504" t="s">
        <v>1828</v>
      </c>
      <c r="M504" s="9">
        <v>216.69820000000001</v>
      </c>
    </row>
    <row r="505" spans="1:13" x14ac:dyDescent="0.35">
      <c r="A505" t="s">
        <v>2328</v>
      </c>
      <c r="B505">
        <f t="shared" si="7"/>
        <v>2025</v>
      </c>
      <c r="C505" s="8">
        <v>45889</v>
      </c>
      <c r="D505" t="s">
        <v>40</v>
      </c>
      <c r="E505" t="s">
        <v>1655</v>
      </c>
      <c r="F505" t="s">
        <v>1756</v>
      </c>
      <c r="G505" s="4">
        <v>2</v>
      </c>
      <c r="H505">
        <f>Sales_Fact__2[[#This Row],[Unit_Price]]*Sales_Fact__2[[#This Row],[Quantity]]</f>
        <v>710.82</v>
      </c>
      <c r="I505" s="9">
        <v>355.41</v>
      </c>
      <c r="J505" s="9">
        <f>Sales_Fact__2[[#This Row],[Unit_Price]]*Sales_Fact__2[[#This Row],[Quantity]]</f>
        <v>710.82</v>
      </c>
      <c r="K505">
        <v>0.13</v>
      </c>
      <c r="L505" t="s">
        <v>1828</v>
      </c>
      <c r="M505" s="9">
        <v>618.41340000000002</v>
      </c>
    </row>
    <row r="506" spans="1:13" x14ac:dyDescent="0.35">
      <c r="A506" t="s">
        <v>2329</v>
      </c>
      <c r="B506">
        <f t="shared" si="7"/>
        <v>2025</v>
      </c>
      <c r="C506" s="8">
        <v>45943</v>
      </c>
      <c r="D506" t="s">
        <v>555</v>
      </c>
      <c r="E506" t="s">
        <v>1641</v>
      </c>
      <c r="F506" t="s">
        <v>1760</v>
      </c>
      <c r="G506" s="4">
        <v>3</v>
      </c>
      <c r="H506">
        <f>Sales_Fact__2[[#This Row],[Unit_Price]]*Sales_Fact__2[[#This Row],[Quantity]]</f>
        <v>2530.3200000000002</v>
      </c>
      <c r="I506" s="9">
        <v>843.44</v>
      </c>
      <c r="J506" s="9">
        <f>Sales_Fact__2[[#This Row],[Unit_Price]]*Sales_Fact__2[[#This Row],[Quantity]]</f>
        <v>2530.3200000000002</v>
      </c>
      <c r="K506">
        <v>0.22</v>
      </c>
      <c r="L506" t="s">
        <v>1823</v>
      </c>
      <c r="M506" s="9">
        <v>1973.6496</v>
      </c>
    </row>
    <row r="507" spans="1:13" x14ac:dyDescent="0.35">
      <c r="A507" t="s">
        <v>2330</v>
      </c>
      <c r="B507">
        <f t="shared" si="7"/>
        <v>2024</v>
      </c>
      <c r="C507" s="8">
        <v>45306</v>
      </c>
      <c r="D507" t="s">
        <v>543</v>
      </c>
      <c r="E507" t="s">
        <v>1737</v>
      </c>
      <c r="F507" t="s">
        <v>1756</v>
      </c>
      <c r="G507" s="4">
        <v>1</v>
      </c>
      <c r="H507">
        <f>Sales_Fact__2[[#This Row],[Unit_Price]]*Sales_Fact__2[[#This Row],[Quantity]]</f>
        <v>301.60000000000002</v>
      </c>
      <c r="I507" s="9">
        <v>301.60000000000002</v>
      </c>
      <c r="J507" s="9">
        <f>Sales_Fact__2[[#This Row],[Unit_Price]]*Sales_Fact__2[[#This Row],[Quantity]]</f>
        <v>301.60000000000002</v>
      </c>
      <c r="K507">
        <v>0.27</v>
      </c>
      <c r="L507" t="s">
        <v>1823</v>
      </c>
      <c r="M507" s="9">
        <v>220.16800000000001</v>
      </c>
    </row>
    <row r="508" spans="1:13" x14ac:dyDescent="0.35">
      <c r="A508" t="s">
        <v>2331</v>
      </c>
      <c r="B508">
        <f t="shared" si="7"/>
        <v>2025</v>
      </c>
      <c r="C508" s="8">
        <v>45772</v>
      </c>
      <c r="D508" t="s">
        <v>163</v>
      </c>
      <c r="E508" t="s">
        <v>1725</v>
      </c>
      <c r="F508" t="s">
        <v>1760</v>
      </c>
      <c r="G508" s="4">
        <v>3</v>
      </c>
      <c r="H508">
        <f>Sales_Fact__2[[#This Row],[Unit_Price]]*Sales_Fact__2[[#This Row],[Quantity]]</f>
        <v>64.77</v>
      </c>
      <c r="I508" s="9">
        <v>21.59</v>
      </c>
      <c r="J508" s="9">
        <f>Sales_Fact__2[[#This Row],[Unit_Price]]*Sales_Fact__2[[#This Row],[Quantity]]</f>
        <v>64.77</v>
      </c>
      <c r="K508">
        <v>0.16</v>
      </c>
      <c r="L508" t="s">
        <v>1828</v>
      </c>
      <c r="M508" s="9">
        <v>54.406799999999997</v>
      </c>
    </row>
    <row r="509" spans="1:13" x14ac:dyDescent="0.35">
      <c r="A509" t="s">
        <v>2332</v>
      </c>
      <c r="B509">
        <f t="shared" si="7"/>
        <v>2024</v>
      </c>
      <c r="C509" s="8">
        <v>45346</v>
      </c>
      <c r="D509" t="s">
        <v>689</v>
      </c>
      <c r="E509" t="s">
        <v>1573</v>
      </c>
      <c r="F509" t="s">
        <v>1760</v>
      </c>
      <c r="G509" s="4">
        <v>4</v>
      </c>
      <c r="H509">
        <f>Sales_Fact__2[[#This Row],[Unit_Price]]*Sales_Fact__2[[#This Row],[Quantity]]</f>
        <v>1136.96</v>
      </c>
      <c r="I509" s="9">
        <v>284.24</v>
      </c>
      <c r="J509" s="9">
        <f>Sales_Fact__2[[#This Row],[Unit_Price]]*Sales_Fact__2[[#This Row],[Quantity]]</f>
        <v>1136.96</v>
      </c>
      <c r="K509">
        <v>0.09</v>
      </c>
      <c r="L509" t="s">
        <v>1823</v>
      </c>
      <c r="M509" s="9">
        <v>1034.6335999999999</v>
      </c>
    </row>
    <row r="510" spans="1:13" x14ac:dyDescent="0.35">
      <c r="A510" t="s">
        <v>2333</v>
      </c>
      <c r="B510">
        <f t="shared" si="7"/>
        <v>2024</v>
      </c>
      <c r="C510" s="8">
        <v>45656</v>
      </c>
      <c r="D510" t="s">
        <v>1150</v>
      </c>
      <c r="E510" t="s">
        <v>1554</v>
      </c>
      <c r="F510" t="s">
        <v>1785</v>
      </c>
      <c r="G510" s="4">
        <v>1</v>
      </c>
      <c r="H510">
        <f>Sales_Fact__2[[#This Row],[Unit_Price]]*Sales_Fact__2[[#This Row],[Quantity]]</f>
        <v>191.6</v>
      </c>
      <c r="I510" s="9">
        <v>191.6</v>
      </c>
      <c r="J510" s="9">
        <f>Sales_Fact__2[[#This Row],[Unit_Price]]*Sales_Fact__2[[#This Row],[Quantity]]</f>
        <v>191.6</v>
      </c>
      <c r="K510">
        <v>0.27</v>
      </c>
      <c r="L510" t="s">
        <v>1825</v>
      </c>
      <c r="M510" s="9">
        <v>139.86799999999999</v>
      </c>
    </row>
    <row r="511" spans="1:13" x14ac:dyDescent="0.35">
      <c r="A511" t="s">
        <v>2334</v>
      </c>
      <c r="B511">
        <f t="shared" si="7"/>
        <v>2025</v>
      </c>
      <c r="C511" s="8">
        <v>45762</v>
      </c>
      <c r="D511" t="s">
        <v>980</v>
      </c>
      <c r="E511" t="s">
        <v>1703</v>
      </c>
      <c r="F511" t="s">
        <v>1793</v>
      </c>
      <c r="G511" s="4">
        <v>2</v>
      </c>
      <c r="H511">
        <f>Sales_Fact__2[[#This Row],[Unit_Price]]*Sales_Fact__2[[#This Row],[Quantity]]</f>
        <v>1233.94</v>
      </c>
      <c r="I511" s="9">
        <v>616.97</v>
      </c>
      <c r="J511" s="9">
        <f>Sales_Fact__2[[#This Row],[Unit_Price]]*Sales_Fact__2[[#This Row],[Quantity]]</f>
        <v>1233.94</v>
      </c>
      <c r="K511">
        <v>0.22</v>
      </c>
      <c r="L511" t="s">
        <v>1823</v>
      </c>
      <c r="M511" s="9">
        <v>962.47320000000002</v>
      </c>
    </row>
    <row r="512" spans="1:13" x14ac:dyDescent="0.35">
      <c r="A512" t="s">
        <v>2335</v>
      </c>
      <c r="B512">
        <f t="shared" si="7"/>
        <v>2024</v>
      </c>
      <c r="C512" s="8">
        <v>45580</v>
      </c>
      <c r="D512" t="s">
        <v>558</v>
      </c>
      <c r="E512" t="s">
        <v>1603</v>
      </c>
      <c r="F512" t="s">
        <v>1788</v>
      </c>
      <c r="G512" s="4">
        <v>3</v>
      </c>
      <c r="H512">
        <f>Sales_Fact__2[[#This Row],[Unit_Price]]*Sales_Fact__2[[#This Row],[Quantity]]</f>
        <v>377.04</v>
      </c>
      <c r="I512" s="9">
        <v>125.68</v>
      </c>
      <c r="J512" s="9">
        <f>Sales_Fact__2[[#This Row],[Unit_Price]]*Sales_Fact__2[[#This Row],[Quantity]]</f>
        <v>377.04</v>
      </c>
      <c r="K512">
        <v>0.26</v>
      </c>
      <c r="L512" t="s">
        <v>1828</v>
      </c>
      <c r="M512" s="9">
        <v>279.00959999999998</v>
      </c>
    </row>
    <row r="513" spans="1:13" x14ac:dyDescent="0.35">
      <c r="A513" t="s">
        <v>2336</v>
      </c>
      <c r="B513">
        <f t="shared" si="7"/>
        <v>2025</v>
      </c>
      <c r="C513" s="8">
        <v>45676</v>
      </c>
      <c r="D513" t="s">
        <v>1103</v>
      </c>
      <c r="E513" t="s">
        <v>1633</v>
      </c>
      <c r="F513" t="s">
        <v>1768</v>
      </c>
      <c r="G513" s="4">
        <v>3</v>
      </c>
      <c r="H513">
        <f>Sales_Fact__2[[#This Row],[Unit_Price]]*Sales_Fact__2[[#This Row],[Quantity]]</f>
        <v>922.44</v>
      </c>
      <c r="I513" s="9">
        <v>307.48</v>
      </c>
      <c r="J513" s="9">
        <f>Sales_Fact__2[[#This Row],[Unit_Price]]*Sales_Fact__2[[#This Row],[Quantity]]</f>
        <v>922.44</v>
      </c>
      <c r="K513">
        <v>0.24</v>
      </c>
      <c r="L513" t="s">
        <v>1823</v>
      </c>
      <c r="M513" s="9">
        <v>701.0544000000001</v>
      </c>
    </row>
    <row r="514" spans="1:13" x14ac:dyDescent="0.35">
      <c r="A514" t="s">
        <v>2337</v>
      </c>
      <c r="B514">
        <f t="shared" ref="B514:B577" si="8">YEAR(C514)</f>
        <v>2024</v>
      </c>
      <c r="C514" s="8">
        <v>45495</v>
      </c>
      <c r="D514" t="s">
        <v>941</v>
      </c>
      <c r="E514" t="s">
        <v>1548</v>
      </c>
      <c r="F514" t="s">
        <v>1812</v>
      </c>
      <c r="G514" s="4">
        <v>1</v>
      </c>
      <c r="H514">
        <f>Sales_Fact__2[[#This Row],[Unit_Price]]*Sales_Fact__2[[#This Row],[Quantity]]</f>
        <v>505.23</v>
      </c>
      <c r="I514" s="9">
        <v>505.23</v>
      </c>
      <c r="J514" s="9">
        <f>Sales_Fact__2[[#This Row],[Unit_Price]]*Sales_Fact__2[[#This Row],[Quantity]]</f>
        <v>505.23</v>
      </c>
      <c r="K514">
        <v>0.11</v>
      </c>
      <c r="L514" t="s">
        <v>1823</v>
      </c>
      <c r="M514" s="9">
        <v>449.65469999999999</v>
      </c>
    </row>
    <row r="515" spans="1:13" x14ac:dyDescent="0.35">
      <c r="A515" t="s">
        <v>2338</v>
      </c>
      <c r="B515">
        <f t="shared" si="8"/>
        <v>2025</v>
      </c>
      <c r="C515" s="8">
        <v>45735</v>
      </c>
      <c r="D515" t="s">
        <v>1141</v>
      </c>
      <c r="E515" t="s">
        <v>1637</v>
      </c>
      <c r="F515" t="s">
        <v>1803</v>
      </c>
      <c r="G515" s="4">
        <v>1</v>
      </c>
      <c r="H515">
        <f>Sales_Fact__2[[#This Row],[Unit_Price]]*Sales_Fact__2[[#This Row],[Quantity]]</f>
        <v>853.12</v>
      </c>
      <c r="I515" s="9">
        <v>853.12</v>
      </c>
      <c r="J515" s="9">
        <f>Sales_Fact__2[[#This Row],[Unit_Price]]*Sales_Fact__2[[#This Row],[Quantity]]</f>
        <v>853.12</v>
      </c>
      <c r="K515">
        <v>0.19</v>
      </c>
      <c r="L515" t="s">
        <v>1828</v>
      </c>
      <c r="M515" s="9">
        <v>691.02719999999999</v>
      </c>
    </row>
    <row r="516" spans="1:13" x14ac:dyDescent="0.35">
      <c r="A516" t="s">
        <v>2339</v>
      </c>
      <c r="B516">
        <f t="shared" si="8"/>
        <v>2024</v>
      </c>
      <c r="C516" s="8">
        <v>45312</v>
      </c>
      <c r="D516" t="s">
        <v>443</v>
      </c>
      <c r="E516" t="s">
        <v>1542</v>
      </c>
      <c r="F516" t="s">
        <v>1778</v>
      </c>
      <c r="G516" s="4">
        <v>4</v>
      </c>
      <c r="H516">
        <f>Sales_Fact__2[[#This Row],[Unit_Price]]*Sales_Fact__2[[#This Row],[Quantity]]</f>
        <v>766.6</v>
      </c>
      <c r="I516" s="9">
        <v>191.65</v>
      </c>
      <c r="J516" s="9">
        <f>Sales_Fact__2[[#This Row],[Unit_Price]]*Sales_Fact__2[[#This Row],[Quantity]]</f>
        <v>766.6</v>
      </c>
      <c r="K516">
        <v>0.19</v>
      </c>
      <c r="L516" t="s">
        <v>1825</v>
      </c>
      <c r="M516" s="9">
        <v>620.94600000000003</v>
      </c>
    </row>
    <row r="517" spans="1:13" x14ac:dyDescent="0.35">
      <c r="A517" t="s">
        <v>2340</v>
      </c>
      <c r="B517">
        <f t="shared" si="8"/>
        <v>2023</v>
      </c>
      <c r="C517" s="8">
        <v>45286</v>
      </c>
      <c r="D517" t="s">
        <v>534</v>
      </c>
      <c r="E517" t="s">
        <v>1641</v>
      </c>
      <c r="F517" t="s">
        <v>1765</v>
      </c>
      <c r="G517" s="4">
        <v>1</v>
      </c>
      <c r="H517">
        <f>Sales_Fact__2[[#This Row],[Unit_Price]]*Sales_Fact__2[[#This Row],[Quantity]]</f>
        <v>169.69</v>
      </c>
      <c r="I517" s="9">
        <v>169.69</v>
      </c>
      <c r="J517" s="9">
        <f>Sales_Fact__2[[#This Row],[Unit_Price]]*Sales_Fact__2[[#This Row],[Quantity]]</f>
        <v>169.69</v>
      </c>
      <c r="K517">
        <v>0.22</v>
      </c>
      <c r="L517" t="s">
        <v>1823</v>
      </c>
      <c r="M517" s="9">
        <v>132.35820000000001</v>
      </c>
    </row>
    <row r="518" spans="1:13" x14ac:dyDescent="0.35">
      <c r="A518" t="s">
        <v>2341</v>
      </c>
      <c r="B518">
        <f t="shared" si="8"/>
        <v>2024</v>
      </c>
      <c r="C518" s="8">
        <v>45372</v>
      </c>
      <c r="D518" t="s">
        <v>578</v>
      </c>
      <c r="E518" t="s">
        <v>1671</v>
      </c>
      <c r="F518" t="s">
        <v>1798</v>
      </c>
      <c r="G518" s="4">
        <v>1</v>
      </c>
      <c r="H518">
        <f>Sales_Fact__2[[#This Row],[Unit_Price]]*Sales_Fact__2[[#This Row],[Quantity]]</f>
        <v>145.43</v>
      </c>
      <c r="I518" s="9">
        <v>145.43</v>
      </c>
      <c r="J518" s="9">
        <f>Sales_Fact__2[[#This Row],[Unit_Price]]*Sales_Fact__2[[#This Row],[Quantity]]</f>
        <v>145.43</v>
      </c>
      <c r="K518">
        <v>0.08</v>
      </c>
      <c r="L518" t="s">
        <v>1823</v>
      </c>
      <c r="M518" s="9">
        <v>133.79560000000001</v>
      </c>
    </row>
    <row r="519" spans="1:13" x14ac:dyDescent="0.35">
      <c r="A519" t="s">
        <v>2342</v>
      </c>
      <c r="B519">
        <f t="shared" si="8"/>
        <v>2024</v>
      </c>
      <c r="C519" s="8">
        <v>45633</v>
      </c>
      <c r="D519" t="s">
        <v>303</v>
      </c>
      <c r="E519" t="s">
        <v>1733</v>
      </c>
      <c r="F519" t="s">
        <v>1793</v>
      </c>
      <c r="G519" s="4">
        <v>4</v>
      </c>
      <c r="H519">
        <f>Sales_Fact__2[[#This Row],[Unit_Price]]*Sales_Fact__2[[#This Row],[Quantity]]</f>
        <v>3313.4</v>
      </c>
      <c r="I519" s="9">
        <v>828.35</v>
      </c>
      <c r="J519" s="9">
        <f>Sales_Fact__2[[#This Row],[Unit_Price]]*Sales_Fact__2[[#This Row],[Quantity]]</f>
        <v>3313.4</v>
      </c>
      <c r="K519">
        <v>0.17</v>
      </c>
      <c r="L519" t="s">
        <v>1823</v>
      </c>
      <c r="M519" s="9">
        <v>2750.1219999999998</v>
      </c>
    </row>
    <row r="520" spans="1:13" x14ac:dyDescent="0.35">
      <c r="A520" t="s">
        <v>2343</v>
      </c>
      <c r="B520">
        <f t="shared" si="8"/>
        <v>2024</v>
      </c>
      <c r="C520" s="8">
        <v>45598</v>
      </c>
      <c r="D520" t="s">
        <v>1132</v>
      </c>
      <c r="E520" t="s">
        <v>1737</v>
      </c>
      <c r="F520" t="s">
        <v>1778</v>
      </c>
      <c r="G520" s="4">
        <v>3</v>
      </c>
      <c r="H520">
        <f>Sales_Fact__2[[#This Row],[Unit_Price]]*Sales_Fact__2[[#This Row],[Quantity]]</f>
        <v>806.28</v>
      </c>
      <c r="I520" s="9">
        <v>268.76</v>
      </c>
      <c r="J520" s="9">
        <f>Sales_Fact__2[[#This Row],[Unit_Price]]*Sales_Fact__2[[#This Row],[Quantity]]</f>
        <v>806.28</v>
      </c>
      <c r="K520">
        <v>0.01</v>
      </c>
      <c r="L520" t="s">
        <v>1825</v>
      </c>
      <c r="M520" s="9">
        <v>798.21720000000005</v>
      </c>
    </row>
    <row r="521" spans="1:13" x14ac:dyDescent="0.35">
      <c r="A521" t="s">
        <v>2344</v>
      </c>
      <c r="B521">
        <f t="shared" si="8"/>
        <v>2024</v>
      </c>
      <c r="C521" s="8">
        <v>45495</v>
      </c>
      <c r="D521" t="s">
        <v>748</v>
      </c>
      <c r="E521" t="s">
        <v>1723</v>
      </c>
      <c r="F521" t="s">
        <v>1751</v>
      </c>
      <c r="G521" s="4">
        <v>4</v>
      </c>
      <c r="H521">
        <f>Sales_Fact__2[[#This Row],[Unit_Price]]*Sales_Fact__2[[#This Row],[Quantity]]</f>
        <v>1480.36</v>
      </c>
      <c r="I521" s="9">
        <v>370.09</v>
      </c>
      <c r="J521" s="9">
        <f>Sales_Fact__2[[#This Row],[Unit_Price]]*Sales_Fact__2[[#This Row],[Quantity]]</f>
        <v>1480.36</v>
      </c>
      <c r="K521">
        <v>0.22</v>
      </c>
      <c r="L521" t="s">
        <v>1828</v>
      </c>
      <c r="M521" s="9">
        <v>1154.6808000000001</v>
      </c>
    </row>
    <row r="522" spans="1:13" x14ac:dyDescent="0.35">
      <c r="A522" t="s">
        <v>2345</v>
      </c>
      <c r="B522">
        <f t="shared" si="8"/>
        <v>2023</v>
      </c>
      <c r="C522" s="8">
        <v>45229</v>
      </c>
      <c r="D522" t="s">
        <v>808</v>
      </c>
      <c r="E522" t="s">
        <v>1703</v>
      </c>
      <c r="F522" t="s">
        <v>1775</v>
      </c>
      <c r="G522" s="4">
        <v>3</v>
      </c>
      <c r="H522">
        <f>Sales_Fact__2[[#This Row],[Unit_Price]]*Sales_Fact__2[[#This Row],[Quantity]]</f>
        <v>2037.66</v>
      </c>
      <c r="I522" s="9">
        <v>679.22</v>
      </c>
      <c r="J522" s="9">
        <f>Sales_Fact__2[[#This Row],[Unit_Price]]*Sales_Fact__2[[#This Row],[Quantity]]</f>
        <v>2037.66</v>
      </c>
      <c r="K522">
        <v>0.11</v>
      </c>
      <c r="L522" t="s">
        <v>1825</v>
      </c>
      <c r="M522" s="9">
        <v>1813.5174</v>
      </c>
    </row>
    <row r="523" spans="1:13" x14ac:dyDescent="0.35">
      <c r="A523" t="s">
        <v>2346</v>
      </c>
      <c r="B523">
        <f t="shared" si="8"/>
        <v>2024</v>
      </c>
      <c r="C523" s="8">
        <v>45433</v>
      </c>
      <c r="D523" t="s">
        <v>1165</v>
      </c>
      <c r="E523" t="s">
        <v>1693</v>
      </c>
      <c r="F523" t="s">
        <v>1751</v>
      </c>
      <c r="G523" s="4">
        <v>3</v>
      </c>
      <c r="H523">
        <f>Sales_Fact__2[[#This Row],[Unit_Price]]*Sales_Fact__2[[#This Row],[Quantity]]</f>
        <v>2342.0700000000002</v>
      </c>
      <c r="I523" s="9">
        <v>780.69</v>
      </c>
      <c r="J523" s="9">
        <f>Sales_Fact__2[[#This Row],[Unit_Price]]*Sales_Fact__2[[#This Row],[Quantity]]</f>
        <v>2342.0700000000002</v>
      </c>
      <c r="K523">
        <v>0.1</v>
      </c>
      <c r="L523" t="s">
        <v>1828</v>
      </c>
      <c r="M523" s="9">
        <v>2107.8629999999998</v>
      </c>
    </row>
    <row r="524" spans="1:13" x14ac:dyDescent="0.35">
      <c r="A524" t="s">
        <v>2347</v>
      </c>
      <c r="B524">
        <f t="shared" si="8"/>
        <v>2025</v>
      </c>
      <c r="C524" s="8">
        <v>45766</v>
      </c>
      <c r="D524" t="s">
        <v>832</v>
      </c>
      <c r="E524" t="s">
        <v>1631</v>
      </c>
      <c r="F524" t="s">
        <v>1760</v>
      </c>
      <c r="G524" s="4">
        <v>2</v>
      </c>
      <c r="H524">
        <f>Sales_Fact__2[[#This Row],[Unit_Price]]*Sales_Fact__2[[#This Row],[Quantity]]</f>
        <v>85.94</v>
      </c>
      <c r="I524" s="9">
        <v>42.97</v>
      </c>
      <c r="J524" s="9">
        <f>Sales_Fact__2[[#This Row],[Unit_Price]]*Sales_Fact__2[[#This Row],[Quantity]]</f>
        <v>85.94</v>
      </c>
      <c r="K524">
        <v>0.18</v>
      </c>
      <c r="L524" t="s">
        <v>1825</v>
      </c>
      <c r="M524" s="9">
        <v>70.470799999999997</v>
      </c>
    </row>
    <row r="525" spans="1:13" x14ac:dyDescent="0.35">
      <c r="A525" t="s">
        <v>2348</v>
      </c>
      <c r="B525">
        <f t="shared" si="8"/>
        <v>2024</v>
      </c>
      <c r="C525" s="8">
        <v>45639</v>
      </c>
      <c r="D525" t="s">
        <v>907</v>
      </c>
      <c r="E525" t="s">
        <v>1711</v>
      </c>
      <c r="F525" t="s">
        <v>1751</v>
      </c>
      <c r="G525" s="4">
        <v>4</v>
      </c>
      <c r="H525">
        <f>Sales_Fact__2[[#This Row],[Unit_Price]]*Sales_Fact__2[[#This Row],[Quantity]]</f>
        <v>3417.48</v>
      </c>
      <c r="I525" s="9">
        <v>854.37</v>
      </c>
      <c r="J525" s="9">
        <f>Sales_Fact__2[[#This Row],[Unit_Price]]*Sales_Fact__2[[#This Row],[Quantity]]</f>
        <v>3417.48</v>
      </c>
      <c r="K525">
        <v>7.0000000000000007E-2</v>
      </c>
      <c r="L525" t="s">
        <v>1825</v>
      </c>
      <c r="M525" s="9">
        <v>3178.2564000000002</v>
      </c>
    </row>
    <row r="526" spans="1:13" x14ac:dyDescent="0.35">
      <c r="A526" t="s">
        <v>2349</v>
      </c>
      <c r="B526">
        <f t="shared" si="8"/>
        <v>2025</v>
      </c>
      <c r="C526" s="8">
        <v>45774</v>
      </c>
      <c r="D526" t="s">
        <v>355</v>
      </c>
      <c r="E526" t="s">
        <v>1595</v>
      </c>
      <c r="F526" t="s">
        <v>1803</v>
      </c>
      <c r="G526" s="4">
        <v>2</v>
      </c>
      <c r="H526">
        <f>Sales_Fact__2[[#This Row],[Unit_Price]]*Sales_Fact__2[[#This Row],[Quantity]]</f>
        <v>819.04</v>
      </c>
      <c r="I526" s="9">
        <v>409.52</v>
      </c>
      <c r="J526" s="9">
        <f>Sales_Fact__2[[#This Row],[Unit_Price]]*Sales_Fact__2[[#This Row],[Quantity]]</f>
        <v>819.04</v>
      </c>
      <c r="K526">
        <v>0.06</v>
      </c>
      <c r="L526" t="s">
        <v>1828</v>
      </c>
      <c r="M526" s="9">
        <v>769.8975999999999</v>
      </c>
    </row>
    <row r="527" spans="1:13" x14ac:dyDescent="0.35">
      <c r="A527" t="s">
        <v>2350</v>
      </c>
      <c r="B527">
        <f t="shared" si="8"/>
        <v>2024</v>
      </c>
      <c r="C527" s="8">
        <v>45569</v>
      </c>
      <c r="D527" t="s">
        <v>546</v>
      </c>
      <c r="E527" t="s">
        <v>1695</v>
      </c>
      <c r="F527" t="s">
        <v>1788</v>
      </c>
      <c r="G527" s="4">
        <v>2</v>
      </c>
      <c r="H527">
        <f>Sales_Fact__2[[#This Row],[Unit_Price]]*Sales_Fact__2[[#This Row],[Quantity]]</f>
        <v>814.92</v>
      </c>
      <c r="I527" s="9">
        <v>407.46</v>
      </c>
      <c r="J527" s="9">
        <f>Sales_Fact__2[[#This Row],[Unit_Price]]*Sales_Fact__2[[#This Row],[Quantity]]</f>
        <v>814.92</v>
      </c>
      <c r="K527">
        <v>0.21</v>
      </c>
      <c r="L527" t="s">
        <v>1823</v>
      </c>
      <c r="M527" s="9">
        <v>643.78679999999997</v>
      </c>
    </row>
    <row r="528" spans="1:13" x14ac:dyDescent="0.35">
      <c r="A528" t="s">
        <v>2351</v>
      </c>
      <c r="B528">
        <f t="shared" si="8"/>
        <v>2025</v>
      </c>
      <c r="C528" s="8">
        <v>45856</v>
      </c>
      <c r="D528" t="s">
        <v>734</v>
      </c>
      <c r="E528" t="s">
        <v>1552</v>
      </c>
      <c r="F528" t="s">
        <v>1781</v>
      </c>
      <c r="G528" s="4">
        <v>1</v>
      </c>
      <c r="H528">
        <f>Sales_Fact__2[[#This Row],[Unit_Price]]*Sales_Fact__2[[#This Row],[Quantity]]</f>
        <v>728.84</v>
      </c>
      <c r="I528" s="9">
        <v>728.84</v>
      </c>
      <c r="J528" s="9">
        <f>Sales_Fact__2[[#This Row],[Unit_Price]]*Sales_Fact__2[[#This Row],[Quantity]]</f>
        <v>728.84</v>
      </c>
      <c r="K528">
        <v>0.28000000000000003</v>
      </c>
      <c r="L528" t="s">
        <v>1825</v>
      </c>
      <c r="M528" s="9">
        <v>524.76480000000004</v>
      </c>
    </row>
    <row r="529" spans="1:13" x14ac:dyDescent="0.35">
      <c r="A529" t="s">
        <v>2352</v>
      </c>
      <c r="B529">
        <f t="shared" si="8"/>
        <v>2024</v>
      </c>
      <c r="C529" s="8">
        <v>45362</v>
      </c>
      <c r="D529" t="s">
        <v>1399</v>
      </c>
      <c r="E529" t="s">
        <v>1703</v>
      </c>
      <c r="F529" t="s">
        <v>1775</v>
      </c>
      <c r="G529" s="4">
        <v>4</v>
      </c>
      <c r="H529">
        <f>Sales_Fact__2[[#This Row],[Unit_Price]]*Sales_Fact__2[[#This Row],[Quantity]]</f>
        <v>1868.96</v>
      </c>
      <c r="I529" s="9">
        <v>467.24</v>
      </c>
      <c r="J529" s="9">
        <f>Sales_Fact__2[[#This Row],[Unit_Price]]*Sales_Fact__2[[#This Row],[Quantity]]</f>
        <v>1868.96</v>
      </c>
      <c r="K529">
        <v>0.08</v>
      </c>
      <c r="L529" t="s">
        <v>1825</v>
      </c>
      <c r="M529" s="9">
        <v>1719.4431999999999</v>
      </c>
    </row>
    <row r="530" spans="1:13" x14ac:dyDescent="0.35">
      <c r="A530" t="s">
        <v>2353</v>
      </c>
      <c r="B530">
        <f t="shared" si="8"/>
        <v>2024</v>
      </c>
      <c r="C530" s="8">
        <v>45457</v>
      </c>
      <c r="D530" t="s">
        <v>331</v>
      </c>
      <c r="E530" t="s">
        <v>1567</v>
      </c>
      <c r="F530" t="s">
        <v>1791</v>
      </c>
      <c r="G530" s="4">
        <v>1</v>
      </c>
      <c r="H530">
        <f>Sales_Fact__2[[#This Row],[Unit_Price]]*Sales_Fact__2[[#This Row],[Quantity]]</f>
        <v>57.94</v>
      </c>
      <c r="I530" s="9">
        <v>57.94</v>
      </c>
      <c r="J530" s="9">
        <f>Sales_Fact__2[[#This Row],[Unit_Price]]*Sales_Fact__2[[#This Row],[Quantity]]</f>
        <v>57.94</v>
      </c>
      <c r="K530">
        <v>0.13</v>
      </c>
      <c r="L530" t="s">
        <v>1825</v>
      </c>
      <c r="M530" s="9">
        <v>50.407799999999988</v>
      </c>
    </row>
    <row r="531" spans="1:13" x14ac:dyDescent="0.35">
      <c r="A531" t="s">
        <v>2354</v>
      </c>
      <c r="B531">
        <f t="shared" si="8"/>
        <v>2024</v>
      </c>
      <c r="C531" s="8">
        <v>45338</v>
      </c>
      <c r="D531" t="s">
        <v>1079</v>
      </c>
      <c r="E531" t="s">
        <v>1645</v>
      </c>
      <c r="F531" t="s">
        <v>1806</v>
      </c>
      <c r="G531" s="4">
        <v>1</v>
      </c>
      <c r="H531">
        <f>Sales_Fact__2[[#This Row],[Unit_Price]]*Sales_Fact__2[[#This Row],[Quantity]]</f>
        <v>540.1</v>
      </c>
      <c r="I531" s="9">
        <v>540.1</v>
      </c>
      <c r="J531" s="9">
        <f>Sales_Fact__2[[#This Row],[Unit_Price]]*Sales_Fact__2[[#This Row],[Quantity]]</f>
        <v>540.1</v>
      </c>
      <c r="K531">
        <v>0.22</v>
      </c>
      <c r="L531" t="s">
        <v>1823</v>
      </c>
      <c r="M531" s="9">
        <v>421.27800000000002</v>
      </c>
    </row>
    <row r="532" spans="1:13" x14ac:dyDescent="0.35">
      <c r="A532" t="s">
        <v>2355</v>
      </c>
      <c r="B532">
        <f t="shared" si="8"/>
        <v>2024</v>
      </c>
      <c r="C532" s="8">
        <v>45552</v>
      </c>
      <c r="D532" t="s">
        <v>280</v>
      </c>
      <c r="E532" t="s">
        <v>1561</v>
      </c>
      <c r="F532" t="s">
        <v>1812</v>
      </c>
      <c r="G532" s="4">
        <v>4</v>
      </c>
      <c r="H532">
        <f>Sales_Fact__2[[#This Row],[Unit_Price]]*Sales_Fact__2[[#This Row],[Quantity]]</f>
        <v>3265.12</v>
      </c>
      <c r="I532" s="9">
        <v>816.28</v>
      </c>
      <c r="J532" s="9">
        <f>Sales_Fact__2[[#This Row],[Unit_Price]]*Sales_Fact__2[[#This Row],[Quantity]]</f>
        <v>3265.12</v>
      </c>
      <c r="K532">
        <v>0.15</v>
      </c>
      <c r="L532" t="s">
        <v>1828</v>
      </c>
      <c r="M532" s="9">
        <v>2775.3519999999999</v>
      </c>
    </row>
    <row r="533" spans="1:13" x14ac:dyDescent="0.35">
      <c r="A533" t="s">
        <v>2356</v>
      </c>
      <c r="B533">
        <f t="shared" si="8"/>
        <v>2025</v>
      </c>
      <c r="C533" s="8">
        <v>45895</v>
      </c>
      <c r="D533" t="s">
        <v>588</v>
      </c>
      <c r="E533" t="s">
        <v>1631</v>
      </c>
      <c r="F533" t="s">
        <v>1781</v>
      </c>
      <c r="G533" s="4">
        <v>4</v>
      </c>
      <c r="H533">
        <f>Sales_Fact__2[[#This Row],[Unit_Price]]*Sales_Fact__2[[#This Row],[Quantity]]</f>
        <v>2909.96</v>
      </c>
      <c r="I533" s="9">
        <v>727.49</v>
      </c>
      <c r="J533" s="9">
        <f>Sales_Fact__2[[#This Row],[Unit_Price]]*Sales_Fact__2[[#This Row],[Quantity]]</f>
        <v>2909.96</v>
      </c>
      <c r="K533">
        <v>0.11</v>
      </c>
      <c r="L533" t="s">
        <v>1823</v>
      </c>
      <c r="M533" s="9">
        <v>2589.8643999999999</v>
      </c>
    </row>
    <row r="534" spans="1:13" x14ac:dyDescent="0.35">
      <c r="A534" t="s">
        <v>2357</v>
      </c>
      <c r="B534">
        <f t="shared" si="8"/>
        <v>2024</v>
      </c>
      <c r="C534" s="8">
        <v>45447</v>
      </c>
      <c r="D534" t="s">
        <v>567</v>
      </c>
      <c r="E534" t="s">
        <v>1719</v>
      </c>
      <c r="F534" t="s">
        <v>1796</v>
      </c>
      <c r="G534" s="4">
        <v>4</v>
      </c>
      <c r="H534">
        <f>Sales_Fact__2[[#This Row],[Unit_Price]]*Sales_Fact__2[[#This Row],[Quantity]]</f>
        <v>3271.68</v>
      </c>
      <c r="I534" s="9">
        <v>817.92</v>
      </c>
      <c r="J534" s="9">
        <f>Sales_Fact__2[[#This Row],[Unit_Price]]*Sales_Fact__2[[#This Row],[Quantity]]</f>
        <v>3271.68</v>
      </c>
      <c r="K534">
        <v>0.21</v>
      </c>
      <c r="L534" t="s">
        <v>1823</v>
      </c>
      <c r="M534" s="9">
        <v>2584.6271999999999</v>
      </c>
    </row>
    <row r="535" spans="1:13" x14ac:dyDescent="0.35">
      <c r="A535" t="s">
        <v>2358</v>
      </c>
      <c r="B535">
        <f t="shared" si="8"/>
        <v>2024</v>
      </c>
      <c r="C535" s="8">
        <v>45578</v>
      </c>
      <c r="D535" t="s">
        <v>1022</v>
      </c>
      <c r="E535" t="s">
        <v>1623</v>
      </c>
      <c r="F535" t="s">
        <v>1778</v>
      </c>
      <c r="G535" s="4">
        <v>2</v>
      </c>
      <c r="H535">
        <f>Sales_Fact__2[[#This Row],[Unit_Price]]*Sales_Fact__2[[#This Row],[Quantity]]</f>
        <v>716.9</v>
      </c>
      <c r="I535" s="9">
        <v>358.45</v>
      </c>
      <c r="J535" s="9">
        <f>Sales_Fact__2[[#This Row],[Unit_Price]]*Sales_Fact__2[[#This Row],[Quantity]]</f>
        <v>716.9</v>
      </c>
      <c r="K535">
        <v>7.0000000000000007E-2</v>
      </c>
      <c r="L535" t="s">
        <v>1828</v>
      </c>
      <c r="M535" s="9">
        <v>666.71699999999998</v>
      </c>
    </row>
    <row r="536" spans="1:13" x14ac:dyDescent="0.35">
      <c r="A536" t="s">
        <v>2359</v>
      </c>
      <c r="B536">
        <f t="shared" si="8"/>
        <v>2025</v>
      </c>
      <c r="C536" s="8">
        <v>45697</v>
      </c>
      <c r="D536" t="s">
        <v>656</v>
      </c>
      <c r="E536" t="s">
        <v>1721</v>
      </c>
      <c r="F536" t="s">
        <v>1785</v>
      </c>
      <c r="G536" s="4">
        <v>1</v>
      </c>
      <c r="H536">
        <f>Sales_Fact__2[[#This Row],[Unit_Price]]*Sales_Fact__2[[#This Row],[Quantity]]</f>
        <v>972.06</v>
      </c>
      <c r="I536" s="9">
        <v>972.06</v>
      </c>
      <c r="J536" s="9">
        <f>Sales_Fact__2[[#This Row],[Unit_Price]]*Sales_Fact__2[[#This Row],[Quantity]]</f>
        <v>972.06</v>
      </c>
      <c r="K536">
        <v>0.3</v>
      </c>
      <c r="L536" t="s">
        <v>1828</v>
      </c>
      <c r="M536" s="9">
        <v>680.44199999999989</v>
      </c>
    </row>
    <row r="537" spans="1:13" x14ac:dyDescent="0.35">
      <c r="A537" t="s">
        <v>2360</v>
      </c>
      <c r="B537">
        <f t="shared" si="8"/>
        <v>2023</v>
      </c>
      <c r="C537" s="8">
        <v>45281</v>
      </c>
      <c r="D537" t="s">
        <v>130</v>
      </c>
      <c r="E537" t="s">
        <v>1579</v>
      </c>
      <c r="F537" t="s">
        <v>1751</v>
      </c>
      <c r="G537" s="4">
        <v>1</v>
      </c>
      <c r="H537">
        <f>Sales_Fact__2[[#This Row],[Unit_Price]]*Sales_Fact__2[[#This Row],[Quantity]]</f>
        <v>791.36</v>
      </c>
      <c r="I537" s="9">
        <v>791.36</v>
      </c>
      <c r="J537" s="9">
        <f>Sales_Fact__2[[#This Row],[Unit_Price]]*Sales_Fact__2[[#This Row],[Quantity]]</f>
        <v>791.36</v>
      </c>
      <c r="K537">
        <v>0.06</v>
      </c>
      <c r="L537" t="s">
        <v>1825</v>
      </c>
      <c r="M537" s="9">
        <v>743.87840000000006</v>
      </c>
    </row>
    <row r="538" spans="1:13" x14ac:dyDescent="0.35">
      <c r="A538" t="s">
        <v>2361</v>
      </c>
      <c r="B538">
        <f t="shared" si="8"/>
        <v>2025</v>
      </c>
      <c r="C538" s="8">
        <v>45855</v>
      </c>
      <c r="D538" t="s">
        <v>989</v>
      </c>
      <c r="E538" t="s">
        <v>1675</v>
      </c>
      <c r="F538" t="s">
        <v>1772</v>
      </c>
      <c r="G538" s="4">
        <v>4</v>
      </c>
      <c r="H538">
        <f>Sales_Fact__2[[#This Row],[Unit_Price]]*Sales_Fact__2[[#This Row],[Quantity]]</f>
        <v>3358.6</v>
      </c>
      <c r="I538" s="9">
        <v>839.65</v>
      </c>
      <c r="J538" s="9">
        <f>Sales_Fact__2[[#This Row],[Unit_Price]]*Sales_Fact__2[[#This Row],[Quantity]]</f>
        <v>3358.6</v>
      </c>
      <c r="K538">
        <v>0.26</v>
      </c>
      <c r="L538" t="s">
        <v>1828</v>
      </c>
      <c r="M538" s="9">
        <v>2485.364</v>
      </c>
    </row>
    <row r="539" spans="1:13" x14ac:dyDescent="0.35">
      <c r="A539" t="s">
        <v>2362</v>
      </c>
      <c r="B539">
        <f t="shared" si="8"/>
        <v>2025</v>
      </c>
      <c r="C539" s="8">
        <v>45793</v>
      </c>
      <c r="D539" t="s">
        <v>814</v>
      </c>
      <c r="E539" t="s">
        <v>1691</v>
      </c>
      <c r="F539" t="s">
        <v>1760</v>
      </c>
      <c r="G539" s="4">
        <v>2</v>
      </c>
      <c r="H539">
        <f>Sales_Fact__2[[#This Row],[Unit_Price]]*Sales_Fact__2[[#This Row],[Quantity]]</f>
        <v>491.04</v>
      </c>
      <c r="I539" s="9">
        <v>245.52</v>
      </c>
      <c r="J539" s="9">
        <f>Sales_Fact__2[[#This Row],[Unit_Price]]*Sales_Fact__2[[#This Row],[Quantity]]</f>
        <v>491.04</v>
      </c>
      <c r="K539">
        <v>0.11</v>
      </c>
      <c r="L539" t="s">
        <v>1828</v>
      </c>
      <c r="M539" s="9">
        <v>437.0256</v>
      </c>
    </row>
    <row r="540" spans="1:13" x14ac:dyDescent="0.35">
      <c r="A540" t="s">
        <v>2363</v>
      </c>
      <c r="B540">
        <f t="shared" si="8"/>
        <v>2025</v>
      </c>
      <c r="C540" s="8">
        <v>45881</v>
      </c>
      <c r="D540" t="s">
        <v>1210</v>
      </c>
      <c r="E540" t="s">
        <v>1711</v>
      </c>
      <c r="F540" t="s">
        <v>1781</v>
      </c>
      <c r="G540" s="4">
        <v>3</v>
      </c>
      <c r="H540">
        <f>Sales_Fact__2[[#This Row],[Unit_Price]]*Sales_Fact__2[[#This Row],[Quantity]]</f>
        <v>2363.73</v>
      </c>
      <c r="I540" s="9">
        <v>787.91</v>
      </c>
      <c r="J540" s="9">
        <f>Sales_Fact__2[[#This Row],[Unit_Price]]*Sales_Fact__2[[#This Row],[Quantity]]</f>
        <v>2363.73</v>
      </c>
      <c r="K540">
        <v>0.06</v>
      </c>
      <c r="L540" t="s">
        <v>1825</v>
      </c>
      <c r="M540" s="9">
        <v>2221.9061999999999</v>
      </c>
    </row>
    <row r="541" spans="1:13" x14ac:dyDescent="0.35">
      <c r="A541" t="s">
        <v>2364</v>
      </c>
      <c r="B541">
        <f t="shared" si="8"/>
        <v>2025</v>
      </c>
      <c r="C541" s="8">
        <v>45890</v>
      </c>
      <c r="D541" t="s">
        <v>201</v>
      </c>
      <c r="E541" t="s">
        <v>1697</v>
      </c>
      <c r="F541" t="s">
        <v>1768</v>
      </c>
      <c r="G541" s="4">
        <v>2</v>
      </c>
      <c r="H541">
        <f>Sales_Fact__2[[#This Row],[Unit_Price]]*Sales_Fact__2[[#This Row],[Quantity]]</f>
        <v>1418.34</v>
      </c>
      <c r="I541" s="9">
        <v>709.17</v>
      </c>
      <c r="J541" s="9">
        <f>Sales_Fact__2[[#This Row],[Unit_Price]]*Sales_Fact__2[[#This Row],[Quantity]]</f>
        <v>1418.34</v>
      </c>
      <c r="K541">
        <v>0.22</v>
      </c>
      <c r="L541" t="s">
        <v>1823</v>
      </c>
      <c r="M541" s="9">
        <v>1106.3052</v>
      </c>
    </row>
    <row r="542" spans="1:13" x14ac:dyDescent="0.35">
      <c r="A542" t="s">
        <v>2365</v>
      </c>
      <c r="B542">
        <f t="shared" si="8"/>
        <v>2023</v>
      </c>
      <c r="C542" s="8">
        <v>45251</v>
      </c>
      <c r="D542" t="s">
        <v>754</v>
      </c>
      <c r="E542" t="s">
        <v>1729</v>
      </c>
      <c r="F542" t="s">
        <v>1778</v>
      </c>
      <c r="G542" s="4">
        <v>2</v>
      </c>
      <c r="H542">
        <f>Sales_Fact__2[[#This Row],[Unit_Price]]*Sales_Fact__2[[#This Row],[Quantity]]</f>
        <v>1067.8399999999999</v>
      </c>
      <c r="I542" s="9">
        <v>533.91999999999996</v>
      </c>
      <c r="J542" s="9">
        <f>Sales_Fact__2[[#This Row],[Unit_Price]]*Sales_Fact__2[[#This Row],[Quantity]]</f>
        <v>1067.8399999999999</v>
      </c>
      <c r="K542">
        <v>0.13</v>
      </c>
      <c r="L542" t="s">
        <v>1823</v>
      </c>
      <c r="M542" s="9">
        <v>929.02079999999989</v>
      </c>
    </row>
    <row r="543" spans="1:13" x14ac:dyDescent="0.35">
      <c r="A543" t="s">
        <v>2366</v>
      </c>
      <c r="B543">
        <f t="shared" si="8"/>
        <v>2025</v>
      </c>
      <c r="C543" s="8">
        <v>45695</v>
      </c>
      <c r="D543" t="s">
        <v>1512</v>
      </c>
      <c r="E543" t="s">
        <v>1631</v>
      </c>
      <c r="F543" t="s">
        <v>1751</v>
      </c>
      <c r="G543" s="4">
        <v>1</v>
      </c>
      <c r="H543">
        <f>Sales_Fact__2[[#This Row],[Unit_Price]]*Sales_Fact__2[[#This Row],[Quantity]]</f>
        <v>878.84</v>
      </c>
      <c r="I543" s="9">
        <v>878.84</v>
      </c>
      <c r="J543" s="9">
        <f>Sales_Fact__2[[#This Row],[Unit_Price]]*Sales_Fact__2[[#This Row],[Quantity]]</f>
        <v>878.84</v>
      </c>
      <c r="K543">
        <v>0.28000000000000003</v>
      </c>
      <c r="L543" t="s">
        <v>1828</v>
      </c>
      <c r="M543" s="9">
        <v>632.76480000000004</v>
      </c>
    </row>
    <row r="544" spans="1:13" x14ac:dyDescent="0.35">
      <c r="A544" t="s">
        <v>2367</v>
      </c>
      <c r="B544">
        <f t="shared" si="8"/>
        <v>2023</v>
      </c>
      <c r="C544" s="8">
        <v>45287</v>
      </c>
      <c r="D544" t="s">
        <v>665</v>
      </c>
      <c r="E544" t="s">
        <v>1635</v>
      </c>
      <c r="F544" t="s">
        <v>1803</v>
      </c>
      <c r="G544" s="4">
        <v>1</v>
      </c>
      <c r="H544">
        <f>Sales_Fact__2[[#This Row],[Unit_Price]]*Sales_Fact__2[[#This Row],[Quantity]]</f>
        <v>442.36</v>
      </c>
      <c r="I544" s="9">
        <v>442.36</v>
      </c>
      <c r="J544" s="9">
        <f>Sales_Fact__2[[#This Row],[Unit_Price]]*Sales_Fact__2[[#This Row],[Quantity]]</f>
        <v>442.36</v>
      </c>
      <c r="K544">
        <v>0.14000000000000001</v>
      </c>
      <c r="L544" t="s">
        <v>1823</v>
      </c>
      <c r="M544" s="9">
        <v>380.42959999999999</v>
      </c>
    </row>
    <row r="545" spans="1:13" x14ac:dyDescent="0.35">
      <c r="A545" t="s">
        <v>2368</v>
      </c>
      <c r="B545">
        <f t="shared" si="8"/>
        <v>2025</v>
      </c>
      <c r="C545" s="8">
        <v>45711</v>
      </c>
      <c r="D545" t="s">
        <v>1046</v>
      </c>
      <c r="E545" t="s">
        <v>1617</v>
      </c>
      <c r="F545" t="s">
        <v>1775</v>
      </c>
      <c r="G545" s="4">
        <v>1</v>
      </c>
      <c r="H545">
        <f>Sales_Fact__2[[#This Row],[Unit_Price]]*Sales_Fact__2[[#This Row],[Quantity]]</f>
        <v>763.34</v>
      </c>
      <c r="I545" s="9">
        <v>763.34</v>
      </c>
      <c r="J545" s="9">
        <f>Sales_Fact__2[[#This Row],[Unit_Price]]*Sales_Fact__2[[#This Row],[Quantity]]</f>
        <v>763.34</v>
      </c>
      <c r="K545">
        <v>0.11</v>
      </c>
      <c r="L545" t="s">
        <v>1828</v>
      </c>
      <c r="M545" s="9">
        <v>679.37260000000003</v>
      </c>
    </row>
    <row r="546" spans="1:13" x14ac:dyDescent="0.35">
      <c r="A546" t="s">
        <v>2369</v>
      </c>
      <c r="B546">
        <f t="shared" si="8"/>
        <v>2025</v>
      </c>
      <c r="C546" s="8">
        <v>45842</v>
      </c>
      <c r="D546" t="s">
        <v>552</v>
      </c>
      <c r="E546" t="s">
        <v>1665</v>
      </c>
      <c r="F546" t="s">
        <v>1809</v>
      </c>
      <c r="G546" s="4">
        <v>3</v>
      </c>
      <c r="H546">
        <f>Sales_Fact__2[[#This Row],[Unit_Price]]*Sales_Fact__2[[#This Row],[Quantity]]</f>
        <v>534.66</v>
      </c>
      <c r="I546" s="9">
        <v>178.22</v>
      </c>
      <c r="J546" s="9">
        <f>Sales_Fact__2[[#This Row],[Unit_Price]]*Sales_Fact__2[[#This Row],[Quantity]]</f>
        <v>534.66</v>
      </c>
      <c r="K546">
        <v>0.15</v>
      </c>
      <c r="L546" t="s">
        <v>1828</v>
      </c>
      <c r="M546" s="9">
        <v>454.46100000000001</v>
      </c>
    </row>
    <row r="547" spans="1:13" x14ac:dyDescent="0.35">
      <c r="A547" t="s">
        <v>2370</v>
      </c>
      <c r="B547">
        <f t="shared" si="8"/>
        <v>2023</v>
      </c>
      <c r="C547" s="8">
        <v>45255</v>
      </c>
      <c r="D547" t="s">
        <v>365</v>
      </c>
      <c r="E547" t="s">
        <v>1599</v>
      </c>
      <c r="F547" t="s">
        <v>1756</v>
      </c>
      <c r="G547" s="4">
        <v>4</v>
      </c>
      <c r="H547">
        <f>Sales_Fact__2[[#This Row],[Unit_Price]]*Sales_Fact__2[[#This Row],[Quantity]]</f>
        <v>361.28</v>
      </c>
      <c r="I547" s="9">
        <v>90.32</v>
      </c>
      <c r="J547" s="9">
        <f>Sales_Fact__2[[#This Row],[Unit_Price]]*Sales_Fact__2[[#This Row],[Quantity]]</f>
        <v>361.28</v>
      </c>
      <c r="K547">
        <v>0.08</v>
      </c>
      <c r="L547" t="s">
        <v>1825</v>
      </c>
      <c r="M547" s="9">
        <v>332.37759999999997</v>
      </c>
    </row>
    <row r="548" spans="1:13" x14ac:dyDescent="0.35">
      <c r="A548" t="s">
        <v>2371</v>
      </c>
      <c r="B548">
        <f t="shared" si="8"/>
        <v>2025</v>
      </c>
      <c r="C548" s="8">
        <v>45695</v>
      </c>
      <c r="D548" t="s">
        <v>1180</v>
      </c>
      <c r="E548" t="s">
        <v>1567</v>
      </c>
      <c r="F548" t="s">
        <v>1775</v>
      </c>
      <c r="G548" s="4">
        <v>3</v>
      </c>
      <c r="H548">
        <f>Sales_Fact__2[[#This Row],[Unit_Price]]*Sales_Fact__2[[#This Row],[Quantity]]</f>
        <v>1112.79</v>
      </c>
      <c r="I548" s="9">
        <v>370.93</v>
      </c>
      <c r="J548" s="9">
        <f>Sales_Fact__2[[#This Row],[Unit_Price]]*Sales_Fact__2[[#This Row],[Quantity]]</f>
        <v>1112.79</v>
      </c>
      <c r="K548">
        <v>0</v>
      </c>
      <c r="L548" t="s">
        <v>1823</v>
      </c>
      <c r="M548" s="9">
        <v>1112.79</v>
      </c>
    </row>
    <row r="549" spans="1:13" x14ac:dyDescent="0.35">
      <c r="A549" t="s">
        <v>2372</v>
      </c>
      <c r="B549">
        <f t="shared" si="8"/>
        <v>2023</v>
      </c>
      <c r="C549" s="8">
        <v>45281</v>
      </c>
      <c r="D549" t="s">
        <v>177</v>
      </c>
      <c r="E549" t="s">
        <v>1593</v>
      </c>
      <c r="F549" t="s">
        <v>1800</v>
      </c>
      <c r="G549" s="4">
        <v>1</v>
      </c>
      <c r="H549">
        <f>Sales_Fact__2[[#This Row],[Unit_Price]]*Sales_Fact__2[[#This Row],[Quantity]]</f>
        <v>352.43</v>
      </c>
      <c r="I549" s="9">
        <v>352.43</v>
      </c>
      <c r="J549" s="9">
        <f>Sales_Fact__2[[#This Row],[Unit_Price]]*Sales_Fact__2[[#This Row],[Quantity]]</f>
        <v>352.43</v>
      </c>
      <c r="K549">
        <v>0.14000000000000001</v>
      </c>
      <c r="L549" t="s">
        <v>1825</v>
      </c>
      <c r="M549" s="9">
        <v>303.08980000000003</v>
      </c>
    </row>
    <row r="550" spans="1:13" x14ac:dyDescent="0.35">
      <c r="A550" t="s">
        <v>2373</v>
      </c>
      <c r="B550">
        <f t="shared" si="8"/>
        <v>2024</v>
      </c>
      <c r="C550" s="8">
        <v>45295</v>
      </c>
      <c r="D550" t="s">
        <v>424</v>
      </c>
      <c r="E550" t="s">
        <v>1571</v>
      </c>
      <c r="F550" t="s">
        <v>1800</v>
      </c>
      <c r="G550" s="4">
        <v>2</v>
      </c>
      <c r="H550">
        <f>Sales_Fact__2[[#This Row],[Unit_Price]]*Sales_Fact__2[[#This Row],[Quantity]]</f>
        <v>1125.94</v>
      </c>
      <c r="I550" s="9">
        <v>562.97</v>
      </c>
      <c r="J550" s="9">
        <f>Sales_Fact__2[[#This Row],[Unit_Price]]*Sales_Fact__2[[#This Row],[Quantity]]</f>
        <v>1125.94</v>
      </c>
      <c r="K550">
        <v>0.2</v>
      </c>
      <c r="L550" t="s">
        <v>1823</v>
      </c>
      <c r="M550" s="9">
        <v>900.75199999999995</v>
      </c>
    </row>
    <row r="551" spans="1:13" x14ac:dyDescent="0.35">
      <c r="A551" t="s">
        <v>2374</v>
      </c>
      <c r="B551">
        <f t="shared" si="8"/>
        <v>2023</v>
      </c>
      <c r="C551" s="8">
        <v>45260</v>
      </c>
      <c r="D551" t="s">
        <v>525</v>
      </c>
      <c r="E551" t="s">
        <v>1657</v>
      </c>
      <c r="F551" t="s">
        <v>1778</v>
      </c>
      <c r="G551" s="4">
        <v>1</v>
      </c>
      <c r="H551">
        <f>Sales_Fact__2[[#This Row],[Unit_Price]]*Sales_Fact__2[[#This Row],[Quantity]]</f>
        <v>522.85</v>
      </c>
      <c r="I551" s="9">
        <v>522.85</v>
      </c>
      <c r="J551" s="9">
        <f>Sales_Fact__2[[#This Row],[Unit_Price]]*Sales_Fact__2[[#This Row],[Quantity]]</f>
        <v>522.85</v>
      </c>
      <c r="K551">
        <v>0.12</v>
      </c>
      <c r="L551" t="s">
        <v>1825</v>
      </c>
      <c r="M551" s="9">
        <v>460.108</v>
      </c>
    </row>
    <row r="552" spans="1:13" x14ac:dyDescent="0.35">
      <c r="A552" t="s">
        <v>2375</v>
      </c>
      <c r="B552">
        <f t="shared" si="8"/>
        <v>2025</v>
      </c>
      <c r="C552" s="8">
        <v>45851</v>
      </c>
      <c r="D552" t="s">
        <v>1094</v>
      </c>
      <c r="E552" t="s">
        <v>1589</v>
      </c>
      <c r="F552" t="s">
        <v>1803</v>
      </c>
      <c r="G552" s="4">
        <v>4</v>
      </c>
      <c r="H552">
        <f>Sales_Fact__2[[#This Row],[Unit_Price]]*Sales_Fact__2[[#This Row],[Quantity]]</f>
        <v>2859.56</v>
      </c>
      <c r="I552" s="9">
        <v>714.89</v>
      </c>
      <c r="J552" s="9">
        <f>Sales_Fact__2[[#This Row],[Unit_Price]]*Sales_Fact__2[[#This Row],[Quantity]]</f>
        <v>2859.56</v>
      </c>
      <c r="K552">
        <v>0.15</v>
      </c>
      <c r="L552" t="s">
        <v>1823</v>
      </c>
      <c r="M552" s="9">
        <v>2430.6260000000002</v>
      </c>
    </row>
    <row r="553" spans="1:13" x14ac:dyDescent="0.35">
      <c r="A553" t="s">
        <v>2376</v>
      </c>
      <c r="B553">
        <f t="shared" si="8"/>
        <v>2023</v>
      </c>
      <c r="C553" s="8">
        <v>45222</v>
      </c>
      <c r="D553" t="s">
        <v>615</v>
      </c>
      <c r="E553" t="s">
        <v>1633</v>
      </c>
      <c r="F553" t="s">
        <v>1760</v>
      </c>
      <c r="G553" s="4">
        <v>3</v>
      </c>
      <c r="H553">
        <f>Sales_Fact__2[[#This Row],[Unit_Price]]*Sales_Fact__2[[#This Row],[Quantity]]</f>
        <v>413.31000000000006</v>
      </c>
      <c r="I553" s="9">
        <v>137.77000000000001</v>
      </c>
      <c r="J553" s="9">
        <f>Sales_Fact__2[[#This Row],[Unit_Price]]*Sales_Fact__2[[#This Row],[Quantity]]</f>
        <v>413.31000000000006</v>
      </c>
      <c r="K553">
        <v>0.26</v>
      </c>
      <c r="L553" t="s">
        <v>1825</v>
      </c>
      <c r="M553" s="9">
        <v>305.84940000000012</v>
      </c>
    </row>
    <row r="554" spans="1:13" x14ac:dyDescent="0.35">
      <c r="A554" t="s">
        <v>2377</v>
      </c>
      <c r="B554">
        <f t="shared" si="8"/>
        <v>2025</v>
      </c>
      <c r="C554" s="8">
        <v>45940</v>
      </c>
      <c r="D554" t="s">
        <v>114</v>
      </c>
      <c r="E554" t="s">
        <v>1731</v>
      </c>
      <c r="F554" t="s">
        <v>1791</v>
      </c>
      <c r="G554" s="4">
        <v>3</v>
      </c>
      <c r="H554">
        <f>Sales_Fact__2[[#This Row],[Unit_Price]]*Sales_Fact__2[[#This Row],[Quantity]]</f>
        <v>2586.54</v>
      </c>
      <c r="I554" s="9">
        <v>862.18</v>
      </c>
      <c r="J554" s="9">
        <f>Sales_Fact__2[[#This Row],[Unit_Price]]*Sales_Fact__2[[#This Row],[Quantity]]</f>
        <v>2586.54</v>
      </c>
      <c r="K554">
        <v>0.22</v>
      </c>
      <c r="L554" t="s">
        <v>1825</v>
      </c>
      <c r="M554" s="9">
        <v>2017.5011999999999</v>
      </c>
    </row>
    <row r="555" spans="1:13" x14ac:dyDescent="0.35">
      <c r="A555" t="s">
        <v>2378</v>
      </c>
      <c r="B555">
        <f t="shared" si="8"/>
        <v>2025</v>
      </c>
      <c r="C555" s="8">
        <v>45822</v>
      </c>
      <c r="D555" t="s">
        <v>213</v>
      </c>
      <c r="E555" t="s">
        <v>1623</v>
      </c>
      <c r="F555" t="s">
        <v>1798</v>
      </c>
      <c r="G555" s="4">
        <v>2</v>
      </c>
      <c r="H555">
        <f>Sales_Fact__2[[#This Row],[Unit_Price]]*Sales_Fact__2[[#This Row],[Quantity]]</f>
        <v>1667.28</v>
      </c>
      <c r="I555" s="9">
        <v>833.64</v>
      </c>
      <c r="J555" s="9">
        <f>Sales_Fact__2[[#This Row],[Unit_Price]]*Sales_Fact__2[[#This Row],[Quantity]]</f>
        <v>1667.28</v>
      </c>
      <c r="K555">
        <v>0.24</v>
      </c>
      <c r="L555" t="s">
        <v>1825</v>
      </c>
      <c r="M555" s="9">
        <v>1267.1328000000001</v>
      </c>
    </row>
    <row r="556" spans="1:13" x14ac:dyDescent="0.35">
      <c r="A556" t="s">
        <v>2379</v>
      </c>
      <c r="B556">
        <f t="shared" si="8"/>
        <v>2025</v>
      </c>
      <c r="C556" s="8">
        <v>45752</v>
      </c>
      <c r="D556" t="s">
        <v>859</v>
      </c>
      <c r="E556" t="s">
        <v>1585</v>
      </c>
      <c r="F556" t="s">
        <v>1800</v>
      </c>
      <c r="G556" s="4">
        <v>3</v>
      </c>
      <c r="H556">
        <f>Sales_Fact__2[[#This Row],[Unit_Price]]*Sales_Fact__2[[#This Row],[Quantity]]</f>
        <v>1629.66</v>
      </c>
      <c r="I556" s="9">
        <v>543.22</v>
      </c>
      <c r="J556" s="9">
        <f>Sales_Fact__2[[#This Row],[Unit_Price]]*Sales_Fact__2[[#This Row],[Quantity]]</f>
        <v>1629.66</v>
      </c>
      <c r="K556">
        <v>0.05</v>
      </c>
      <c r="L556" t="s">
        <v>1828</v>
      </c>
      <c r="M556" s="9">
        <v>1548.1769999999999</v>
      </c>
    </row>
    <row r="557" spans="1:13" x14ac:dyDescent="0.35">
      <c r="A557" t="s">
        <v>2380</v>
      </c>
      <c r="B557">
        <f t="shared" si="8"/>
        <v>2025</v>
      </c>
      <c r="C557" s="8">
        <v>45677</v>
      </c>
      <c r="D557" t="s">
        <v>883</v>
      </c>
      <c r="E557" t="s">
        <v>1723</v>
      </c>
      <c r="F557" t="s">
        <v>1760</v>
      </c>
      <c r="G557" s="4">
        <v>3</v>
      </c>
      <c r="H557">
        <f>Sales_Fact__2[[#This Row],[Unit_Price]]*Sales_Fact__2[[#This Row],[Quantity]]</f>
        <v>2073.06</v>
      </c>
      <c r="I557" s="9">
        <v>691.02</v>
      </c>
      <c r="J557" s="9">
        <f>Sales_Fact__2[[#This Row],[Unit_Price]]*Sales_Fact__2[[#This Row],[Quantity]]</f>
        <v>2073.06</v>
      </c>
      <c r="K557">
        <v>0.12</v>
      </c>
      <c r="L557" t="s">
        <v>1828</v>
      </c>
      <c r="M557" s="9">
        <v>1824.2927999999999</v>
      </c>
    </row>
    <row r="558" spans="1:13" x14ac:dyDescent="0.35">
      <c r="A558" t="s">
        <v>2381</v>
      </c>
      <c r="B558">
        <f t="shared" si="8"/>
        <v>2023</v>
      </c>
      <c r="C558" s="8">
        <v>45253</v>
      </c>
      <c r="D558" t="s">
        <v>313</v>
      </c>
      <c r="E558" t="s">
        <v>1719</v>
      </c>
      <c r="F558" t="s">
        <v>1806</v>
      </c>
      <c r="G558" s="4">
        <v>4</v>
      </c>
      <c r="H558">
        <f>Sales_Fact__2[[#This Row],[Unit_Price]]*Sales_Fact__2[[#This Row],[Quantity]]</f>
        <v>1354.92</v>
      </c>
      <c r="I558" s="9">
        <v>338.73</v>
      </c>
      <c r="J558" s="9">
        <f>Sales_Fact__2[[#This Row],[Unit_Price]]*Sales_Fact__2[[#This Row],[Quantity]]</f>
        <v>1354.92</v>
      </c>
      <c r="K558">
        <v>0.18</v>
      </c>
      <c r="L558" t="s">
        <v>1823</v>
      </c>
      <c r="M558" s="9">
        <v>1111.0344</v>
      </c>
    </row>
    <row r="559" spans="1:13" x14ac:dyDescent="0.35">
      <c r="A559" t="s">
        <v>2382</v>
      </c>
      <c r="B559">
        <f t="shared" si="8"/>
        <v>2024</v>
      </c>
      <c r="C559" s="8">
        <v>45389</v>
      </c>
      <c r="D559" t="s">
        <v>229</v>
      </c>
      <c r="E559" t="s">
        <v>1715</v>
      </c>
      <c r="F559" t="s">
        <v>1803</v>
      </c>
      <c r="G559" s="4">
        <v>3</v>
      </c>
      <c r="H559">
        <f>Sales_Fact__2[[#This Row],[Unit_Price]]*Sales_Fact__2[[#This Row],[Quantity]]</f>
        <v>1098.24</v>
      </c>
      <c r="I559" s="9">
        <v>366.08</v>
      </c>
      <c r="J559" s="9">
        <f>Sales_Fact__2[[#This Row],[Unit_Price]]*Sales_Fact__2[[#This Row],[Quantity]]</f>
        <v>1098.24</v>
      </c>
      <c r="K559">
        <v>0.05</v>
      </c>
      <c r="L559" t="s">
        <v>1823</v>
      </c>
      <c r="M559" s="9">
        <v>1043.328</v>
      </c>
    </row>
    <row r="560" spans="1:13" x14ac:dyDescent="0.35">
      <c r="A560" t="s">
        <v>2383</v>
      </c>
      <c r="B560">
        <f t="shared" si="8"/>
        <v>2025</v>
      </c>
      <c r="C560" s="8">
        <v>45840</v>
      </c>
      <c r="D560" t="s">
        <v>371</v>
      </c>
      <c r="E560" t="s">
        <v>1573</v>
      </c>
      <c r="F560" t="s">
        <v>1796</v>
      </c>
      <c r="G560" s="4">
        <v>4</v>
      </c>
      <c r="H560">
        <f>Sales_Fact__2[[#This Row],[Unit_Price]]*Sales_Fact__2[[#This Row],[Quantity]]</f>
        <v>2157.92</v>
      </c>
      <c r="I560" s="9">
        <v>539.48</v>
      </c>
      <c r="J560" s="9">
        <f>Sales_Fact__2[[#This Row],[Unit_Price]]*Sales_Fact__2[[#This Row],[Quantity]]</f>
        <v>2157.92</v>
      </c>
      <c r="K560">
        <v>0.28000000000000003</v>
      </c>
      <c r="L560" t="s">
        <v>1828</v>
      </c>
      <c r="M560" s="9">
        <v>1553.7023999999999</v>
      </c>
    </row>
    <row r="561" spans="1:13" x14ac:dyDescent="0.35">
      <c r="A561" t="s">
        <v>2384</v>
      </c>
      <c r="B561">
        <f t="shared" si="8"/>
        <v>2023</v>
      </c>
      <c r="C561" s="8">
        <v>45256</v>
      </c>
      <c r="D561" t="s">
        <v>1213</v>
      </c>
      <c r="E561" t="s">
        <v>1729</v>
      </c>
      <c r="F561" t="s">
        <v>1803</v>
      </c>
      <c r="G561" s="4">
        <v>1</v>
      </c>
      <c r="H561">
        <f>Sales_Fact__2[[#This Row],[Unit_Price]]*Sales_Fact__2[[#This Row],[Quantity]]</f>
        <v>499.59</v>
      </c>
      <c r="I561" s="9">
        <v>499.59</v>
      </c>
      <c r="J561" s="9">
        <f>Sales_Fact__2[[#This Row],[Unit_Price]]*Sales_Fact__2[[#This Row],[Quantity]]</f>
        <v>499.59</v>
      </c>
      <c r="K561">
        <v>0.03</v>
      </c>
      <c r="L561" t="s">
        <v>1828</v>
      </c>
      <c r="M561" s="9">
        <v>484.60230000000001</v>
      </c>
    </row>
    <row r="562" spans="1:13" x14ac:dyDescent="0.35">
      <c r="A562" t="s">
        <v>2385</v>
      </c>
      <c r="B562">
        <f t="shared" si="8"/>
        <v>2024</v>
      </c>
      <c r="C562" s="8">
        <v>45326</v>
      </c>
      <c r="D562" t="s">
        <v>618</v>
      </c>
      <c r="E562" t="s">
        <v>1607</v>
      </c>
      <c r="F562" t="s">
        <v>1781</v>
      </c>
      <c r="G562" s="4">
        <v>3</v>
      </c>
      <c r="H562">
        <f>Sales_Fact__2[[#This Row],[Unit_Price]]*Sales_Fact__2[[#This Row],[Quantity]]</f>
        <v>990.12000000000012</v>
      </c>
      <c r="I562" s="9">
        <v>330.04</v>
      </c>
      <c r="J562" s="9">
        <f>Sales_Fact__2[[#This Row],[Unit_Price]]*Sales_Fact__2[[#This Row],[Quantity]]</f>
        <v>990.12000000000012</v>
      </c>
      <c r="K562">
        <v>0.2</v>
      </c>
      <c r="L562" t="s">
        <v>1823</v>
      </c>
      <c r="M562" s="9">
        <v>792.09600000000012</v>
      </c>
    </row>
    <row r="563" spans="1:13" x14ac:dyDescent="0.35">
      <c r="A563" t="s">
        <v>2386</v>
      </c>
      <c r="B563">
        <f t="shared" si="8"/>
        <v>2024</v>
      </c>
      <c r="C563" s="8">
        <v>45459</v>
      </c>
      <c r="D563" t="s">
        <v>600</v>
      </c>
      <c r="E563" t="s">
        <v>1569</v>
      </c>
      <c r="F563" t="s">
        <v>1806</v>
      </c>
      <c r="G563" s="4">
        <v>2</v>
      </c>
      <c r="H563">
        <f>Sales_Fact__2[[#This Row],[Unit_Price]]*Sales_Fact__2[[#This Row],[Quantity]]</f>
        <v>1626.02</v>
      </c>
      <c r="I563" s="9">
        <v>813.01</v>
      </c>
      <c r="J563" s="9">
        <f>Sales_Fact__2[[#This Row],[Unit_Price]]*Sales_Fact__2[[#This Row],[Quantity]]</f>
        <v>1626.02</v>
      </c>
      <c r="K563">
        <v>0.06</v>
      </c>
      <c r="L563" t="s">
        <v>1825</v>
      </c>
      <c r="M563" s="9">
        <v>1528.4588000000001</v>
      </c>
    </row>
    <row r="564" spans="1:13" x14ac:dyDescent="0.35">
      <c r="A564" t="s">
        <v>2387</v>
      </c>
      <c r="B564">
        <f t="shared" si="8"/>
        <v>2025</v>
      </c>
      <c r="C564" s="8">
        <v>45715</v>
      </c>
      <c r="D564" t="s">
        <v>110</v>
      </c>
      <c r="E564" t="s">
        <v>1545</v>
      </c>
      <c r="F564" t="s">
        <v>1760</v>
      </c>
      <c r="G564" s="4">
        <v>4</v>
      </c>
      <c r="H564">
        <f>Sales_Fact__2[[#This Row],[Unit_Price]]*Sales_Fact__2[[#This Row],[Quantity]]</f>
        <v>819.2</v>
      </c>
      <c r="I564" s="9">
        <v>204.8</v>
      </c>
      <c r="J564" s="9">
        <f>Sales_Fact__2[[#This Row],[Unit_Price]]*Sales_Fact__2[[#This Row],[Quantity]]</f>
        <v>819.2</v>
      </c>
      <c r="K564">
        <v>0.03</v>
      </c>
      <c r="L564" t="s">
        <v>1825</v>
      </c>
      <c r="M564" s="9">
        <v>794.62400000000002</v>
      </c>
    </row>
    <row r="565" spans="1:13" x14ac:dyDescent="0.35">
      <c r="A565" t="s">
        <v>2388</v>
      </c>
      <c r="B565">
        <f t="shared" si="8"/>
        <v>2023</v>
      </c>
      <c r="C565" s="8">
        <v>45223</v>
      </c>
      <c r="D565" t="s">
        <v>55</v>
      </c>
      <c r="E565" t="s">
        <v>1550</v>
      </c>
      <c r="F565" t="s">
        <v>1765</v>
      </c>
      <c r="G565" s="4">
        <v>3</v>
      </c>
      <c r="H565">
        <f>Sales_Fact__2[[#This Row],[Unit_Price]]*Sales_Fact__2[[#This Row],[Quantity]]</f>
        <v>2184.96</v>
      </c>
      <c r="I565" s="9">
        <v>728.32</v>
      </c>
      <c r="J565" s="9">
        <f>Sales_Fact__2[[#This Row],[Unit_Price]]*Sales_Fact__2[[#This Row],[Quantity]]</f>
        <v>2184.96</v>
      </c>
      <c r="K565">
        <v>0.01</v>
      </c>
      <c r="L565" t="s">
        <v>1823</v>
      </c>
      <c r="M565" s="9">
        <v>2163.1104</v>
      </c>
    </row>
    <row r="566" spans="1:13" x14ac:dyDescent="0.35">
      <c r="A566" t="s">
        <v>2389</v>
      </c>
      <c r="B566">
        <f t="shared" si="8"/>
        <v>2024</v>
      </c>
      <c r="C566" s="8">
        <v>45507</v>
      </c>
      <c r="D566" t="s">
        <v>1396</v>
      </c>
      <c r="E566" t="s">
        <v>1665</v>
      </c>
      <c r="F566" t="s">
        <v>1778</v>
      </c>
      <c r="G566" s="4">
        <v>3</v>
      </c>
      <c r="H566">
        <f>Sales_Fact__2[[#This Row],[Unit_Price]]*Sales_Fact__2[[#This Row],[Quantity]]</f>
        <v>2509.1999999999998</v>
      </c>
      <c r="I566" s="9">
        <v>836.4</v>
      </c>
      <c r="J566" s="9">
        <f>Sales_Fact__2[[#This Row],[Unit_Price]]*Sales_Fact__2[[#This Row],[Quantity]]</f>
        <v>2509.1999999999998</v>
      </c>
      <c r="K566">
        <v>0</v>
      </c>
      <c r="L566" t="s">
        <v>1823</v>
      </c>
      <c r="M566" s="9">
        <v>2509.1999999999998</v>
      </c>
    </row>
    <row r="567" spans="1:13" x14ac:dyDescent="0.35">
      <c r="A567" t="s">
        <v>2390</v>
      </c>
      <c r="B567">
        <f t="shared" si="8"/>
        <v>2025</v>
      </c>
      <c r="C567" s="8">
        <v>45843</v>
      </c>
      <c r="D567" t="s">
        <v>501</v>
      </c>
      <c r="E567" t="s">
        <v>1727</v>
      </c>
      <c r="F567" t="s">
        <v>1793</v>
      </c>
      <c r="G567" s="4">
        <v>1</v>
      </c>
      <c r="H567">
        <f>Sales_Fact__2[[#This Row],[Unit_Price]]*Sales_Fact__2[[#This Row],[Quantity]]</f>
        <v>780.16</v>
      </c>
      <c r="I567" s="9">
        <v>780.16</v>
      </c>
      <c r="J567" s="9">
        <f>Sales_Fact__2[[#This Row],[Unit_Price]]*Sales_Fact__2[[#This Row],[Quantity]]</f>
        <v>780.16</v>
      </c>
      <c r="K567">
        <v>0.02</v>
      </c>
      <c r="L567" t="s">
        <v>1828</v>
      </c>
      <c r="M567" s="9">
        <v>764.55679999999995</v>
      </c>
    </row>
    <row r="568" spans="1:13" x14ac:dyDescent="0.35">
      <c r="A568" t="s">
        <v>2391</v>
      </c>
      <c r="B568">
        <f t="shared" si="8"/>
        <v>2025</v>
      </c>
      <c r="C568" s="8">
        <v>45804</v>
      </c>
      <c r="D568" t="s">
        <v>1448</v>
      </c>
      <c r="E568" t="s">
        <v>1639</v>
      </c>
      <c r="F568" t="s">
        <v>1796</v>
      </c>
      <c r="G568" s="4">
        <v>4</v>
      </c>
      <c r="H568">
        <f>Sales_Fact__2[[#This Row],[Unit_Price]]*Sales_Fact__2[[#This Row],[Quantity]]</f>
        <v>1416.48</v>
      </c>
      <c r="I568" s="9">
        <v>354.12</v>
      </c>
      <c r="J568" s="9">
        <f>Sales_Fact__2[[#This Row],[Unit_Price]]*Sales_Fact__2[[#This Row],[Quantity]]</f>
        <v>1416.48</v>
      </c>
      <c r="K568">
        <v>0.06</v>
      </c>
      <c r="L568" t="s">
        <v>1825</v>
      </c>
      <c r="M568" s="9">
        <v>1331.4911999999999</v>
      </c>
    </row>
    <row r="569" spans="1:13" x14ac:dyDescent="0.35">
      <c r="A569" t="s">
        <v>2392</v>
      </c>
      <c r="B569">
        <f t="shared" si="8"/>
        <v>2024</v>
      </c>
      <c r="C569" s="8">
        <v>45602</v>
      </c>
      <c r="D569" t="s">
        <v>1396</v>
      </c>
      <c r="E569" t="s">
        <v>1673</v>
      </c>
      <c r="F569" t="s">
        <v>1760</v>
      </c>
      <c r="G569" s="4">
        <v>4</v>
      </c>
      <c r="H569">
        <f>Sales_Fact__2[[#This Row],[Unit_Price]]*Sales_Fact__2[[#This Row],[Quantity]]</f>
        <v>1129.92</v>
      </c>
      <c r="I569" s="9">
        <v>282.48</v>
      </c>
      <c r="J569" s="9">
        <f>Sales_Fact__2[[#This Row],[Unit_Price]]*Sales_Fact__2[[#This Row],[Quantity]]</f>
        <v>1129.92</v>
      </c>
      <c r="K569">
        <v>0.11</v>
      </c>
      <c r="L569" t="s">
        <v>1825</v>
      </c>
      <c r="M569" s="9">
        <v>1005.6288</v>
      </c>
    </row>
    <row r="570" spans="1:13" x14ac:dyDescent="0.35">
      <c r="A570" t="s">
        <v>2393</v>
      </c>
      <c r="B570">
        <f t="shared" si="8"/>
        <v>2024</v>
      </c>
      <c r="C570" s="8">
        <v>45446</v>
      </c>
      <c r="D570" t="s">
        <v>1031</v>
      </c>
      <c r="E570" t="s">
        <v>1587</v>
      </c>
      <c r="F570" t="s">
        <v>1775</v>
      </c>
      <c r="G570" s="4">
        <v>2</v>
      </c>
      <c r="H570">
        <f>Sales_Fact__2[[#This Row],[Unit_Price]]*Sales_Fact__2[[#This Row],[Quantity]]</f>
        <v>1481.36</v>
      </c>
      <c r="I570" s="9">
        <v>740.68</v>
      </c>
      <c r="J570" s="9">
        <f>Sales_Fact__2[[#This Row],[Unit_Price]]*Sales_Fact__2[[#This Row],[Quantity]]</f>
        <v>1481.36</v>
      </c>
      <c r="K570">
        <v>0.02</v>
      </c>
      <c r="L570" t="s">
        <v>1825</v>
      </c>
      <c r="M570" s="9">
        <v>1451.7328</v>
      </c>
    </row>
    <row r="571" spans="1:13" x14ac:dyDescent="0.35">
      <c r="A571" t="s">
        <v>2394</v>
      </c>
      <c r="B571">
        <f t="shared" si="8"/>
        <v>2024</v>
      </c>
      <c r="C571" s="8">
        <v>45384</v>
      </c>
      <c r="D571" t="s">
        <v>371</v>
      </c>
      <c r="E571" t="s">
        <v>1659</v>
      </c>
      <c r="F571" t="s">
        <v>1785</v>
      </c>
      <c r="G571" s="4">
        <v>3</v>
      </c>
      <c r="H571">
        <f>Sales_Fact__2[[#This Row],[Unit_Price]]*Sales_Fact__2[[#This Row],[Quantity]]</f>
        <v>1801.7400000000002</v>
      </c>
      <c r="I571" s="9">
        <v>600.58000000000004</v>
      </c>
      <c r="J571" s="9">
        <f>Sales_Fact__2[[#This Row],[Unit_Price]]*Sales_Fact__2[[#This Row],[Quantity]]</f>
        <v>1801.7400000000002</v>
      </c>
      <c r="K571">
        <v>0.28999999999999998</v>
      </c>
      <c r="L571" t="s">
        <v>1828</v>
      </c>
      <c r="M571" s="9">
        <v>1279.2354</v>
      </c>
    </row>
    <row r="572" spans="1:13" x14ac:dyDescent="0.35">
      <c r="A572" t="s">
        <v>2395</v>
      </c>
      <c r="B572">
        <f t="shared" si="8"/>
        <v>2024</v>
      </c>
      <c r="C572" s="8">
        <v>45348</v>
      </c>
      <c r="D572" t="s">
        <v>1421</v>
      </c>
      <c r="E572" t="s">
        <v>1677</v>
      </c>
      <c r="F572" t="s">
        <v>1765</v>
      </c>
      <c r="G572" s="4">
        <v>3</v>
      </c>
      <c r="H572">
        <f>Sales_Fact__2[[#This Row],[Unit_Price]]*Sales_Fact__2[[#This Row],[Quantity]]</f>
        <v>1036.74</v>
      </c>
      <c r="I572" s="9">
        <v>345.58</v>
      </c>
      <c r="J572" s="9">
        <f>Sales_Fact__2[[#This Row],[Unit_Price]]*Sales_Fact__2[[#This Row],[Quantity]]</f>
        <v>1036.74</v>
      </c>
      <c r="K572">
        <v>0.22</v>
      </c>
      <c r="L572" t="s">
        <v>1823</v>
      </c>
      <c r="M572" s="9">
        <v>808.65719999999999</v>
      </c>
    </row>
    <row r="573" spans="1:13" x14ac:dyDescent="0.35">
      <c r="A573" t="s">
        <v>2396</v>
      </c>
      <c r="B573">
        <f t="shared" si="8"/>
        <v>2025</v>
      </c>
      <c r="C573" s="8">
        <v>45688</v>
      </c>
      <c r="D573" t="s">
        <v>901</v>
      </c>
      <c r="E573" t="s">
        <v>1583</v>
      </c>
      <c r="F573" t="s">
        <v>1791</v>
      </c>
      <c r="G573" s="4">
        <v>1</v>
      </c>
      <c r="H573">
        <f>Sales_Fact__2[[#This Row],[Unit_Price]]*Sales_Fact__2[[#This Row],[Quantity]]</f>
        <v>974.52</v>
      </c>
      <c r="I573" s="9">
        <v>974.52</v>
      </c>
      <c r="J573" s="9">
        <f>Sales_Fact__2[[#This Row],[Unit_Price]]*Sales_Fact__2[[#This Row],[Quantity]]</f>
        <v>974.52</v>
      </c>
      <c r="K573">
        <v>0.01</v>
      </c>
      <c r="L573" t="s">
        <v>1825</v>
      </c>
      <c r="M573" s="9">
        <v>964.77480000000003</v>
      </c>
    </row>
    <row r="574" spans="1:13" x14ac:dyDescent="0.35">
      <c r="A574" t="s">
        <v>2397</v>
      </c>
      <c r="B574">
        <f t="shared" si="8"/>
        <v>2023</v>
      </c>
      <c r="C574" s="8">
        <v>45249</v>
      </c>
      <c r="D574" t="s">
        <v>157</v>
      </c>
      <c r="E574" t="s">
        <v>1581</v>
      </c>
      <c r="F574" t="s">
        <v>1756</v>
      </c>
      <c r="G574" s="4">
        <v>3</v>
      </c>
      <c r="H574">
        <f>Sales_Fact__2[[#This Row],[Unit_Price]]*Sales_Fact__2[[#This Row],[Quantity]]</f>
        <v>846.99</v>
      </c>
      <c r="I574" s="9">
        <v>282.33</v>
      </c>
      <c r="J574" s="9">
        <f>Sales_Fact__2[[#This Row],[Unit_Price]]*Sales_Fact__2[[#This Row],[Quantity]]</f>
        <v>846.99</v>
      </c>
      <c r="K574">
        <v>7.0000000000000007E-2</v>
      </c>
      <c r="L574" t="s">
        <v>1823</v>
      </c>
      <c r="M574" s="9">
        <v>787.70069999999998</v>
      </c>
    </row>
    <row r="575" spans="1:13" x14ac:dyDescent="0.35">
      <c r="A575" t="s">
        <v>2398</v>
      </c>
      <c r="B575">
        <f t="shared" si="8"/>
        <v>2025</v>
      </c>
      <c r="C575" s="8">
        <v>45726</v>
      </c>
      <c r="D575" t="s">
        <v>1192</v>
      </c>
      <c r="E575" t="s">
        <v>1699</v>
      </c>
      <c r="F575" t="s">
        <v>1812</v>
      </c>
      <c r="G575" s="4">
        <v>4</v>
      </c>
      <c r="H575">
        <f>Sales_Fact__2[[#This Row],[Unit_Price]]*Sales_Fact__2[[#This Row],[Quantity]]</f>
        <v>633.84</v>
      </c>
      <c r="I575" s="9">
        <v>158.46</v>
      </c>
      <c r="J575" s="9">
        <f>Sales_Fact__2[[#This Row],[Unit_Price]]*Sales_Fact__2[[#This Row],[Quantity]]</f>
        <v>633.84</v>
      </c>
      <c r="K575">
        <v>0.09</v>
      </c>
      <c r="L575" t="s">
        <v>1825</v>
      </c>
      <c r="M575" s="9">
        <v>576.7944</v>
      </c>
    </row>
    <row r="576" spans="1:13" x14ac:dyDescent="0.35">
      <c r="A576" t="s">
        <v>2399</v>
      </c>
      <c r="B576">
        <f t="shared" si="8"/>
        <v>2023</v>
      </c>
      <c r="C576" s="8">
        <v>45283</v>
      </c>
      <c r="D576" t="s">
        <v>1076</v>
      </c>
      <c r="E576" t="s">
        <v>1657</v>
      </c>
      <c r="F576" t="s">
        <v>1778</v>
      </c>
      <c r="G576" s="4">
        <v>2</v>
      </c>
      <c r="H576">
        <f>Sales_Fact__2[[#This Row],[Unit_Price]]*Sales_Fact__2[[#This Row],[Quantity]]</f>
        <v>1557.12</v>
      </c>
      <c r="I576" s="9">
        <v>778.56</v>
      </c>
      <c r="J576" s="9">
        <f>Sales_Fact__2[[#This Row],[Unit_Price]]*Sales_Fact__2[[#This Row],[Quantity]]</f>
        <v>1557.12</v>
      </c>
      <c r="K576">
        <v>0.11</v>
      </c>
      <c r="L576" t="s">
        <v>1828</v>
      </c>
      <c r="M576" s="9">
        <v>1385.8368</v>
      </c>
    </row>
    <row r="577" spans="1:13" x14ac:dyDescent="0.35">
      <c r="A577" t="s">
        <v>2400</v>
      </c>
      <c r="B577">
        <f t="shared" si="8"/>
        <v>2024</v>
      </c>
      <c r="C577" s="8">
        <v>45353</v>
      </c>
      <c r="D577" t="s">
        <v>760</v>
      </c>
      <c r="E577" t="s">
        <v>1647</v>
      </c>
      <c r="F577" t="s">
        <v>1812</v>
      </c>
      <c r="G577" s="4">
        <v>4</v>
      </c>
      <c r="H577">
        <f>Sales_Fact__2[[#This Row],[Unit_Price]]*Sales_Fact__2[[#This Row],[Quantity]]</f>
        <v>1120.6400000000001</v>
      </c>
      <c r="I577" s="9">
        <v>280.16000000000003</v>
      </c>
      <c r="J577" s="9">
        <f>Sales_Fact__2[[#This Row],[Unit_Price]]*Sales_Fact__2[[#This Row],[Quantity]]</f>
        <v>1120.6400000000001</v>
      </c>
      <c r="K577">
        <v>0.18</v>
      </c>
      <c r="L577" t="s">
        <v>1828</v>
      </c>
      <c r="M577" s="9">
        <v>918.92480000000012</v>
      </c>
    </row>
    <row r="578" spans="1:13" x14ac:dyDescent="0.35">
      <c r="A578" t="s">
        <v>2401</v>
      </c>
      <c r="B578">
        <f t="shared" ref="B578:B641" si="9">YEAR(C578)</f>
        <v>2024</v>
      </c>
      <c r="C578" s="8">
        <v>45592</v>
      </c>
      <c r="D578" t="s">
        <v>910</v>
      </c>
      <c r="E578" t="s">
        <v>1689</v>
      </c>
      <c r="F578" t="s">
        <v>1796</v>
      </c>
      <c r="G578" s="4">
        <v>2</v>
      </c>
      <c r="H578">
        <f>Sales_Fact__2[[#This Row],[Unit_Price]]*Sales_Fact__2[[#This Row],[Quantity]]</f>
        <v>1299.0999999999999</v>
      </c>
      <c r="I578" s="9">
        <v>649.54999999999995</v>
      </c>
      <c r="J578" s="9">
        <f>Sales_Fact__2[[#This Row],[Unit_Price]]*Sales_Fact__2[[#This Row],[Quantity]]</f>
        <v>1299.0999999999999</v>
      </c>
      <c r="K578">
        <v>0.28999999999999998</v>
      </c>
      <c r="L578" t="s">
        <v>1825</v>
      </c>
      <c r="M578" s="9">
        <v>922.36099999999988</v>
      </c>
    </row>
    <row r="579" spans="1:13" x14ac:dyDescent="0.35">
      <c r="A579" t="s">
        <v>2402</v>
      </c>
      <c r="B579">
        <f t="shared" si="9"/>
        <v>2024</v>
      </c>
      <c r="C579" s="8">
        <v>45360</v>
      </c>
      <c r="D579" t="s">
        <v>40</v>
      </c>
      <c r="E579" t="s">
        <v>1723</v>
      </c>
      <c r="F579" t="s">
        <v>1760</v>
      </c>
      <c r="G579" s="4">
        <v>2</v>
      </c>
      <c r="H579">
        <f>Sales_Fact__2[[#This Row],[Unit_Price]]*Sales_Fact__2[[#This Row],[Quantity]]</f>
        <v>1988.64</v>
      </c>
      <c r="I579" s="9">
        <v>994.32</v>
      </c>
      <c r="J579" s="9">
        <f>Sales_Fact__2[[#This Row],[Unit_Price]]*Sales_Fact__2[[#This Row],[Quantity]]</f>
        <v>1988.64</v>
      </c>
      <c r="K579">
        <v>0.27</v>
      </c>
      <c r="L579" t="s">
        <v>1825</v>
      </c>
      <c r="M579" s="9">
        <v>1451.7072000000001</v>
      </c>
    </row>
    <row r="580" spans="1:13" x14ac:dyDescent="0.35">
      <c r="A580" t="s">
        <v>2403</v>
      </c>
      <c r="B580">
        <f t="shared" si="9"/>
        <v>2024</v>
      </c>
      <c r="C580" s="8">
        <v>45649</v>
      </c>
      <c r="D580" t="s">
        <v>721</v>
      </c>
      <c r="E580" t="s">
        <v>1709</v>
      </c>
      <c r="F580" t="s">
        <v>1793</v>
      </c>
      <c r="G580" s="4">
        <v>1</v>
      </c>
      <c r="H580">
        <f>Sales_Fact__2[[#This Row],[Unit_Price]]*Sales_Fact__2[[#This Row],[Quantity]]</f>
        <v>64.94</v>
      </c>
      <c r="I580" s="9">
        <v>64.94</v>
      </c>
      <c r="J580" s="9">
        <f>Sales_Fact__2[[#This Row],[Unit_Price]]*Sales_Fact__2[[#This Row],[Quantity]]</f>
        <v>64.94</v>
      </c>
      <c r="K580">
        <v>0.21</v>
      </c>
      <c r="L580" t="s">
        <v>1825</v>
      </c>
      <c r="M580" s="9">
        <v>51.302599999999998</v>
      </c>
    </row>
    <row r="581" spans="1:13" x14ac:dyDescent="0.35">
      <c r="A581" t="s">
        <v>2404</v>
      </c>
      <c r="B581">
        <f t="shared" si="9"/>
        <v>2025</v>
      </c>
      <c r="C581" s="8">
        <v>45709</v>
      </c>
      <c r="D581" t="s">
        <v>463</v>
      </c>
      <c r="E581" t="s">
        <v>1625</v>
      </c>
      <c r="F581" t="s">
        <v>1778</v>
      </c>
      <c r="G581" s="4">
        <v>2</v>
      </c>
      <c r="H581">
        <f>Sales_Fact__2[[#This Row],[Unit_Price]]*Sales_Fact__2[[#This Row],[Quantity]]</f>
        <v>1015.32</v>
      </c>
      <c r="I581" s="9">
        <v>507.66</v>
      </c>
      <c r="J581" s="9">
        <f>Sales_Fact__2[[#This Row],[Unit_Price]]*Sales_Fact__2[[#This Row],[Quantity]]</f>
        <v>1015.32</v>
      </c>
      <c r="K581">
        <v>0</v>
      </c>
      <c r="L581" t="s">
        <v>1828</v>
      </c>
      <c r="M581" s="9">
        <v>1015.32</v>
      </c>
    </row>
    <row r="582" spans="1:13" x14ac:dyDescent="0.35">
      <c r="A582" t="s">
        <v>2405</v>
      </c>
      <c r="B582">
        <f t="shared" si="9"/>
        <v>2023</v>
      </c>
      <c r="C582" s="8">
        <v>45273</v>
      </c>
      <c r="D582" t="s">
        <v>775</v>
      </c>
      <c r="E582" t="s">
        <v>1709</v>
      </c>
      <c r="F582" t="s">
        <v>1768</v>
      </c>
      <c r="G582" s="4">
        <v>4</v>
      </c>
      <c r="H582">
        <f>Sales_Fact__2[[#This Row],[Unit_Price]]*Sales_Fact__2[[#This Row],[Quantity]]</f>
        <v>3873.08</v>
      </c>
      <c r="I582" s="9">
        <v>968.27</v>
      </c>
      <c r="J582" s="9">
        <f>Sales_Fact__2[[#This Row],[Unit_Price]]*Sales_Fact__2[[#This Row],[Quantity]]</f>
        <v>3873.08</v>
      </c>
      <c r="K582">
        <v>0.03</v>
      </c>
      <c r="L582" t="s">
        <v>1825</v>
      </c>
      <c r="M582" s="9">
        <v>3756.8876</v>
      </c>
    </row>
    <row r="583" spans="1:13" x14ac:dyDescent="0.35">
      <c r="A583" t="s">
        <v>2406</v>
      </c>
      <c r="B583">
        <f t="shared" si="9"/>
        <v>2023</v>
      </c>
      <c r="C583" s="8">
        <v>45250</v>
      </c>
      <c r="D583" t="s">
        <v>78</v>
      </c>
      <c r="E583" t="s">
        <v>1723</v>
      </c>
      <c r="F583" t="s">
        <v>1772</v>
      </c>
      <c r="G583" s="4">
        <v>4</v>
      </c>
      <c r="H583">
        <f>Sales_Fact__2[[#This Row],[Unit_Price]]*Sales_Fact__2[[#This Row],[Quantity]]</f>
        <v>2041.32</v>
      </c>
      <c r="I583" s="9">
        <v>510.33</v>
      </c>
      <c r="J583" s="9">
        <f>Sales_Fact__2[[#This Row],[Unit_Price]]*Sales_Fact__2[[#This Row],[Quantity]]</f>
        <v>2041.32</v>
      </c>
      <c r="K583">
        <v>0.2</v>
      </c>
      <c r="L583" t="s">
        <v>1825</v>
      </c>
      <c r="M583" s="9">
        <v>1633.056</v>
      </c>
    </row>
    <row r="584" spans="1:13" x14ac:dyDescent="0.35">
      <c r="A584" t="s">
        <v>2407</v>
      </c>
      <c r="B584">
        <f t="shared" si="9"/>
        <v>2024</v>
      </c>
      <c r="C584" s="8">
        <v>45539</v>
      </c>
      <c r="D584" t="s">
        <v>55</v>
      </c>
      <c r="E584" t="s">
        <v>1635</v>
      </c>
      <c r="F584" t="s">
        <v>1812</v>
      </c>
      <c r="G584" s="4">
        <v>2</v>
      </c>
      <c r="H584">
        <f>Sales_Fact__2[[#This Row],[Unit_Price]]*Sales_Fact__2[[#This Row],[Quantity]]</f>
        <v>313.45999999999998</v>
      </c>
      <c r="I584" s="9">
        <v>156.72999999999999</v>
      </c>
      <c r="J584" s="9">
        <f>Sales_Fact__2[[#This Row],[Unit_Price]]*Sales_Fact__2[[#This Row],[Quantity]]</f>
        <v>313.45999999999998</v>
      </c>
      <c r="K584">
        <v>0.18</v>
      </c>
      <c r="L584" t="s">
        <v>1828</v>
      </c>
      <c r="M584" s="9">
        <v>257.03719999999998</v>
      </c>
    </row>
    <row r="585" spans="1:13" x14ac:dyDescent="0.35">
      <c r="A585" t="s">
        <v>2408</v>
      </c>
      <c r="B585">
        <f t="shared" si="9"/>
        <v>2025</v>
      </c>
      <c r="C585" s="8">
        <v>45810</v>
      </c>
      <c r="D585" t="s">
        <v>480</v>
      </c>
      <c r="E585" t="s">
        <v>1745</v>
      </c>
      <c r="F585" t="s">
        <v>1788</v>
      </c>
      <c r="G585" s="4">
        <v>3</v>
      </c>
      <c r="H585">
        <f>Sales_Fact__2[[#This Row],[Unit_Price]]*Sales_Fact__2[[#This Row],[Quantity]]</f>
        <v>161.49</v>
      </c>
      <c r="I585" s="9">
        <v>53.83</v>
      </c>
      <c r="J585" s="9">
        <f>Sales_Fact__2[[#This Row],[Unit_Price]]*Sales_Fact__2[[#This Row],[Quantity]]</f>
        <v>161.49</v>
      </c>
      <c r="K585">
        <v>0.24</v>
      </c>
      <c r="L585" t="s">
        <v>1823</v>
      </c>
      <c r="M585" s="9">
        <v>122.7324</v>
      </c>
    </row>
    <row r="586" spans="1:13" x14ac:dyDescent="0.35">
      <c r="A586" t="s">
        <v>2409</v>
      </c>
      <c r="B586">
        <f t="shared" si="9"/>
        <v>2024</v>
      </c>
      <c r="C586" s="8">
        <v>45350</v>
      </c>
      <c r="D586" t="s">
        <v>1177</v>
      </c>
      <c r="E586" t="s">
        <v>1703</v>
      </c>
      <c r="F586" t="s">
        <v>1768</v>
      </c>
      <c r="G586" s="4">
        <v>1</v>
      </c>
      <c r="H586">
        <f>Sales_Fact__2[[#This Row],[Unit_Price]]*Sales_Fact__2[[#This Row],[Quantity]]</f>
        <v>34.71</v>
      </c>
      <c r="I586" s="9">
        <v>34.71</v>
      </c>
      <c r="J586" s="9">
        <f>Sales_Fact__2[[#This Row],[Unit_Price]]*Sales_Fact__2[[#This Row],[Quantity]]</f>
        <v>34.71</v>
      </c>
      <c r="K586">
        <v>0.1</v>
      </c>
      <c r="L586" t="s">
        <v>1828</v>
      </c>
      <c r="M586" s="9">
        <v>31.239000000000001</v>
      </c>
    </row>
    <row r="587" spans="1:13" x14ac:dyDescent="0.35">
      <c r="A587" t="s">
        <v>2410</v>
      </c>
      <c r="B587">
        <f t="shared" si="9"/>
        <v>2024</v>
      </c>
      <c r="C587" s="8">
        <v>45633</v>
      </c>
      <c r="D587" t="s">
        <v>736</v>
      </c>
      <c r="E587" t="s">
        <v>1701</v>
      </c>
      <c r="F587" t="s">
        <v>1756</v>
      </c>
      <c r="G587" s="4">
        <v>2</v>
      </c>
      <c r="H587">
        <f>Sales_Fact__2[[#This Row],[Unit_Price]]*Sales_Fact__2[[#This Row],[Quantity]]</f>
        <v>1658.3</v>
      </c>
      <c r="I587" s="9">
        <v>829.15</v>
      </c>
      <c r="J587" s="9">
        <f>Sales_Fact__2[[#This Row],[Unit_Price]]*Sales_Fact__2[[#This Row],[Quantity]]</f>
        <v>1658.3</v>
      </c>
      <c r="K587">
        <v>0.11</v>
      </c>
      <c r="L587" t="s">
        <v>1825</v>
      </c>
      <c r="M587" s="9">
        <v>1475.8869999999999</v>
      </c>
    </row>
    <row r="588" spans="1:13" x14ac:dyDescent="0.35">
      <c r="A588" t="s">
        <v>2411</v>
      </c>
      <c r="B588">
        <f t="shared" si="9"/>
        <v>2025</v>
      </c>
      <c r="C588" s="8">
        <v>45798</v>
      </c>
      <c r="D588" t="s">
        <v>841</v>
      </c>
      <c r="E588" t="s">
        <v>1743</v>
      </c>
      <c r="F588" t="s">
        <v>1765</v>
      </c>
      <c r="G588" s="4">
        <v>2</v>
      </c>
      <c r="H588">
        <f>Sales_Fact__2[[#This Row],[Unit_Price]]*Sales_Fact__2[[#This Row],[Quantity]]</f>
        <v>963.72</v>
      </c>
      <c r="I588" s="9">
        <v>481.86</v>
      </c>
      <c r="J588" s="9">
        <f>Sales_Fact__2[[#This Row],[Unit_Price]]*Sales_Fact__2[[#This Row],[Quantity]]</f>
        <v>963.72</v>
      </c>
      <c r="K588">
        <v>0.1</v>
      </c>
      <c r="L588" t="s">
        <v>1828</v>
      </c>
      <c r="M588" s="9">
        <v>867.34799999999996</v>
      </c>
    </row>
    <row r="589" spans="1:13" x14ac:dyDescent="0.35">
      <c r="A589" t="s">
        <v>2412</v>
      </c>
      <c r="B589">
        <f t="shared" si="9"/>
        <v>2024</v>
      </c>
      <c r="C589" s="8">
        <v>45354</v>
      </c>
      <c r="D589" t="s">
        <v>495</v>
      </c>
      <c r="E589" t="s">
        <v>1651</v>
      </c>
      <c r="F589" t="s">
        <v>1778</v>
      </c>
      <c r="G589" s="4">
        <v>4</v>
      </c>
      <c r="H589">
        <f>Sales_Fact__2[[#This Row],[Unit_Price]]*Sales_Fact__2[[#This Row],[Quantity]]</f>
        <v>3660.68</v>
      </c>
      <c r="I589" s="9">
        <v>915.17</v>
      </c>
      <c r="J589" s="9">
        <f>Sales_Fact__2[[#This Row],[Unit_Price]]*Sales_Fact__2[[#This Row],[Quantity]]</f>
        <v>3660.68</v>
      </c>
      <c r="K589">
        <v>0.19</v>
      </c>
      <c r="L589" t="s">
        <v>1828</v>
      </c>
      <c r="M589" s="9">
        <v>2965.1507999999999</v>
      </c>
    </row>
    <row r="590" spans="1:13" x14ac:dyDescent="0.35">
      <c r="A590" t="s">
        <v>2413</v>
      </c>
      <c r="B590">
        <f t="shared" si="9"/>
        <v>2024</v>
      </c>
      <c r="C590" s="8">
        <v>45357</v>
      </c>
      <c r="D590" t="s">
        <v>695</v>
      </c>
      <c r="E590" t="s">
        <v>1689</v>
      </c>
      <c r="F590" t="s">
        <v>1809</v>
      </c>
      <c r="G590" s="4">
        <v>1</v>
      </c>
      <c r="H590">
        <f>Sales_Fact__2[[#This Row],[Unit_Price]]*Sales_Fact__2[[#This Row],[Quantity]]</f>
        <v>250.95</v>
      </c>
      <c r="I590" s="9">
        <v>250.95</v>
      </c>
      <c r="J590" s="9">
        <f>Sales_Fact__2[[#This Row],[Unit_Price]]*Sales_Fact__2[[#This Row],[Quantity]]</f>
        <v>250.95</v>
      </c>
      <c r="K590">
        <v>0.03</v>
      </c>
      <c r="L590" t="s">
        <v>1825</v>
      </c>
      <c r="M590" s="9">
        <v>243.42150000000001</v>
      </c>
    </row>
    <row r="591" spans="1:13" x14ac:dyDescent="0.35">
      <c r="A591" t="s">
        <v>2414</v>
      </c>
      <c r="B591">
        <f t="shared" si="9"/>
        <v>2023</v>
      </c>
      <c r="C591" s="8">
        <v>45257</v>
      </c>
      <c r="D591" t="s">
        <v>1022</v>
      </c>
      <c r="E591" t="s">
        <v>1739</v>
      </c>
      <c r="F591" t="s">
        <v>1772</v>
      </c>
      <c r="G591" s="4">
        <v>3</v>
      </c>
      <c r="H591">
        <f>Sales_Fact__2[[#This Row],[Unit_Price]]*Sales_Fact__2[[#This Row],[Quantity]]</f>
        <v>2648.52</v>
      </c>
      <c r="I591" s="9">
        <v>882.84</v>
      </c>
      <c r="J591" s="9">
        <f>Sales_Fact__2[[#This Row],[Unit_Price]]*Sales_Fact__2[[#This Row],[Quantity]]</f>
        <v>2648.52</v>
      </c>
      <c r="K591">
        <v>0.1</v>
      </c>
      <c r="L591" t="s">
        <v>1823</v>
      </c>
      <c r="M591" s="9">
        <v>2383.6680000000001</v>
      </c>
    </row>
    <row r="592" spans="1:13" x14ac:dyDescent="0.35">
      <c r="A592" t="s">
        <v>2415</v>
      </c>
      <c r="B592">
        <f t="shared" si="9"/>
        <v>2025</v>
      </c>
      <c r="C592" s="8">
        <v>45702</v>
      </c>
      <c r="D592" t="s">
        <v>469</v>
      </c>
      <c r="E592" t="s">
        <v>1585</v>
      </c>
      <c r="F592" t="s">
        <v>1809</v>
      </c>
      <c r="G592" s="4">
        <v>4</v>
      </c>
      <c r="H592">
        <f>Sales_Fact__2[[#This Row],[Unit_Price]]*Sales_Fact__2[[#This Row],[Quantity]]</f>
        <v>2293.48</v>
      </c>
      <c r="I592" s="9">
        <v>573.37</v>
      </c>
      <c r="J592" s="9">
        <f>Sales_Fact__2[[#This Row],[Unit_Price]]*Sales_Fact__2[[#This Row],[Quantity]]</f>
        <v>2293.48</v>
      </c>
      <c r="K592">
        <v>0.04</v>
      </c>
      <c r="L592" t="s">
        <v>1828</v>
      </c>
      <c r="M592" s="9">
        <v>2201.7408</v>
      </c>
    </row>
    <row r="593" spans="1:13" x14ac:dyDescent="0.35">
      <c r="A593" t="s">
        <v>2416</v>
      </c>
      <c r="B593">
        <f t="shared" si="9"/>
        <v>2024</v>
      </c>
      <c r="C593" s="8">
        <v>45318</v>
      </c>
      <c r="D593" t="s">
        <v>217</v>
      </c>
      <c r="E593" t="s">
        <v>1611</v>
      </c>
      <c r="F593" t="s">
        <v>1793</v>
      </c>
      <c r="G593" s="4">
        <v>3</v>
      </c>
      <c r="H593">
        <f>Sales_Fact__2[[#This Row],[Unit_Price]]*Sales_Fact__2[[#This Row],[Quantity]]</f>
        <v>1868.16</v>
      </c>
      <c r="I593" s="9">
        <v>622.72</v>
      </c>
      <c r="J593" s="9">
        <f>Sales_Fact__2[[#This Row],[Unit_Price]]*Sales_Fact__2[[#This Row],[Quantity]]</f>
        <v>1868.16</v>
      </c>
      <c r="K593">
        <v>0.04</v>
      </c>
      <c r="L593" t="s">
        <v>1823</v>
      </c>
      <c r="M593" s="9">
        <v>1793.4336000000001</v>
      </c>
    </row>
    <row r="594" spans="1:13" x14ac:dyDescent="0.35">
      <c r="A594" t="s">
        <v>2417</v>
      </c>
      <c r="B594">
        <f t="shared" si="9"/>
        <v>2025</v>
      </c>
      <c r="C594" s="8">
        <v>45943</v>
      </c>
      <c r="D594" t="s">
        <v>1210</v>
      </c>
      <c r="E594" t="s">
        <v>1731</v>
      </c>
      <c r="F594" t="s">
        <v>1806</v>
      </c>
      <c r="G594" s="4">
        <v>3</v>
      </c>
      <c r="H594">
        <f>Sales_Fact__2[[#This Row],[Unit_Price]]*Sales_Fact__2[[#This Row],[Quantity]]</f>
        <v>779.22</v>
      </c>
      <c r="I594" s="9">
        <v>259.74</v>
      </c>
      <c r="J594" s="9">
        <f>Sales_Fact__2[[#This Row],[Unit_Price]]*Sales_Fact__2[[#This Row],[Quantity]]</f>
        <v>779.22</v>
      </c>
      <c r="K594">
        <v>0.24</v>
      </c>
      <c r="L594" t="s">
        <v>1823</v>
      </c>
      <c r="M594" s="9">
        <v>592.20720000000006</v>
      </c>
    </row>
    <row r="595" spans="1:13" x14ac:dyDescent="0.35">
      <c r="A595" t="s">
        <v>2418</v>
      </c>
      <c r="B595">
        <f t="shared" si="9"/>
        <v>2025</v>
      </c>
      <c r="C595" s="8">
        <v>45769</v>
      </c>
      <c r="D595" t="s">
        <v>204</v>
      </c>
      <c r="E595" t="s">
        <v>1603</v>
      </c>
      <c r="F595" t="s">
        <v>1796</v>
      </c>
      <c r="G595" s="4">
        <v>4</v>
      </c>
      <c r="H595">
        <f>Sales_Fact__2[[#This Row],[Unit_Price]]*Sales_Fact__2[[#This Row],[Quantity]]</f>
        <v>3804.36</v>
      </c>
      <c r="I595" s="9">
        <v>951.09</v>
      </c>
      <c r="J595" s="9">
        <f>Sales_Fact__2[[#This Row],[Unit_Price]]*Sales_Fact__2[[#This Row],[Quantity]]</f>
        <v>3804.36</v>
      </c>
      <c r="K595">
        <v>0.14000000000000001</v>
      </c>
      <c r="L595" t="s">
        <v>1828</v>
      </c>
      <c r="M595" s="9">
        <v>3271.7496000000001</v>
      </c>
    </row>
    <row r="596" spans="1:13" x14ac:dyDescent="0.35">
      <c r="A596" t="s">
        <v>2419</v>
      </c>
      <c r="B596">
        <f t="shared" si="9"/>
        <v>2025</v>
      </c>
      <c r="C596" s="8">
        <v>45765</v>
      </c>
      <c r="D596" t="s">
        <v>650</v>
      </c>
      <c r="E596" t="s">
        <v>1745</v>
      </c>
      <c r="F596" t="s">
        <v>1760</v>
      </c>
      <c r="G596" s="4">
        <v>1</v>
      </c>
      <c r="H596">
        <f>Sales_Fact__2[[#This Row],[Unit_Price]]*Sales_Fact__2[[#This Row],[Quantity]]</f>
        <v>71.709999999999994</v>
      </c>
      <c r="I596" s="9">
        <v>71.709999999999994</v>
      </c>
      <c r="J596" s="9">
        <f>Sales_Fact__2[[#This Row],[Unit_Price]]*Sales_Fact__2[[#This Row],[Quantity]]</f>
        <v>71.709999999999994</v>
      </c>
      <c r="K596">
        <v>0.23</v>
      </c>
      <c r="L596" t="s">
        <v>1828</v>
      </c>
      <c r="M596" s="9">
        <v>55.216700000000003</v>
      </c>
    </row>
    <row r="597" spans="1:13" x14ac:dyDescent="0.35">
      <c r="A597" t="s">
        <v>2420</v>
      </c>
      <c r="B597">
        <f t="shared" si="9"/>
        <v>2025</v>
      </c>
      <c r="C597" s="8">
        <v>45891</v>
      </c>
      <c r="D597" t="s">
        <v>573</v>
      </c>
      <c r="E597" t="s">
        <v>1587</v>
      </c>
      <c r="F597" t="s">
        <v>1778</v>
      </c>
      <c r="G597" s="4">
        <v>4</v>
      </c>
      <c r="H597">
        <f>Sales_Fact__2[[#This Row],[Unit_Price]]*Sales_Fact__2[[#This Row],[Quantity]]</f>
        <v>3579.72</v>
      </c>
      <c r="I597" s="9">
        <v>894.93</v>
      </c>
      <c r="J597" s="9">
        <f>Sales_Fact__2[[#This Row],[Unit_Price]]*Sales_Fact__2[[#This Row],[Quantity]]</f>
        <v>3579.72</v>
      </c>
      <c r="K597">
        <v>0.05</v>
      </c>
      <c r="L597" t="s">
        <v>1828</v>
      </c>
      <c r="M597" s="9">
        <v>3400.733999999999</v>
      </c>
    </row>
    <row r="598" spans="1:13" x14ac:dyDescent="0.35">
      <c r="A598" t="s">
        <v>2421</v>
      </c>
      <c r="B598">
        <f t="shared" si="9"/>
        <v>2025</v>
      </c>
      <c r="C598" s="8">
        <v>45842</v>
      </c>
      <c r="D598" t="s">
        <v>659</v>
      </c>
      <c r="E598" t="s">
        <v>1703</v>
      </c>
      <c r="F598" t="s">
        <v>1781</v>
      </c>
      <c r="G598" s="4">
        <v>4</v>
      </c>
      <c r="H598">
        <f>Sales_Fact__2[[#This Row],[Unit_Price]]*Sales_Fact__2[[#This Row],[Quantity]]</f>
        <v>3480.72</v>
      </c>
      <c r="I598" s="9">
        <v>870.18</v>
      </c>
      <c r="J598" s="9">
        <f>Sales_Fact__2[[#This Row],[Unit_Price]]*Sales_Fact__2[[#This Row],[Quantity]]</f>
        <v>3480.72</v>
      </c>
      <c r="K598">
        <v>0.13</v>
      </c>
      <c r="L598" t="s">
        <v>1828</v>
      </c>
      <c r="M598" s="9">
        <v>3028.2264</v>
      </c>
    </row>
    <row r="599" spans="1:13" x14ac:dyDescent="0.35">
      <c r="A599" t="s">
        <v>2422</v>
      </c>
      <c r="B599">
        <f t="shared" si="9"/>
        <v>2024</v>
      </c>
      <c r="C599" s="8">
        <v>45382</v>
      </c>
      <c r="D599" t="s">
        <v>883</v>
      </c>
      <c r="E599" t="s">
        <v>1675</v>
      </c>
      <c r="F599" t="s">
        <v>1760</v>
      </c>
      <c r="G599" s="4">
        <v>2</v>
      </c>
      <c r="H599">
        <f>Sales_Fact__2[[#This Row],[Unit_Price]]*Sales_Fact__2[[#This Row],[Quantity]]</f>
        <v>1105.44</v>
      </c>
      <c r="I599" s="9">
        <v>552.72</v>
      </c>
      <c r="J599" s="9">
        <f>Sales_Fact__2[[#This Row],[Unit_Price]]*Sales_Fact__2[[#This Row],[Quantity]]</f>
        <v>1105.44</v>
      </c>
      <c r="K599">
        <v>0.06</v>
      </c>
      <c r="L599" t="s">
        <v>1825</v>
      </c>
      <c r="M599" s="9">
        <v>1039.1135999999999</v>
      </c>
    </row>
    <row r="600" spans="1:13" x14ac:dyDescent="0.35">
      <c r="A600" t="s">
        <v>2423</v>
      </c>
      <c r="B600">
        <f t="shared" si="9"/>
        <v>2023</v>
      </c>
      <c r="C600" s="8">
        <v>45236</v>
      </c>
      <c r="D600" t="s">
        <v>787</v>
      </c>
      <c r="E600" t="s">
        <v>1625</v>
      </c>
      <c r="F600" t="s">
        <v>1781</v>
      </c>
      <c r="G600" s="4">
        <v>3</v>
      </c>
      <c r="H600">
        <f>Sales_Fact__2[[#This Row],[Unit_Price]]*Sales_Fact__2[[#This Row],[Quantity]]</f>
        <v>2101.29</v>
      </c>
      <c r="I600" s="9">
        <v>700.43</v>
      </c>
      <c r="J600" s="9">
        <f>Sales_Fact__2[[#This Row],[Unit_Price]]*Sales_Fact__2[[#This Row],[Quantity]]</f>
        <v>2101.29</v>
      </c>
      <c r="K600">
        <v>0.01</v>
      </c>
      <c r="L600" t="s">
        <v>1828</v>
      </c>
      <c r="M600" s="9">
        <v>2080.2770999999998</v>
      </c>
    </row>
    <row r="601" spans="1:13" x14ac:dyDescent="0.35">
      <c r="A601" t="s">
        <v>2424</v>
      </c>
      <c r="B601">
        <f t="shared" si="9"/>
        <v>2025</v>
      </c>
      <c r="C601" s="8">
        <v>45806</v>
      </c>
      <c r="D601" t="s">
        <v>1064</v>
      </c>
      <c r="E601" t="s">
        <v>1564</v>
      </c>
      <c r="F601" t="s">
        <v>1760</v>
      </c>
      <c r="G601" s="4">
        <v>2</v>
      </c>
      <c r="H601">
        <f>Sales_Fact__2[[#This Row],[Unit_Price]]*Sales_Fact__2[[#This Row],[Quantity]]</f>
        <v>1646.06</v>
      </c>
      <c r="I601" s="9">
        <v>823.03</v>
      </c>
      <c r="J601" s="9">
        <f>Sales_Fact__2[[#This Row],[Unit_Price]]*Sales_Fact__2[[#This Row],[Quantity]]</f>
        <v>1646.06</v>
      </c>
      <c r="K601">
        <v>0.18</v>
      </c>
      <c r="L601" t="s">
        <v>1825</v>
      </c>
      <c r="M601" s="9">
        <v>1349.7692</v>
      </c>
    </row>
    <row r="602" spans="1:13" x14ac:dyDescent="0.35">
      <c r="A602" t="s">
        <v>2425</v>
      </c>
      <c r="B602">
        <f t="shared" si="9"/>
        <v>2024</v>
      </c>
      <c r="C602" s="8">
        <v>45401</v>
      </c>
      <c r="D602" t="s">
        <v>814</v>
      </c>
      <c r="E602" t="s">
        <v>1731</v>
      </c>
      <c r="F602" t="s">
        <v>1775</v>
      </c>
      <c r="G602" s="4">
        <v>1</v>
      </c>
      <c r="H602">
        <f>Sales_Fact__2[[#This Row],[Unit_Price]]*Sales_Fact__2[[#This Row],[Quantity]]</f>
        <v>117.37</v>
      </c>
      <c r="I602" s="9">
        <v>117.37</v>
      </c>
      <c r="J602" s="9">
        <f>Sales_Fact__2[[#This Row],[Unit_Price]]*Sales_Fact__2[[#This Row],[Quantity]]</f>
        <v>117.37</v>
      </c>
      <c r="K602">
        <v>0.21</v>
      </c>
      <c r="L602" t="s">
        <v>1823</v>
      </c>
      <c r="M602" s="9">
        <v>92.722300000000004</v>
      </c>
    </row>
    <row r="603" spans="1:13" x14ac:dyDescent="0.35">
      <c r="A603" t="s">
        <v>2426</v>
      </c>
      <c r="B603">
        <f t="shared" si="9"/>
        <v>2025</v>
      </c>
      <c r="C603" s="8">
        <v>45716</v>
      </c>
      <c r="D603" t="s">
        <v>368</v>
      </c>
      <c r="E603" t="s">
        <v>1659</v>
      </c>
      <c r="F603" t="s">
        <v>1756</v>
      </c>
      <c r="G603" s="4">
        <v>4</v>
      </c>
      <c r="H603">
        <f>Sales_Fact__2[[#This Row],[Unit_Price]]*Sales_Fact__2[[#This Row],[Quantity]]</f>
        <v>661.48</v>
      </c>
      <c r="I603" s="9">
        <v>165.37</v>
      </c>
      <c r="J603" s="9">
        <f>Sales_Fact__2[[#This Row],[Unit_Price]]*Sales_Fact__2[[#This Row],[Quantity]]</f>
        <v>661.48</v>
      </c>
      <c r="K603">
        <v>0.28999999999999998</v>
      </c>
      <c r="L603" t="s">
        <v>1823</v>
      </c>
      <c r="M603" s="9">
        <v>469.6508</v>
      </c>
    </row>
    <row r="604" spans="1:13" x14ac:dyDescent="0.35">
      <c r="A604" t="s">
        <v>2427</v>
      </c>
      <c r="B604">
        <f t="shared" si="9"/>
        <v>2025</v>
      </c>
      <c r="C604" s="8">
        <v>45718</v>
      </c>
      <c r="D604" t="s">
        <v>1180</v>
      </c>
      <c r="E604" t="s">
        <v>1556</v>
      </c>
      <c r="F604" t="s">
        <v>1788</v>
      </c>
      <c r="G604" s="4">
        <v>3</v>
      </c>
      <c r="H604">
        <f>Sales_Fact__2[[#This Row],[Unit_Price]]*Sales_Fact__2[[#This Row],[Quantity]]</f>
        <v>1449.18</v>
      </c>
      <c r="I604" s="9">
        <v>483.06</v>
      </c>
      <c r="J604" s="9">
        <f>Sales_Fact__2[[#This Row],[Unit_Price]]*Sales_Fact__2[[#This Row],[Quantity]]</f>
        <v>1449.18</v>
      </c>
      <c r="K604">
        <v>0.05</v>
      </c>
      <c r="L604" t="s">
        <v>1823</v>
      </c>
      <c r="M604" s="9">
        <v>1376.721</v>
      </c>
    </row>
    <row r="605" spans="1:13" x14ac:dyDescent="0.35">
      <c r="A605" t="s">
        <v>2428</v>
      </c>
      <c r="B605">
        <f t="shared" si="9"/>
        <v>2024</v>
      </c>
      <c r="C605" s="8">
        <v>45379</v>
      </c>
      <c r="D605" t="s">
        <v>928</v>
      </c>
      <c r="E605" t="s">
        <v>1709</v>
      </c>
      <c r="F605" t="s">
        <v>1778</v>
      </c>
      <c r="G605" s="4">
        <v>4</v>
      </c>
      <c r="H605">
        <f>Sales_Fact__2[[#This Row],[Unit_Price]]*Sales_Fact__2[[#This Row],[Quantity]]</f>
        <v>1048.2</v>
      </c>
      <c r="I605" s="9">
        <v>262.05</v>
      </c>
      <c r="J605" s="9">
        <f>Sales_Fact__2[[#This Row],[Unit_Price]]*Sales_Fact__2[[#This Row],[Quantity]]</f>
        <v>1048.2</v>
      </c>
      <c r="K605">
        <v>0.24</v>
      </c>
      <c r="L605" t="s">
        <v>1825</v>
      </c>
      <c r="M605" s="9">
        <v>796.63199999999995</v>
      </c>
    </row>
    <row r="606" spans="1:13" x14ac:dyDescent="0.35">
      <c r="A606" t="s">
        <v>2429</v>
      </c>
      <c r="B606">
        <f t="shared" si="9"/>
        <v>2024</v>
      </c>
      <c r="C606" s="8">
        <v>45635</v>
      </c>
      <c r="D606" t="s">
        <v>1427</v>
      </c>
      <c r="E606" t="s">
        <v>1575</v>
      </c>
      <c r="F606" t="s">
        <v>1798</v>
      </c>
      <c r="G606" s="4">
        <v>3</v>
      </c>
      <c r="H606">
        <f>Sales_Fact__2[[#This Row],[Unit_Price]]*Sales_Fact__2[[#This Row],[Quantity]]</f>
        <v>2912.67</v>
      </c>
      <c r="I606" s="9">
        <v>970.89</v>
      </c>
      <c r="J606" s="9">
        <f>Sales_Fact__2[[#This Row],[Unit_Price]]*Sales_Fact__2[[#This Row],[Quantity]]</f>
        <v>2912.67</v>
      </c>
      <c r="K606">
        <v>0.11</v>
      </c>
      <c r="L606" t="s">
        <v>1828</v>
      </c>
      <c r="M606" s="9">
        <v>2592.2763</v>
      </c>
    </row>
    <row r="607" spans="1:13" x14ac:dyDescent="0.35">
      <c r="A607" t="s">
        <v>2430</v>
      </c>
      <c r="B607">
        <f t="shared" si="9"/>
        <v>2023</v>
      </c>
      <c r="C607" s="8">
        <v>45222</v>
      </c>
      <c r="D607" t="s">
        <v>701</v>
      </c>
      <c r="E607" t="s">
        <v>1691</v>
      </c>
      <c r="F607" t="s">
        <v>1751</v>
      </c>
      <c r="G607" s="4">
        <v>1</v>
      </c>
      <c r="H607">
        <f>Sales_Fact__2[[#This Row],[Unit_Price]]*Sales_Fact__2[[#This Row],[Quantity]]</f>
        <v>61.11</v>
      </c>
      <c r="I607" s="9">
        <v>61.11</v>
      </c>
      <c r="J607" s="9">
        <f>Sales_Fact__2[[#This Row],[Unit_Price]]*Sales_Fact__2[[#This Row],[Quantity]]</f>
        <v>61.11</v>
      </c>
      <c r="K607">
        <v>0.1</v>
      </c>
      <c r="L607" t="s">
        <v>1825</v>
      </c>
      <c r="M607" s="9">
        <v>54.999000000000002</v>
      </c>
    </row>
    <row r="608" spans="1:13" x14ac:dyDescent="0.35">
      <c r="A608" t="s">
        <v>2431</v>
      </c>
      <c r="B608">
        <f t="shared" si="9"/>
        <v>2024</v>
      </c>
      <c r="C608" s="8">
        <v>45555</v>
      </c>
      <c r="D608" t="s">
        <v>121</v>
      </c>
      <c r="E608" t="s">
        <v>1601</v>
      </c>
      <c r="F608" t="s">
        <v>1781</v>
      </c>
      <c r="G608" s="4">
        <v>3</v>
      </c>
      <c r="H608">
        <f>Sales_Fact__2[[#This Row],[Unit_Price]]*Sales_Fact__2[[#This Row],[Quantity]]</f>
        <v>2483.64</v>
      </c>
      <c r="I608" s="9">
        <v>827.88</v>
      </c>
      <c r="J608" s="9">
        <f>Sales_Fact__2[[#This Row],[Unit_Price]]*Sales_Fact__2[[#This Row],[Quantity]]</f>
        <v>2483.64</v>
      </c>
      <c r="K608">
        <v>0.19</v>
      </c>
      <c r="L608" t="s">
        <v>1825</v>
      </c>
      <c r="M608" s="9">
        <v>2011.7483999999999</v>
      </c>
    </row>
    <row r="609" spans="1:13" x14ac:dyDescent="0.35">
      <c r="A609" t="s">
        <v>2432</v>
      </c>
      <c r="B609">
        <f t="shared" si="9"/>
        <v>2024</v>
      </c>
      <c r="C609" s="8">
        <v>45583</v>
      </c>
      <c r="D609" t="s">
        <v>1333</v>
      </c>
      <c r="E609" t="s">
        <v>1721</v>
      </c>
      <c r="F609" t="s">
        <v>1796</v>
      </c>
      <c r="G609" s="4">
        <v>3</v>
      </c>
      <c r="H609">
        <f>Sales_Fact__2[[#This Row],[Unit_Price]]*Sales_Fact__2[[#This Row],[Quantity]]</f>
        <v>2780.55</v>
      </c>
      <c r="I609" s="9">
        <v>926.85</v>
      </c>
      <c r="J609" s="9">
        <f>Sales_Fact__2[[#This Row],[Unit_Price]]*Sales_Fact__2[[#This Row],[Quantity]]</f>
        <v>2780.55</v>
      </c>
      <c r="K609">
        <v>0.18</v>
      </c>
      <c r="L609" t="s">
        <v>1828</v>
      </c>
      <c r="M609" s="9">
        <v>2280.0509999999999</v>
      </c>
    </row>
    <row r="610" spans="1:13" x14ac:dyDescent="0.35">
      <c r="A610" t="s">
        <v>2433</v>
      </c>
      <c r="B610">
        <f t="shared" si="9"/>
        <v>2025</v>
      </c>
      <c r="C610" s="8">
        <v>45662</v>
      </c>
      <c r="D610" t="s">
        <v>998</v>
      </c>
      <c r="E610" t="s">
        <v>1567</v>
      </c>
      <c r="F610" t="s">
        <v>1798</v>
      </c>
      <c r="G610" s="4">
        <v>1</v>
      </c>
      <c r="H610">
        <f>Sales_Fact__2[[#This Row],[Unit_Price]]*Sales_Fact__2[[#This Row],[Quantity]]</f>
        <v>874.59</v>
      </c>
      <c r="I610" s="9">
        <v>874.59</v>
      </c>
      <c r="J610" s="9">
        <f>Sales_Fact__2[[#This Row],[Unit_Price]]*Sales_Fact__2[[#This Row],[Quantity]]</f>
        <v>874.59</v>
      </c>
      <c r="K610">
        <v>0.28999999999999998</v>
      </c>
      <c r="L610" t="s">
        <v>1825</v>
      </c>
      <c r="M610" s="9">
        <v>620.95889999999997</v>
      </c>
    </row>
    <row r="611" spans="1:13" x14ac:dyDescent="0.35">
      <c r="A611" t="s">
        <v>2434</v>
      </c>
      <c r="B611">
        <f t="shared" si="9"/>
        <v>2025</v>
      </c>
      <c r="C611" s="8">
        <v>45921</v>
      </c>
      <c r="D611" t="s">
        <v>1448</v>
      </c>
      <c r="E611" t="s">
        <v>1577</v>
      </c>
      <c r="F611" t="s">
        <v>1756</v>
      </c>
      <c r="G611" s="4">
        <v>4</v>
      </c>
      <c r="H611">
        <f>Sales_Fact__2[[#This Row],[Unit_Price]]*Sales_Fact__2[[#This Row],[Quantity]]</f>
        <v>1916.44</v>
      </c>
      <c r="I611" s="9">
        <v>479.11</v>
      </c>
      <c r="J611" s="9">
        <f>Sales_Fact__2[[#This Row],[Unit_Price]]*Sales_Fact__2[[#This Row],[Quantity]]</f>
        <v>1916.44</v>
      </c>
      <c r="K611">
        <v>0.24</v>
      </c>
      <c r="L611" t="s">
        <v>1825</v>
      </c>
      <c r="M611" s="9">
        <v>1456.4944</v>
      </c>
    </row>
    <row r="612" spans="1:13" x14ac:dyDescent="0.35">
      <c r="A612" t="s">
        <v>2435</v>
      </c>
      <c r="B612">
        <f t="shared" si="9"/>
        <v>2024</v>
      </c>
      <c r="C612" s="8">
        <v>45490</v>
      </c>
      <c r="D612" t="s">
        <v>692</v>
      </c>
      <c r="E612" t="s">
        <v>1611</v>
      </c>
      <c r="F612" t="s">
        <v>1806</v>
      </c>
      <c r="G612" s="4">
        <v>3</v>
      </c>
      <c r="H612">
        <f>Sales_Fact__2[[#This Row],[Unit_Price]]*Sales_Fact__2[[#This Row],[Quantity]]</f>
        <v>548.73</v>
      </c>
      <c r="I612" s="9">
        <v>182.91</v>
      </c>
      <c r="J612" s="9">
        <f>Sales_Fact__2[[#This Row],[Unit_Price]]*Sales_Fact__2[[#This Row],[Quantity]]</f>
        <v>548.73</v>
      </c>
      <c r="K612">
        <v>0.28999999999999998</v>
      </c>
      <c r="L612" t="s">
        <v>1823</v>
      </c>
      <c r="M612" s="9">
        <v>389.59829999999999</v>
      </c>
    </row>
    <row r="613" spans="1:13" x14ac:dyDescent="0.35">
      <c r="A613" t="s">
        <v>2436</v>
      </c>
      <c r="B613">
        <f t="shared" si="9"/>
        <v>2024</v>
      </c>
      <c r="C613" s="8">
        <v>45652</v>
      </c>
      <c r="D613" t="s">
        <v>865</v>
      </c>
      <c r="E613" t="s">
        <v>1615</v>
      </c>
      <c r="F613" t="s">
        <v>1772</v>
      </c>
      <c r="G613" s="4">
        <v>4</v>
      </c>
      <c r="H613">
        <f>Sales_Fact__2[[#This Row],[Unit_Price]]*Sales_Fact__2[[#This Row],[Quantity]]</f>
        <v>2982.04</v>
      </c>
      <c r="I613" s="9">
        <v>745.51</v>
      </c>
      <c r="J613" s="9">
        <f>Sales_Fact__2[[#This Row],[Unit_Price]]*Sales_Fact__2[[#This Row],[Quantity]]</f>
        <v>2982.04</v>
      </c>
      <c r="K613">
        <v>0.05</v>
      </c>
      <c r="L613" t="s">
        <v>1823</v>
      </c>
      <c r="M613" s="9">
        <v>2832.9380000000001</v>
      </c>
    </row>
    <row r="614" spans="1:13" x14ac:dyDescent="0.35">
      <c r="A614" t="s">
        <v>2437</v>
      </c>
      <c r="B614">
        <f t="shared" si="9"/>
        <v>2024</v>
      </c>
      <c r="C614" s="8">
        <v>45598</v>
      </c>
      <c r="D614" t="s">
        <v>1480</v>
      </c>
      <c r="E614" t="s">
        <v>1723</v>
      </c>
      <c r="F614" t="s">
        <v>1800</v>
      </c>
      <c r="G614" s="4">
        <v>3</v>
      </c>
      <c r="H614">
        <f>Sales_Fact__2[[#This Row],[Unit_Price]]*Sales_Fact__2[[#This Row],[Quantity]]</f>
        <v>2761.83</v>
      </c>
      <c r="I614" s="9">
        <v>920.61</v>
      </c>
      <c r="J614" s="9">
        <f>Sales_Fact__2[[#This Row],[Unit_Price]]*Sales_Fact__2[[#This Row],[Quantity]]</f>
        <v>2761.83</v>
      </c>
      <c r="K614">
        <v>0.04</v>
      </c>
      <c r="L614" t="s">
        <v>1823</v>
      </c>
      <c r="M614" s="9">
        <v>2651.3568</v>
      </c>
    </row>
    <row r="615" spans="1:13" x14ac:dyDescent="0.35">
      <c r="A615" t="s">
        <v>2438</v>
      </c>
      <c r="B615">
        <f t="shared" si="9"/>
        <v>2025</v>
      </c>
      <c r="C615" s="8">
        <v>45772</v>
      </c>
      <c r="D615" t="s">
        <v>1318</v>
      </c>
      <c r="E615" t="s">
        <v>1697</v>
      </c>
      <c r="F615" t="s">
        <v>1788</v>
      </c>
      <c r="G615" s="4">
        <v>4</v>
      </c>
      <c r="H615">
        <f>Sales_Fact__2[[#This Row],[Unit_Price]]*Sales_Fact__2[[#This Row],[Quantity]]</f>
        <v>2636.12</v>
      </c>
      <c r="I615" s="9">
        <v>659.03</v>
      </c>
      <c r="J615" s="9">
        <f>Sales_Fact__2[[#This Row],[Unit_Price]]*Sales_Fact__2[[#This Row],[Quantity]]</f>
        <v>2636.12</v>
      </c>
      <c r="K615">
        <v>0.15</v>
      </c>
      <c r="L615" t="s">
        <v>1823</v>
      </c>
      <c r="M615" s="9">
        <v>2240.7020000000002</v>
      </c>
    </row>
    <row r="616" spans="1:13" x14ac:dyDescent="0.35">
      <c r="A616" t="s">
        <v>2439</v>
      </c>
      <c r="B616">
        <f t="shared" si="9"/>
        <v>2024</v>
      </c>
      <c r="C616" s="8">
        <v>45338</v>
      </c>
      <c r="D616" t="s">
        <v>1509</v>
      </c>
      <c r="E616" t="s">
        <v>1564</v>
      </c>
      <c r="F616" t="s">
        <v>1760</v>
      </c>
      <c r="G616" s="4">
        <v>1</v>
      </c>
      <c r="H616">
        <f>Sales_Fact__2[[#This Row],[Unit_Price]]*Sales_Fact__2[[#This Row],[Quantity]]</f>
        <v>312.91000000000003</v>
      </c>
      <c r="I616" s="9">
        <v>312.91000000000003</v>
      </c>
      <c r="J616" s="9">
        <f>Sales_Fact__2[[#This Row],[Unit_Price]]*Sales_Fact__2[[#This Row],[Quantity]]</f>
        <v>312.91000000000003</v>
      </c>
      <c r="K616">
        <v>0.12</v>
      </c>
      <c r="L616" t="s">
        <v>1825</v>
      </c>
      <c r="M616" s="9">
        <v>275.36079999999998</v>
      </c>
    </row>
    <row r="617" spans="1:13" x14ac:dyDescent="0.35">
      <c r="A617" t="s">
        <v>2440</v>
      </c>
      <c r="B617">
        <f t="shared" si="9"/>
        <v>2024</v>
      </c>
      <c r="C617" s="8">
        <v>45524</v>
      </c>
      <c r="D617" t="s">
        <v>734</v>
      </c>
      <c r="E617" t="s">
        <v>1571</v>
      </c>
      <c r="F617" t="s">
        <v>1809</v>
      </c>
      <c r="G617" s="4">
        <v>4</v>
      </c>
      <c r="H617">
        <f>Sales_Fact__2[[#This Row],[Unit_Price]]*Sales_Fact__2[[#This Row],[Quantity]]</f>
        <v>2822.56</v>
      </c>
      <c r="I617" s="9">
        <v>705.64</v>
      </c>
      <c r="J617" s="9">
        <f>Sales_Fact__2[[#This Row],[Unit_Price]]*Sales_Fact__2[[#This Row],[Quantity]]</f>
        <v>2822.56</v>
      </c>
      <c r="K617">
        <v>0.11</v>
      </c>
      <c r="L617" t="s">
        <v>1825</v>
      </c>
      <c r="M617" s="9">
        <v>2512.0783999999999</v>
      </c>
    </row>
    <row r="618" spans="1:13" x14ac:dyDescent="0.35">
      <c r="A618" t="s">
        <v>2441</v>
      </c>
      <c r="B618">
        <f t="shared" si="9"/>
        <v>2024</v>
      </c>
      <c r="C618" s="8">
        <v>45497</v>
      </c>
      <c r="D618" t="s">
        <v>486</v>
      </c>
      <c r="E618" t="s">
        <v>1564</v>
      </c>
      <c r="F618" t="s">
        <v>1788</v>
      </c>
      <c r="G618" s="4">
        <v>4</v>
      </c>
      <c r="H618">
        <f>Sales_Fact__2[[#This Row],[Unit_Price]]*Sales_Fact__2[[#This Row],[Quantity]]</f>
        <v>1545.64</v>
      </c>
      <c r="I618" s="9">
        <v>386.41</v>
      </c>
      <c r="J618" s="9">
        <f>Sales_Fact__2[[#This Row],[Unit_Price]]*Sales_Fact__2[[#This Row],[Quantity]]</f>
        <v>1545.64</v>
      </c>
      <c r="K618">
        <v>0.13</v>
      </c>
      <c r="L618" t="s">
        <v>1828</v>
      </c>
      <c r="M618" s="9">
        <v>1344.7067999999999</v>
      </c>
    </row>
    <row r="619" spans="1:13" x14ac:dyDescent="0.35">
      <c r="A619" t="s">
        <v>2442</v>
      </c>
      <c r="B619">
        <f t="shared" si="9"/>
        <v>2024</v>
      </c>
      <c r="C619" s="8">
        <v>45534</v>
      </c>
      <c r="D619" t="s">
        <v>121</v>
      </c>
      <c r="E619" t="s">
        <v>1735</v>
      </c>
      <c r="F619" t="s">
        <v>1791</v>
      </c>
      <c r="G619" s="4">
        <v>3</v>
      </c>
      <c r="H619">
        <f>Sales_Fact__2[[#This Row],[Unit_Price]]*Sales_Fact__2[[#This Row],[Quantity]]</f>
        <v>797.67</v>
      </c>
      <c r="I619" s="9">
        <v>265.89</v>
      </c>
      <c r="J619" s="9">
        <f>Sales_Fact__2[[#This Row],[Unit_Price]]*Sales_Fact__2[[#This Row],[Quantity]]</f>
        <v>797.67</v>
      </c>
      <c r="K619">
        <v>0.08</v>
      </c>
      <c r="L619" t="s">
        <v>1828</v>
      </c>
      <c r="M619" s="9">
        <v>733.85640000000001</v>
      </c>
    </row>
    <row r="620" spans="1:13" x14ac:dyDescent="0.35">
      <c r="A620" t="s">
        <v>2443</v>
      </c>
      <c r="B620">
        <f t="shared" si="9"/>
        <v>2025</v>
      </c>
      <c r="C620" s="8">
        <v>45925</v>
      </c>
      <c r="D620" t="s">
        <v>274</v>
      </c>
      <c r="E620" t="s">
        <v>1607</v>
      </c>
      <c r="F620" t="s">
        <v>1803</v>
      </c>
      <c r="G620" s="4">
        <v>1</v>
      </c>
      <c r="H620">
        <f>Sales_Fact__2[[#This Row],[Unit_Price]]*Sales_Fact__2[[#This Row],[Quantity]]</f>
        <v>703.16</v>
      </c>
      <c r="I620" s="9">
        <v>703.16</v>
      </c>
      <c r="J620" s="9">
        <f>Sales_Fact__2[[#This Row],[Unit_Price]]*Sales_Fact__2[[#This Row],[Quantity]]</f>
        <v>703.16</v>
      </c>
      <c r="K620">
        <v>0.28999999999999998</v>
      </c>
      <c r="L620" t="s">
        <v>1823</v>
      </c>
      <c r="M620" s="9">
        <v>499.24360000000001</v>
      </c>
    </row>
    <row r="621" spans="1:13" x14ac:dyDescent="0.35">
      <c r="A621" t="s">
        <v>2444</v>
      </c>
      <c r="B621">
        <f t="shared" si="9"/>
        <v>2025</v>
      </c>
      <c r="C621" s="8">
        <v>45765</v>
      </c>
      <c r="D621" t="s">
        <v>1451</v>
      </c>
      <c r="E621" t="s">
        <v>1741</v>
      </c>
      <c r="F621" t="s">
        <v>1796</v>
      </c>
      <c r="G621" s="4">
        <v>2</v>
      </c>
      <c r="H621">
        <f>Sales_Fact__2[[#This Row],[Unit_Price]]*Sales_Fact__2[[#This Row],[Quantity]]</f>
        <v>789</v>
      </c>
      <c r="I621" s="9">
        <v>394.5</v>
      </c>
      <c r="J621" s="9">
        <f>Sales_Fact__2[[#This Row],[Unit_Price]]*Sales_Fact__2[[#This Row],[Quantity]]</f>
        <v>789</v>
      </c>
      <c r="K621">
        <v>0.28999999999999998</v>
      </c>
      <c r="L621" t="s">
        <v>1828</v>
      </c>
      <c r="M621" s="9">
        <v>560.18999999999994</v>
      </c>
    </row>
    <row r="622" spans="1:13" x14ac:dyDescent="0.35">
      <c r="A622" t="s">
        <v>2445</v>
      </c>
      <c r="B622">
        <f t="shared" si="9"/>
        <v>2025</v>
      </c>
      <c r="C622" s="8">
        <v>45882</v>
      </c>
      <c r="D622" t="s">
        <v>407</v>
      </c>
      <c r="E622" t="s">
        <v>1741</v>
      </c>
      <c r="F622" t="s">
        <v>1778</v>
      </c>
      <c r="G622" s="4">
        <v>3</v>
      </c>
      <c r="H622">
        <f>Sales_Fact__2[[#This Row],[Unit_Price]]*Sales_Fact__2[[#This Row],[Quantity]]</f>
        <v>1233.75</v>
      </c>
      <c r="I622" s="9">
        <v>411.25</v>
      </c>
      <c r="J622" s="9">
        <f>Sales_Fact__2[[#This Row],[Unit_Price]]*Sales_Fact__2[[#This Row],[Quantity]]</f>
        <v>1233.75</v>
      </c>
      <c r="K622">
        <v>0.05</v>
      </c>
      <c r="L622" t="s">
        <v>1823</v>
      </c>
      <c r="M622" s="9">
        <v>1172.0625</v>
      </c>
    </row>
    <row r="623" spans="1:13" x14ac:dyDescent="0.35">
      <c r="A623" t="s">
        <v>2446</v>
      </c>
      <c r="B623">
        <f t="shared" si="9"/>
        <v>2025</v>
      </c>
      <c r="C623" s="8">
        <v>45923</v>
      </c>
      <c r="D623" t="s">
        <v>1106</v>
      </c>
      <c r="E623" t="s">
        <v>1643</v>
      </c>
      <c r="F623" t="s">
        <v>1760</v>
      </c>
      <c r="G623" s="4">
        <v>4</v>
      </c>
      <c r="H623">
        <f>Sales_Fact__2[[#This Row],[Unit_Price]]*Sales_Fact__2[[#This Row],[Quantity]]</f>
        <v>1581.8</v>
      </c>
      <c r="I623" s="9">
        <v>395.45</v>
      </c>
      <c r="J623" s="9">
        <f>Sales_Fact__2[[#This Row],[Unit_Price]]*Sales_Fact__2[[#This Row],[Quantity]]</f>
        <v>1581.8</v>
      </c>
      <c r="K623">
        <v>0.01</v>
      </c>
      <c r="L623" t="s">
        <v>1823</v>
      </c>
      <c r="M623" s="9">
        <v>1565.982</v>
      </c>
    </row>
    <row r="624" spans="1:13" x14ac:dyDescent="0.35">
      <c r="A624" t="s">
        <v>2447</v>
      </c>
      <c r="B624">
        <f t="shared" si="9"/>
        <v>2024</v>
      </c>
      <c r="C624" s="8">
        <v>45421</v>
      </c>
      <c r="D624" t="s">
        <v>144</v>
      </c>
      <c r="E624" t="s">
        <v>1727</v>
      </c>
      <c r="F624" t="s">
        <v>1772</v>
      </c>
      <c r="G624" s="4">
        <v>2</v>
      </c>
      <c r="H624">
        <f>Sales_Fact__2[[#This Row],[Unit_Price]]*Sales_Fact__2[[#This Row],[Quantity]]</f>
        <v>1357.96</v>
      </c>
      <c r="I624" s="9">
        <v>678.98</v>
      </c>
      <c r="J624" s="9">
        <f>Sales_Fact__2[[#This Row],[Unit_Price]]*Sales_Fact__2[[#This Row],[Quantity]]</f>
        <v>1357.96</v>
      </c>
      <c r="K624">
        <v>0.23</v>
      </c>
      <c r="L624" t="s">
        <v>1823</v>
      </c>
      <c r="M624" s="9">
        <v>1045.6292000000001</v>
      </c>
    </row>
    <row r="625" spans="1:13" x14ac:dyDescent="0.35">
      <c r="A625" t="s">
        <v>2448</v>
      </c>
      <c r="B625">
        <f t="shared" si="9"/>
        <v>2024</v>
      </c>
      <c r="C625" s="8">
        <v>45608</v>
      </c>
      <c r="D625" t="s">
        <v>263</v>
      </c>
      <c r="E625" t="s">
        <v>1601</v>
      </c>
      <c r="F625" t="s">
        <v>1798</v>
      </c>
      <c r="G625" s="4">
        <v>4</v>
      </c>
      <c r="H625">
        <f>Sales_Fact__2[[#This Row],[Unit_Price]]*Sales_Fact__2[[#This Row],[Quantity]]</f>
        <v>3030.84</v>
      </c>
      <c r="I625" s="9">
        <v>757.71</v>
      </c>
      <c r="J625" s="9">
        <f>Sales_Fact__2[[#This Row],[Unit_Price]]*Sales_Fact__2[[#This Row],[Quantity]]</f>
        <v>3030.84</v>
      </c>
      <c r="K625">
        <v>0.26</v>
      </c>
      <c r="L625" t="s">
        <v>1828</v>
      </c>
      <c r="M625" s="9">
        <v>2242.8216000000002</v>
      </c>
    </row>
    <row r="626" spans="1:13" x14ac:dyDescent="0.35">
      <c r="A626" t="s">
        <v>2449</v>
      </c>
      <c r="B626">
        <f t="shared" si="9"/>
        <v>2024</v>
      </c>
      <c r="C626" s="8">
        <v>45644</v>
      </c>
      <c r="D626" t="s">
        <v>220</v>
      </c>
      <c r="E626" t="s">
        <v>1735</v>
      </c>
      <c r="F626" t="s">
        <v>1768</v>
      </c>
      <c r="G626" s="4">
        <v>1</v>
      </c>
      <c r="H626">
        <f>Sales_Fact__2[[#This Row],[Unit_Price]]*Sales_Fact__2[[#This Row],[Quantity]]</f>
        <v>647.86</v>
      </c>
      <c r="I626" s="9">
        <v>647.86</v>
      </c>
      <c r="J626" s="9">
        <f>Sales_Fact__2[[#This Row],[Unit_Price]]*Sales_Fact__2[[#This Row],[Quantity]]</f>
        <v>647.86</v>
      </c>
      <c r="K626">
        <v>0.05</v>
      </c>
      <c r="L626" t="s">
        <v>1828</v>
      </c>
      <c r="M626" s="9">
        <v>615.46699999999998</v>
      </c>
    </row>
    <row r="627" spans="1:13" x14ac:dyDescent="0.35">
      <c r="A627" t="s">
        <v>2450</v>
      </c>
      <c r="B627">
        <f t="shared" si="9"/>
        <v>2024</v>
      </c>
      <c r="C627" s="8">
        <v>45517</v>
      </c>
      <c r="D627" t="s">
        <v>460</v>
      </c>
      <c r="E627" t="s">
        <v>1571</v>
      </c>
      <c r="F627" t="s">
        <v>1775</v>
      </c>
      <c r="G627" s="4">
        <v>2</v>
      </c>
      <c r="H627">
        <f>Sales_Fact__2[[#This Row],[Unit_Price]]*Sales_Fact__2[[#This Row],[Quantity]]</f>
        <v>359.28</v>
      </c>
      <c r="I627" s="9">
        <v>179.64</v>
      </c>
      <c r="J627" s="9">
        <f>Sales_Fact__2[[#This Row],[Unit_Price]]*Sales_Fact__2[[#This Row],[Quantity]]</f>
        <v>359.28</v>
      </c>
      <c r="K627">
        <v>0.1</v>
      </c>
      <c r="L627" t="s">
        <v>1825</v>
      </c>
      <c r="M627" s="9">
        <v>323.35199999999998</v>
      </c>
    </row>
    <row r="628" spans="1:13" x14ac:dyDescent="0.35">
      <c r="A628" t="s">
        <v>2451</v>
      </c>
      <c r="B628">
        <f t="shared" si="9"/>
        <v>2024</v>
      </c>
      <c r="C628" s="8">
        <v>45545</v>
      </c>
      <c r="D628" t="s">
        <v>1234</v>
      </c>
      <c r="E628" t="s">
        <v>1671</v>
      </c>
      <c r="F628" t="s">
        <v>1768</v>
      </c>
      <c r="G628" s="4">
        <v>3</v>
      </c>
      <c r="H628">
        <f>Sales_Fact__2[[#This Row],[Unit_Price]]*Sales_Fact__2[[#This Row],[Quantity]]</f>
        <v>1177.9499999999998</v>
      </c>
      <c r="I628" s="9">
        <v>392.65</v>
      </c>
      <c r="J628" s="9">
        <f>Sales_Fact__2[[#This Row],[Unit_Price]]*Sales_Fact__2[[#This Row],[Quantity]]</f>
        <v>1177.9499999999998</v>
      </c>
      <c r="K628">
        <v>0.17</v>
      </c>
      <c r="L628" t="s">
        <v>1825</v>
      </c>
      <c r="M628" s="9">
        <v>977.69849999999985</v>
      </c>
    </row>
    <row r="629" spans="1:13" x14ac:dyDescent="0.35">
      <c r="A629" t="s">
        <v>2452</v>
      </c>
      <c r="B629">
        <f t="shared" si="9"/>
        <v>2024</v>
      </c>
      <c r="C629" s="8">
        <v>45547</v>
      </c>
      <c r="D629" t="s">
        <v>581</v>
      </c>
      <c r="E629" t="s">
        <v>1729</v>
      </c>
      <c r="F629" t="s">
        <v>1803</v>
      </c>
      <c r="G629" s="4">
        <v>4</v>
      </c>
      <c r="H629">
        <f>Sales_Fact__2[[#This Row],[Unit_Price]]*Sales_Fact__2[[#This Row],[Quantity]]</f>
        <v>3878.2</v>
      </c>
      <c r="I629" s="9">
        <v>969.55</v>
      </c>
      <c r="J629" s="9">
        <f>Sales_Fact__2[[#This Row],[Unit_Price]]*Sales_Fact__2[[#This Row],[Quantity]]</f>
        <v>3878.2</v>
      </c>
      <c r="K629">
        <v>0.09</v>
      </c>
      <c r="L629" t="s">
        <v>1828</v>
      </c>
      <c r="M629" s="9">
        <v>3529.1619999999998</v>
      </c>
    </row>
    <row r="630" spans="1:13" x14ac:dyDescent="0.35">
      <c r="A630" t="s">
        <v>2453</v>
      </c>
      <c r="B630">
        <f t="shared" si="9"/>
        <v>2024</v>
      </c>
      <c r="C630" s="8">
        <v>45433</v>
      </c>
      <c r="D630" t="s">
        <v>1424</v>
      </c>
      <c r="E630" t="s">
        <v>1695</v>
      </c>
      <c r="F630" t="s">
        <v>1793</v>
      </c>
      <c r="G630" s="4">
        <v>3</v>
      </c>
      <c r="H630">
        <f>Sales_Fact__2[[#This Row],[Unit_Price]]*Sales_Fact__2[[#This Row],[Quantity]]</f>
        <v>968.81999999999994</v>
      </c>
      <c r="I630" s="9">
        <v>322.94</v>
      </c>
      <c r="J630" s="9">
        <f>Sales_Fact__2[[#This Row],[Unit_Price]]*Sales_Fact__2[[#This Row],[Quantity]]</f>
        <v>968.81999999999994</v>
      </c>
      <c r="K630">
        <v>0.01</v>
      </c>
      <c r="L630" t="s">
        <v>1823</v>
      </c>
      <c r="M630" s="9">
        <v>959.13179999999988</v>
      </c>
    </row>
    <row r="631" spans="1:13" x14ac:dyDescent="0.35">
      <c r="A631" t="s">
        <v>2454</v>
      </c>
      <c r="B631">
        <f t="shared" si="9"/>
        <v>2025</v>
      </c>
      <c r="C631" s="8">
        <v>45792</v>
      </c>
      <c r="D631" t="s">
        <v>1132</v>
      </c>
      <c r="E631" t="s">
        <v>1713</v>
      </c>
      <c r="F631" t="s">
        <v>1751</v>
      </c>
      <c r="G631" s="4">
        <v>1</v>
      </c>
      <c r="H631">
        <f>Sales_Fact__2[[#This Row],[Unit_Price]]*Sales_Fact__2[[#This Row],[Quantity]]</f>
        <v>92.83</v>
      </c>
      <c r="I631" s="9">
        <v>92.83</v>
      </c>
      <c r="J631" s="9">
        <f>Sales_Fact__2[[#This Row],[Unit_Price]]*Sales_Fact__2[[#This Row],[Quantity]]</f>
        <v>92.83</v>
      </c>
      <c r="K631">
        <v>0.26</v>
      </c>
      <c r="L631" t="s">
        <v>1825</v>
      </c>
      <c r="M631" s="9">
        <v>68.694199999999995</v>
      </c>
    </row>
    <row r="632" spans="1:13" x14ac:dyDescent="0.35">
      <c r="A632" t="s">
        <v>2455</v>
      </c>
      <c r="B632">
        <f t="shared" si="9"/>
        <v>2025</v>
      </c>
      <c r="C632" s="8">
        <v>45804</v>
      </c>
      <c r="D632" t="s">
        <v>1303</v>
      </c>
      <c r="E632" t="s">
        <v>1561</v>
      </c>
      <c r="F632" t="s">
        <v>1765</v>
      </c>
      <c r="G632" s="4">
        <v>4</v>
      </c>
      <c r="H632">
        <f>Sales_Fact__2[[#This Row],[Unit_Price]]*Sales_Fact__2[[#This Row],[Quantity]]</f>
        <v>1729.16</v>
      </c>
      <c r="I632" s="9">
        <v>432.29</v>
      </c>
      <c r="J632" s="9">
        <f>Sales_Fact__2[[#This Row],[Unit_Price]]*Sales_Fact__2[[#This Row],[Quantity]]</f>
        <v>1729.16</v>
      </c>
      <c r="K632">
        <v>0.16</v>
      </c>
      <c r="L632" t="s">
        <v>1828</v>
      </c>
      <c r="M632" s="9">
        <v>1452.4944</v>
      </c>
    </row>
    <row r="633" spans="1:13" x14ac:dyDescent="0.35">
      <c r="A633" t="s">
        <v>2456</v>
      </c>
      <c r="B633">
        <f t="shared" si="9"/>
        <v>2024</v>
      </c>
      <c r="C633" s="8">
        <v>45311</v>
      </c>
      <c r="D633" t="s">
        <v>291</v>
      </c>
      <c r="E633" t="s">
        <v>1625</v>
      </c>
      <c r="F633" t="s">
        <v>1796</v>
      </c>
      <c r="G633" s="4">
        <v>2</v>
      </c>
      <c r="H633">
        <f>Sales_Fact__2[[#This Row],[Unit_Price]]*Sales_Fact__2[[#This Row],[Quantity]]</f>
        <v>1851.56</v>
      </c>
      <c r="I633" s="9">
        <v>925.78</v>
      </c>
      <c r="J633" s="9">
        <f>Sales_Fact__2[[#This Row],[Unit_Price]]*Sales_Fact__2[[#This Row],[Quantity]]</f>
        <v>1851.56</v>
      </c>
      <c r="K633">
        <v>0.14000000000000001</v>
      </c>
      <c r="L633" t="s">
        <v>1828</v>
      </c>
      <c r="M633" s="9">
        <v>1592.3416</v>
      </c>
    </row>
    <row r="634" spans="1:13" x14ac:dyDescent="0.35">
      <c r="A634" t="s">
        <v>2457</v>
      </c>
      <c r="B634">
        <f t="shared" si="9"/>
        <v>2024</v>
      </c>
      <c r="C634" s="8">
        <v>45605</v>
      </c>
      <c r="D634" t="s">
        <v>1468</v>
      </c>
      <c r="E634" t="s">
        <v>1597</v>
      </c>
      <c r="F634" t="s">
        <v>1791</v>
      </c>
      <c r="G634" s="4">
        <v>2</v>
      </c>
      <c r="H634">
        <f>Sales_Fact__2[[#This Row],[Unit_Price]]*Sales_Fact__2[[#This Row],[Quantity]]</f>
        <v>302.94</v>
      </c>
      <c r="I634" s="9">
        <v>151.47</v>
      </c>
      <c r="J634" s="9">
        <f>Sales_Fact__2[[#This Row],[Unit_Price]]*Sales_Fact__2[[#This Row],[Quantity]]</f>
        <v>302.94</v>
      </c>
      <c r="K634">
        <v>0.21</v>
      </c>
      <c r="L634" t="s">
        <v>1825</v>
      </c>
      <c r="M634" s="9">
        <v>239.32259999999999</v>
      </c>
    </row>
    <row r="635" spans="1:13" x14ac:dyDescent="0.35">
      <c r="A635" t="s">
        <v>2458</v>
      </c>
      <c r="B635">
        <f t="shared" si="9"/>
        <v>2024</v>
      </c>
      <c r="C635" s="8">
        <v>45338</v>
      </c>
      <c r="D635" t="s">
        <v>1388</v>
      </c>
      <c r="E635" t="s">
        <v>1713</v>
      </c>
      <c r="F635" t="s">
        <v>1788</v>
      </c>
      <c r="G635" s="4">
        <v>1</v>
      </c>
      <c r="H635">
        <f>Sales_Fact__2[[#This Row],[Unit_Price]]*Sales_Fact__2[[#This Row],[Quantity]]</f>
        <v>343.05</v>
      </c>
      <c r="I635" s="9">
        <v>343.05</v>
      </c>
      <c r="J635" s="9">
        <f>Sales_Fact__2[[#This Row],[Unit_Price]]*Sales_Fact__2[[#This Row],[Quantity]]</f>
        <v>343.05</v>
      </c>
      <c r="K635">
        <v>0.28000000000000003</v>
      </c>
      <c r="L635" t="s">
        <v>1825</v>
      </c>
      <c r="M635" s="9">
        <v>246.99600000000001</v>
      </c>
    </row>
    <row r="636" spans="1:13" x14ac:dyDescent="0.35">
      <c r="A636" t="s">
        <v>2459</v>
      </c>
      <c r="B636">
        <f t="shared" si="9"/>
        <v>2024</v>
      </c>
      <c r="C636" s="8">
        <v>45642</v>
      </c>
      <c r="D636" t="s">
        <v>243</v>
      </c>
      <c r="E636" t="s">
        <v>1581</v>
      </c>
      <c r="F636" t="s">
        <v>1768</v>
      </c>
      <c r="G636" s="4">
        <v>1</v>
      </c>
      <c r="H636">
        <f>Sales_Fact__2[[#This Row],[Unit_Price]]*Sales_Fact__2[[#This Row],[Quantity]]</f>
        <v>373.06</v>
      </c>
      <c r="I636" s="9">
        <v>373.06</v>
      </c>
      <c r="J636" s="9">
        <f>Sales_Fact__2[[#This Row],[Unit_Price]]*Sales_Fact__2[[#This Row],[Quantity]]</f>
        <v>373.06</v>
      </c>
      <c r="K636">
        <v>0.11</v>
      </c>
      <c r="L636" t="s">
        <v>1825</v>
      </c>
      <c r="M636" s="9">
        <v>332.02339999999998</v>
      </c>
    </row>
    <row r="637" spans="1:13" x14ac:dyDescent="0.35">
      <c r="A637" t="s">
        <v>2460</v>
      </c>
      <c r="B637">
        <f t="shared" si="9"/>
        <v>2025</v>
      </c>
      <c r="C637" s="8">
        <v>45693</v>
      </c>
      <c r="D637" t="s">
        <v>1277</v>
      </c>
      <c r="E637" t="s">
        <v>1583</v>
      </c>
      <c r="F637" t="s">
        <v>1800</v>
      </c>
      <c r="G637" s="4">
        <v>1</v>
      </c>
      <c r="H637">
        <f>Sales_Fact__2[[#This Row],[Unit_Price]]*Sales_Fact__2[[#This Row],[Quantity]]</f>
        <v>124.98</v>
      </c>
      <c r="I637" s="9">
        <v>124.98</v>
      </c>
      <c r="J637" s="9">
        <f>Sales_Fact__2[[#This Row],[Unit_Price]]*Sales_Fact__2[[#This Row],[Quantity]]</f>
        <v>124.98</v>
      </c>
      <c r="K637">
        <v>7.0000000000000007E-2</v>
      </c>
      <c r="L637" t="s">
        <v>1828</v>
      </c>
      <c r="M637" s="9">
        <v>116.23139999999999</v>
      </c>
    </row>
    <row r="638" spans="1:13" x14ac:dyDescent="0.35">
      <c r="A638" t="s">
        <v>2461</v>
      </c>
      <c r="B638">
        <f t="shared" si="9"/>
        <v>2025</v>
      </c>
      <c r="C638" s="8">
        <v>45763</v>
      </c>
      <c r="D638" t="s">
        <v>865</v>
      </c>
      <c r="E638" t="s">
        <v>1693</v>
      </c>
      <c r="F638" t="s">
        <v>1812</v>
      </c>
      <c r="G638" s="4">
        <v>4</v>
      </c>
      <c r="H638">
        <f>Sales_Fact__2[[#This Row],[Unit_Price]]*Sales_Fact__2[[#This Row],[Quantity]]</f>
        <v>885.96</v>
      </c>
      <c r="I638" s="9">
        <v>221.49</v>
      </c>
      <c r="J638" s="9">
        <f>Sales_Fact__2[[#This Row],[Unit_Price]]*Sales_Fact__2[[#This Row],[Quantity]]</f>
        <v>885.96</v>
      </c>
      <c r="K638">
        <v>0.26</v>
      </c>
      <c r="L638" t="s">
        <v>1825</v>
      </c>
      <c r="M638" s="9">
        <v>655.61040000000003</v>
      </c>
    </row>
    <row r="639" spans="1:13" x14ac:dyDescent="0.35">
      <c r="A639" t="s">
        <v>2462</v>
      </c>
      <c r="B639">
        <f t="shared" si="9"/>
        <v>2024</v>
      </c>
      <c r="C639" s="8">
        <v>45572</v>
      </c>
      <c r="D639" t="s">
        <v>564</v>
      </c>
      <c r="E639" t="s">
        <v>1593</v>
      </c>
      <c r="F639" t="s">
        <v>1800</v>
      </c>
      <c r="G639" s="4">
        <v>1</v>
      </c>
      <c r="H639">
        <f>Sales_Fact__2[[#This Row],[Unit_Price]]*Sales_Fact__2[[#This Row],[Quantity]]</f>
        <v>563.32000000000005</v>
      </c>
      <c r="I639" s="9">
        <v>563.32000000000005</v>
      </c>
      <c r="J639" s="9">
        <f>Sales_Fact__2[[#This Row],[Unit_Price]]*Sales_Fact__2[[#This Row],[Quantity]]</f>
        <v>563.32000000000005</v>
      </c>
      <c r="K639">
        <v>0.01</v>
      </c>
      <c r="L639" t="s">
        <v>1825</v>
      </c>
      <c r="M639" s="9">
        <v>557.68680000000006</v>
      </c>
    </row>
    <row r="640" spans="1:13" x14ac:dyDescent="0.35">
      <c r="A640" t="s">
        <v>2463</v>
      </c>
      <c r="B640">
        <f t="shared" si="9"/>
        <v>2024</v>
      </c>
      <c r="C640" s="8">
        <v>45338</v>
      </c>
      <c r="D640" t="s">
        <v>1216</v>
      </c>
      <c r="E640" t="s">
        <v>1569</v>
      </c>
      <c r="F640" t="s">
        <v>1751</v>
      </c>
      <c r="G640" s="4">
        <v>1</v>
      </c>
      <c r="H640">
        <f>Sales_Fact__2[[#This Row],[Unit_Price]]*Sales_Fact__2[[#This Row],[Quantity]]</f>
        <v>362.93</v>
      </c>
      <c r="I640" s="9">
        <v>362.93</v>
      </c>
      <c r="J640" s="9">
        <f>Sales_Fact__2[[#This Row],[Unit_Price]]*Sales_Fact__2[[#This Row],[Quantity]]</f>
        <v>362.93</v>
      </c>
      <c r="K640">
        <v>0.27</v>
      </c>
      <c r="L640" t="s">
        <v>1823</v>
      </c>
      <c r="M640" s="9">
        <v>264.93889999999999</v>
      </c>
    </row>
    <row r="641" spans="1:13" x14ac:dyDescent="0.35">
      <c r="A641" t="s">
        <v>2464</v>
      </c>
      <c r="B641">
        <f t="shared" si="9"/>
        <v>2024</v>
      </c>
      <c r="C641" s="8">
        <v>45373</v>
      </c>
      <c r="D641" t="s">
        <v>1055</v>
      </c>
      <c r="E641" t="s">
        <v>1569</v>
      </c>
      <c r="F641" t="s">
        <v>1800</v>
      </c>
      <c r="G641" s="4">
        <v>4</v>
      </c>
      <c r="H641">
        <f>Sales_Fact__2[[#This Row],[Unit_Price]]*Sales_Fact__2[[#This Row],[Quantity]]</f>
        <v>1476.88</v>
      </c>
      <c r="I641" s="9">
        <v>369.22</v>
      </c>
      <c r="J641" s="9">
        <f>Sales_Fact__2[[#This Row],[Unit_Price]]*Sales_Fact__2[[#This Row],[Quantity]]</f>
        <v>1476.88</v>
      </c>
      <c r="K641">
        <v>0.18</v>
      </c>
      <c r="L641" t="s">
        <v>1828</v>
      </c>
      <c r="M641" s="9">
        <v>1211.0416</v>
      </c>
    </row>
    <row r="642" spans="1:13" x14ac:dyDescent="0.35">
      <c r="A642" t="s">
        <v>2465</v>
      </c>
      <c r="B642">
        <f t="shared" ref="B642:B705" si="10">YEAR(C642)</f>
        <v>2024</v>
      </c>
      <c r="C642" s="8">
        <v>45590</v>
      </c>
      <c r="D642" t="s">
        <v>1274</v>
      </c>
      <c r="E642" t="s">
        <v>1739</v>
      </c>
      <c r="F642" t="s">
        <v>1798</v>
      </c>
      <c r="G642" s="4">
        <v>3</v>
      </c>
      <c r="H642">
        <f>Sales_Fact__2[[#This Row],[Unit_Price]]*Sales_Fact__2[[#This Row],[Quantity]]</f>
        <v>2852.4900000000002</v>
      </c>
      <c r="I642" s="9">
        <v>950.83</v>
      </c>
      <c r="J642" s="9">
        <f>Sales_Fact__2[[#This Row],[Unit_Price]]*Sales_Fact__2[[#This Row],[Quantity]]</f>
        <v>2852.4900000000002</v>
      </c>
      <c r="K642">
        <v>0.06</v>
      </c>
      <c r="L642" t="s">
        <v>1825</v>
      </c>
      <c r="M642" s="9">
        <v>2681.3406</v>
      </c>
    </row>
    <row r="643" spans="1:13" x14ac:dyDescent="0.35">
      <c r="A643" t="s">
        <v>2466</v>
      </c>
      <c r="B643">
        <f t="shared" si="10"/>
        <v>2024</v>
      </c>
      <c r="C643" s="8">
        <v>45365</v>
      </c>
      <c r="D643" t="s">
        <v>483</v>
      </c>
      <c r="E643" t="s">
        <v>1621</v>
      </c>
      <c r="F643" t="s">
        <v>1796</v>
      </c>
      <c r="G643" s="4">
        <v>3</v>
      </c>
      <c r="H643">
        <f>Sales_Fact__2[[#This Row],[Unit_Price]]*Sales_Fact__2[[#This Row],[Quantity]]</f>
        <v>1016.3700000000001</v>
      </c>
      <c r="I643" s="9">
        <v>338.79</v>
      </c>
      <c r="J643" s="9">
        <f>Sales_Fact__2[[#This Row],[Unit_Price]]*Sales_Fact__2[[#This Row],[Quantity]]</f>
        <v>1016.3700000000001</v>
      </c>
      <c r="K643">
        <v>0.01</v>
      </c>
      <c r="L643" t="s">
        <v>1823</v>
      </c>
      <c r="M643" s="9">
        <v>1006.2063000000001</v>
      </c>
    </row>
    <row r="644" spans="1:13" x14ac:dyDescent="0.35">
      <c r="A644" t="s">
        <v>2467</v>
      </c>
      <c r="B644">
        <f t="shared" si="10"/>
        <v>2025</v>
      </c>
      <c r="C644" s="8">
        <v>45711</v>
      </c>
      <c r="D644" t="s">
        <v>492</v>
      </c>
      <c r="E644" t="s">
        <v>1727</v>
      </c>
      <c r="F644" t="s">
        <v>1756</v>
      </c>
      <c r="G644" s="4">
        <v>3</v>
      </c>
      <c r="H644">
        <f>Sales_Fact__2[[#This Row],[Unit_Price]]*Sales_Fact__2[[#This Row],[Quantity]]</f>
        <v>2559.96</v>
      </c>
      <c r="I644" s="9">
        <v>853.32</v>
      </c>
      <c r="J644" s="9">
        <f>Sales_Fact__2[[#This Row],[Unit_Price]]*Sales_Fact__2[[#This Row],[Quantity]]</f>
        <v>2559.96</v>
      </c>
      <c r="K644">
        <v>7.0000000000000007E-2</v>
      </c>
      <c r="L644" t="s">
        <v>1828</v>
      </c>
      <c r="M644" s="9">
        <v>2380.7628</v>
      </c>
    </row>
    <row r="645" spans="1:13" x14ac:dyDescent="0.35">
      <c r="A645" t="s">
        <v>2468</v>
      </c>
      <c r="B645">
        <f t="shared" si="10"/>
        <v>2024</v>
      </c>
      <c r="C645" s="8">
        <v>45586</v>
      </c>
      <c r="D645" t="s">
        <v>501</v>
      </c>
      <c r="E645" t="s">
        <v>1699</v>
      </c>
      <c r="F645" t="s">
        <v>1775</v>
      </c>
      <c r="G645" s="4">
        <v>3</v>
      </c>
      <c r="H645">
        <f>Sales_Fact__2[[#This Row],[Unit_Price]]*Sales_Fact__2[[#This Row],[Quantity]]</f>
        <v>269.34000000000003</v>
      </c>
      <c r="I645" s="9">
        <v>89.78</v>
      </c>
      <c r="J645" s="9">
        <f>Sales_Fact__2[[#This Row],[Unit_Price]]*Sales_Fact__2[[#This Row],[Quantity]]</f>
        <v>269.34000000000003</v>
      </c>
      <c r="K645">
        <v>0.2</v>
      </c>
      <c r="L645" t="s">
        <v>1828</v>
      </c>
      <c r="M645" s="9">
        <v>215.47200000000001</v>
      </c>
    </row>
    <row r="646" spans="1:13" x14ac:dyDescent="0.35">
      <c r="A646" t="s">
        <v>2469</v>
      </c>
      <c r="B646">
        <f t="shared" si="10"/>
        <v>2024</v>
      </c>
      <c r="C646" s="8">
        <v>45334</v>
      </c>
      <c r="D646" t="s">
        <v>627</v>
      </c>
      <c r="E646" t="s">
        <v>1657</v>
      </c>
      <c r="F646" t="s">
        <v>1756</v>
      </c>
      <c r="G646" s="4">
        <v>1</v>
      </c>
      <c r="H646">
        <f>Sales_Fact__2[[#This Row],[Unit_Price]]*Sales_Fact__2[[#This Row],[Quantity]]</f>
        <v>172.04</v>
      </c>
      <c r="I646" s="9">
        <v>172.04</v>
      </c>
      <c r="J646" s="9">
        <f>Sales_Fact__2[[#This Row],[Unit_Price]]*Sales_Fact__2[[#This Row],[Quantity]]</f>
        <v>172.04</v>
      </c>
      <c r="K646">
        <v>0.04</v>
      </c>
      <c r="L646" t="s">
        <v>1825</v>
      </c>
      <c r="M646" s="9">
        <v>165.1584</v>
      </c>
    </row>
    <row r="647" spans="1:13" x14ac:dyDescent="0.35">
      <c r="A647" t="s">
        <v>2470</v>
      </c>
      <c r="B647">
        <f t="shared" si="10"/>
        <v>2024</v>
      </c>
      <c r="C647" s="8">
        <v>45333</v>
      </c>
      <c r="D647" t="s">
        <v>1439</v>
      </c>
      <c r="E647" t="s">
        <v>1655</v>
      </c>
      <c r="F647" t="s">
        <v>1756</v>
      </c>
      <c r="G647" s="4">
        <v>1</v>
      </c>
      <c r="H647">
        <f>Sales_Fact__2[[#This Row],[Unit_Price]]*Sales_Fact__2[[#This Row],[Quantity]]</f>
        <v>389.2</v>
      </c>
      <c r="I647" s="9">
        <v>389.2</v>
      </c>
      <c r="J647" s="9">
        <f>Sales_Fact__2[[#This Row],[Unit_Price]]*Sales_Fact__2[[#This Row],[Quantity]]</f>
        <v>389.2</v>
      </c>
      <c r="K647">
        <v>0.05</v>
      </c>
      <c r="L647" t="s">
        <v>1823</v>
      </c>
      <c r="M647" s="9">
        <v>369.74</v>
      </c>
    </row>
    <row r="648" spans="1:13" x14ac:dyDescent="0.35">
      <c r="A648" t="s">
        <v>2471</v>
      </c>
      <c r="B648">
        <f t="shared" si="10"/>
        <v>2025</v>
      </c>
      <c r="C648" s="8">
        <v>45778</v>
      </c>
      <c r="D648" t="s">
        <v>1421</v>
      </c>
      <c r="E648" t="s">
        <v>1701</v>
      </c>
      <c r="F648" t="s">
        <v>1796</v>
      </c>
      <c r="G648" s="4">
        <v>3</v>
      </c>
      <c r="H648">
        <f>Sales_Fact__2[[#This Row],[Unit_Price]]*Sales_Fact__2[[#This Row],[Quantity]]</f>
        <v>2597.88</v>
      </c>
      <c r="I648" s="9">
        <v>865.96</v>
      </c>
      <c r="J648" s="9">
        <f>Sales_Fact__2[[#This Row],[Unit_Price]]*Sales_Fact__2[[#This Row],[Quantity]]</f>
        <v>2597.88</v>
      </c>
      <c r="K648">
        <v>0.12</v>
      </c>
      <c r="L648" t="s">
        <v>1825</v>
      </c>
      <c r="M648" s="9">
        <v>2286.1343999999999</v>
      </c>
    </row>
    <row r="649" spans="1:13" x14ac:dyDescent="0.35">
      <c r="A649" t="s">
        <v>2472</v>
      </c>
      <c r="B649">
        <f t="shared" si="10"/>
        <v>2024</v>
      </c>
      <c r="C649" s="8">
        <v>45592</v>
      </c>
      <c r="D649" t="s">
        <v>561</v>
      </c>
      <c r="E649" t="s">
        <v>1585</v>
      </c>
      <c r="F649" t="s">
        <v>1756</v>
      </c>
      <c r="G649" s="4">
        <v>3</v>
      </c>
      <c r="H649">
        <f>Sales_Fact__2[[#This Row],[Unit_Price]]*Sales_Fact__2[[#This Row],[Quantity]]</f>
        <v>239.85000000000002</v>
      </c>
      <c r="I649" s="9">
        <v>79.95</v>
      </c>
      <c r="J649" s="9">
        <f>Sales_Fact__2[[#This Row],[Unit_Price]]*Sales_Fact__2[[#This Row],[Quantity]]</f>
        <v>239.85000000000002</v>
      </c>
      <c r="K649">
        <v>0.2</v>
      </c>
      <c r="L649" t="s">
        <v>1828</v>
      </c>
      <c r="M649" s="9">
        <v>191.88</v>
      </c>
    </row>
    <row r="650" spans="1:13" x14ac:dyDescent="0.35">
      <c r="A650" t="s">
        <v>2473</v>
      </c>
      <c r="B650">
        <f t="shared" si="10"/>
        <v>2023</v>
      </c>
      <c r="C650" s="8">
        <v>45259</v>
      </c>
      <c r="D650" t="s">
        <v>1189</v>
      </c>
      <c r="E650" t="s">
        <v>1599</v>
      </c>
      <c r="F650" t="s">
        <v>1778</v>
      </c>
      <c r="G650" s="4">
        <v>1</v>
      </c>
      <c r="H650">
        <f>Sales_Fact__2[[#This Row],[Unit_Price]]*Sales_Fact__2[[#This Row],[Quantity]]</f>
        <v>566.5</v>
      </c>
      <c r="I650" s="9">
        <v>566.5</v>
      </c>
      <c r="J650" s="9">
        <f>Sales_Fact__2[[#This Row],[Unit_Price]]*Sales_Fact__2[[#This Row],[Quantity]]</f>
        <v>566.5</v>
      </c>
      <c r="K650">
        <v>0.25</v>
      </c>
      <c r="L650" t="s">
        <v>1828</v>
      </c>
      <c r="M650" s="9">
        <v>424.875</v>
      </c>
    </row>
    <row r="651" spans="1:13" x14ac:dyDescent="0.35">
      <c r="A651" t="s">
        <v>2474</v>
      </c>
      <c r="B651">
        <f t="shared" si="10"/>
        <v>2025</v>
      </c>
      <c r="C651" s="8">
        <v>45801</v>
      </c>
      <c r="D651" t="s">
        <v>1251</v>
      </c>
      <c r="E651" t="s">
        <v>1589</v>
      </c>
      <c r="F651" t="s">
        <v>1751</v>
      </c>
      <c r="G651" s="4">
        <v>2</v>
      </c>
      <c r="H651">
        <f>Sales_Fact__2[[#This Row],[Unit_Price]]*Sales_Fact__2[[#This Row],[Quantity]]</f>
        <v>695.9</v>
      </c>
      <c r="I651" s="9">
        <v>347.95</v>
      </c>
      <c r="J651" s="9">
        <f>Sales_Fact__2[[#This Row],[Unit_Price]]*Sales_Fact__2[[#This Row],[Quantity]]</f>
        <v>695.9</v>
      </c>
      <c r="K651">
        <v>0.13</v>
      </c>
      <c r="L651" t="s">
        <v>1828</v>
      </c>
      <c r="M651" s="9">
        <v>605.43299999999999</v>
      </c>
    </row>
    <row r="652" spans="1:13" x14ac:dyDescent="0.35">
      <c r="A652" t="s">
        <v>2475</v>
      </c>
      <c r="B652">
        <f t="shared" si="10"/>
        <v>2024</v>
      </c>
      <c r="C652" s="8">
        <v>45347</v>
      </c>
      <c r="D652" t="s">
        <v>680</v>
      </c>
      <c r="E652" t="s">
        <v>1663</v>
      </c>
      <c r="F652" t="s">
        <v>1765</v>
      </c>
      <c r="G652" s="4">
        <v>2</v>
      </c>
      <c r="H652">
        <f>Sales_Fact__2[[#This Row],[Unit_Price]]*Sales_Fact__2[[#This Row],[Quantity]]</f>
        <v>501.66</v>
      </c>
      <c r="I652" s="9">
        <v>250.83</v>
      </c>
      <c r="J652" s="9">
        <f>Sales_Fact__2[[#This Row],[Unit_Price]]*Sales_Fact__2[[#This Row],[Quantity]]</f>
        <v>501.66</v>
      </c>
      <c r="K652">
        <v>0.15</v>
      </c>
      <c r="L652" t="s">
        <v>1825</v>
      </c>
      <c r="M652" s="9">
        <v>426.411</v>
      </c>
    </row>
    <row r="653" spans="1:13" x14ac:dyDescent="0.35">
      <c r="A653" t="s">
        <v>2476</v>
      </c>
      <c r="B653">
        <f t="shared" si="10"/>
        <v>2025</v>
      </c>
      <c r="C653" s="8">
        <v>45721</v>
      </c>
      <c r="D653" t="s">
        <v>501</v>
      </c>
      <c r="E653" t="s">
        <v>1689</v>
      </c>
      <c r="F653" t="s">
        <v>1756</v>
      </c>
      <c r="G653" s="4">
        <v>1</v>
      </c>
      <c r="H653">
        <f>Sales_Fact__2[[#This Row],[Unit_Price]]*Sales_Fact__2[[#This Row],[Quantity]]</f>
        <v>888.05</v>
      </c>
      <c r="I653" s="9">
        <v>888.05</v>
      </c>
      <c r="J653" s="9">
        <f>Sales_Fact__2[[#This Row],[Unit_Price]]*Sales_Fact__2[[#This Row],[Quantity]]</f>
        <v>888.05</v>
      </c>
      <c r="K653">
        <v>0.2</v>
      </c>
      <c r="L653" t="s">
        <v>1825</v>
      </c>
      <c r="M653" s="9">
        <v>710.44</v>
      </c>
    </row>
    <row r="654" spans="1:13" x14ac:dyDescent="0.35">
      <c r="A654" t="s">
        <v>2477</v>
      </c>
      <c r="B654">
        <f t="shared" si="10"/>
        <v>2024</v>
      </c>
      <c r="C654" s="8">
        <v>45531</v>
      </c>
      <c r="D654" t="s">
        <v>36</v>
      </c>
      <c r="E654" t="s">
        <v>1625</v>
      </c>
      <c r="F654" t="s">
        <v>1809</v>
      </c>
      <c r="G654" s="4">
        <v>2</v>
      </c>
      <c r="H654">
        <f>Sales_Fact__2[[#This Row],[Unit_Price]]*Sales_Fact__2[[#This Row],[Quantity]]</f>
        <v>1346.04</v>
      </c>
      <c r="I654" s="9">
        <v>673.02</v>
      </c>
      <c r="J654" s="9">
        <f>Sales_Fact__2[[#This Row],[Unit_Price]]*Sales_Fact__2[[#This Row],[Quantity]]</f>
        <v>1346.04</v>
      </c>
      <c r="K654">
        <v>0.11</v>
      </c>
      <c r="L654" t="s">
        <v>1825</v>
      </c>
      <c r="M654" s="9">
        <v>1197.9756</v>
      </c>
    </row>
    <row r="655" spans="1:13" x14ac:dyDescent="0.35">
      <c r="A655" t="s">
        <v>2478</v>
      </c>
      <c r="B655">
        <f t="shared" si="10"/>
        <v>2024</v>
      </c>
      <c r="C655" s="8">
        <v>45332</v>
      </c>
      <c r="D655" t="s">
        <v>1361</v>
      </c>
      <c r="E655" t="s">
        <v>1675</v>
      </c>
      <c r="F655" t="s">
        <v>1765</v>
      </c>
      <c r="G655" s="4">
        <v>2</v>
      </c>
      <c r="H655">
        <f>Sales_Fact__2[[#This Row],[Unit_Price]]*Sales_Fact__2[[#This Row],[Quantity]]</f>
        <v>985.24</v>
      </c>
      <c r="I655" s="9">
        <v>492.62</v>
      </c>
      <c r="J655" s="9">
        <f>Sales_Fact__2[[#This Row],[Unit_Price]]*Sales_Fact__2[[#This Row],[Quantity]]</f>
        <v>985.24</v>
      </c>
      <c r="K655">
        <v>0.26</v>
      </c>
      <c r="L655" t="s">
        <v>1828</v>
      </c>
      <c r="M655" s="9">
        <v>729.07759999999996</v>
      </c>
    </row>
    <row r="656" spans="1:13" x14ac:dyDescent="0.35">
      <c r="A656" t="s">
        <v>2479</v>
      </c>
      <c r="B656">
        <f t="shared" si="10"/>
        <v>2024</v>
      </c>
      <c r="C656" s="8">
        <v>45344</v>
      </c>
      <c r="D656" t="s">
        <v>1174</v>
      </c>
      <c r="E656" t="s">
        <v>1717</v>
      </c>
      <c r="F656" t="s">
        <v>1765</v>
      </c>
      <c r="G656" s="4">
        <v>4</v>
      </c>
      <c r="H656">
        <f>Sales_Fact__2[[#This Row],[Unit_Price]]*Sales_Fact__2[[#This Row],[Quantity]]</f>
        <v>3947.72</v>
      </c>
      <c r="I656" s="9">
        <v>986.93</v>
      </c>
      <c r="J656" s="9">
        <f>Sales_Fact__2[[#This Row],[Unit_Price]]*Sales_Fact__2[[#This Row],[Quantity]]</f>
        <v>3947.72</v>
      </c>
      <c r="K656">
        <v>0.01</v>
      </c>
      <c r="L656" t="s">
        <v>1823</v>
      </c>
      <c r="M656" s="9">
        <v>3908.2428</v>
      </c>
    </row>
    <row r="657" spans="1:13" x14ac:dyDescent="0.35">
      <c r="A657" t="s">
        <v>2480</v>
      </c>
      <c r="B657">
        <f t="shared" si="10"/>
        <v>2024</v>
      </c>
      <c r="C657" s="8">
        <v>45388</v>
      </c>
      <c r="D657" t="s">
        <v>1474</v>
      </c>
      <c r="E657" t="s">
        <v>1591</v>
      </c>
      <c r="F657" t="s">
        <v>1793</v>
      </c>
      <c r="G657" s="4">
        <v>4</v>
      </c>
      <c r="H657">
        <f>Sales_Fact__2[[#This Row],[Unit_Price]]*Sales_Fact__2[[#This Row],[Quantity]]</f>
        <v>1646.72</v>
      </c>
      <c r="I657" s="9">
        <v>411.68</v>
      </c>
      <c r="J657" s="9">
        <f>Sales_Fact__2[[#This Row],[Unit_Price]]*Sales_Fact__2[[#This Row],[Quantity]]</f>
        <v>1646.72</v>
      </c>
      <c r="K657">
        <v>0.06</v>
      </c>
      <c r="L657" t="s">
        <v>1825</v>
      </c>
      <c r="M657" s="9">
        <v>1547.9168</v>
      </c>
    </row>
    <row r="658" spans="1:13" x14ac:dyDescent="0.35">
      <c r="A658" t="s">
        <v>2481</v>
      </c>
      <c r="B658">
        <f t="shared" si="10"/>
        <v>2024</v>
      </c>
      <c r="C658" s="8">
        <v>45397</v>
      </c>
      <c r="D658" t="s">
        <v>710</v>
      </c>
      <c r="E658" t="s">
        <v>1619</v>
      </c>
      <c r="F658" t="s">
        <v>1806</v>
      </c>
      <c r="G658" s="4">
        <v>2</v>
      </c>
      <c r="H658">
        <f>Sales_Fact__2[[#This Row],[Unit_Price]]*Sales_Fact__2[[#This Row],[Quantity]]</f>
        <v>1275.1199999999999</v>
      </c>
      <c r="I658" s="9">
        <v>637.55999999999995</v>
      </c>
      <c r="J658" s="9">
        <f>Sales_Fact__2[[#This Row],[Unit_Price]]*Sales_Fact__2[[#This Row],[Quantity]]</f>
        <v>1275.1199999999999</v>
      </c>
      <c r="K658">
        <v>0.05</v>
      </c>
      <c r="L658" t="s">
        <v>1828</v>
      </c>
      <c r="M658" s="9">
        <v>1211.364</v>
      </c>
    </row>
    <row r="659" spans="1:13" x14ac:dyDescent="0.35">
      <c r="A659" t="s">
        <v>2482</v>
      </c>
      <c r="B659">
        <f t="shared" si="10"/>
        <v>2024</v>
      </c>
      <c r="C659" s="8">
        <v>45633</v>
      </c>
      <c r="D659" t="s">
        <v>67</v>
      </c>
      <c r="E659" t="s">
        <v>1573</v>
      </c>
      <c r="F659" t="s">
        <v>1765</v>
      </c>
      <c r="G659" s="4">
        <v>3</v>
      </c>
      <c r="H659">
        <f>Sales_Fact__2[[#This Row],[Unit_Price]]*Sales_Fact__2[[#This Row],[Quantity]]</f>
        <v>2120.61</v>
      </c>
      <c r="I659" s="9">
        <v>706.87</v>
      </c>
      <c r="J659" s="9">
        <f>Sales_Fact__2[[#This Row],[Unit_Price]]*Sales_Fact__2[[#This Row],[Quantity]]</f>
        <v>2120.61</v>
      </c>
      <c r="K659">
        <v>0.27</v>
      </c>
      <c r="L659" t="s">
        <v>1823</v>
      </c>
      <c r="M659" s="9">
        <v>1548.0453</v>
      </c>
    </row>
    <row r="660" spans="1:13" x14ac:dyDescent="0.35">
      <c r="A660" t="s">
        <v>2483</v>
      </c>
      <c r="B660">
        <f t="shared" si="10"/>
        <v>2024</v>
      </c>
      <c r="C660" s="8">
        <v>45629</v>
      </c>
      <c r="D660" t="s">
        <v>207</v>
      </c>
      <c r="E660" t="s">
        <v>1577</v>
      </c>
      <c r="F660" t="s">
        <v>1775</v>
      </c>
      <c r="G660" s="4">
        <v>2</v>
      </c>
      <c r="H660">
        <f>Sales_Fact__2[[#This Row],[Unit_Price]]*Sales_Fact__2[[#This Row],[Quantity]]</f>
        <v>1768.96</v>
      </c>
      <c r="I660" s="9">
        <v>884.48</v>
      </c>
      <c r="J660" s="9">
        <f>Sales_Fact__2[[#This Row],[Unit_Price]]*Sales_Fact__2[[#This Row],[Quantity]]</f>
        <v>1768.96</v>
      </c>
      <c r="K660">
        <v>0</v>
      </c>
      <c r="L660" t="s">
        <v>1828</v>
      </c>
      <c r="M660" s="9">
        <v>1768.96</v>
      </c>
    </row>
    <row r="661" spans="1:13" x14ac:dyDescent="0.35">
      <c r="A661" t="s">
        <v>2484</v>
      </c>
      <c r="B661">
        <f t="shared" si="10"/>
        <v>2023</v>
      </c>
      <c r="C661" s="8">
        <v>45291</v>
      </c>
      <c r="D661" t="s">
        <v>180</v>
      </c>
      <c r="E661" t="s">
        <v>1731</v>
      </c>
      <c r="F661" t="s">
        <v>1768</v>
      </c>
      <c r="G661" s="4">
        <v>3</v>
      </c>
      <c r="H661">
        <f>Sales_Fact__2[[#This Row],[Unit_Price]]*Sales_Fact__2[[#This Row],[Quantity]]</f>
        <v>2154.69</v>
      </c>
      <c r="I661" s="9">
        <v>718.23</v>
      </c>
      <c r="J661" s="9">
        <f>Sales_Fact__2[[#This Row],[Unit_Price]]*Sales_Fact__2[[#This Row],[Quantity]]</f>
        <v>2154.69</v>
      </c>
      <c r="K661">
        <v>0.19</v>
      </c>
      <c r="L661" t="s">
        <v>1825</v>
      </c>
      <c r="M661" s="9">
        <v>1745.2989</v>
      </c>
    </row>
    <row r="662" spans="1:13" x14ac:dyDescent="0.35">
      <c r="A662" t="s">
        <v>2485</v>
      </c>
      <c r="B662">
        <f t="shared" si="10"/>
        <v>2025</v>
      </c>
      <c r="C662" s="8">
        <v>45914</v>
      </c>
      <c r="D662" t="s">
        <v>594</v>
      </c>
      <c r="E662" t="s">
        <v>1727</v>
      </c>
      <c r="F662" t="s">
        <v>1809</v>
      </c>
      <c r="G662" s="4">
        <v>3</v>
      </c>
      <c r="H662">
        <f>Sales_Fact__2[[#This Row],[Unit_Price]]*Sales_Fact__2[[#This Row],[Quantity]]</f>
        <v>322.32</v>
      </c>
      <c r="I662" s="9">
        <v>107.44</v>
      </c>
      <c r="J662" s="9">
        <f>Sales_Fact__2[[#This Row],[Unit_Price]]*Sales_Fact__2[[#This Row],[Quantity]]</f>
        <v>322.32</v>
      </c>
      <c r="K662">
        <v>0.27</v>
      </c>
      <c r="L662" t="s">
        <v>1825</v>
      </c>
      <c r="M662" s="9">
        <v>235.2936</v>
      </c>
    </row>
    <row r="663" spans="1:13" x14ac:dyDescent="0.35">
      <c r="A663" t="s">
        <v>2486</v>
      </c>
      <c r="B663">
        <f t="shared" si="10"/>
        <v>2025</v>
      </c>
      <c r="C663" s="8">
        <v>45673</v>
      </c>
      <c r="D663" t="s">
        <v>210</v>
      </c>
      <c r="E663" t="s">
        <v>1639</v>
      </c>
      <c r="F663" t="s">
        <v>1765</v>
      </c>
      <c r="G663" s="4">
        <v>4</v>
      </c>
      <c r="H663">
        <f>Sales_Fact__2[[#This Row],[Unit_Price]]*Sales_Fact__2[[#This Row],[Quantity]]</f>
        <v>2435.88</v>
      </c>
      <c r="I663" s="9">
        <v>608.97</v>
      </c>
      <c r="J663" s="9">
        <f>Sales_Fact__2[[#This Row],[Unit_Price]]*Sales_Fact__2[[#This Row],[Quantity]]</f>
        <v>2435.88</v>
      </c>
      <c r="K663">
        <v>0.14000000000000001</v>
      </c>
      <c r="L663" t="s">
        <v>1828</v>
      </c>
      <c r="M663" s="9">
        <v>2094.8568</v>
      </c>
    </row>
    <row r="664" spans="1:13" x14ac:dyDescent="0.35">
      <c r="A664" t="s">
        <v>2487</v>
      </c>
      <c r="B664">
        <f t="shared" si="10"/>
        <v>2025</v>
      </c>
      <c r="C664" s="8">
        <v>45689</v>
      </c>
      <c r="D664" t="s">
        <v>1108</v>
      </c>
      <c r="E664" t="s">
        <v>1669</v>
      </c>
      <c r="F664" t="s">
        <v>1775</v>
      </c>
      <c r="G664" s="4">
        <v>3</v>
      </c>
      <c r="H664">
        <f>Sales_Fact__2[[#This Row],[Unit_Price]]*Sales_Fact__2[[#This Row],[Quantity]]</f>
        <v>781.37999999999988</v>
      </c>
      <c r="I664" s="9">
        <v>260.45999999999998</v>
      </c>
      <c r="J664" s="9">
        <f>Sales_Fact__2[[#This Row],[Unit_Price]]*Sales_Fact__2[[#This Row],[Quantity]]</f>
        <v>781.37999999999988</v>
      </c>
      <c r="K664">
        <v>0.09</v>
      </c>
      <c r="L664" t="s">
        <v>1823</v>
      </c>
      <c r="M664" s="9">
        <v>711.05579999999986</v>
      </c>
    </row>
    <row r="665" spans="1:13" x14ac:dyDescent="0.35">
      <c r="A665" t="s">
        <v>2488</v>
      </c>
      <c r="B665">
        <f t="shared" si="10"/>
        <v>2024</v>
      </c>
      <c r="C665" s="8">
        <v>45646</v>
      </c>
      <c r="D665" t="s">
        <v>424</v>
      </c>
      <c r="E665" t="s">
        <v>1591</v>
      </c>
      <c r="F665" t="s">
        <v>1775</v>
      </c>
      <c r="G665" s="4">
        <v>1</v>
      </c>
      <c r="H665">
        <f>Sales_Fact__2[[#This Row],[Unit_Price]]*Sales_Fact__2[[#This Row],[Quantity]]</f>
        <v>747.03</v>
      </c>
      <c r="I665" s="9">
        <v>747.03</v>
      </c>
      <c r="J665" s="9">
        <f>Sales_Fact__2[[#This Row],[Unit_Price]]*Sales_Fact__2[[#This Row],[Quantity]]</f>
        <v>747.03</v>
      </c>
      <c r="K665">
        <v>0.01</v>
      </c>
      <c r="L665" t="s">
        <v>1823</v>
      </c>
      <c r="M665" s="9">
        <v>739.55970000000002</v>
      </c>
    </row>
    <row r="666" spans="1:13" x14ac:dyDescent="0.35">
      <c r="A666" t="s">
        <v>2489</v>
      </c>
      <c r="B666">
        <f t="shared" si="10"/>
        <v>2024</v>
      </c>
      <c r="C666" s="8">
        <v>45475</v>
      </c>
      <c r="D666" t="s">
        <v>1256</v>
      </c>
      <c r="E666" t="s">
        <v>1579</v>
      </c>
      <c r="F666" t="s">
        <v>1781</v>
      </c>
      <c r="G666" s="4">
        <v>4</v>
      </c>
      <c r="H666">
        <f>Sales_Fact__2[[#This Row],[Unit_Price]]*Sales_Fact__2[[#This Row],[Quantity]]</f>
        <v>2803.52</v>
      </c>
      <c r="I666" s="9">
        <v>700.88</v>
      </c>
      <c r="J666" s="9">
        <f>Sales_Fact__2[[#This Row],[Unit_Price]]*Sales_Fact__2[[#This Row],[Quantity]]</f>
        <v>2803.52</v>
      </c>
      <c r="K666">
        <v>0.23</v>
      </c>
      <c r="L666" t="s">
        <v>1825</v>
      </c>
      <c r="M666" s="9">
        <v>2158.7103999999999</v>
      </c>
    </row>
    <row r="667" spans="1:13" x14ac:dyDescent="0.35">
      <c r="A667" t="s">
        <v>2490</v>
      </c>
      <c r="B667">
        <f t="shared" si="10"/>
        <v>2025</v>
      </c>
      <c r="C667" s="8">
        <v>45781</v>
      </c>
      <c r="D667" t="s">
        <v>184</v>
      </c>
      <c r="E667" t="s">
        <v>1737</v>
      </c>
      <c r="F667" t="s">
        <v>1798</v>
      </c>
      <c r="G667" s="4">
        <v>4</v>
      </c>
      <c r="H667">
        <f>Sales_Fact__2[[#This Row],[Unit_Price]]*Sales_Fact__2[[#This Row],[Quantity]]</f>
        <v>80.36</v>
      </c>
      <c r="I667" s="9">
        <v>20.09</v>
      </c>
      <c r="J667" s="9">
        <f>Sales_Fact__2[[#This Row],[Unit_Price]]*Sales_Fact__2[[#This Row],[Quantity]]</f>
        <v>80.36</v>
      </c>
      <c r="K667">
        <v>0.16</v>
      </c>
      <c r="L667" t="s">
        <v>1825</v>
      </c>
      <c r="M667" s="9">
        <v>67.502399999999994</v>
      </c>
    </row>
    <row r="668" spans="1:13" x14ac:dyDescent="0.35">
      <c r="A668" t="s">
        <v>2491</v>
      </c>
      <c r="B668">
        <f t="shared" si="10"/>
        <v>2024</v>
      </c>
      <c r="C668" s="8">
        <v>45654</v>
      </c>
      <c r="D668" t="s">
        <v>229</v>
      </c>
      <c r="E668" t="s">
        <v>1621</v>
      </c>
      <c r="F668" t="s">
        <v>1791</v>
      </c>
      <c r="G668" s="4">
        <v>3</v>
      </c>
      <c r="H668">
        <f>Sales_Fact__2[[#This Row],[Unit_Price]]*Sales_Fact__2[[#This Row],[Quantity]]</f>
        <v>2752.92</v>
      </c>
      <c r="I668" s="9">
        <v>917.64</v>
      </c>
      <c r="J668" s="9">
        <f>Sales_Fact__2[[#This Row],[Unit_Price]]*Sales_Fact__2[[#This Row],[Quantity]]</f>
        <v>2752.92</v>
      </c>
      <c r="K668">
        <v>0.24</v>
      </c>
      <c r="L668" t="s">
        <v>1825</v>
      </c>
      <c r="M668" s="9">
        <v>2092.2192</v>
      </c>
    </row>
    <row r="669" spans="1:13" x14ac:dyDescent="0.35">
      <c r="A669" t="s">
        <v>2492</v>
      </c>
      <c r="B669">
        <f t="shared" si="10"/>
        <v>2024</v>
      </c>
      <c r="C669" s="8">
        <v>45594</v>
      </c>
      <c r="D669" t="s">
        <v>194</v>
      </c>
      <c r="E669" t="s">
        <v>1589</v>
      </c>
      <c r="F669" t="s">
        <v>1751</v>
      </c>
      <c r="G669" s="4">
        <v>1</v>
      </c>
      <c r="H669">
        <f>Sales_Fact__2[[#This Row],[Unit_Price]]*Sales_Fact__2[[#This Row],[Quantity]]</f>
        <v>242.08</v>
      </c>
      <c r="I669" s="9">
        <v>242.08</v>
      </c>
      <c r="J669" s="9">
        <f>Sales_Fact__2[[#This Row],[Unit_Price]]*Sales_Fact__2[[#This Row],[Quantity]]</f>
        <v>242.08</v>
      </c>
      <c r="K669">
        <v>0.18</v>
      </c>
      <c r="L669" t="s">
        <v>1825</v>
      </c>
      <c r="M669" s="9">
        <v>198.50559999999999</v>
      </c>
    </row>
    <row r="670" spans="1:13" x14ac:dyDescent="0.35">
      <c r="A670" t="s">
        <v>2493</v>
      </c>
      <c r="B670">
        <f t="shared" si="10"/>
        <v>2024</v>
      </c>
      <c r="C670" s="8">
        <v>45581</v>
      </c>
      <c r="D670" t="s">
        <v>213</v>
      </c>
      <c r="E670" t="s">
        <v>1673</v>
      </c>
      <c r="F670" t="s">
        <v>1778</v>
      </c>
      <c r="G670" s="4">
        <v>1</v>
      </c>
      <c r="H670">
        <f>Sales_Fact__2[[#This Row],[Unit_Price]]*Sales_Fact__2[[#This Row],[Quantity]]</f>
        <v>536.67999999999995</v>
      </c>
      <c r="I670" s="9">
        <v>536.67999999999995</v>
      </c>
      <c r="J670" s="9">
        <f>Sales_Fact__2[[#This Row],[Unit_Price]]*Sales_Fact__2[[#This Row],[Quantity]]</f>
        <v>536.67999999999995</v>
      </c>
      <c r="K670">
        <v>0.27</v>
      </c>
      <c r="L670" t="s">
        <v>1823</v>
      </c>
      <c r="M670" s="9">
        <v>391.77640000000002</v>
      </c>
    </row>
    <row r="671" spans="1:13" x14ac:dyDescent="0.35">
      <c r="A671" t="s">
        <v>2494</v>
      </c>
      <c r="B671">
        <f t="shared" si="10"/>
        <v>2025</v>
      </c>
      <c r="C671" s="8">
        <v>45748</v>
      </c>
      <c r="D671" t="s">
        <v>337</v>
      </c>
      <c r="E671" t="s">
        <v>1605</v>
      </c>
      <c r="F671" t="s">
        <v>1768</v>
      </c>
      <c r="G671" s="4">
        <v>2</v>
      </c>
      <c r="H671">
        <f>Sales_Fact__2[[#This Row],[Unit_Price]]*Sales_Fact__2[[#This Row],[Quantity]]</f>
        <v>290.36</v>
      </c>
      <c r="I671" s="9">
        <v>145.18</v>
      </c>
      <c r="J671" s="9">
        <f>Sales_Fact__2[[#This Row],[Unit_Price]]*Sales_Fact__2[[#This Row],[Quantity]]</f>
        <v>290.36</v>
      </c>
      <c r="K671">
        <v>0.26</v>
      </c>
      <c r="L671" t="s">
        <v>1825</v>
      </c>
      <c r="M671" s="9">
        <v>214.8664</v>
      </c>
    </row>
    <row r="672" spans="1:13" x14ac:dyDescent="0.35">
      <c r="A672" t="s">
        <v>2495</v>
      </c>
      <c r="B672">
        <f t="shared" si="10"/>
        <v>2024</v>
      </c>
      <c r="C672" s="8">
        <v>45369</v>
      </c>
      <c r="D672" t="s">
        <v>715</v>
      </c>
      <c r="E672" t="s">
        <v>1681</v>
      </c>
      <c r="F672" t="s">
        <v>1768</v>
      </c>
      <c r="G672" s="4">
        <v>2</v>
      </c>
      <c r="H672">
        <f>Sales_Fact__2[[#This Row],[Unit_Price]]*Sales_Fact__2[[#This Row],[Quantity]]</f>
        <v>265.54000000000002</v>
      </c>
      <c r="I672" s="9">
        <v>132.77000000000001</v>
      </c>
      <c r="J672" s="9">
        <f>Sales_Fact__2[[#This Row],[Unit_Price]]*Sales_Fact__2[[#This Row],[Quantity]]</f>
        <v>265.54000000000002</v>
      </c>
      <c r="K672">
        <v>0.13</v>
      </c>
      <c r="L672" t="s">
        <v>1828</v>
      </c>
      <c r="M672" s="9">
        <v>231.0198</v>
      </c>
    </row>
    <row r="673" spans="1:13" x14ac:dyDescent="0.35">
      <c r="A673" t="s">
        <v>2496</v>
      </c>
      <c r="B673">
        <f t="shared" si="10"/>
        <v>2025</v>
      </c>
      <c r="C673" s="8">
        <v>45701</v>
      </c>
      <c r="D673" t="s">
        <v>63</v>
      </c>
      <c r="E673" t="s">
        <v>1629</v>
      </c>
      <c r="F673" t="s">
        <v>1785</v>
      </c>
      <c r="G673" s="4">
        <v>4</v>
      </c>
      <c r="H673">
        <f>Sales_Fact__2[[#This Row],[Unit_Price]]*Sales_Fact__2[[#This Row],[Quantity]]</f>
        <v>2728.44</v>
      </c>
      <c r="I673" s="9">
        <v>682.11</v>
      </c>
      <c r="J673" s="9">
        <f>Sales_Fact__2[[#This Row],[Unit_Price]]*Sales_Fact__2[[#This Row],[Quantity]]</f>
        <v>2728.44</v>
      </c>
      <c r="K673">
        <v>0.14000000000000001</v>
      </c>
      <c r="L673" t="s">
        <v>1823</v>
      </c>
      <c r="M673" s="9">
        <v>2346.4584</v>
      </c>
    </row>
    <row r="674" spans="1:13" x14ac:dyDescent="0.35">
      <c r="A674" t="s">
        <v>2497</v>
      </c>
      <c r="B674">
        <f t="shared" si="10"/>
        <v>2024</v>
      </c>
      <c r="C674" s="8">
        <v>45510</v>
      </c>
      <c r="D674" t="s">
        <v>1494</v>
      </c>
      <c r="E674" t="s">
        <v>1627</v>
      </c>
      <c r="F674" t="s">
        <v>1806</v>
      </c>
      <c r="G674" s="4">
        <v>4</v>
      </c>
      <c r="H674">
        <f>Sales_Fact__2[[#This Row],[Unit_Price]]*Sales_Fact__2[[#This Row],[Quantity]]</f>
        <v>2011.8</v>
      </c>
      <c r="I674" s="9">
        <v>502.95</v>
      </c>
      <c r="J674" s="9">
        <f>Sales_Fact__2[[#This Row],[Unit_Price]]*Sales_Fact__2[[#This Row],[Quantity]]</f>
        <v>2011.8</v>
      </c>
      <c r="K674">
        <v>0.14000000000000001</v>
      </c>
      <c r="L674" t="s">
        <v>1828</v>
      </c>
      <c r="M674" s="9">
        <v>1730.1479999999999</v>
      </c>
    </row>
    <row r="675" spans="1:13" x14ac:dyDescent="0.35">
      <c r="A675" t="s">
        <v>2498</v>
      </c>
      <c r="B675">
        <f t="shared" si="10"/>
        <v>2024</v>
      </c>
      <c r="C675" s="8">
        <v>45538</v>
      </c>
      <c r="D675" t="s">
        <v>751</v>
      </c>
      <c r="E675" t="s">
        <v>1621</v>
      </c>
      <c r="F675" t="s">
        <v>1803</v>
      </c>
      <c r="G675" s="4">
        <v>2</v>
      </c>
      <c r="H675">
        <f>Sales_Fact__2[[#This Row],[Unit_Price]]*Sales_Fact__2[[#This Row],[Quantity]]</f>
        <v>944.16</v>
      </c>
      <c r="I675" s="9">
        <v>472.08</v>
      </c>
      <c r="J675" s="9">
        <f>Sales_Fact__2[[#This Row],[Unit_Price]]*Sales_Fact__2[[#This Row],[Quantity]]</f>
        <v>944.16</v>
      </c>
      <c r="K675">
        <v>7.0000000000000007E-2</v>
      </c>
      <c r="L675" t="s">
        <v>1823</v>
      </c>
      <c r="M675" s="9">
        <v>878.0687999999999</v>
      </c>
    </row>
    <row r="676" spans="1:13" x14ac:dyDescent="0.35">
      <c r="A676" t="s">
        <v>2499</v>
      </c>
      <c r="B676">
        <f t="shared" si="10"/>
        <v>2025</v>
      </c>
      <c r="C676" s="8">
        <v>45665</v>
      </c>
      <c r="D676" t="s">
        <v>1457</v>
      </c>
      <c r="E676" t="s">
        <v>1661</v>
      </c>
      <c r="F676" t="s">
        <v>1806</v>
      </c>
      <c r="G676" s="4">
        <v>2</v>
      </c>
      <c r="H676">
        <f>Sales_Fact__2[[#This Row],[Unit_Price]]*Sales_Fact__2[[#This Row],[Quantity]]</f>
        <v>436.22</v>
      </c>
      <c r="I676" s="9">
        <v>218.11</v>
      </c>
      <c r="J676" s="9">
        <f>Sales_Fact__2[[#This Row],[Unit_Price]]*Sales_Fact__2[[#This Row],[Quantity]]</f>
        <v>436.22</v>
      </c>
      <c r="K676">
        <v>0.02</v>
      </c>
      <c r="L676" t="s">
        <v>1828</v>
      </c>
      <c r="M676" s="9">
        <v>427.49560000000002</v>
      </c>
    </row>
    <row r="677" spans="1:13" x14ac:dyDescent="0.35">
      <c r="A677" t="s">
        <v>2500</v>
      </c>
      <c r="B677">
        <f t="shared" si="10"/>
        <v>2025</v>
      </c>
      <c r="C677" s="8">
        <v>45859</v>
      </c>
      <c r="D677" t="s">
        <v>213</v>
      </c>
      <c r="E677" t="s">
        <v>1545</v>
      </c>
      <c r="F677" t="s">
        <v>1775</v>
      </c>
      <c r="G677" s="4">
        <v>4</v>
      </c>
      <c r="H677">
        <f>Sales_Fact__2[[#This Row],[Unit_Price]]*Sales_Fact__2[[#This Row],[Quantity]]</f>
        <v>3382.32</v>
      </c>
      <c r="I677" s="9">
        <v>845.58</v>
      </c>
      <c r="J677" s="9">
        <f>Sales_Fact__2[[#This Row],[Unit_Price]]*Sales_Fact__2[[#This Row],[Quantity]]</f>
        <v>3382.32</v>
      </c>
      <c r="K677">
        <v>0.06</v>
      </c>
      <c r="L677" t="s">
        <v>1825</v>
      </c>
      <c r="M677" s="9">
        <v>3179.3807999999999</v>
      </c>
    </row>
    <row r="678" spans="1:13" x14ac:dyDescent="0.35">
      <c r="A678" t="s">
        <v>2501</v>
      </c>
      <c r="B678">
        <f t="shared" si="10"/>
        <v>2023</v>
      </c>
      <c r="C678" s="8">
        <v>45255</v>
      </c>
      <c r="D678" t="s">
        <v>440</v>
      </c>
      <c r="E678" t="s">
        <v>1707</v>
      </c>
      <c r="F678" t="s">
        <v>1760</v>
      </c>
      <c r="G678" s="4">
        <v>2</v>
      </c>
      <c r="H678">
        <f>Sales_Fact__2[[#This Row],[Unit_Price]]*Sales_Fact__2[[#This Row],[Quantity]]</f>
        <v>222.56</v>
      </c>
      <c r="I678" s="9">
        <v>111.28</v>
      </c>
      <c r="J678" s="9">
        <f>Sales_Fact__2[[#This Row],[Unit_Price]]*Sales_Fact__2[[#This Row],[Quantity]]</f>
        <v>222.56</v>
      </c>
      <c r="K678">
        <v>0.14000000000000001</v>
      </c>
      <c r="L678" t="s">
        <v>1823</v>
      </c>
      <c r="M678" s="9">
        <v>191.4016</v>
      </c>
    </row>
    <row r="679" spans="1:13" x14ac:dyDescent="0.35">
      <c r="A679" t="s">
        <v>2502</v>
      </c>
      <c r="B679">
        <f t="shared" si="10"/>
        <v>2025</v>
      </c>
      <c r="C679" s="8">
        <v>45842</v>
      </c>
      <c r="D679" t="s">
        <v>584</v>
      </c>
      <c r="E679" t="s">
        <v>1665</v>
      </c>
      <c r="F679" t="s">
        <v>1798</v>
      </c>
      <c r="G679" s="4">
        <v>2</v>
      </c>
      <c r="H679">
        <f>Sales_Fact__2[[#This Row],[Unit_Price]]*Sales_Fact__2[[#This Row],[Quantity]]</f>
        <v>74.42</v>
      </c>
      <c r="I679" s="9">
        <v>37.21</v>
      </c>
      <c r="J679" s="9">
        <f>Sales_Fact__2[[#This Row],[Unit_Price]]*Sales_Fact__2[[#This Row],[Quantity]]</f>
        <v>74.42</v>
      </c>
      <c r="K679">
        <v>0.19</v>
      </c>
      <c r="L679" t="s">
        <v>1823</v>
      </c>
      <c r="M679" s="9">
        <v>60.280200000000008</v>
      </c>
    </row>
    <row r="680" spans="1:13" x14ac:dyDescent="0.35">
      <c r="A680" t="s">
        <v>2503</v>
      </c>
      <c r="B680">
        <f t="shared" si="10"/>
        <v>2023</v>
      </c>
      <c r="C680" s="8">
        <v>45220</v>
      </c>
      <c r="D680" t="s">
        <v>1294</v>
      </c>
      <c r="E680" t="s">
        <v>1671</v>
      </c>
      <c r="F680" t="s">
        <v>1796</v>
      </c>
      <c r="G680" s="4">
        <v>1</v>
      </c>
      <c r="H680">
        <f>Sales_Fact__2[[#This Row],[Unit_Price]]*Sales_Fact__2[[#This Row],[Quantity]]</f>
        <v>331.73</v>
      </c>
      <c r="I680" s="9">
        <v>331.73</v>
      </c>
      <c r="J680" s="9">
        <f>Sales_Fact__2[[#This Row],[Unit_Price]]*Sales_Fact__2[[#This Row],[Quantity]]</f>
        <v>331.73</v>
      </c>
      <c r="K680">
        <v>0.04</v>
      </c>
      <c r="L680" t="s">
        <v>1823</v>
      </c>
      <c r="M680" s="9">
        <v>318.46080000000001</v>
      </c>
    </row>
    <row r="681" spans="1:13" x14ac:dyDescent="0.35">
      <c r="A681" t="s">
        <v>2504</v>
      </c>
      <c r="B681">
        <f t="shared" si="10"/>
        <v>2023</v>
      </c>
      <c r="C681" s="8">
        <v>45273</v>
      </c>
      <c r="D681" t="s">
        <v>1138</v>
      </c>
      <c r="E681" t="s">
        <v>1687</v>
      </c>
      <c r="F681" t="s">
        <v>1793</v>
      </c>
      <c r="G681" s="4">
        <v>3</v>
      </c>
      <c r="H681">
        <f>Sales_Fact__2[[#This Row],[Unit_Price]]*Sales_Fact__2[[#This Row],[Quantity]]</f>
        <v>920.12999999999988</v>
      </c>
      <c r="I681" s="9">
        <v>306.70999999999998</v>
      </c>
      <c r="J681" s="9">
        <f>Sales_Fact__2[[#This Row],[Unit_Price]]*Sales_Fact__2[[#This Row],[Quantity]]</f>
        <v>920.12999999999988</v>
      </c>
      <c r="K681">
        <v>0.09</v>
      </c>
      <c r="L681" t="s">
        <v>1825</v>
      </c>
      <c r="M681" s="9">
        <v>837.31829999999979</v>
      </c>
    </row>
    <row r="682" spans="1:13" x14ac:dyDescent="0.35">
      <c r="A682" t="s">
        <v>2505</v>
      </c>
      <c r="B682">
        <f t="shared" si="10"/>
        <v>2024</v>
      </c>
      <c r="C682" s="8">
        <v>45456</v>
      </c>
      <c r="D682" t="s">
        <v>859</v>
      </c>
      <c r="E682" t="s">
        <v>1597</v>
      </c>
      <c r="F682" t="s">
        <v>1775</v>
      </c>
      <c r="G682" s="4">
        <v>4</v>
      </c>
      <c r="H682">
        <f>Sales_Fact__2[[#This Row],[Unit_Price]]*Sales_Fact__2[[#This Row],[Quantity]]</f>
        <v>1939.68</v>
      </c>
      <c r="I682" s="9">
        <v>484.92</v>
      </c>
      <c r="J682" s="9">
        <f>Sales_Fact__2[[#This Row],[Unit_Price]]*Sales_Fact__2[[#This Row],[Quantity]]</f>
        <v>1939.68</v>
      </c>
      <c r="K682">
        <v>0.28000000000000003</v>
      </c>
      <c r="L682" t="s">
        <v>1825</v>
      </c>
      <c r="M682" s="9">
        <v>1396.5696</v>
      </c>
    </row>
    <row r="683" spans="1:13" x14ac:dyDescent="0.35">
      <c r="A683" t="s">
        <v>2506</v>
      </c>
      <c r="B683">
        <f t="shared" si="10"/>
        <v>2024</v>
      </c>
      <c r="C683" s="8">
        <v>45292</v>
      </c>
      <c r="D683" t="s">
        <v>167</v>
      </c>
      <c r="E683" t="s">
        <v>1647</v>
      </c>
      <c r="F683" t="s">
        <v>1772</v>
      </c>
      <c r="G683" s="4">
        <v>2</v>
      </c>
      <c r="H683">
        <f>Sales_Fact__2[[#This Row],[Unit_Price]]*Sales_Fact__2[[#This Row],[Quantity]]</f>
        <v>84.08</v>
      </c>
      <c r="I683" s="9">
        <v>42.04</v>
      </c>
      <c r="J683" s="9">
        <f>Sales_Fact__2[[#This Row],[Unit_Price]]*Sales_Fact__2[[#This Row],[Quantity]]</f>
        <v>84.08</v>
      </c>
      <c r="K683">
        <v>7.0000000000000007E-2</v>
      </c>
      <c r="L683" t="s">
        <v>1823</v>
      </c>
      <c r="M683" s="9">
        <v>78.194399999999987</v>
      </c>
    </row>
    <row r="684" spans="1:13" x14ac:dyDescent="0.35">
      <c r="A684" t="s">
        <v>2507</v>
      </c>
      <c r="B684">
        <f t="shared" si="10"/>
        <v>2023</v>
      </c>
      <c r="C684" s="8">
        <v>45278</v>
      </c>
      <c r="D684" t="s">
        <v>892</v>
      </c>
      <c r="E684" t="s">
        <v>1657</v>
      </c>
      <c r="F684" t="s">
        <v>1775</v>
      </c>
      <c r="G684" s="4">
        <v>3</v>
      </c>
      <c r="H684">
        <f>Sales_Fact__2[[#This Row],[Unit_Price]]*Sales_Fact__2[[#This Row],[Quantity]]</f>
        <v>1798.44</v>
      </c>
      <c r="I684" s="9">
        <v>599.48</v>
      </c>
      <c r="J684" s="9">
        <f>Sales_Fact__2[[#This Row],[Unit_Price]]*Sales_Fact__2[[#This Row],[Quantity]]</f>
        <v>1798.44</v>
      </c>
      <c r="K684">
        <v>0.22</v>
      </c>
      <c r="L684" t="s">
        <v>1825</v>
      </c>
      <c r="M684" s="9">
        <v>1402.7832000000001</v>
      </c>
    </row>
    <row r="685" spans="1:13" x14ac:dyDescent="0.35">
      <c r="A685" t="s">
        <v>2508</v>
      </c>
      <c r="B685">
        <f t="shared" si="10"/>
        <v>2023</v>
      </c>
      <c r="C685" s="8">
        <v>45232</v>
      </c>
      <c r="D685" t="s">
        <v>1117</v>
      </c>
      <c r="E685" t="s">
        <v>1581</v>
      </c>
      <c r="F685" t="s">
        <v>1756</v>
      </c>
      <c r="G685" s="4">
        <v>3</v>
      </c>
      <c r="H685">
        <f>Sales_Fact__2[[#This Row],[Unit_Price]]*Sales_Fact__2[[#This Row],[Quantity]]</f>
        <v>1204.26</v>
      </c>
      <c r="I685" s="9">
        <v>401.42</v>
      </c>
      <c r="J685" s="9">
        <f>Sales_Fact__2[[#This Row],[Unit_Price]]*Sales_Fact__2[[#This Row],[Quantity]]</f>
        <v>1204.26</v>
      </c>
      <c r="K685">
        <v>0.01</v>
      </c>
      <c r="L685" t="s">
        <v>1828</v>
      </c>
      <c r="M685" s="9">
        <v>1192.2174</v>
      </c>
    </row>
    <row r="686" spans="1:13" x14ac:dyDescent="0.35">
      <c r="A686" t="s">
        <v>2509</v>
      </c>
      <c r="B686">
        <f t="shared" si="10"/>
        <v>2025</v>
      </c>
      <c r="C686" s="8">
        <v>45907</v>
      </c>
      <c r="D686" t="s">
        <v>630</v>
      </c>
      <c r="E686" t="s">
        <v>1639</v>
      </c>
      <c r="F686" t="s">
        <v>1781</v>
      </c>
      <c r="G686" s="4">
        <v>4</v>
      </c>
      <c r="H686">
        <f>Sales_Fact__2[[#This Row],[Unit_Price]]*Sales_Fact__2[[#This Row],[Quantity]]</f>
        <v>1770.16</v>
      </c>
      <c r="I686" s="9">
        <v>442.54</v>
      </c>
      <c r="J686" s="9">
        <f>Sales_Fact__2[[#This Row],[Unit_Price]]*Sales_Fact__2[[#This Row],[Quantity]]</f>
        <v>1770.16</v>
      </c>
      <c r="K686">
        <v>0.06</v>
      </c>
      <c r="L686" t="s">
        <v>1823</v>
      </c>
      <c r="M686" s="9">
        <v>1663.9503999999999</v>
      </c>
    </row>
    <row r="687" spans="1:13" x14ac:dyDescent="0.35">
      <c r="A687" t="s">
        <v>2510</v>
      </c>
      <c r="B687">
        <f t="shared" si="10"/>
        <v>2023</v>
      </c>
      <c r="C687" s="8">
        <v>45270</v>
      </c>
      <c r="D687" t="s">
        <v>1407</v>
      </c>
      <c r="E687" t="s">
        <v>1723</v>
      </c>
      <c r="F687" t="s">
        <v>1796</v>
      </c>
      <c r="G687" s="4">
        <v>4</v>
      </c>
      <c r="H687">
        <f>Sales_Fact__2[[#This Row],[Unit_Price]]*Sales_Fact__2[[#This Row],[Quantity]]</f>
        <v>1805.64</v>
      </c>
      <c r="I687" s="9">
        <v>451.41</v>
      </c>
      <c r="J687" s="9">
        <f>Sales_Fact__2[[#This Row],[Unit_Price]]*Sales_Fact__2[[#This Row],[Quantity]]</f>
        <v>1805.64</v>
      </c>
      <c r="K687">
        <v>0.06</v>
      </c>
      <c r="L687" t="s">
        <v>1825</v>
      </c>
      <c r="M687" s="9">
        <v>1697.3016</v>
      </c>
    </row>
    <row r="688" spans="1:13" x14ac:dyDescent="0.35">
      <c r="A688" t="s">
        <v>2511</v>
      </c>
      <c r="B688">
        <f t="shared" si="10"/>
        <v>2025</v>
      </c>
      <c r="C688" s="8">
        <v>45942</v>
      </c>
      <c r="D688" t="s">
        <v>845</v>
      </c>
      <c r="E688" t="s">
        <v>1729</v>
      </c>
      <c r="F688" t="s">
        <v>1785</v>
      </c>
      <c r="G688" s="4">
        <v>4</v>
      </c>
      <c r="H688">
        <f>Sales_Fact__2[[#This Row],[Unit_Price]]*Sales_Fact__2[[#This Row],[Quantity]]</f>
        <v>2188.84</v>
      </c>
      <c r="I688" s="9">
        <v>547.21</v>
      </c>
      <c r="J688" s="9">
        <f>Sales_Fact__2[[#This Row],[Unit_Price]]*Sales_Fact__2[[#This Row],[Quantity]]</f>
        <v>2188.84</v>
      </c>
      <c r="K688">
        <v>0.25</v>
      </c>
      <c r="L688" t="s">
        <v>1823</v>
      </c>
      <c r="M688" s="9">
        <v>1641.63</v>
      </c>
    </row>
    <row r="689" spans="1:13" x14ac:dyDescent="0.35">
      <c r="A689" t="s">
        <v>2512</v>
      </c>
      <c r="B689">
        <f t="shared" si="10"/>
        <v>2025</v>
      </c>
      <c r="C689" s="8">
        <v>45750</v>
      </c>
      <c r="D689" t="s">
        <v>662</v>
      </c>
      <c r="E689" t="s">
        <v>1721</v>
      </c>
      <c r="F689" t="s">
        <v>1768</v>
      </c>
      <c r="G689" s="4">
        <v>1</v>
      </c>
      <c r="H689">
        <f>Sales_Fact__2[[#This Row],[Unit_Price]]*Sales_Fact__2[[#This Row],[Quantity]]</f>
        <v>979.28</v>
      </c>
      <c r="I689" s="9">
        <v>979.28</v>
      </c>
      <c r="J689" s="9">
        <f>Sales_Fact__2[[#This Row],[Unit_Price]]*Sales_Fact__2[[#This Row],[Quantity]]</f>
        <v>979.28</v>
      </c>
      <c r="K689">
        <v>0.2</v>
      </c>
      <c r="L689" t="s">
        <v>1825</v>
      </c>
      <c r="M689" s="9">
        <v>783.42399999999998</v>
      </c>
    </row>
    <row r="690" spans="1:13" x14ac:dyDescent="0.35">
      <c r="A690" t="s">
        <v>2513</v>
      </c>
      <c r="B690">
        <f t="shared" si="10"/>
        <v>2024</v>
      </c>
      <c r="C690" s="8">
        <v>45300</v>
      </c>
      <c r="D690" t="s">
        <v>1430</v>
      </c>
      <c r="E690" t="s">
        <v>1659</v>
      </c>
      <c r="F690" t="s">
        <v>1778</v>
      </c>
      <c r="G690" s="4">
        <v>4</v>
      </c>
      <c r="H690">
        <f>Sales_Fact__2[[#This Row],[Unit_Price]]*Sales_Fact__2[[#This Row],[Quantity]]</f>
        <v>1054.3599999999999</v>
      </c>
      <c r="I690" s="9">
        <v>263.58999999999997</v>
      </c>
      <c r="J690" s="9">
        <f>Sales_Fact__2[[#This Row],[Unit_Price]]*Sales_Fact__2[[#This Row],[Quantity]]</f>
        <v>1054.3599999999999</v>
      </c>
      <c r="K690">
        <v>0.04</v>
      </c>
      <c r="L690" t="s">
        <v>1823</v>
      </c>
      <c r="M690" s="9">
        <v>1012.1856</v>
      </c>
    </row>
    <row r="691" spans="1:13" x14ac:dyDescent="0.35">
      <c r="A691" t="s">
        <v>2514</v>
      </c>
      <c r="B691">
        <f t="shared" si="10"/>
        <v>2025</v>
      </c>
      <c r="C691" s="8">
        <v>45876</v>
      </c>
      <c r="D691" t="s">
        <v>20</v>
      </c>
      <c r="E691" t="s">
        <v>1655</v>
      </c>
      <c r="F691" t="s">
        <v>1772</v>
      </c>
      <c r="G691" s="4">
        <v>1</v>
      </c>
      <c r="H691">
        <f>Sales_Fact__2[[#This Row],[Unit_Price]]*Sales_Fact__2[[#This Row],[Quantity]]</f>
        <v>692.75</v>
      </c>
      <c r="I691" s="9">
        <v>692.75</v>
      </c>
      <c r="J691" s="9">
        <f>Sales_Fact__2[[#This Row],[Unit_Price]]*Sales_Fact__2[[#This Row],[Quantity]]</f>
        <v>692.75</v>
      </c>
      <c r="K691">
        <v>0.11</v>
      </c>
      <c r="L691" t="s">
        <v>1828</v>
      </c>
      <c r="M691" s="9">
        <v>616.54750000000001</v>
      </c>
    </row>
    <row r="692" spans="1:13" x14ac:dyDescent="0.35">
      <c r="A692" t="s">
        <v>2515</v>
      </c>
      <c r="B692">
        <f t="shared" si="10"/>
        <v>2024</v>
      </c>
      <c r="C692" s="8">
        <v>45301</v>
      </c>
      <c r="D692" t="s">
        <v>543</v>
      </c>
      <c r="E692" t="s">
        <v>1673</v>
      </c>
      <c r="F692" t="s">
        <v>1765</v>
      </c>
      <c r="G692" s="4">
        <v>3</v>
      </c>
      <c r="H692">
        <f>Sales_Fact__2[[#This Row],[Unit_Price]]*Sales_Fact__2[[#This Row],[Quantity]]</f>
        <v>428.49</v>
      </c>
      <c r="I692" s="9">
        <v>142.83000000000001</v>
      </c>
      <c r="J692" s="9">
        <f>Sales_Fact__2[[#This Row],[Unit_Price]]*Sales_Fact__2[[#This Row],[Quantity]]</f>
        <v>428.49</v>
      </c>
      <c r="K692">
        <v>0.01</v>
      </c>
      <c r="L692" t="s">
        <v>1823</v>
      </c>
      <c r="M692" s="9">
        <v>424.20510000000002</v>
      </c>
    </row>
    <row r="693" spans="1:13" x14ac:dyDescent="0.35">
      <c r="A693" t="s">
        <v>2516</v>
      </c>
      <c r="B693">
        <f t="shared" si="10"/>
        <v>2025</v>
      </c>
      <c r="C693" s="8">
        <v>45857</v>
      </c>
      <c r="D693" t="s">
        <v>427</v>
      </c>
      <c r="E693" t="s">
        <v>1591</v>
      </c>
      <c r="F693" t="s">
        <v>1760</v>
      </c>
      <c r="G693" s="4">
        <v>2</v>
      </c>
      <c r="H693">
        <f>Sales_Fact__2[[#This Row],[Unit_Price]]*Sales_Fact__2[[#This Row],[Quantity]]</f>
        <v>838.5</v>
      </c>
      <c r="I693" s="9">
        <v>419.25</v>
      </c>
      <c r="J693" s="9">
        <f>Sales_Fact__2[[#This Row],[Unit_Price]]*Sales_Fact__2[[#This Row],[Quantity]]</f>
        <v>838.5</v>
      </c>
      <c r="K693">
        <v>0.17</v>
      </c>
      <c r="L693" t="s">
        <v>1825</v>
      </c>
      <c r="M693" s="9">
        <v>695.95499999999993</v>
      </c>
    </row>
    <row r="694" spans="1:13" x14ac:dyDescent="0.35">
      <c r="A694" t="s">
        <v>2517</v>
      </c>
      <c r="B694">
        <f t="shared" si="10"/>
        <v>2024</v>
      </c>
      <c r="C694" s="8">
        <v>45650</v>
      </c>
      <c r="D694" t="s">
        <v>769</v>
      </c>
      <c r="E694" t="s">
        <v>1599</v>
      </c>
      <c r="F694" t="s">
        <v>1812</v>
      </c>
      <c r="G694" s="4">
        <v>2</v>
      </c>
      <c r="H694">
        <f>Sales_Fact__2[[#This Row],[Unit_Price]]*Sales_Fact__2[[#This Row],[Quantity]]</f>
        <v>1601.68</v>
      </c>
      <c r="I694" s="9">
        <v>800.84</v>
      </c>
      <c r="J694" s="9">
        <f>Sales_Fact__2[[#This Row],[Unit_Price]]*Sales_Fact__2[[#This Row],[Quantity]]</f>
        <v>1601.68</v>
      </c>
      <c r="K694">
        <v>0.27</v>
      </c>
      <c r="L694" t="s">
        <v>1828</v>
      </c>
      <c r="M694" s="9">
        <v>1169.2264</v>
      </c>
    </row>
    <row r="695" spans="1:13" x14ac:dyDescent="0.35">
      <c r="A695" t="s">
        <v>2518</v>
      </c>
      <c r="B695">
        <f t="shared" si="10"/>
        <v>2024</v>
      </c>
      <c r="C695" s="8">
        <v>45520</v>
      </c>
      <c r="D695" t="s">
        <v>14</v>
      </c>
      <c r="E695" t="s">
        <v>1643</v>
      </c>
      <c r="F695" t="s">
        <v>1760</v>
      </c>
      <c r="G695" s="4">
        <v>1</v>
      </c>
      <c r="H695">
        <f>Sales_Fact__2[[#This Row],[Unit_Price]]*Sales_Fact__2[[#This Row],[Quantity]]</f>
        <v>301.24</v>
      </c>
      <c r="I695" s="9">
        <v>301.24</v>
      </c>
      <c r="J695" s="9">
        <f>Sales_Fact__2[[#This Row],[Unit_Price]]*Sales_Fact__2[[#This Row],[Quantity]]</f>
        <v>301.24</v>
      </c>
      <c r="K695">
        <v>0.11</v>
      </c>
      <c r="L695" t="s">
        <v>1825</v>
      </c>
      <c r="M695" s="9">
        <v>268.10359999999997</v>
      </c>
    </row>
    <row r="696" spans="1:13" x14ac:dyDescent="0.35">
      <c r="A696" t="s">
        <v>2519</v>
      </c>
      <c r="B696">
        <f t="shared" si="10"/>
        <v>2024</v>
      </c>
      <c r="C696" s="8">
        <v>45497</v>
      </c>
      <c r="D696" t="s">
        <v>913</v>
      </c>
      <c r="E696" t="s">
        <v>1717</v>
      </c>
      <c r="F696" t="s">
        <v>1772</v>
      </c>
      <c r="G696" s="4">
        <v>2</v>
      </c>
      <c r="H696">
        <f>Sales_Fact__2[[#This Row],[Unit_Price]]*Sales_Fact__2[[#This Row],[Quantity]]</f>
        <v>1402.98</v>
      </c>
      <c r="I696" s="9">
        <v>701.49</v>
      </c>
      <c r="J696" s="9">
        <f>Sales_Fact__2[[#This Row],[Unit_Price]]*Sales_Fact__2[[#This Row],[Quantity]]</f>
        <v>1402.98</v>
      </c>
      <c r="K696">
        <v>0.09</v>
      </c>
      <c r="L696" t="s">
        <v>1825</v>
      </c>
      <c r="M696" s="9">
        <v>1276.7118</v>
      </c>
    </row>
    <row r="697" spans="1:13" x14ac:dyDescent="0.35">
      <c r="A697" t="s">
        <v>2520</v>
      </c>
      <c r="B697">
        <f t="shared" si="10"/>
        <v>2024</v>
      </c>
      <c r="C697" s="8">
        <v>45615</v>
      </c>
      <c r="D697" t="s">
        <v>1100</v>
      </c>
      <c r="E697" t="s">
        <v>1599</v>
      </c>
      <c r="F697" t="s">
        <v>1788</v>
      </c>
      <c r="G697" s="4">
        <v>4</v>
      </c>
      <c r="H697">
        <f>Sales_Fact__2[[#This Row],[Unit_Price]]*Sales_Fact__2[[#This Row],[Quantity]]</f>
        <v>1653.92</v>
      </c>
      <c r="I697" s="9">
        <v>413.48</v>
      </c>
      <c r="J697" s="9">
        <f>Sales_Fact__2[[#This Row],[Unit_Price]]*Sales_Fact__2[[#This Row],[Quantity]]</f>
        <v>1653.92</v>
      </c>
      <c r="K697">
        <v>0.02</v>
      </c>
      <c r="L697" t="s">
        <v>1825</v>
      </c>
      <c r="M697" s="9">
        <v>1620.8416</v>
      </c>
    </row>
    <row r="698" spans="1:13" x14ac:dyDescent="0.35">
      <c r="A698" t="s">
        <v>2521</v>
      </c>
      <c r="B698">
        <f t="shared" si="10"/>
        <v>2024</v>
      </c>
      <c r="C698" s="8">
        <v>45365</v>
      </c>
      <c r="D698" t="s">
        <v>645</v>
      </c>
      <c r="E698" t="s">
        <v>1561</v>
      </c>
      <c r="F698" t="s">
        <v>1756</v>
      </c>
      <c r="G698" s="4">
        <v>4</v>
      </c>
      <c r="H698">
        <f>Sales_Fact__2[[#This Row],[Unit_Price]]*Sales_Fact__2[[#This Row],[Quantity]]</f>
        <v>671.32</v>
      </c>
      <c r="I698" s="9">
        <v>167.83</v>
      </c>
      <c r="J698" s="9">
        <f>Sales_Fact__2[[#This Row],[Unit_Price]]*Sales_Fact__2[[#This Row],[Quantity]]</f>
        <v>671.32</v>
      </c>
      <c r="K698">
        <v>0.15</v>
      </c>
      <c r="L698" t="s">
        <v>1823</v>
      </c>
      <c r="M698" s="9">
        <v>570.62200000000007</v>
      </c>
    </row>
    <row r="699" spans="1:13" x14ac:dyDescent="0.35">
      <c r="A699" t="s">
        <v>2522</v>
      </c>
      <c r="B699">
        <f t="shared" si="10"/>
        <v>2025</v>
      </c>
      <c r="C699" s="8">
        <v>45832</v>
      </c>
      <c r="D699" t="s">
        <v>471</v>
      </c>
      <c r="E699" t="s">
        <v>1577</v>
      </c>
      <c r="F699" t="s">
        <v>1809</v>
      </c>
      <c r="G699" s="4">
        <v>2</v>
      </c>
      <c r="H699">
        <f>Sales_Fact__2[[#This Row],[Unit_Price]]*Sales_Fact__2[[#This Row],[Quantity]]</f>
        <v>1338.24</v>
      </c>
      <c r="I699" s="9">
        <v>669.12</v>
      </c>
      <c r="J699" s="9">
        <f>Sales_Fact__2[[#This Row],[Unit_Price]]*Sales_Fact__2[[#This Row],[Quantity]]</f>
        <v>1338.24</v>
      </c>
      <c r="K699">
        <v>0.22</v>
      </c>
      <c r="L699" t="s">
        <v>1823</v>
      </c>
      <c r="M699" s="9">
        <v>1043.8271999999999</v>
      </c>
    </row>
    <row r="700" spans="1:13" x14ac:dyDescent="0.35">
      <c r="A700" t="s">
        <v>2523</v>
      </c>
      <c r="B700">
        <f t="shared" si="10"/>
        <v>2024</v>
      </c>
      <c r="C700" s="8">
        <v>45530</v>
      </c>
      <c r="D700" t="s">
        <v>153</v>
      </c>
      <c r="E700" t="s">
        <v>1621</v>
      </c>
      <c r="F700" t="s">
        <v>1778</v>
      </c>
      <c r="G700" s="4">
        <v>3</v>
      </c>
      <c r="H700">
        <f>Sales_Fact__2[[#This Row],[Unit_Price]]*Sales_Fact__2[[#This Row],[Quantity]]</f>
        <v>1040.31</v>
      </c>
      <c r="I700" s="9">
        <v>346.77</v>
      </c>
      <c r="J700" s="9">
        <f>Sales_Fact__2[[#This Row],[Unit_Price]]*Sales_Fact__2[[#This Row],[Quantity]]</f>
        <v>1040.31</v>
      </c>
      <c r="K700">
        <v>0.18</v>
      </c>
      <c r="L700" t="s">
        <v>1825</v>
      </c>
      <c r="M700" s="9">
        <v>853.05420000000004</v>
      </c>
    </row>
    <row r="701" spans="1:13" x14ac:dyDescent="0.35">
      <c r="A701" t="s">
        <v>2524</v>
      </c>
      <c r="B701">
        <f t="shared" si="10"/>
        <v>2025</v>
      </c>
      <c r="C701" s="8">
        <v>45939</v>
      </c>
      <c r="D701" t="s">
        <v>220</v>
      </c>
      <c r="E701" t="s">
        <v>1593</v>
      </c>
      <c r="F701" t="s">
        <v>1812</v>
      </c>
      <c r="G701" s="4">
        <v>3</v>
      </c>
      <c r="H701">
        <f>Sales_Fact__2[[#This Row],[Unit_Price]]*Sales_Fact__2[[#This Row],[Quantity]]</f>
        <v>1944.9900000000002</v>
      </c>
      <c r="I701" s="9">
        <v>648.33000000000004</v>
      </c>
      <c r="J701" s="9">
        <f>Sales_Fact__2[[#This Row],[Unit_Price]]*Sales_Fact__2[[#This Row],[Quantity]]</f>
        <v>1944.9900000000002</v>
      </c>
      <c r="K701">
        <v>0.2</v>
      </c>
      <c r="L701" t="s">
        <v>1828</v>
      </c>
      <c r="M701" s="9">
        <v>1555.992</v>
      </c>
    </row>
    <row r="702" spans="1:13" x14ac:dyDescent="0.35">
      <c r="A702" t="s">
        <v>2525</v>
      </c>
      <c r="B702">
        <f t="shared" si="10"/>
        <v>2024</v>
      </c>
      <c r="C702" s="8">
        <v>45401</v>
      </c>
      <c r="D702" t="s">
        <v>904</v>
      </c>
      <c r="E702" t="s">
        <v>1556</v>
      </c>
      <c r="F702" t="s">
        <v>1760</v>
      </c>
      <c r="G702" s="4">
        <v>4</v>
      </c>
      <c r="H702">
        <f>Sales_Fact__2[[#This Row],[Unit_Price]]*Sales_Fact__2[[#This Row],[Quantity]]</f>
        <v>1019.76</v>
      </c>
      <c r="I702" s="9">
        <v>254.94</v>
      </c>
      <c r="J702" s="9">
        <f>Sales_Fact__2[[#This Row],[Unit_Price]]*Sales_Fact__2[[#This Row],[Quantity]]</f>
        <v>1019.76</v>
      </c>
      <c r="K702">
        <v>0.06</v>
      </c>
      <c r="L702" t="s">
        <v>1825</v>
      </c>
      <c r="M702" s="9">
        <v>958.57439999999997</v>
      </c>
    </row>
    <row r="703" spans="1:13" x14ac:dyDescent="0.35">
      <c r="A703" t="s">
        <v>2526</v>
      </c>
      <c r="B703">
        <f t="shared" si="10"/>
        <v>2024</v>
      </c>
      <c r="C703" s="8">
        <v>45420</v>
      </c>
      <c r="D703" t="s">
        <v>1061</v>
      </c>
      <c r="E703" t="s">
        <v>1709</v>
      </c>
      <c r="F703" t="s">
        <v>1768</v>
      </c>
      <c r="G703" s="4">
        <v>1</v>
      </c>
      <c r="H703">
        <f>Sales_Fact__2[[#This Row],[Unit_Price]]*Sales_Fact__2[[#This Row],[Quantity]]</f>
        <v>445.5</v>
      </c>
      <c r="I703" s="9">
        <v>445.5</v>
      </c>
      <c r="J703" s="9">
        <f>Sales_Fact__2[[#This Row],[Unit_Price]]*Sales_Fact__2[[#This Row],[Quantity]]</f>
        <v>445.5</v>
      </c>
      <c r="K703">
        <v>0.28000000000000003</v>
      </c>
      <c r="L703" t="s">
        <v>1823</v>
      </c>
      <c r="M703" s="9">
        <v>320.76</v>
      </c>
    </row>
    <row r="704" spans="1:13" x14ac:dyDescent="0.35">
      <c r="A704" t="s">
        <v>2527</v>
      </c>
      <c r="B704">
        <f t="shared" si="10"/>
        <v>2024</v>
      </c>
      <c r="C704" s="8">
        <v>45459</v>
      </c>
      <c r="D704" t="s">
        <v>715</v>
      </c>
      <c r="E704" t="s">
        <v>1727</v>
      </c>
      <c r="F704" t="s">
        <v>1768</v>
      </c>
      <c r="G704" s="4">
        <v>1</v>
      </c>
      <c r="H704">
        <f>Sales_Fact__2[[#This Row],[Unit_Price]]*Sales_Fact__2[[#This Row],[Quantity]]</f>
        <v>900.94</v>
      </c>
      <c r="I704" s="9">
        <v>900.94</v>
      </c>
      <c r="J704" s="9">
        <f>Sales_Fact__2[[#This Row],[Unit_Price]]*Sales_Fact__2[[#This Row],[Quantity]]</f>
        <v>900.94</v>
      </c>
      <c r="K704">
        <v>0.1</v>
      </c>
      <c r="L704" t="s">
        <v>1823</v>
      </c>
      <c r="M704" s="9">
        <v>810.84600000000012</v>
      </c>
    </row>
    <row r="705" spans="1:13" x14ac:dyDescent="0.35">
      <c r="A705" t="s">
        <v>2528</v>
      </c>
      <c r="B705">
        <f t="shared" si="10"/>
        <v>2024</v>
      </c>
      <c r="C705" s="8">
        <v>45429</v>
      </c>
      <c r="D705" t="s">
        <v>642</v>
      </c>
      <c r="E705" t="s">
        <v>1577</v>
      </c>
      <c r="F705" t="s">
        <v>1803</v>
      </c>
      <c r="G705" s="4">
        <v>3</v>
      </c>
      <c r="H705">
        <f>Sales_Fact__2[[#This Row],[Unit_Price]]*Sales_Fact__2[[#This Row],[Quantity]]</f>
        <v>788.06999999999994</v>
      </c>
      <c r="I705" s="9">
        <v>262.69</v>
      </c>
      <c r="J705" s="9">
        <f>Sales_Fact__2[[#This Row],[Unit_Price]]*Sales_Fact__2[[#This Row],[Quantity]]</f>
        <v>788.06999999999994</v>
      </c>
      <c r="K705">
        <v>0.04</v>
      </c>
      <c r="L705" t="s">
        <v>1825</v>
      </c>
      <c r="M705" s="9">
        <v>756.54719999999986</v>
      </c>
    </row>
    <row r="706" spans="1:13" x14ac:dyDescent="0.35">
      <c r="A706" t="s">
        <v>2529</v>
      </c>
      <c r="B706">
        <f t="shared" ref="B706:B769" si="11">YEAR(C706)</f>
        <v>2024</v>
      </c>
      <c r="C706" s="8">
        <v>45386</v>
      </c>
      <c r="D706" t="s">
        <v>1483</v>
      </c>
      <c r="E706" t="s">
        <v>1683</v>
      </c>
      <c r="F706" t="s">
        <v>1760</v>
      </c>
      <c r="G706" s="4">
        <v>3</v>
      </c>
      <c r="H706">
        <f>Sales_Fact__2[[#This Row],[Unit_Price]]*Sales_Fact__2[[#This Row],[Quantity]]</f>
        <v>638.16</v>
      </c>
      <c r="I706" s="9">
        <v>212.72</v>
      </c>
      <c r="J706" s="9">
        <f>Sales_Fact__2[[#This Row],[Unit_Price]]*Sales_Fact__2[[#This Row],[Quantity]]</f>
        <v>638.16</v>
      </c>
      <c r="K706">
        <v>0.22</v>
      </c>
      <c r="L706" t="s">
        <v>1825</v>
      </c>
      <c r="M706" s="9">
        <v>497.76479999999998</v>
      </c>
    </row>
    <row r="707" spans="1:13" x14ac:dyDescent="0.35">
      <c r="A707" t="s">
        <v>2530</v>
      </c>
      <c r="B707">
        <f t="shared" si="11"/>
        <v>2025</v>
      </c>
      <c r="C707" s="8">
        <v>45803</v>
      </c>
      <c r="D707" t="s">
        <v>507</v>
      </c>
      <c r="E707" t="s">
        <v>1595</v>
      </c>
      <c r="F707" t="s">
        <v>1809</v>
      </c>
      <c r="G707" s="4">
        <v>4</v>
      </c>
      <c r="H707">
        <f>Sales_Fact__2[[#This Row],[Unit_Price]]*Sales_Fact__2[[#This Row],[Quantity]]</f>
        <v>3031.6</v>
      </c>
      <c r="I707" s="9">
        <v>757.9</v>
      </c>
      <c r="J707" s="9">
        <f>Sales_Fact__2[[#This Row],[Unit_Price]]*Sales_Fact__2[[#This Row],[Quantity]]</f>
        <v>3031.6</v>
      </c>
      <c r="K707">
        <v>0.22</v>
      </c>
      <c r="L707" t="s">
        <v>1825</v>
      </c>
      <c r="M707" s="9">
        <v>2364.6480000000001</v>
      </c>
    </row>
    <row r="708" spans="1:13" x14ac:dyDescent="0.35">
      <c r="A708" t="s">
        <v>2531</v>
      </c>
      <c r="B708">
        <f t="shared" si="11"/>
        <v>2024</v>
      </c>
      <c r="C708" s="8">
        <v>45346</v>
      </c>
      <c r="D708" t="s">
        <v>78</v>
      </c>
      <c r="E708" t="s">
        <v>1707</v>
      </c>
      <c r="F708" t="s">
        <v>1806</v>
      </c>
      <c r="G708" s="4">
        <v>1</v>
      </c>
      <c r="H708">
        <f>Sales_Fact__2[[#This Row],[Unit_Price]]*Sales_Fact__2[[#This Row],[Quantity]]</f>
        <v>846.04</v>
      </c>
      <c r="I708" s="9">
        <v>846.04</v>
      </c>
      <c r="J708" s="9">
        <f>Sales_Fact__2[[#This Row],[Unit_Price]]*Sales_Fact__2[[#This Row],[Quantity]]</f>
        <v>846.04</v>
      </c>
      <c r="K708">
        <v>0.08</v>
      </c>
      <c r="L708" t="s">
        <v>1825</v>
      </c>
      <c r="M708" s="9">
        <v>778.35680000000002</v>
      </c>
    </row>
    <row r="709" spans="1:13" x14ac:dyDescent="0.35">
      <c r="A709" t="s">
        <v>2532</v>
      </c>
      <c r="B709">
        <f t="shared" si="11"/>
        <v>2023</v>
      </c>
      <c r="C709" s="8">
        <v>45267</v>
      </c>
      <c r="D709" t="s">
        <v>531</v>
      </c>
      <c r="E709" t="s">
        <v>1623</v>
      </c>
      <c r="F709" t="s">
        <v>1778</v>
      </c>
      <c r="G709" s="4">
        <v>3</v>
      </c>
      <c r="H709">
        <f>Sales_Fact__2[[#This Row],[Unit_Price]]*Sales_Fact__2[[#This Row],[Quantity]]</f>
        <v>539.09999999999991</v>
      </c>
      <c r="I709" s="9">
        <v>179.7</v>
      </c>
      <c r="J709" s="9">
        <f>Sales_Fact__2[[#This Row],[Unit_Price]]*Sales_Fact__2[[#This Row],[Quantity]]</f>
        <v>539.09999999999991</v>
      </c>
      <c r="K709">
        <v>0.17</v>
      </c>
      <c r="L709" t="s">
        <v>1828</v>
      </c>
      <c r="M709" s="9">
        <v>447.45299999999992</v>
      </c>
    </row>
    <row r="710" spans="1:13" x14ac:dyDescent="0.35">
      <c r="A710" t="s">
        <v>2533</v>
      </c>
      <c r="B710">
        <f t="shared" si="11"/>
        <v>2024</v>
      </c>
      <c r="C710" s="8">
        <v>45572</v>
      </c>
      <c r="D710" t="s">
        <v>1379</v>
      </c>
      <c r="E710" t="s">
        <v>1609</v>
      </c>
      <c r="F710" t="s">
        <v>1768</v>
      </c>
      <c r="G710" s="4">
        <v>4</v>
      </c>
      <c r="H710">
        <f>Sales_Fact__2[[#This Row],[Unit_Price]]*Sales_Fact__2[[#This Row],[Quantity]]</f>
        <v>2724.32</v>
      </c>
      <c r="I710" s="9">
        <v>681.08</v>
      </c>
      <c r="J710" s="9">
        <f>Sales_Fact__2[[#This Row],[Unit_Price]]*Sales_Fact__2[[#This Row],[Quantity]]</f>
        <v>2724.32</v>
      </c>
      <c r="K710">
        <v>0</v>
      </c>
      <c r="L710" t="s">
        <v>1825</v>
      </c>
      <c r="M710" s="9">
        <v>2724.32</v>
      </c>
    </row>
    <row r="711" spans="1:13" x14ac:dyDescent="0.35">
      <c r="A711" t="s">
        <v>2534</v>
      </c>
      <c r="B711">
        <f t="shared" si="11"/>
        <v>2023</v>
      </c>
      <c r="C711" s="8">
        <v>45252</v>
      </c>
      <c r="D711" t="s">
        <v>1253</v>
      </c>
      <c r="E711" t="s">
        <v>1552</v>
      </c>
      <c r="F711" t="s">
        <v>1778</v>
      </c>
      <c r="G711" s="4">
        <v>4</v>
      </c>
      <c r="H711">
        <f>Sales_Fact__2[[#This Row],[Unit_Price]]*Sales_Fact__2[[#This Row],[Quantity]]</f>
        <v>2893.76</v>
      </c>
      <c r="I711" s="9">
        <v>723.44</v>
      </c>
      <c r="J711" s="9">
        <f>Sales_Fact__2[[#This Row],[Unit_Price]]*Sales_Fact__2[[#This Row],[Quantity]]</f>
        <v>2893.76</v>
      </c>
      <c r="K711">
        <v>0.14000000000000001</v>
      </c>
      <c r="L711" t="s">
        <v>1825</v>
      </c>
      <c r="M711" s="9">
        <v>2488.6336000000001</v>
      </c>
    </row>
    <row r="712" spans="1:13" x14ac:dyDescent="0.35">
      <c r="A712" t="s">
        <v>2535</v>
      </c>
      <c r="B712">
        <f t="shared" si="11"/>
        <v>2025</v>
      </c>
      <c r="C712" s="8">
        <v>45939</v>
      </c>
      <c r="D712" t="s">
        <v>434</v>
      </c>
      <c r="E712" t="s">
        <v>1609</v>
      </c>
      <c r="F712" t="s">
        <v>1798</v>
      </c>
      <c r="G712" s="4">
        <v>4</v>
      </c>
      <c r="H712">
        <f>Sales_Fact__2[[#This Row],[Unit_Price]]*Sales_Fact__2[[#This Row],[Quantity]]</f>
        <v>1887.56</v>
      </c>
      <c r="I712" s="9">
        <v>471.89</v>
      </c>
      <c r="J712" s="9">
        <f>Sales_Fact__2[[#This Row],[Unit_Price]]*Sales_Fact__2[[#This Row],[Quantity]]</f>
        <v>1887.56</v>
      </c>
      <c r="K712">
        <v>0.12</v>
      </c>
      <c r="L712" t="s">
        <v>1828</v>
      </c>
      <c r="M712" s="9">
        <v>1661.0527999999999</v>
      </c>
    </row>
    <row r="713" spans="1:13" x14ac:dyDescent="0.35">
      <c r="A713" t="s">
        <v>2536</v>
      </c>
      <c r="B713">
        <f t="shared" si="11"/>
        <v>2024</v>
      </c>
      <c r="C713" s="8">
        <v>45559</v>
      </c>
      <c r="D713" t="s">
        <v>1144</v>
      </c>
      <c r="E713" t="s">
        <v>1689</v>
      </c>
      <c r="F713" t="s">
        <v>1806</v>
      </c>
      <c r="G713" s="4">
        <v>1</v>
      </c>
      <c r="H713">
        <f>Sales_Fact__2[[#This Row],[Unit_Price]]*Sales_Fact__2[[#This Row],[Quantity]]</f>
        <v>613.17999999999995</v>
      </c>
      <c r="I713" s="9">
        <v>613.17999999999995</v>
      </c>
      <c r="J713" s="9">
        <f>Sales_Fact__2[[#This Row],[Unit_Price]]*Sales_Fact__2[[#This Row],[Quantity]]</f>
        <v>613.17999999999995</v>
      </c>
      <c r="K713">
        <v>0.14000000000000001</v>
      </c>
      <c r="L713" t="s">
        <v>1828</v>
      </c>
      <c r="M713" s="9">
        <v>527.33479999999997</v>
      </c>
    </row>
    <row r="714" spans="1:13" x14ac:dyDescent="0.35">
      <c r="A714" t="s">
        <v>2537</v>
      </c>
      <c r="B714">
        <f t="shared" si="11"/>
        <v>2023</v>
      </c>
      <c r="C714" s="8">
        <v>45229</v>
      </c>
      <c r="D714" t="s">
        <v>194</v>
      </c>
      <c r="E714" t="s">
        <v>1633</v>
      </c>
      <c r="F714" t="s">
        <v>1768</v>
      </c>
      <c r="G714" s="4">
        <v>1</v>
      </c>
      <c r="H714">
        <f>Sales_Fact__2[[#This Row],[Unit_Price]]*Sales_Fact__2[[#This Row],[Quantity]]</f>
        <v>651.30999999999995</v>
      </c>
      <c r="I714" s="9">
        <v>651.30999999999995</v>
      </c>
      <c r="J714" s="9">
        <f>Sales_Fact__2[[#This Row],[Unit_Price]]*Sales_Fact__2[[#This Row],[Quantity]]</f>
        <v>651.30999999999995</v>
      </c>
      <c r="K714">
        <v>0.24</v>
      </c>
      <c r="L714" t="s">
        <v>1825</v>
      </c>
      <c r="M714" s="9">
        <v>494.99560000000002</v>
      </c>
    </row>
    <row r="715" spans="1:13" x14ac:dyDescent="0.35">
      <c r="A715" t="s">
        <v>2538</v>
      </c>
      <c r="B715">
        <f t="shared" si="11"/>
        <v>2024</v>
      </c>
      <c r="C715" s="8">
        <v>45333</v>
      </c>
      <c r="D715" t="s">
        <v>103</v>
      </c>
      <c r="E715" t="s">
        <v>1550</v>
      </c>
      <c r="F715" t="s">
        <v>1775</v>
      </c>
      <c r="G715" s="4">
        <v>2</v>
      </c>
      <c r="H715">
        <f>Sales_Fact__2[[#This Row],[Unit_Price]]*Sales_Fact__2[[#This Row],[Quantity]]</f>
        <v>1270.28</v>
      </c>
      <c r="I715" s="9">
        <v>635.14</v>
      </c>
      <c r="J715" s="9">
        <f>Sales_Fact__2[[#This Row],[Unit_Price]]*Sales_Fact__2[[#This Row],[Quantity]]</f>
        <v>1270.28</v>
      </c>
      <c r="K715">
        <v>0.1</v>
      </c>
      <c r="L715" t="s">
        <v>1828</v>
      </c>
      <c r="M715" s="9">
        <v>1143.252</v>
      </c>
    </row>
    <row r="716" spans="1:13" x14ac:dyDescent="0.35">
      <c r="A716" t="s">
        <v>2539</v>
      </c>
      <c r="B716">
        <f t="shared" si="11"/>
        <v>2025</v>
      </c>
      <c r="C716" s="8">
        <v>45752</v>
      </c>
      <c r="D716" t="s">
        <v>1186</v>
      </c>
      <c r="E716" t="s">
        <v>1743</v>
      </c>
      <c r="F716" t="s">
        <v>1798</v>
      </c>
      <c r="G716" s="4">
        <v>4</v>
      </c>
      <c r="H716">
        <f>Sales_Fact__2[[#This Row],[Unit_Price]]*Sales_Fact__2[[#This Row],[Quantity]]</f>
        <v>3650.44</v>
      </c>
      <c r="I716" s="9">
        <v>912.61</v>
      </c>
      <c r="J716" s="9">
        <f>Sales_Fact__2[[#This Row],[Unit_Price]]*Sales_Fact__2[[#This Row],[Quantity]]</f>
        <v>3650.44</v>
      </c>
      <c r="K716">
        <v>0.14000000000000001</v>
      </c>
      <c r="L716" t="s">
        <v>1823</v>
      </c>
      <c r="M716" s="9">
        <v>3139.3784000000001</v>
      </c>
    </row>
    <row r="717" spans="1:13" x14ac:dyDescent="0.35">
      <c r="A717" t="s">
        <v>2540</v>
      </c>
      <c r="B717">
        <f t="shared" si="11"/>
        <v>2025</v>
      </c>
      <c r="C717" s="8">
        <v>45795</v>
      </c>
      <c r="D717" t="s">
        <v>871</v>
      </c>
      <c r="E717" t="s">
        <v>1641</v>
      </c>
      <c r="F717" t="s">
        <v>1778</v>
      </c>
      <c r="G717" s="4">
        <v>3</v>
      </c>
      <c r="H717">
        <f>Sales_Fact__2[[#This Row],[Unit_Price]]*Sales_Fact__2[[#This Row],[Quantity]]</f>
        <v>239.31</v>
      </c>
      <c r="I717" s="9">
        <v>79.77</v>
      </c>
      <c r="J717" s="9">
        <f>Sales_Fact__2[[#This Row],[Unit_Price]]*Sales_Fact__2[[#This Row],[Quantity]]</f>
        <v>239.31</v>
      </c>
      <c r="K717">
        <v>0.09</v>
      </c>
      <c r="L717" t="s">
        <v>1823</v>
      </c>
      <c r="M717" s="9">
        <v>217.77209999999999</v>
      </c>
    </row>
    <row r="718" spans="1:13" x14ac:dyDescent="0.35">
      <c r="A718" t="s">
        <v>2541</v>
      </c>
      <c r="B718">
        <f t="shared" si="11"/>
        <v>2025</v>
      </c>
      <c r="C718" s="8">
        <v>45755</v>
      </c>
      <c r="D718" t="s">
        <v>880</v>
      </c>
      <c r="E718" t="s">
        <v>1735</v>
      </c>
      <c r="F718" t="s">
        <v>1800</v>
      </c>
      <c r="G718" s="4">
        <v>4</v>
      </c>
      <c r="H718">
        <f>Sales_Fact__2[[#This Row],[Unit_Price]]*Sales_Fact__2[[#This Row],[Quantity]]</f>
        <v>2414.08</v>
      </c>
      <c r="I718" s="9">
        <v>603.52</v>
      </c>
      <c r="J718" s="9">
        <f>Sales_Fact__2[[#This Row],[Unit_Price]]*Sales_Fact__2[[#This Row],[Quantity]]</f>
        <v>2414.08</v>
      </c>
      <c r="K718">
        <v>0.25</v>
      </c>
      <c r="L718" t="s">
        <v>1823</v>
      </c>
      <c r="M718" s="9">
        <v>1810.56</v>
      </c>
    </row>
    <row r="719" spans="1:13" x14ac:dyDescent="0.35">
      <c r="A719" t="s">
        <v>2542</v>
      </c>
      <c r="B719">
        <f t="shared" si="11"/>
        <v>2024</v>
      </c>
      <c r="C719" s="8">
        <v>45625</v>
      </c>
      <c r="D719" t="s">
        <v>280</v>
      </c>
      <c r="E719" t="s">
        <v>1701</v>
      </c>
      <c r="F719" t="s">
        <v>1793</v>
      </c>
      <c r="G719" s="4">
        <v>4</v>
      </c>
      <c r="H719">
        <f>Sales_Fact__2[[#This Row],[Unit_Price]]*Sales_Fact__2[[#This Row],[Quantity]]</f>
        <v>1812.48</v>
      </c>
      <c r="I719" s="9">
        <v>453.12</v>
      </c>
      <c r="J719" s="9">
        <f>Sales_Fact__2[[#This Row],[Unit_Price]]*Sales_Fact__2[[#This Row],[Quantity]]</f>
        <v>1812.48</v>
      </c>
      <c r="K719">
        <v>0.23</v>
      </c>
      <c r="L719" t="s">
        <v>1828</v>
      </c>
      <c r="M719" s="9">
        <v>1395.6096</v>
      </c>
    </row>
    <row r="720" spans="1:13" x14ac:dyDescent="0.35">
      <c r="A720" t="s">
        <v>2543</v>
      </c>
      <c r="B720">
        <f t="shared" si="11"/>
        <v>2024</v>
      </c>
      <c r="C720" s="8">
        <v>45656</v>
      </c>
      <c r="D720" t="s">
        <v>1526</v>
      </c>
      <c r="E720" t="s">
        <v>1613</v>
      </c>
      <c r="F720" t="s">
        <v>1785</v>
      </c>
      <c r="G720" s="4">
        <v>2</v>
      </c>
      <c r="H720">
        <f>Sales_Fact__2[[#This Row],[Unit_Price]]*Sales_Fact__2[[#This Row],[Quantity]]</f>
        <v>1948.7</v>
      </c>
      <c r="I720" s="9">
        <v>974.35</v>
      </c>
      <c r="J720" s="9">
        <f>Sales_Fact__2[[#This Row],[Unit_Price]]*Sales_Fact__2[[#This Row],[Quantity]]</f>
        <v>1948.7</v>
      </c>
      <c r="K720">
        <v>0.15</v>
      </c>
      <c r="L720" t="s">
        <v>1823</v>
      </c>
      <c r="M720" s="9">
        <v>1656.395</v>
      </c>
    </row>
    <row r="721" spans="1:13" x14ac:dyDescent="0.35">
      <c r="A721" t="s">
        <v>2544</v>
      </c>
      <c r="B721">
        <f t="shared" si="11"/>
        <v>2025</v>
      </c>
      <c r="C721" s="8">
        <v>45824</v>
      </c>
      <c r="D721" t="s">
        <v>1465</v>
      </c>
      <c r="E721" t="s">
        <v>1737</v>
      </c>
      <c r="F721" t="s">
        <v>1806</v>
      </c>
      <c r="G721" s="4">
        <v>4</v>
      </c>
      <c r="H721">
        <f>Sales_Fact__2[[#This Row],[Unit_Price]]*Sales_Fact__2[[#This Row],[Quantity]]</f>
        <v>209.4</v>
      </c>
      <c r="I721" s="9">
        <v>52.35</v>
      </c>
      <c r="J721" s="9">
        <f>Sales_Fact__2[[#This Row],[Unit_Price]]*Sales_Fact__2[[#This Row],[Quantity]]</f>
        <v>209.4</v>
      </c>
      <c r="K721">
        <v>0.23</v>
      </c>
      <c r="L721" t="s">
        <v>1828</v>
      </c>
      <c r="M721" s="9">
        <v>161.238</v>
      </c>
    </row>
    <row r="722" spans="1:13" x14ac:dyDescent="0.35">
      <c r="A722" t="s">
        <v>2545</v>
      </c>
      <c r="B722">
        <f t="shared" si="11"/>
        <v>2025</v>
      </c>
      <c r="C722" s="8">
        <v>45824</v>
      </c>
      <c r="D722" t="s">
        <v>1156</v>
      </c>
      <c r="E722" t="s">
        <v>1677</v>
      </c>
      <c r="F722" t="s">
        <v>1806</v>
      </c>
      <c r="G722" s="4">
        <v>3</v>
      </c>
      <c r="H722">
        <f>Sales_Fact__2[[#This Row],[Unit_Price]]*Sales_Fact__2[[#This Row],[Quantity]]</f>
        <v>2044.7400000000002</v>
      </c>
      <c r="I722" s="9">
        <v>681.58</v>
      </c>
      <c r="J722" s="9">
        <f>Sales_Fact__2[[#This Row],[Unit_Price]]*Sales_Fact__2[[#This Row],[Quantity]]</f>
        <v>2044.7400000000002</v>
      </c>
      <c r="K722">
        <v>0.23</v>
      </c>
      <c r="L722" t="s">
        <v>1823</v>
      </c>
      <c r="M722" s="9">
        <v>1574.4498000000001</v>
      </c>
    </row>
    <row r="723" spans="1:13" x14ac:dyDescent="0.35">
      <c r="A723" t="s">
        <v>2546</v>
      </c>
      <c r="B723">
        <f t="shared" si="11"/>
        <v>2024</v>
      </c>
      <c r="C723" s="8">
        <v>45384</v>
      </c>
      <c r="D723" t="s">
        <v>584</v>
      </c>
      <c r="E723" t="s">
        <v>1713</v>
      </c>
      <c r="F723" t="s">
        <v>1800</v>
      </c>
      <c r="G723" s="4">
        <v>3</v>
      </c>
      <c r="H723">
        <f>Sales_Fact__2[[#This Row],[Unit_Price]]*Sales_Fact__2[[#This Row],[Quantity]]</f>
        <v>213.69</v>
      </c>
      <c r="I723" s="9">
        <v>71.23</v>
      </c>
      <c r="J723" s="9">
        <f>Sales_Fact__2[[#This Row],[Unit_Price]]*Sales_Fact__2[[#This Row],[Quantity]]</f>
        <v>213.69</v>
      </c>
      <c r="K723">
        <v>0.03</v>
      </c>
      <c r="L723" t="s">
        <v>1823</v>
      </c>
      <c r="M723" s="9">
        <v>207.27930000000001</v>
      </c>
    </row>
    <row r="724" spans="1:13" x14ac:dyDescent="0.35">
      <c r="A724" t="s">
        <v>2547</v>
      </c>
      <c r="B724">
        <f t="shared" si="11"/>
        <v>2024</v>
      </c>
      <c r="C724" s="8">
        <v>45379</v>
      </c>
      <c r="D724" t="s">
        <v>772</v>
      </c>
      <c r="E724" t="s">
        <v>1577</v>
      </c>
      <c r="F724" t="s">
        <v>1798</v>
      </c>
      <c r="G724" s="4">
        <v>1</v>
      </c>
      <c r="H724">
        <f>Sales_Fact__2[[#This Row],[Unit_Price]]*Sales_Fact__2[[#This Row],[Quantity]]</f>
        <v>31.36</v>
      </c>
      <c r="I724" s="9">
        <v>31.36</v>
      </c>
      <c r="J724" s="9">
        <f>Sales_Fact__2[[#This Row],[Unit_Price]]*Sales_Fact__2[[#This Row],[Quantity]]</f>
        <v>31.36</v>
      </c>
      <c r="K724">
        <v>0.21</v>
      </c>
      <c r="L724" t="s">
        <v>1828</v>
      </c>
      <c r="M724" s="9">
        <v>24.7744</v>
      </c>
    </row>
    <row r="725" spans="1:13" x14ac:dyDescent="0.35">
      <c r="A725" t="s">
        <v>2548</v>
      </c>
      <c r="B725">
        <f t="shared" si="11"/>
        <v>2025</v>
      </c>
      <c r="C725" s="8">
        <v>45674</v>
      </c>
      <c r="D725" t="s">
        <v>1070</v>
      </c>
      <c r="E725" t="s">
        <v>1629</v>
      </c>
      <c r="F725" t="s">
        <v>1796</v>
      </c>
      <c r="G725" s="4">
        <v>2</v>
      </c>
      <c r="H725">
        <f>Sales_Fact__2[[#This Row],[Unit_Price]]*Sales_Fact__2[[#This Row],[Quantity]]</f>
        <v>1111.0999999999999</v>
      </c>
      <c r="I725" s="9">
        <v>555.54999999999995</v>
      </c>
      <c r="J725" s="9">
        <f>Sales_Fact__2[[#This Row],[Unit_Price]]*Sales_Fact__2[[#This Row],[Quantity]]</f>
        <v>1111.0999999999999</v>
      </c>
      <c r="K725">
        <v>0.14000000000000001</v>
      </c>
      <c r="L725" t="s">
        <v>1823</v>
      </c>
      <c r="M725" s="9">
        <v>955.54600000000005</v>
      </c>
    </row>
    <row r="726" spans="1:13" x14ac:dyDescent="0.35">
      <c r="A726" t="s">
        <v>2549</v>
      </c>
      <c r="B726">
        <f t="shared" si="11"/>
        <v>2025</v>
      </c>
      <c r="C726" s="8">
        <v>45760</v>
      </c>
      <c r="D726" t="s">
        <v>802</v>
      </c>
      <c r="E726" t="s">
        <v>1679</v>
      </c>
      <c r="F726" t="s">
        <v>1803</v>
      </c>
      <c r="G726" s="4">
        <v>4</v>
      </c>
      <c r="H726">
        <f>Sales_Fact__2[[#This Row],[Unit_Price]]*Sales_Fact__2[[#This Row],[Quantity]]</f>
        <v>3223.96</v>
      </c>
      <c r="I726" s="9">
        <v>805.99</v>
      </c>
      <c r="J726" s="9">
        <f>Sales_Fact__2[[#This Row],[Unit_Price]]*Sales_Fact__2[[#This Row],[Quantity]]</f>
        <v>3223.96</v>
      </c>
      <c r="K726">
        <v>0.06</v>
      </c>
      <c r="L726" t="s">
        <v>1823</v>
      </c>
      <c r="M726" s="9">
        <v>3030.5223999999998</v>
      </c>
    </row>
    <row r="727" spans="1:13" x14ac:dyDescent="0.35">
      <c r="A727" t="s">
        <v>2550</v>
      </c>
      <c r="B727">
        <f t="shared" si="11"/>
        <v>2024</v>
      </c>
      <c r="C727" s="8">
        <v>45474</v>
      </c>
      <c r="D727" t="s">
        <v>1210</v>
      </c>
      <c r="E727" t="s">
        <v>1689</v>
      </c>
      <c r="F727" t="s">
        <v>1756</v>
      </c>
      <c r="G727" s="4">
        <v>1</v>
      </c>
      <c r="H727">
        <f>Sales_Fact__2[[#This Row],[Unit_Price]]*Sales_Fact__2[[#This Row],[Quantity]]</f>
        <v>506.55</v>
      </c>
      <c r="I727" s="9">
        <v>506.55</v>
      </c>
      <c r="J727" s="9">
        <f>Sales_Fact__2[[#This Row],[Unit_Price]]*Sales_Fact__2[[#This Row],[Quantity]]</f>
        <v>506.55</v>
      </c>
      <c r="K727">
        <v>0.28000000000000003</v>
      </c>
      <c r="L727" t="s">
        <v>1823</v>
      </c>
      <c r="M727" s="9">
        <v>364.71600000000001</v>
      </c>
    </row>
    <row r="728" spans="1:13" x14ac:dyDescent="0.35">
      <c r="A728" t="s">
        <v>2551</v>
      </c>
      <c r="B728">
        <f t="shared" si="11"/>
        <v>2024</v>
      </c>
      <c r="C728" s="8">
        <v>45640</v>
      </c>
      <c r="D728" t="s">
        <v>446</v>
      </c>
      <c r="E728" t="s">
        <v>1629</v>
      </c>
      <c r="F728" t="s">
        <v>1791</v>
      </c>
      <c r="G728" s="4">
        <v>3</v>
      </c>
      <c r="H728">
        <f>Sales_Fact__2[[#This Row],[Unit_Price]]*Sales_Fact__2[[#This Row],[Quantity]]</f>
        <v>86.070000000000007</v>
      </c>
      <c r="I728" s="9">
        <v>28.69</v>
      </c>
      <c r="J728" s="9">
        <f>Sales_Fact__2[[#This Row],[Unit_Price]]*Sales_Fact__2[[#This Row],[Quantity]]</f>
        <v>86.070000000000007</v>
      </c>
      <c r="K728">
        <v>0.02</v>
      </c>
      <c r="L728" t="s">
        <v>1823</v>
      </c>
      <c r="M728" s="9">
        <v>84.348600000000005</v>
      </c>
    </row>
    <row r="729" spans="1:13" x14ac:dyDescent="0.35">
      <c r="A729" t="s">
        <v>2552</v>
      </c>
      <c r="B729">
        <f t="shared" si="11"/>
        <v>2023</v>
      </c>
      <c r="C729" s="8">
        <v>45253</v>
      </c>
      <c r="D729" t="s">
        <v>1207</v>
      </c>
      <c r="E729" t="s">
        <v>1699</v>
      </c>
      <c r="F729" t="s">
        <v>1768</v>
      </c>
      <c r="G729" s="4">
        <v>1</v>
      </c>
      <c r="H729">
        <f>Sales_Fact__2[[#This Row],[Unit_Price]]*Sales_Fact__2[[#This Row],[Quantity]]</f>
        <v>106.07</v>
      </c>
      <c r="I729" s="9">
        <v>106.07</v>
      </c>
      <c r="J729" s="9">
        <f>Sales_Fact__2[[#This Row],[Unit_Price]]*Sales_Fact__2[[#This Row],[Quantity]]</f>
        <v>106.07</v>
      </c>
      <c r="K729">
        <v>0.23</v>
      </c>
      <c r="L729" t="s">
        <v>1828</v>
      </c>
      <c r="M729" s="9">
        <v>81.673900000000003</v>
      </c>
    </row>
    <row r="730" spans="1:13" x14ac:dyDescent="0.35">
      <c r="A730" t="s">
        <v>2553</v>
      </c>
      <c r="B730">
        <f t="shared" si="11"/>
        <v>2023</v>
      </c>
      <c r="C730" s="8">
        <v>45225</v>
      </c>
      <c r="D730" t="s">
        <v>829</v>
      </c>
      <c r="E730" t="s">
        <v>1729</v>
      </c>
      <c r="F730" t="s">
        <v>1751</v>
      </c>
      <c r="G730" s="4">
        <v>4</v>
      </c>
      <c r="H730">
        <f>Sales_Fact__2[[#This Row],[Unit_Price]]*Sales_Fact__2[[#This Row],[Quantity]]</f>
        <v>1159.08</v>
      </c>
      <c r="I730" s="9">
        <v>289.77</v>
      </c>
      <c r="J730" s="9">
        <f>Sales_Fact__2[[#This Row],[Unit_Price]]*Sales_Fact__2[[#This Row],[Quantity]]</f>
        <v>1159.08</v>
      </c>
      <c r="K730">
        <v>0.06</v>
      </c>
      <c r="L730" t="s">
        <v>1825</v>
      </c>
      <c r="M730" s="9">
        <v>1089.5352</v>
      </c>
    </row>
    <row r="731" spans="1:13" x14ac:dyDescent="0.35">
      <c r="A731" t="s">
        <v>2554</v>
      </c>
      <c r="B731">
        <f t="shared" si="11"/>
        <v>2023</v>
      </c>
      <c r="C731" s="8">
        <v>45263</v>
      </c>
      <c r="D731" t="s">
        <v>522</v>
      </c>
      <c r="E731" t="s">
        <v>1713</v>
      </c>
      <c r="F731" t="s">
        <v>1809</v>
      </c>
      <c r="G731" s="4">
        <v>2</v>
      </c>
      <c r="H731">
        <f>Sales_Fact__2[[#This Row],[Unit_Price]]*Sales_Fact__2[[#This Row],[Quantity]]</f>
        <v>708.52</v>
      </c>
      <c r="I731" s="9">
        <v>354.26</v>
      </c>
      <c r="J731" s="9">
        <f>Sales_Fact__2[[#This Row],[Unit_Price]]*Sales_Fact__2[[#This Row],[Quantity]]</f>
        <v>708.52</v>
      </c>
      <c r="K731">
        <v>0.01</v>
      </c>
      <c r="L731" t="s">
        <v>1828</v>
      </c>
      <c r="M731" s="9">
        <v>701.4348</v>
      </c>
    </row>
    <row r="732" spans="1:13" x14ac:dyDescent="0.35">
      <c r="A732" t="s">
        <v>2555</v>
      </c>
      <c r="B732">
        <f t="shared" si="11"/>
        <v>2024</v>
      </c>
      <c r="C732" s="8">
        <v>45554</v>
      </c>
      <c r="D732" t="s">
        <v>1201</v>
      </c>
      <c r="E732" t="s">
        <v>1683</v>
      </c>
      <c r="F732" t="s">
        <v>1798</v>
      </c>
      <c r="G732" s="4">
        <v>1</v>
      </c>
      <c r="H732">
        <f>Sales_Fact__2[[#This Row],[Unit_Price]]*Sales_Fact__2[[#This Row],[Quantity]]</f>
        <v>522.72</v>
      </c>
      <c r="I732" s="9">
        <v>522.72</v>
      </c>
      <c r="J732" s="9">
        <f>Sales_Fact__2[[#This Row],[Unit_Price]]*Sales_Fact__2[[#This Row],[Quantity]]</f>
        <v>522.72</v>
      </c>
      <c r="K732">
        <v>0.25</v>
      </c>
      <c r="L732" t="s">
        <v>1825</v>
      </c>
      <c r="M732" s="9">
        <v>392.04</v>
      </c>
    </row>
    <row r="733" spans="1:13" x14ac:dyDescent="0.35">
      <c r="A733" t="s">
        <v>2556</v>
      </c>
      <c r="B733">
        <f t="shared" si="11"/>
        <v>2024</v>
      </c>
      <c r="C733" s="8">
        <v>45569</v>
      </c>
      <c r="D733" t="s">
        <v>213</v>
      </c>
      <c r="E733" t="s">
        <v>1554</v>
      </c>
      <c r="F733" t="s">
        <v>1785</v>
      </c>
      <c r="G733" s="4">
        <v>3</v>
      </c>
      <c r="H733">
        <f>Sales_Fact__2[[#This Row],[Unit_Price]]*Sales_Fact__2[[#This Row],[Quantity]]</f>
        <v>2898.06</v>
      </c>
      <c r="I733" s="9">
        <v>966.02</v>
      </c>
      <c r="J733" s="9">
        <f>Sales_Fact__2[[#This Row],[Unit_Price]]*Sales_Fact__2[[#This Row],[Quantity]]</f>
        <v>2898.06</v>
      </c>
      <c r="K733">
        <v>0.03</v>
      </c>
      <c r="L733" t="s">
        <v>1828</v>
      </c>
      <c r="M733" s="9">
        <v>2811.1181999999999</v>
      </c>
    </row>
    <row r="734" spans="1:13" x14ac:dyDescent="0.35">
      <c r="A734" t="s">
        <v>2557</v>
      </c>
      <c r="B734">
        <f t="shared" si="11"/>
        <v>2023</v>
      </c>
      <c r="C734" s="8">
        <v>45217</v>
      </c>
      <c r="D734" t="s">
        <v>723</v>
      </c>
      <c r="E734" t="s">
        <v>1647</v>
      </c>
      <c r="F734" t="s">
        <v>1806</v>
      </c>
      <c r="G734" s="4">
        <v>1</v>
      </c>
      <c r="H734">
        <f>Sales_Fact__2[[#This Row],[Unit_Price]]*Sales_Fact__2[[#This Row],[Quantity]]</f>
        <v>498.61</v>
      </c>
      <c r="I734" s="9">
        <v>498.61</v>
      </c>
      <c r="J734" s="9">
        <f>Sales_Fact__2[[#This Row],[Unit_Price]]*Sales_Fact__2[[#This Row],[Quantity]]</f>
        <v>498.61</v>
      </c>
      <c r="K734">
        <v>0.04</v>
      </c>
      <c r="L734" t="s">
        <v>1825</v>
      </c>
      <c r="M734" s="9">
        <v>478.66559999999998</v>
      </c>
    </row>
    <row r="735" spans="1:13" x14ac:dyDescent="0.35">
      <c r="A735" t="s">
        <v>2558</v>
      </c>
      <c r="B735">
        <f t="shared" si="11"/>
        <v>2025</v>
      </c>
      <c r="C735" s="8">
        <v>45783</v>
      </c>
      <c r="D735" t="s">
        <v>1037</v>
      </c>
      <c r="E735" t="s">
        <v>1631</v>
      </c>
      <c r="F735" t="s">
        <v>1775</v>
      </c>
      <c r="G735" s="4">
        <v>4</v>
      </c>
      <c r="H735">
        <f>Sales_Fact__2[[#This Row],[Unit_Price]]*Sales_Fact__2[[#This Row],[Quantity]]</f>
        <v>3033.08</v>
      </c>
      <c r="I735" s="9">
        <v>758.27</v>
      </c>
      <c r="J735" s="9">
        <f>Sales_Fact__2[[#This Row],[Unit_Price]]*Sales_Fact__2[[#This Row],[Quantity]]</f>
        <v>3033.08</v>
      </c>
      <c r="K735">
        <v>0.05</v>
      </c>
      <c r="L735" t="s">
        <v>1825</v>
      </c>
      <c r="M735" s="9">
        <v>2881.4259999999999</v>
      </c>
    </row>
    <row r="736" spans="1:13" x14ac:dyDescent="0.35">
      <c r="A736" t="s">
        <v>2559</v>
      </c>
      <c r="B736">
        <f t="shared" si="11"/>
        <v>2024</v>
      </c>
      <c r="C736" s="8">
        <v>45371</v>
      </c>
      <c r="D736" t="s">
        <v>647</v>
      </c>
      <c r="E736" t="s">
        <v>1550</v>
      </c>
      <c r="F736" t="s">
        <v>1760</v>
      </c>
      <c r="G736" s="4">
        <v>2</v>
      </c>
      <c r="H736">
        <f>Sales_Fact__2[[#This Row],[Unit_Price]]*Sales_Fact__2[[#This Row],[Quantity]]</f>
        <v>742.06</v>
      </c>
      <c r="I736" s="9">
        <v>371.03</v>
      </c>
      <c r="J736" s="9">
        <f>Sales_Fact__2[[#This Row],[Unit_Price]]*Sales_Fact__2[[#This Row],[Quantity]]</f>
        <v>742.06</v>
      </c>
      <c r="K736">
        <v>0.23</v>
      </c>
      <c r="L736" t="s">
        <v>1825</v>
      </c>
      <c r="M736" s="9">
        <v>571.38619999999992</v>
      </c>
    </row>
    <row r="737" spans="1:13" x14ac:dyDescent="0.35">
      <c r="A737" t="s">
        <v>2560</v>
      </c>
      <c r="B737">
        <f t="shared" si="11"/>
        <v>2024</v>
      </c>
      <c r="C737" s="8">
        <v>45453</v>
      </c>
      <c r="D737" t="s">
        <v>1111</v>
      </c>
      <c r="E737" t="s">
        <v>1729</v>
      </c>
      <c r="F737" t="s">
        <v>1806</v>
      </c>
      <c r="G737" s="4">
        <v>1</v>
      </c>
      <c r="H737">
        <f>Sales_Fact__2[[#This Row],[Unit_Price]]*Sales_Fact__2[[#This Row],[Quantity]]</f>
        <v>230.32</v>
      </c>
      <c r="I737" s="9">
        <v>230.32</v>
      </c>
      <c r="J737" s="9">
        <f>Sales_Fact__2[[#This Row],[Unit_Price]]*Sales_Fact__2[[#This Row],[Quantity]]</f>
        <v>230.32</v>
      </c>
      <c r="K737">
        <v>0.05</v>
      </c>
      <c r="L737" t="s">
        <v>1828</v>
      </c>
      <c r="M737" s="9">
        <v>218.804</v>
      </c>
    </row>
    <row r="738" spans="1:13" x14ac:dyDescent="0.35">
      <c r="A738" t="s">
        <v>2561</v>
      </c>
      <c r="B738">
        <f t="shared" si="11"/>
        <v>2024</v>
      </c>
      <c r="C738" s="8">
        <v>45526</v>
      </c>
      <c r="D738" t="s">
        <v>1073</v>
      </c>
      <c r="E738" t="s">
        <v>1669</v>
      </c>
      <c r="F738" t="s">
        <v>1775</v>
      </c>
      <c r="G738" s="4">
        <v>2</v>
      </c>
      <c r="H738">
        <f>Sales_Fact__2[[#This Row],[Unit_Price]]*Sales_Fact__2[[#This Row],[Quantity]]</f>
        <v>1970.86</v>
      </c>
      <c r="I738" s="9">
        <v>985.43</v>
      </c>
      <c r="J738" s="9">
        <f>Sales_Fact__2[[#This Row],[Unit_Price]]*Sales_Fact__2[[#This Row],[Quantity]]</f>
        <v>1970.86</v>
      </c>
      <c r="K738">
        <v>0.28000000000000003</v>
      </c>
      <c r="L738" t="s">
        <v>1828</v>
      </c>
      <c r="M738" s="9">
        <v>1419.0192</v>
      </c>
    </row>
    <row r="739" spans="1:13" x14ac:dyDescent="0.35">
      <c r="A739" t="s">
        <v>2562</v>
      </c>
      <c r="B739">
        <f t="shared" si="11"/>
        <v>2025</v>
      </c>
      <c r="C739" s="8">
        <v>45756</v>
      </c>
      <c r="D739" t="s">
        <v>1309</v>
      </c>
      <c r="E739" t="s">
        <v>1564</v>
      </c>
      <c r="F739" t="s">
        <v>1768</v>
      </c>
      <c r="G739" s="4">
        <v>2</v>
      </c>
      <c r="H739">
        <f>Sales_Fact__2[[#This Row],[Unit_Price]]*Sales_Fact__2[[#This Row],[Quantity]]</f>
        <v>985</v>
      </c>
      <c r="I739" s="9">
        <v>492.5</v>
      </c>
      <c r="J739" s="9">
        <f>Sales_Fact__2[[#This Row],[Unit_Price]]*Sales_Fact__2[[#This Row],[Quantity]]</f>
        <v>985</v>
      </c>
      <c r="K739">
        <v>0.3</v>
      </c>
      <c r="L739" t="s">
        <v>1825</v>
      </c>
      <c r="M739" s="9">
        <v>689.5</v>
      </c>
    </row>
    <row r="740" spans="1:13" x14ac:dyDescent="0.35">
      <c r="A740" t="s">
        <v>2563</v>
      </c>
      <c r="B740">
        <f t="shared" si="11"/>
        <v>2024</v>
      </c>
      <c r="C740" s="8">
        <v>45657</v>
      </c>
      <c r="D740" t="s">
        <v>1138</v>
      </c>
      <c r="E740" t="s">
        <v>1639</v>
      </c>
      <c r="F740" t="s">
        <v>1791</v>
      </c>
      <c r="G740" s="4">
        <v>2</v>
      </c>
      <c r="H740">
        <f>Sales_Fact__2[[#This Row],[Unit_Price]]*Sales_Fact__2[[#This Row],[Quantity]]</f>
        <v>427.38</v>
      </c>
      <c r="I740" s="9">
        <v>213.69</v>
      </c>
      <c r="J740" s="9">
        <f>Sales_Fact__2[[#This Row],[Unit_Price]]*Sales_Fact__2[[#This Row],[Quantity]]</f>
        <v>427.38</v>
      </c>
      <c r="K740">
        <v>0.28000000000000003</v>
      </c>
      <c r="L740" t="s">
        <v>1825</v>
      </c>
      <c r="M740" s="9">
        <v>307.71359999999999</v>
      </c>
    </row>
    <row r="741" spans="1:13" x14ac:dyDescent="0.35">
      <c r="A741" t="s">
        <v>2564</v>
      </c>
      <c r="B741">
        <f t="shared" si="11"/>
        <v>2025</v>
      </c>
      <c r="C741" s="8">
        <v>45716</v>
      </c>
      <c r="D741" t="s">
        <v>240</v>
      </c>
      <c r="E741" t="s">
        <v>1587</v>
      </c>
      <c r="F741" t="s">
        <v>1781</v>
      </c>
      <c r="G741" s="4">
        <v>4</v>
      </c>
      <c r="H741">
        <f>Sales_Fact__2[[#This Row],[Unit_Price]]*Sales_Fact__2[[#This Row],[Quantity]]</f>
        <v>2475.3200000000002</v>
      </c>
      <c r="I741" s="9">
        <v>618.83000000000004</v>
      </c>
      <c r="J741" s="9">
        <f>Sales_Fact__2[[#This Row],[Unit_Price]]*Sales_Fact__2[[#This Row],[Quantity]]</f>
        <v>2475.3200000000002</v>
      </c>
      <c r="K741">
        <v>0.08</v>
      </c>
      <c r="L741" t="s">
        <v>1825</v>
      </c>
      <c r="M741" s="9">
        <v>2277.2944000000002</v>
      </c>
    </row>
    <row r="742" spans="1:13" x14ac:dyDescent="0.35">
      <c r="A742" t="s">
        <v>2565</v>
      </c>
      <c r="B742">
        <f t="shared" si="11"/>
        <v>2024</v>
      </c>
      <c r="C742" s="8">
        <v>45313</v>
      </c>
      <c r="D742" t="s">
        <v>334</v>
      </c>
      <c r="E742" t="s">
        <v>1665</v>
      </c>
      <c r="F742" t="s">
        <v>1791</v>
      </c>
      <c r="G742" s="4">
        <v>2</v>
      </c>
      <c r="H742">
        <f>Sales_Fact__2[[#This Row],[Unit_Price]]*Sales_Fact__2[[#This Row],[Quantity]]</f>
        <v>162.32</v>
      </c>
      <c r="I742" s="9">
        <v>81.16</v>
      </c>
      <c r="J742" s="9">
        <f>Sales_Fact__2[[#This Row],[Unit_Price]]*Sales_Fact__2[[#This Row],[Quantity]]</f>
        <v>162.32</v>
      </c>
      <c r="K742">
        <v>0.16</v>
      </c>
      <c r="L742" t="s">
        <v>1825</v>
      </c>
      <c r="M742" s="9">
        <v>136.34880000000001</v>
      </c>
    </row>
    <row r="743" spans="1:13" x14ac:dyDescent="0.35">
      <c r="A743" t="s">
        <v>2566</v>
      </c>
      <c r="B743">
        <f t="shared" si="11"/>
        <v>2024</v>
      </c>
      <c r="C743" s="8">
        <v>45372</v>
      </c>
      <c r="D743" t="s">
        <v>20</v>
      </c>
      <c r="E743" t="s">
        <v>1719</v>
      </c>
      <c r="F743" t="s">
        <v>1785</v>
      </c>
      <c r="G743" s="4">
        <v>1</v>
      </c>
      <c r="H743">
        <f>Sales_Fact__2[[#This Row],[Unit_Price]]*Sales_Fact__2[[#This Row],[Quantity]]</f>
        <v>431.69</v>
      </c>
      <c r="I743" s="9">
        <v>431.69</v>
      </c>
      <c r="J743" s="9">
        <f>Sales_Fact__2[[#This Row],[Unit_Price]]*Sales_Fact__2[[#This Row],[Quantity]]</f>
        <v>431.69</v>
      </c>
      <c r="K743">
        <v>0.09</v>
      </c>
      <c r="L743" t="s">
        <v>1823</v>
      </c>
      <c r="M743" s="9">
        <v>392.83789999999999</v>
      </c>
    </row>
    <row r="744" spans="1:13" x14ac:dyDescent="0.35">
      <c r="A744" t="s">
        <v>2567</v>
      </c>
      <c r="B744">
        <f t="shared" si="11"/>
        <v>2024</v>
      </c>
      <c r="C744" s="8">
        <v>45648</v>
      </c>
      <c r="D744" t="s">
        <v>1259</v>
      </c>
      <c r="E744" t="s">
        <v>1583</v>
      </c>
      <c r="F744" t="s">
        <v>1772</v>
      </c>
      <c r="G744" s="4">
        <v>3</v>
      </c>
      <c r="H744">
        <f>Sales_Fact__2[[#This Row],[Unit_Price]]*Sales_Fact__2[[#This Row],[Quantity]]</f>
        <v>1315.9499999999998</v>
      </c>
      <c r="I744" s="9">
        <v>438.65</v>
      </c>
      <c r="J744" s="9">
        <f>Sales_Fact__2[[#This Row],[Unit_Price]]*Sales_Fact__2[[#This Row],[Quantity]]</f>
        <v>1315.9499999999998</v>
      </c>
      <c r="K744">
        <v>0.28999999999999998</v>
      </c>
      <c r="L744" t="s">
        <v>1825</v>
      </c>
      <c r="M744" s="9">
        <v>934.32449999999983</v>
      </c>
    </row>
    <row r="745" spans="1:13" x14ac:dyDescent="0.35">
      <c r="A745" t="s">
        <v>2568</v>
      </c>
      <c r="B745">
        <f t="shared" si="11"/>
        <v>2024</v>
      </c>
      <c r="C745" s="8">
        <v>45384</v>
      </c>
      <c r="D745" t="s">
        <v>570</v>
      </c>
      <c r="E745" t="s">
        <v>1705</v>
      </c>
      <c r="F745" t="s">
        <v>1765</v>
      </c>
      <c r="G745" s="4">
        <v>3</v>
      </c>
      <c r="H745">
        <f>Sales_Fact__2[[#This Row],[Unit_Price]]*Sales_Fact__2[[#This Row],[Quantity]]</f>
        <v>1018.23</v>
      </c>
      <c r="I745" s="9">
        <v>339.41</v>
      </c>
      <c r="J745" s="9">
        <f>Sales_Fact__2[[#This Row],[Unit_Price]]*Sales_Fact__2[[#This Row],[Quantity]]</f>
        <v>1018.23</v>
      </c>
      <c r="K745">
        <v>0.26</v>
      </c>
      <c r="L745" t="s">
        <v>1823</v>
      </c>
      <c r="M745" s="9">
        <v>753.49019999999996</v>
      </c>
    </row>
    <row r="746" spans="1:13" x14ac:dyDescent="0.35">
      <c r="A746" t="s">
        <v>2569</v>
      </c>
      <c r="B746">
        <f t="shared" si="11"/>
        <v>2025</v>
      </c>
      <c r="C746" s="8">
        <v>45687</v>
      </c>
      <c r="D746" t="s">
        <v>1448</v>
      </c>
      <c r="E746" t="s">
        <v>1705</v>
      </c>
      <c r="F746" t="s">
        <v>1785</v>
      </c>
      <c r="G746" s="4">
        <v>4</v>
      </c>
      <c r="H746">
        <f>Sales_Fact__2[[#This Row],[Unit_Price]]*Sales_Fact__2[[#This Row],[Quantity]]</f>
        <v>3393.88</v>
      </c>
      <c r="I746" s="9">
        <v>848.47</v>
      </c>
      <c r="J746" s="9">
        <f>Sales_Fact__2[[#This Row],[Unit_Price]]*Sales_Fact__2[[#This Row],[Quantity]]</f>
        <v>3393.88</v>
      </c>
      <c r="K746">
        <v>0.21</v>
      </c>
      <c r="L746" t="s">
        <v>1828</v>
      </c>
      <c r="M746" s="9">
        <v>2681.1651999999999</v>
      </c>
    </row>
    <row r="747" spans="1:13" x14ac:dyDescent="0.35">
      <c r="A747" t="s">
        <v>2570</v>
      </c>
      <c r="B747">
        <f t="shared" si="11"/>
        <v>2025</v>
      </c>
      <c r="C747" s="8">
        <v>45747</v>
      </c>
      <c r="D747" t="s">
        <v>630</v>
      </c>
      <c r="E747" t="s">
        <v>1681</v>
      </c>
      <c r="F747" t="s">
        <v>1781</v>
      </c>
      <c r="G747" s="4">
        <v>1</v>
      </c>
      <c r="H747">
        <f>Sales_Fact__2[[#This Row],[Unit_Price]]*Sales_Fact__2[[#This Row],[Quantity]]</f>
        <v>664.87</v>
      </c>
      <c r="I747" s="9">
        <v>664.87</v>
      </c>
      <c r="J747" s="9">
        <f>Sales_Fact__2[[#This Row],[Unit_Price]]*Sales_Fact__2[[#This Row],[Quantity]]</f>
        <v>664.87</v>
      </c>
      <c r="K747">
        <v>0.08</v>
      </c>
      <c r="L747" t="s">
        <v>1825</v>
      </c>
      <c r="M747" s="9">
        <v>611.68040000000008</v>
      </c>
    </row>
    <row r="748" spans="1:13" x14ac:dyDescent="0.35">
      <c r="A748" t="s">
        <v>2571</v>
      </c>
      <c r="B748">
        <f t="shared" si="11"/>
        <v>2025</v>
      </c>
      <c r="C748" s="8">
        <v>45687</v>
      </c>
      <c r="D748" t="s">
        <v>352</v>
      </c>
      <c r="E748" t="s">
        <v>1595</v>
      </c>
      <c r="F748" t="s">
        <v>1778</v>
      </c>
      <c r="G748" s="4">
        <v>1</v>
      </c>
      <c r="H748">
        <f>Sales_Fact__2[[#This Row],[Unit_Price]]*Sales_Fact__2[[#This Row],[Quantity]]</f>
        <v>412.11</v>
      </c>
      <c r="I748" s="9">
        <v>412.11</v>
      </c>
      <c r="J748" s="9">
        <f>Sales_Fact__2[[#This Row],[Unit_Price]]*Sales_Fact__2[[#This Row],[Quantity]]</f>
        <v>412.11</v>
      </c>
      <c r="K748">
        <v>0.23</v>
      </c>
      <c r="L748" t="s">
        <v>1825</v>
      </c>
      <c r="M748" s="9">
        <v>317.32470000000001</v>
      </c>
    </row>
    <row r="749" spans="1:13" x14ac:dyDescent="0.35">
      <c r="A749" t="s">
        <v>2572</v>
      </c>
      <c r="B749">
        <f t="shared" si="11"/>
        <v>2025</v>
      </c>
      <c r="C749" s="8">
        <v>45916</v>
      </c>
      <c r="D749" t="s">
        <v>421</v>
      </c>
      <c r="E749" t="s">
        <v>1735</v>
      </c>
      <c r="F749" t="s">
        <v>1756</v>
      </c>
      <c r="G749" s="4">
        <v>1</v>
      </c>
      <c r="H749">
        <f>Sales_Fact__2[[#This Row],[Unit_Price]]*Sales_Fact__2[[#This Row],[Quantity]]</f>
        <v>126.09</v>
      </c>
      <c r="I749" s="9">
        <v>126.09</v>
      </c>
      <c r="J749" s="9">
        <f>Sales_Fact__2[[#This Row],[Unit_Price]]*Sales_Fact__2[[#This Row],[Quantity]]</f>
        <v>126.09</v>
      </c>
      <c r="K749">
        <v>0.05</v>
      </c>
      <c r="L749" t="s">
        <v>1828</v>
      </c>
      <c r="M749" s="9">
        <v>119.7855</v>
      </c>
    </row>
    <row r="750" spans="1:13" x14ac:dyDescent="0.35">
      <c r="A750" t="s">
        <v>2573</v>
      </c>
      <c r="B750">
        <f t="shared" si="11"/>
        <v>2025</v>
      </c>
      <c r="C750" s="8">
        <v>45917</v>
      </c>
      <c r="D750" t="s">
        <v>647</v>
      </c>
      <c r="E750" t="s">
        <v>1681</v>
      </c>
      <c r="F750" t="s">
        <v>1788</v>
      </c>
      <c r="G750" s="4">
        <v>4</v>
      </c>
      <c r="H750">
        <f>Sales_Fact__2[[#This Row],[Unit_Price]]*Sales_Fact__2[[#This Row],[Quantity]]</f>
        <v>2409.56</v>
      </c>
      <c r="I750" s="9">
        <v>602.39</v>
      </c>
      <c r="J750" s="9">
        <f>Sales_Fact__2[[#This Row],[Unit_Price]]*Sales_Fact__2[[#This Row],[Quantity]]</f>
        <v>2409.56</v>
      </c>
      <c r="K750">
        <v>0.19</v>
      </c>
      <c r="L750" t="s">
        <v>1828</v>
      </c>
      <c r="M750" s="9">
        <v>1951.7436</v>
      </c>
    </row>
    <row r="751" spans="1:13" x14ac:dyDescent="0.35">
      <c r="A751" t="s">
        <v>2574</v>
      </c>
      <c r="B751">
        <f t="shared" si="11"/>
        <v>2025</v>
      </c>
      <c r="C751" s="8">
        <v>45941</v>
      </c>
      <c r="D751" t="s">
        <v>1022</v>
      </c>
      <c r="E751" t="s">
        <v>1711</v>
      </c>
      <c r="F751" t="s">
        <v>1765</v>
      </c>
      <c r="G751" s="4">
        <v>3</v>
      </c>
      <c r="H751">
        <f>Sales_Fact__2[[#This Row],[Unit_Price]]*Sales_Fact__2[[#This Row],[Quantity]]</f>
        <v>1343.07</v>
      </c>
      <c r="I751" s="9">
        <v>447.69</v>
      </c>
      <c r="J751" s="9">
        <f>Sales_Fact__2[[#This Row],[Unit_Price]]*Sales_Fact__2[[#This Row],[Quantity]]</f>
        <v>1343.07</v>
      </c>
      <c r="K751">
        <v>0.02</v>
      </c>
      <c r="L751" t="s">
        <v>1828</v>
      </c>
      <c r="M751" s="9">
        <v>1316.2085999999999</v>
      </c>
    </row>
    <row r="752" spans="1:13" x14ac:dyDescent="0.35">
      <c r="A752" t="s">
        <v>2575</v>
      </c>
      <c r="B752">
        <f t="shared" si="11"/>
        <v>2025</v>
      </c>
      <c r="C752" s="8">
        <v>45778</v>
      </c>
      <c r="D752" t="s">
        <v>793</v>
      </c>
      <c r="E752" t="s">
        <v>1615</v>
      </c>
      <c r="F752" t="s">
        <v>1765</v>
      </c>
      <c r="G752" s="4">
        <v>3</v>
      </c>
      <c r="H752">
        <f>Sales_Fact__2[[#This Row],[Unit_Price]]*Sales_Fact__2[[#This Row],[Quantity]]</f>
        <v>105.47999999999999</v>
      </c>
      <c r="I752" s="9">
        <v>35.159999999999997</v>
      </c>
      <c r="J752" s="9">
        <f>Sales_Fact__2[[#This Row],[Unit_Price]]*Sales_Fact__2[[#This Row],[Quantity]]</f>
        <v>105.47999999999999</v>
      </c>
      <c r="K752">
        <v>0.04</v>
      </c>
      <c r="L752" t="s">
        <v>1828</v>
      </c>
      <c r="M752" s="9">
        <v>101.2608</v>
      </c>
    </row>
    <row r="753" spans="1:13" x14ac:dyDescent="0.35">
      <c r="A753" t="s">
        <v>2576</v>
      </c>
      <c r="B753">
        <f t="shared" si="11"/>
        <v>2025</v>
      </c>
      <c r="C753" s="8">
        <v>45740</v>
      </c>
      <c r="D753" t="s">
        <v>1037</v>
      </c>
      <c r="E753" t="s">
        <v>1691</v>
      </c>
      <c r="F753" t="s">
        <v>1791</v>
      </c>
      <c r="G753" s="4">
        <v>2</v>
      </c>
      <c r="H753">
        <f>Sales_Fact__2[[#This Row],[Unit_Price]]*Sales_Fact__2[[#This Row],[Quantity]]</f>
        <v>1677.18</v>
      </c>
      <c r="I753" s="9">
        <v>838.59</v>
      </c>
      <c r="J753" s="9">
        <f>Sales_Fact__2[[#This Row],[Unit_Price]]*Sales_Fact__2[[#This Row],[Quantity]]</f>
        <v>1677.18</v>
      </c>
      <c r="K753">
        <v>0.18</v>
      </c>
      <c r="L753" t="s">
        <v>1828</v>
      </c>
      <c r="M753" s="9">
        <v>1375.2876000000001</v>
      </c>
    </row>
    <row r="754" spans="1:13" x14ac:dyDescent="0.35">
      <c r="A754" t="s">
        <v>2577</v>
      </c>
      <c r="B754">
        <f t="shared" si="11"/>
        <v>2024</v>
      </c>
      <c r="C754" s="8">
        <v>45598</v>
      </c>
      <c r="D754" t="s">
        <v>320</v>
      </c>
      <c r="E754" t="s">
        <v>1665</v>
      </c>
      <c r="F754" t="s">
        <v>1775</v>
      </c>
      <c r="G754" s="4">
        <v>4</v>
      </c>
      <c r="H754">
        <f>Sales_Fact__2[[#This Row],[Unit_Price]]*Sales_Fact__2[[#This Row],[Quantity]]</f>
        <v>3471.76</v>
      </c>
      <c r="I754" s="9">
        <v>867.94</v>
      </c>
      <c r="J754" s="9">
        <f>Sales_Fact__2[[#This Row],[Unit_Price]]*Sales_Fact__2[[#This Row],[Quantity]]</f>
        <v>3471.76</v>
      </c>
      <c r="K754">
        <v>0.26</v>
      </c>
      <c r="L754" t="s">
        <v>1825</v>
      </c>
      <c r="M754" s="9">
        <v>2569.1024000000002</v>
      </c>
    </row>
    <row r="755" spans="1:13" x14ac:dyDescent="0.35">
      <c r="A755" t="s">
        <v>2578</v>
      </c>
      <c r="B755">
        <f t="shared" si="11"/>
        <v>2024</v>
      </c>
      <c r="C755" s="8">
        <v>45591</v>
      </c>
      <c r="D755" t="s">
        <v>642</v>
      </c>
      <c r="E755" t="s">
        <v>1625</v>
      </c>
      <c r="F755" t="s">
        <v>1806</v>
      </c>
      <c r="G755" s="4">
        <v>1</v>
      </c>
      <c r="H755">
        <f>Sales_Fact__2[[#This Row],[Unit_Price]]*Sales_Fact__2[[#This Row],[Quantity]]</f>
        <v>623.88</v>
      </c>
      <c r="I755" s="9">
        <v>623.88</v>
      </c>
      <c r="J755" s="9">
        <f>Sales_Fact__2[[#This Row],[Unit_Price]]*Sales_Fact__2[[#This Row],[Quantity]]</f>
        <v>623.88</v>
      </c>
      <c r="K755">
        <v>0.25</v>
      </c>
      <c r="L755" t="s">
        <v>1823</v>
      </c>
      <c r="M755" s="9">
        <v>467.91</v>
      </c>
    </row>
    <row r="756" spans="1:13" x14ac:dyDescent="0.35">
      <c r="A756" t="s">
        <v>2579</v>
      </c>
      <c r="B756">
        <f t="shared" si="11"/>
        <v>2024</v>
      </c>
      <c r="C756" s="8">
        <v>45546</v>
      </c>
      <c r="D756" t="s">
        <v>584</v>
      </c>
      <c r="E756" t="s">
        <v>1631</v>
      </c>
      <c r="F756" t="s">
        <v>1798</v>
      </c>
      <c r="G756" s="4">
        <v>2</v>
      </c>
      <c r="H756">
        <f>Sales_Fact__2[[#This Row],[Unit_Price]]*Sales_Fact__2[[#This Row],[Quantity]]</f>
        <v>1135.9000000000001</v>
      </c>
      <c r="I756" s="9">
        <v>567.95000000000005</v>
      </c>
      <c r="J756" s="9">
        <f>Sales_Fact__2[[#This Row],[Unit_Price]]*Sales_Fact__2[[#This Row],[Quantity]]</f>
        <v>1135.9000000000001</v>
      </c>
      <c r="K756">
        <v>0.12</v>
      </c>
      <c r="L756" t="s">
        <v>1825</v>
      </c>
      <c r="M756" s="9">
        <v>999.59199999999998</v>
      </c>
    </row>
    <row r="757" spans="1:13" x14ac:dyDescent="0.35">
      <c r="A757" t="s">
        <v>2580</v>
      </c>
      <c r="B757">
        <f t="shared" si="11"/>
        <v>2024</v>
      </c>
      <c r="C757" s="8">
        <v>45483</v>
      </c>
      <c r="D757" t="s">
        <v>1016</v>
      </c>
      <c r="E757" t="s">
        <v>1609</v>
      </c>
      <c r="F757" t="s">
        <v>1809</v>
      </c>
      <c r="G757" s="4">
        <v>2</v>
      </c>
      <c r="H757">
        <f>Sales_Fact__2[[#This Row],[Unit_Price]]*Sales_Fact__2[[#This Row],[Quantity]]</f>
        <v>1343.38</v>
      </c>
      <c r="I757" s="9">
        <v>671.69</v>
      </c>
      <c r="J757" s="9">
        <f>Sales_Fact__2[[#This Row],[Unit_Price]]*Sales_Fact__2[[#This Row],[Quantity]]</f>
        <v>1343.38</v>
      </c>
      <c r="K757">
        <v>0.19</v>
      </c>
      <c r="L757" t="s">
        <v>1823</v>
      </c>
      <c r="M757" s="9">
        <v>1088.1378</v>
      </c>
    </row>
    <row r="758" spans="1:13" x14ac:dyDescent="0.35">
      <c r="A758" t="s">
        <v>2581</v>
      </c>
      <c r="B758">
        <f t="shared" si="11"/>
        <v>2025</v>
      </c>
      <c r="C758" s="8">
        <v>45786</v>
      </c>
      <c r="D758" t="s">
        <v>671</v>
      </c>
      <c r="E758" t="s">
        <v>1556</v>
      </c>
      <c r="F758" t="s">
        <v>1778</v>
      </c>
      <c r="G758" s="4">
        <v>2</v>
      </c>
      <c r="H758">
        <f>Sales_Fact__2[[#This Row],[Unit_Price]]*Sales_Fact__2[[#This Row],[Quantity]]</f>
        <v>515.91999999999996</v>
      </c>
      <c r="I758" s="9">
        <v>257.95999999999998</v>
      </c>
      <c r="J758" s="9">
        <f>Sales_Fact__2[[#This Row],[Unit_Price]]*Sales_Fact__2[[#This Row],[Quantity]]</f>
        <v>515.91999999999996</v>
      </c>
      <c r="K758">
        <v>0.21</v>
      </c>
      <c r="L758" t="s">
        <v>1825</v>
      </c>
      <c r="M758" s="9">
        <v>407.57679999999999</v>
      </c>
    </row>
    <row r="759" spans="1:13" x14ac:dyDescent="0.35">
      <c r="A759" t="s">
        <v>2582</v>
      </c>
      <c r="B759">
        <f t="shared" si="11"/>
        <v>2024</v>
      </c>
      <c r="C759" s="8">
        <v>45475</v>
      </c>
      <c r="D759" t="s">
        <v>665</v>
      </c>
      <c r="E759" t="s">
        <v>1743</v>
      </c>
      <c r="F759" t="s">
        <v>1812</v>
      </c>
      <c r="G759" s="4">
        <v>4</v>
      </c>
      <c r="H759">
        <f>Sales_Fact__2[[#This Row],[Unit_Price]]*Sales_Fact__2[[#This Row],[Quantity]]</f>
        <v>1125.92</v>
      </c>
      <c r="I759" s="9">
        <v>281.48</v>
      </c>
      <c r="J759" s="9">
        <f>Sales_Fact__2[[#This Row],[Unit_Price]]*Sales_Fact__2[[#This Row],[Quantity]]</f>
        <v>1125.92</v>
      </c>
      <c r="K759">
        <v>0.27</v>
      </c>
      <c r="L759" t="s">
        <v>1825</v>
      </c>
      <c r="M759" s="9">
        <v>821.92160000000001</v>
      </c>
    </row>
    <row r="760" spans="1:13" x14ac:dyDescent="0.35">
      <c r="A760" t="s">
        <v>2583</v>
      </c>
      <c r="B760">
        <f t="shared" si="11"/>
        <v>2024</v>
      </c>
      <c r="C760" s="8">
        <v>45470</v>
      </c>
      <c r="D760" t="s">
        <v>995</v>
      </c>
      <c r="E760" t="s">
        <v>1587</v>
      </c>
      <c r="F760" t="s">
        <v>1791</v>
      </c>
      <c r="G760" s="4">
        <v>1</v>
      </c>
      <c r="H760">
        <f>Sales_Fact__2[[#This Row],[Unit_Price]]*Sales_Fact__2[[#This Row],[Quantity]]</f>
        <v>202.13</v>
      </c>
      <c r="I760" s="9">
        <v>202.13</v>
      </c>
      <c r="J760" s="9">
        <f>Sales_Fact__2[[#This Row],[Unit_Price]]*Sales_Fact__2[[#This Row],[Quantity]]</f>
        <v>202.13</v>
      </c>
      <c r="K760">
        <v>0.13</v>
      </c>
      <c r="L760" t="s">
        <v>1828</v>
      </c>
      <c r="M760" s="9">
        <v>175.85310000000001</v>
      </c>
    </row>
    <row r="761" spans="1:13" x14ac:dyDescent="0.35">
      <c r="A761" t="s">
        <v>2584</v>
      </c>
      <c r="B761">
        <f t="shared" si="11"/>
        <v>2023</v>
      </c>
      <c r="C761" s="8">
        <v>45243</v>
      </c>
      <c r="D761" t="s">
        <v>862</v>
      </c>
      <c r="E761" t="s">
        <v>1695</v>
      </c>
      <c r="F761" t="s">
        <v>1772</v>
      </c>
      <c r="G761" s="4">
        <v>1</v>
      </c>
      <c r="H761">
        <f>Sales_Fact__2[[#This Row],[Unit_Price]]*Sales_Fact__2[[#This Row],[Quantity]]</f>
        <v>370.66</v>
      </c>
      <c r="I761" s="9">
        <v>370.66</v>
      </c>
      <c r="J761" s="9">
        <f>Sales_Fact__2[[#This Row],[Unit_Price]]*Sales_Fact__2[[#This Row],[Quantity]]</f>
        <v>370.66</v>
      </c>
      <c r="K761">
        <v>0.01</v>
      </c>
      <c r="L761" t="s">
        <v>1825</v>
      </c>
      <c r="M761" s="9">
        <v>366.95339999999999</v>
      </c>
    </row>
    <row r="762" spans="1:13" x14ac:dyDescent="0.35">
      <c r="A762" t="s">
        <v>2585</v>
      </c>
      <c r="B762">
        <f t="shared" si="11"/>
        <v>2024</v>
      </c>
      <c r="C762" s="8">
        <v>45341</v>
      </c>
      <c r="D762" t="s">
        <v>32</v>
      </c>
      <c r="E762" t="s">
        <v>1669</v>
      </c>
      <c r="F762" t="s">
        <v>1793</v>
      </c>
      <c r="G762" s="4">
        <v>4</v>
      </c>
      <c r="H762">
        <f>Sales_Fact__2[[#This Row],[Unit_Price]]*Sales_Fact__2[[#This Row],[Quantity]]</f>
        <v>2926.12</v>
      </c>
      <c r="I762" s="9">
        <v>731.53</v>
      </c>
      <c r="J762" s="9">
        <f>Sales_Fact__2[[#This Row],[Unit_Price]]*Sales_Fact__2[[#This Row],[Quantity]]</f>
        <v>2926.12</v>
      </c>
      <c r="K762">
        <v>0.12</v>
      </c>
      <c r="L762" t="s">
        <v>1823</v>
      </c>
      <c r="M762" s="9">
        <v>2574.9856</v>
      </c>
    </row>
    <row r="763" spans="1:13" x14ac:dyDescent="0.35">
      <c r="A763" t="s">
        <v>2586</v>
      </c>
      <c r="B763">
        <f t="shared" si="11"/>
        <v>2024</v>
      </c>
      <c r="C763" s="8">
        <v>45371</v>
      </c>
      <c r="D763" t="s">
        <v>549</v>
      </c>
      <c r="E763" t="s">
        <v>1703</v>
      </c>
      <c r="F763" t="s">
        <v>1756</v>
      </c>
      <c r="G763" s="4">
        <v>3</v>
      </c>
      <c r="H763">
        <f>Sales_Fact__2[[#This Row],[Unit_Price]]*Sales_Fact__2[[#This Row],[Quantity]]</f>
        <v>1404.75</v>
      </c>
      <c r="I763" s="9">
        <v>468.25</v>
      </c>
      <c r="J763" s="9">
        <f>Sales_Fact__2[[#This Row],[Unit_Price]]*Sales_Fact__2[[#This Row],[Quantity]]</f>
        <v>1404.75</v>
      </c>
      <c r="K763">
        <v>7.0000000000000007E-2</v>
      </c>
      <c r="L763" t="s">
        <v>1825</v>
      </c>
      <c r="M763" s="9">
        <v>1306.4175</v>
      </c>
    </row>
    <row r="764" spans="1:13" x14ac:dyDescent="0.35">
      <c r="A764" t="s">
        <v>2587</v>
      </c>
      <c r="B764">
        <f t="shared" si="11"/>
        <v>2024</v>
      </c>
      <c r="C764" s="8">
        <v>45360</v>
      </c>
      <c r="D764" t="s">
        <v>14</v>
      </c>
      <c r="E764" t="s">
        <v>1681</v>
      </c>
      <c r="F764" t="s">
        <v>1751</v>
      </c>
      <c r="G764" s="4">
        <v>1</v>
      </c>
      <c r="H764">
        <f>Sales_Fact__2[[#This Row],[Unit_Price]]*Sales_Fact__2[[#This Row],[Quantity]]</f>
        <v>928.72</v>
      </c>
      <c r="I764" s="9">
        <v>928.72</v>
      </c>
      <c r="J764" s="9">
        <f>Sales_Fact__2[[#This Row],[Unit_Price]]*Sales_Fact__2[[#This Row],[Quantity]]</f>
        <v>928.72</v>
      </c>
      <c r="K764">
        <v>0.1</v>
      </c>
      <c r="L764" t="s">
        <v>1828</v>
      </c>
      <c r="M764" s="9">
        <v>835.84799999999996</v>
      </c>
    </row>
    <row r="765" spans="1:13" x14ac:dyDescent="0.35">
      <c r="A765" t="s">
        <v>2588</v>
      </c>
      <c r="B765">
        <f t="shared" si="11"/>
        <v>2024</v>
      </c>
      <c r="C765" s="8">
        <v>45499</v>
      </c>
      <c r="D765" t="s">
        <v>359</v>
      </c>
      <c r="E765" t="s">
        <v>1552</v>
      </c>
      <c r="F765" t="s">
        <v>1809</v>
      </c>
      <c r="G765" s="4">
        <v>3</v>
      </c>
      <c r="H765">
        <f>Sales_Fact__2[[#This Row],[Unit_Price]]*Sales_Fact__2[[#This Row],[Quantity]]</f>
        <v>651.66</v>
      </c>
      <c r="I765" s="9">
        <v>217.22</v>
      </c>
      <c r="J765" s="9">
        <f>Sales_Fact__2[[#This Row],[Unit_Price]]*Sales_Fact__2[[#This Row],[Quantity]]</f>
        <v>651.66</v>
      </c>
      <c r="K765">
        <v>0.06</v>
      </c>
      <c r="L765" t="s">
        <v>1825</v>
      </c>
      <c r="M765" s="9">
        <v>612.56039999999996</v>
      </c>
    </row>
    <row r="766" spans="1:13" x14ac:dyDescent="0.35">
      <c r="A766" t="s">
        <v>2589</v>
      </c>
      <c r="B766">
        <f t="shared" si="11"/>
        <v>2025</v>
      </c>
      <c r="C766" s="8">
        <v>45745</v>
      </c>
      <c r="D766" t="s">
        <v>1259</v>
      </c>
      <c r="E766" t="s">
        <v>1595</v>
      </c>
      <c r="F766" t="s">
        <v>1765</v>
      </c>
      <c r="G766" s="4">
        <v>1</v>
      </c>
      <c r="H766">
        <f>Sales_Fact__2[[#This Row],[Unit_Price]]*Sales_Fact__2[[#This Row],[Quantity]]</f>
        <v>387.99</v>
      </c>
      <c r="I766" s="9">
        <v>387.99</v>
      </c>
      <c r="J766" s="9">
        <f>Sales_Fact__2[[#This Row],[Unit_Price]]*Sales_Fact__2[[#This Row],[Quantity]]</f>
        <v>387.99</v>
      </c>
      <c r="K766">
        <v>0.3</v>
      </c>
      <c r="L766" t="s">
        <v>1823</v>
      </c>
      <c r="M766" s="9">
        <v>271.59300000000002</v>
      </c>
    </row>
    <row r="767" spans="1:13" x14ac:dyDescent="0.35">
      <c r="A767" t="s">
        <v>2590</v>
      </c>
      <c r="B767">
        <f t="shared" si="11"/>
        <v>2025</v>
      </c>
      <c r="C767" s="8">
        <v>45718</v>
      </c>
      <c r="D767" t="s">
        <v>1465</v>
      </c>
      <c r="E767" t="s">
        <v>1583</v>
      </c>
      <c r="F767" t="s">
        <v>1775</v>
      </c>
      <c r="G767" s="4">
        <v>4</v>
      </c>
      <c r="H767">
        <f>Sales_Fact__2[[#This Row],[Unit_Price]]*Sales_Fact__2[[#This Row],[Quantity]]</f>
        <v>744.96</v>
      </c>
      <c r="I767" s="9">
        <v>186.24</v>
      </c>
      <c r="J767" s="9">
        <f>Sales_Fact__2[[#This Row],[Unit_Price]]*Sales_Fact__2[[#This Row],[Quantity]]</f>
        <v>744.96</v>
      </c>
      <c r="K767">
        <v>0.23</v>
      </c>
      <c r="L767" t="s">
        <v>1823</v>
      </c>
      <c r="M767" s="9">
        <v>573.61920000000009</v>
      </c>
    </row>
    <row r="768" spans="1:13" x14ac:dyDescent="0.35">
      <c r="A768" t="s">
        <v>2591</v>
      </c>
      <c r="B768">
        <f t="shared" si="11"/>
        <v>2024</v>
      </c>
      <c r="C768" s="8">
        <v>45454</v>
      </c>
      <c r="D768" t="s">
        <v>936</v>
      </c>
      <c r="E768" t="s">
        <v>1627</v>
      </c>
      <c r="F768" t="s">
        <v>1781</v>
      </c>
      <c r="G768" s="4">
        <v>4</v>
      </c>
      <c r="H768">
        <f>Sales_Fact__2[[#This Row],[Unit_Price]]*Sales_Fact__2[[#This Row],[Quantity]]</f>
        <v>2436.2399999999998</v>
      </c>
      <c r="I768" s="9">
        <v>609.05999999999995</v>
      </c>
      <c r="J768" s="9">
        <f>Sales_Fact__2[[#This Row],[Unit_Price]]*Sales_Fact__2[[#This Row],[Quantity]]</f>
        <v>2436.2399999999998</v>
      </c>
      <c r="K768">
        <v>0.22</v>
      </c>
      <c r="L768" t="s">
        <v>1828</v>
      </c>
      <c r="M768" s="9">
        <v>1900.2672</v>
      </c>
    </row>
    <row r="769" spans="1:13" x14ac:dyDescent="0.35">
      <c r="A769" t="s">
        <v>2592</v>
      </c>
      <c r="B769">
        <f t="shared" si="11"/>
        <v>2024</v>
      </c>
      <c r="C769" s="8">
        <v>45434</v>
      </c>
      <c r="D769" t="s">
        <v>1354</v>
      </c>
      <c r="E769" t="s">
        <v>1613</v>
      </c>
      <c r="F769" t="s">
        <v>1791</v>
      </c>
      <c r="G769" s="4">
        <v>1</v>
      </c>
      <c r="H769">
        <f>Sales_Fact__2[[#This Row],[Unit_Price]]*Sales_Fact__2[[#This Row],[Quantity]]</f>
        <v>827.91</v>
      </c>
      <c r="I769" s="9">
        <v>827.91</v>
      </c>
      <c r="J769" s="9">
        <f>Sales_Fact__2[[#This Row],[Unit_Price]]*Sales_Fact__2[[#This Row],[Quantity]]</f>
        <v>827.91</v>
      </c>
      <c r="K769">
        <v>0.21</v>
      </c>
      <c r="L769" t="s">
        <v>1825</v>
      </c>
      <c r="M769" s="9">
        <v>654.0489</v>
      </c>
    </row>
    <row r="770" spans="1:13" x14ac:dyDescent="0.35">
      <c r="A770" t="s">
        <v>2593</v>
      </c>
      <c r="B770">
        <f t="shared" ref="B770:B833" si="12">YEAR(C770)</f>
        <v>2024</v>
      </c>
      <c r="C770" s="8">
        <v>45486</v>
      </c>
      <c r="D770" t="s">
        <v>581</v>
      </c>
      <c r="E770" t="s">
        <v>1713</v>
      </c>
      <c r="F770" t="s">
        <v>1751</v>
      </c>
      <c r="G770" s="4">
        <v>1</v>
      </c>
      <c r="H770">
        <f>Sales_Fact__2[[#This Row],[Unit_Price]]*Sales_Fact__2[[#This Row],[Quantity]]</f>
        <v>303.79000000000002</v>
      </c>
      <c r="I770" s="9">
        <v>303.79000000000002</v>
      </c>
      <c r="J770" s="9">
        <f>Sales_Fact__2[[#This Row],[Unit_Price]]*Sales_Fact__2[[#This Row],[Quantity]]</f>
        <v>303.79000000000002</v>
      </c>
      <c r="K770">
        <v>0.24</v>
      </c>
      <c r="L770" t="s">
        <v>1825</v>
      </c>
      <c r="M770" s="9">
        <v>230.88040000000001</v>
      </c>
    </row>
    <row r="771" spans="1:13" x14ac:dyDescent="0.35">
      <c r="A771" t="s">
        <v>2594</v>
      </c>
      <c r="B771">
        <f t="shared" si="12"/>
        <v>2025</v>
      </c>
      <c r="C771" s="8">
        <v>45902</v>
      </c>
      <c r="D771" t="s">
        <v>368</v>
      </c>
      <c r="E771" t="s">
        <v>1621</v>
      </c>
      <c r="F771" t="s">
        <v>1775</v>
      </c>
      <c r="G771" s="4">
        <v>2</v>
      </c>
      <c r="H771">
        <f>Sales_Fact__2[[#This Row],[Unit_Price]]*Sales_Fact__2[[#This Row],[Quantity]]</f>
        <v>731.82</v>
      </c>
      <c r="I771" s="9">
        <v>365.91</v>
      </c>
      <c r="J771" s="9">
        <f>Sales_Fact__2[[#This Row],[Unit_Price]]*Sales_Fact__2[[#This Row],[Quantity]]</f>
        <v>731.82</v>
      </c>
      <c r="K771">
        <v>0.14000000000000001</v>
      </c>
      <c r="L771" t="s">
        <v>1828</v>
      </c>
      <c r="M771" s="9">
        <v>629.36520000000007</v>
      </c>
    </row>
    <row r="772" spans="1:13" x14ac:dyDescent="0.35">
      <c r="A772" t="s">
        <v>2595</v>
      </c>
      <c r="B772">
        <f t="shared" si="12"/>
        <v>2025</v>
      </c>
      <c r="C772" s="8">
        <v>45762</v>
      </c>
      <c r="D772" t="s">
        <v>254</v>
      </c>
      <c r="E772" t="s">
        <v>1597</v>
      </c>
      <c r="F772" t="s">
        <v>1806</v>
      </c>
      <c r="G772" s="4">
        <v>3</v>
      </c>
      <c r="H772">
        <f>Sales_Fact__2[[#This Row],[Unit_Price]]*Sales_Fact__2[[#This Row],[Quantity]]</f>
        <v>2558.16</v>
      </c>
      <c r="I772" s="9">
        <v>852.72</v>
      </c>
      <c r="J772" s="9">
        <f>Sales_Fact__2[[#This Row],[Unit_Price]]*Sales_Fact__2[[#This Row],[Quantity]]</f>
        <v>2558.16</v>
      </c>
      <c r="K772">
        <v>0.16</v>
      </c>
      <c r="L772" t="s">
        <v>1823</v>
      </c>
      <c r="M772" s="9">
        <v>2148.8544000000002</v>
      </c>
    </row>
    <row r="773" spans="1:13" x14ac:dyDescent="0.35">
      <c r="A773" t="s">
        <v>2596</v>
      </c>
      <c r="B773">
        <f t="shared" si="12"/>
        <v>2025</v>
      </c>
      <c r="C773" s="8">
        <v>45752</v>
      </c>
      <c r="D773" t="s">
        <v>790</v>
      </c>
      <c r="E773" t="s">
        <v>1567</v>
      </c>
      <c r="F773" t="s">
        <v>1768</v>
      </c>
      <c r="G773" s="4">
        <v>1</v>
      </c>
      <c r="H773">
        <f>Sales_Fact__2[[#This Row],[Unit_Price]]*Sales_Fact__2[[#This Row],[Quantity]]</f>
        <v>768.25</v>
      </c>
      <c r="I773" s="9">
        <v>768.25</v>
      </c>
      <c r="J773" s="9">
        <f>Sales_Fact__2[[#This Row],[Unit_Price]]*Sales_Fact__2[[#This Row],[Quantity]]</f>
        <v>768.25</v>
      </c>
      <c r="K773">
        <v>0.18</v>
      </c>
      <c r="L773" t="s">
        <v>1823</v>
      </c>
      <c r="M773" s="9">
        <v>629.96500000000003</v>
      </c>
    </row>
    <row r="774" spans="1:13" x14ac:dyDescent="0.35">
      <c r="A774" t="s">
        <v>2597</v>
      </c>
      <c r="B774">
        <f t="shared" si="12"/>
        <v>2023</v>
      </c>
      <c r="C774" s="8">
        <v>45254</v>
      </c>
      <c r="D774" t="s">
        <v>1097</v>
      </c>
      <c r="E774" t="s">
        <v>1731</v>
      </c>
      <c r="F774" t="s">
        <v>1812</v>
      </c>
      <c r="G774" s="4">
        <v>2</v>
      </c>
      <c r="H774">
        <f>Sales_Fact__2[[#This Row],[Unit_Price]]*Sales_Fact__2[[#This Row],[Quantity]]</f>
        <v>637.24</v>
      </c>
      <c r="I774" s="9">
        <v>318.62</v>
      </c>
      <c r="J774" s="9">
        <f>Sales_Fact__2[[#This Row],[Unit_Price]]*Sales_Fact__2[[#This Row],[Quantity]]</f>
        <v>637.24</v>
      </c>
      <c r="K774">
        <v>0.02</v>
      </c>
      <c r="L774" t="s">
        <v>1828</v>
      </c>
      <c r="M774" s="9">
        <v>624.49519999999995</v>
      </c>
    </row>
    <row r="775" spans="1:13" x14ac:dyDescent="0.35">
      <c r="A775" t="s">
        <v>2598</v>
      </c>
      <c r="B775">
        <f t="shared" si="12"/>
        <v>2025</v>
      </c>
      <c r="C775" s="8">
        <v>45683</v>
      </c>
      <c r="D775" t="s">
        <v>187</v>
      </c>
      <c r="E775" t="s">
        <v>1699</v>
      </c>
      <c r="F775" t="s">
        <v>1760</v>
      </c>
      <c r="G775" s="4">
        <v>4</v>
      </c>
      <c r="H775">
        <f>Sales_Fact__2[[#This Row],[Unit_Price]]*Sales_Fact__2[[#This Row],[Quantity]]</f>
        <v>1608.44</v>
      </c>
      <c r="I775" s="9">
        <v>402.11</v>
      </c>
      <c r="J775" s="9">
        <f>Sales_Fact__2[[#This Row],[Unit_Price]]*Sales_Fact__2[[#This Row],[Quantity]]</f>
        <v>1608.44</v>
      </c>
      <c r="K775">
        <v>0.14000000000000001</v>
      </c>
      <c r="L775" t="s">
        <v>1825</v>
      </c>
      <c r="M775" s="9">
        <v>1383.2583999999999</v>
      </c>
    </row>
    <row r="776" spans="1:13" x14ac:dyDescent="0.35">
      <c r="A776" t="s">
        <v>2599</v>
      </c>
      <c r="B776">
        <f t="shared" si="12"/>
        <v>2025</v>
      </c>
      <c r="C776" s="8">
        <v>45804</v>
      </c>
      <c r="D776" t="s">
        <v>1268</v>
      </c>
      <c r="E776" t="s">
        <v>1715</v>
      </c>
      <c r="F776" t="s">
        <v>1806</v>
      </c>
      <c r="G776" s="4">
        <v>3</v>
      </c>
      <c r="H776">
        <f>Sales_Fact__2[[#This Row],[Unit_Price]]*Sales_Fact__2[[#This Row],[Quantity]]</f>
        <v>2538.9299999999998</v>
      </c>
      <c r="I776" s="9">
        <v>846.31</v>
      </c>
      <c r="J776" s="9">
        <f>Sales_Fact__2[[#This Row],[Unit_Price]]*Sales_Fact__2[[#This Row],[Quantity]]</f>
        <v>2538.9299999999998</v>
      </c>
      <c r="K776">
        <v>0.18</v>
      </c>
      <c r="L776" t="s">
        <v>1828</v>
      </c>
      <c r="M776" s="9">
        <v>2081.9225999999999</v>
      </c>
    </row>
    <row r="777" spans="1:13" x14ac:dyDescent="0.35">
      <c r="A777" t="s">
        <v>2600</v>
      </c>
      <c r="B777">
        <f t="shared" si="12"/>
        <v>2025</v>
      </c>
      <c r="C777" s="8">
        <v>45821</v>
      </c>
      <c r="D777" t="s">
        <v>558</v>
      </c>
      <c r="E777" t="s">
        <v>1735</v>
      </c>
      <c r="F777" t="s">
        <v>1798</v>
      </c>
      <c r="G777" s="4">
        <v>1</v>
      </c>
      <c r="H777">
        <f>Sales_Fact__2[[#This Row],[Unit_Price]]*Sales_Fact__2[[#This Row],[Quantity]]</f>
        <v>269.94</v>
      </c>
      <c r="I777" s="9">
        <v>269.94</v>
      </c>
      <c r="J777" s="9">
        <f>Sales_Fact__2[[#This Row],[Unit_Price]]*Sales_Fact__2[[#This Row],[Quantity]]</f>
        <v>269.94</v>
      </c>
      <c r="K777">
        <v>7.0000000000000007E-2</v>
      </c>
      <c r="L777" t="s">
        <v>1828</v>
      </c>
      <c r="M777" s="9">
        <v>251.04419999999999</v>
      </c>
    </row>
    <row r="778" spans="1:13" x14ac:dyDescent="0.35">
      <c r="A778" t="s">
        <v>2601</v>
      </c>
      <c r="B778">
        <f t="shared" si="12"/>
        <v>2024</v>
      </c>
      <c r="C778" s="8">
        <v>45472</v>
      </c>
      <c r="D778" t="s">
        <v>772</v>
      </c>
      <c r="E778" t="s">
        <v>1587</v>
      </c>
      <c r="F778" t="s">
        <v>1768</v>
      </c>
      <c r="G778" s="4">
        <v>3</v>
      </c>
      <c r="H778">
        <f>Sales_Fact__2[[#This Row],[Unit_Price]]*Sales_Fact__2[[#This Row],[Quantity]]</f>
        <v>2727.75</v>
      </c>
      <c r="I778" s="9">
        <v>909.25</v>
      </c>
      <c r="J778" s="9">
        <f>Sales_Fact__2[[#This Row],[Unit_Price]]*Sales_Fact__2[[#This Row],[Quantity]]</f>
        <v>2727.75</v>
      </c>
      <c r="K778">
        <v>0.28999999999999998</v>
      </c>
      <c r="L778" t="s">
        <v>1828</v>
      </c>
      <c r="M778" s="9">
        <v>1936.7025000000001</v>
      </c>
    </row>
    <row r="779" spans="1:13" x14ac:dyDescent="0.35">
      <c r="A779" t="s">
        <v>2602</v>
      </c>
      <c r="B779">
        <f t="shared" si="12"/>
        <v>2024</v>
      </c>
      <c r="C779" s="8">
        <v>45331</v>
      </c>
      <c r="D779" t="s">
        <v>1135</v>
      </c>
      <c r="E779" t="s">
        <v>1729</v>
      </c>
      <c r="F779" t="s">
        <v>1793</v>
      </c>
      <c r="G779" s="4">
        <v>2</v>
      </c>
      <c r="H779">
        <f>Sales_Fact__2[[#This Row],[Unit_Price]]*Sales_Fact__2[[#This Row],[Quantity]]</f>
        <v>459.62</v>
      </c>
      <c r="I779" s="9">
        <v>229.81</v>
      </c>
      <c r="J779" s="9">
        <f>Sales_Fact__2[[#This Row],[Unit_Price]]*Sales_Fact__2[[#This Row],[Quantity]]</f>
        <v>459.62</v>
      </c>
      <c r="K779">
        <v>0.21</v>
      </c>
      <c r="L779" t="s">
        <v>1828</v>
      </c>
      <c r="M779" s="9">
        <v>363.09980000000002</v>
      </c>
    </row>
    <row r="780" spans="1:13" x14ac:dyDescent="0.35">
      <c r="A780" t="s">
        <v>2603</v>
      </c>
      <c r="B780">
        <f t="shared" si="12"/>
        <v>2024</v>
      </c>
      <c r="C780" s="8">
        <v>45451</v>
      </c>
      <c r="D780" t="s">
        <v>147</v>
      </c>
      <c r="E780" t="s">
        <v>1703</v>
      </c>
      <c r="F780" t="s">
        <v>1800</v>
      </c>
      <c r="G780" s="4">
        <v>3</v>
      </c>
      <c r="H780">
        <f>Sales_Fact__2[[#This Row],[Unit_Price]]*Sales_Fact__2[[#This Row],[Quantity]]</f>
        <v>1327.08</v>
      </c>
      <c r="I780" s="9">
        <v>442.36</v>
      </c>
      <c r="J780" s="9">
        <f>Sales_Fact__2[[#This Row],[Unit_Price]]*Sales_Fact__2[[#This Row],[Quantity]]</f>
        <v>1327.08</v>
      </c>
      <c r="K780">
        <v>0.06</v>
      </c>
      <c r="L780" t="s">
        <v>1825</v>
      </c>
      <c r="M780" s="9">
        <v>1247.4552000000001</v>
      </c>
    </row>
    <row r="781" spans="1:13" x14ac:dyDescent="0.35">
      <c r="A781" t="s">
        <v>2604</v>
      </c>
      <c r="B781">
        <f t="shared" si="12"/>
        <v>2024</v>
      </c>
      <c r="C781" s="8">
        <v>45386</v>
      </c>
      <c r="D781" t="s">
        <v>766</v>
      </c>
      <c r="E781" t="s">
        <v>1719</v>
      </c>
      <c r="F781" t="s">
        <v>1765</v>
      </c>
      <c r="G781" s="4">
        <v>3</v>
      </c>
      <c r="H781">
        <f>Sales_Fact__2[[#This Row],[Unit_Price]]*Sales_Fact__2[[#This Row],[Quantity]]</f>
        <v>1241.22</v>
      </c>
      <c r="I781" s="9">
        <v>413.74</v>
      </c>
      <c r="J781" s="9">
        <f>Sales_Fact__2[[#This Row],[Unit_Price]]*Sales_Fact__2[[#This Row],[Quantity]]</f>
        <v>1241.22</v>
      </c>
      <c r="K781">
        <v>0.01</v>
      </c>
      <c r="L781" t="s">
        <v>1823</v>
      </c>
      <c r="M781" s="9">
        <v>1228.8078</v>
      </c>
    </row>
    <row r="782" spans="1:13" x14ac:dyDescent="0.35">
      <c r="A782" t="s">
        <v>2605</v>
      </c>
      <c r="B782">
        <f t="shared" si="12"/>
        <v>2024</v>
      </c>
      <c r="C782" s="8">
        <v>45477</v>
      </c>
      <c r="D782" t="s">
        <v>1523</v>
      </c>
      <c r="E782" t="s">
        <v>1725</v>
      </c>
      <c r="F782" t="s">
        <v>1798</v>
      </c>
      <c r="G782" s="4">
        <v>4</v>
      </c>
      <c r="H782">
        <f>Sales_Fact__2[[#This Row],[Unit_Price]]*Sales_Fact__2[[#This Row],[Quantity]]</f>
        <v>319</v>
      </c>
      <c r="I782" s="9">
        <v>79.75</v>
      </c>
      <c r="J782" s="9">
        <f>Sales_Fact__2[[#This Row],[Unit_Price]]*Sales_Fact__2[[#This Row],[Quantity]]</f>
        <v>319</v>
      </c>
      <c r="K782">
        <v>0.18</v>
      </c>
      <c r="L782" t="s">
        <v>1825</v>
      </c>
      <c r="M782" s="9">
        <v>261.58</v>
      </c>
    </row>
    <row r="783" spans="1:13" x14ac:dyDescent="0.35">
      <c r="A783" t="s">
        <v>2606</v>
      </c>
      <c r="B783">
        <f t="shared" si="12"/>
        <v>2024</v>
      </c>
      <c r="C783" s="8">
        <v>45433</v>
      </c>
      <c r="D783" t="s">
        <v>1520</v>
      </c>
      <c r="E783" t="s">
        <v>1627</v>
      </c>
      <c r="F783" t="s">
        <v>1793</v>
      </c>
      <c r="G783" s="4">
        <v>4</v>
      </c>
      <c r="H783">
        <f>Sales_Fact__2[[#This Row],[Unit_Price]]*Sales_Fact__2[[#This Row],[Quantity]]</f>
        <v>380.24</v>
      </c>
      <c r="I783" s="9">
        <v>95.06</v>
      </c>
      <c r="J783" s="9">
        <f>Sales_Fact__2[[#This Row],[Unit_Price]]*Sales_Fact__2[[#This Row],[Quantity]]</f>
        <v>380.24</v>
      </c>
      <c r="K783">
        <v>0.03</v>
      </c>
      <c r="L783" t="s">
        <v>1823</v>
      </c>
      <c r="M783" s="9">
        <v>368.83280000000002</v>
      </c>
    </row>
    <row r="784" spans="1:13" x14ac:dyDescent="0.35">
      <c r="A784" t="s">
        <v>2607</v>
      </c>
      <c r="B784">
        <f t="shared" si="12"/>
        <v>2025</v>
      </c>
      <c r="C784" s="8">
        <v>45759</v>
      </c>
      <c r="D784" t="s">
        <v>1291</v>
      </c>
      <c r="E784" t="s">
        <v>1743</v>
      </c>
      <c r="F784" t="s">
        <v>1778</v>
      </c>
      <c r="G784" s="4">
        <v>4</v>
      </c>
      <c r="H784">
        <f>Sales_Fact__2[[#This Row],[Unit_Price]]*Sales_Fact__2[[#This Row],[Quantity]]</f>
        <v>428.32</v>
      </c>
      <c r="I784" s="9">
        <v>107.08</v>
      </c>
      <c r="J784" s="9">
        <f>Sales_Fact__2[[#This Row],[Unit_Price]]*Sales_Fact__2[[#This Row],[Quantity]]</f>
        <v>428.32</v>
      </c>
      <c r="K784">
        <v>0.27</v>
      </c>
      <c r="L784" t="s">
        <v>1828</v>
      </c>
      <c r="M784" s="9">
        <v>312.67360000000002</v>
      </c>
    </row>
    <row r="785" spans="1:13" x14ac:dyDescent="0.35">
      <c r="A785" t="s">
        <v>2608</v>
      </c>
      <c r="B785">
        <f t="shared" si="12"/>
        <v>2025</v>
      </c>
      <c r="C785" s="8">
        <v>45794</v>
      </c>
      <c r="D785" t="s">
        <v>1460</v>
      </c>
      <c r="E785" t="s">
        <v>1745</v>
      </c>
      <c r="F785" t="s">
        <v>1809</v>
      </c>
      <c r="G785" s="4">
        <v>1</v>
      </c>
      <c r="H785">
        <f>Sales_Fact__2[[#This Row],[Unit_Price]]*Sales_Fact__2[[#This Row],[Quantity]]</f>
        <v>873.18</v>
      </c>
      <c r="I785" s="9">
        <v>873.18</v>
      </c>
      <c r="J785" s="9">
        <f>Sales_Fact__2[[#This Row],[Unit_Price]]*Sales_Fact__2[[#This Row],[Quantity]]</f>
        <v>873.18</v>
      </c>
      <c r="K785">
        <v>0.03</v>
      </c>
      <c r="L785" t="s">
        <v>1828</v>
      </c>
      <c r="M785" s="9">
        <v>846.98459999999989</v>
      </c>
    </row>
    <row r="786" spans="1:13" x14ac:dyDescent="0.35">
      <c r="A786" t="s">
        <v>2609</v>
      </c>
      <c r="B786">
        <f t="shared" si="12"/>
        <v>2025</v>
      </c>
      <c r="C786" s="8">
        <v>45764</v>
      </c>
      <c r="D786" t="s">
        <v>1177</v>
      </c>
      <c r="E786" t="s">
        <v>1687</v>
      </c>
      <c r="F786" t="s">
        <v>1809</v>
      </c>
      <c r="G786" s="4">
        <v>1</v>
      </c>
      <c r="H786">
        <f>Sales_Fact__2[[#This Row],[Unit_Price]]*Sales_Fact__2[[#This Row],[Quantity]]</f>
        <v>914.75</v>
      </c>
      <c r="I786" s="9">
        <v>914.75</v>
      </c>
      <c r="J786" s="9">
        <f>Sales_Fact__2[[#This Row],[Unit_Price]]*Sales_Fact__2[[#This Row],[Quantity]]</f>
        <v>914.75</v>
      </c>
      <c r="K786">
        <v>0.1</v>
      </c>
      <c r="L786" t="s">
        <v>1828</v>
      </c>
      <c r="M786" s="9">
        <v>823.27499999999998</v>
      </c>
    </row>
    <row r="787" spans="1:13" x14ac:dyDescent="0.35">
      <c r="A787" t="s">
        <v>2610</v>
      </c>
      <c r="B787">
        <f t="shared" si="12"/>
        <v>2023</v>
      </c>
      <c r="C787" s="8">
        <v>45279</v>
      </c>
      <c r="D787" t="s">
        <v>187</v>
      </c>
      <c r="E787" t="s">
        <v>1693</v>
      </c>
      <c r="F787" t="s">
        <v>1796</v>
      </c>
      <c r="G787" s="4">
        <v>4</v>
      </c>
      <c r="H787">
        <f>Sales_Fact__2[[#This Row],[Unit_Price]]*Sales_Fact__2[[#This Row],[Quantity]]</f>
        <v>1829.32</v>
      </c>
      <c r="I787" s="9">
        <v>457.33</v>
      </c>
      <c r="J787" s="9">
        <f>Sales_Fact__2[[#This Row],[Unit_Price]]*Sales_Fact__2[[#This Row],[Quantity]]</f>
        <v>1829.32</v>
      </c>
      <c r="K787">
        <v>0.1</v>
      </c>
      <c r="L787" t="s">
        <v>1823</v>
      </c>
      <c r="M787" s="9">
        <v>1646.3879999999999</v>
      </c>
    </row>
    <row r="788" spans="1:13" x14ac:dyDescent="0.35">
      <c r="A788" t="s">
        <v>2611</v>
      </c>
      <c r="B788">
        <f t="shared" si="12"/>
        <v>2024</v>
      </c>
      <c r="C788" s="8">
        <v>45602</v>
      </c>
      <c r="D788" t="s">
        <v>925</v>
      </c>
      <c r="E788" t="s">
        <v>1745</v>
      </c>
      <c r="F788" t="s">
        <v>1765</v>
      </c>
      <c r="G788" s="4">
        <v>3</v>
      </c>
      <c r="H788">
        <f>Sales_Fact__2[[#This Row],[Unit_Price]]*Sales_Fact__2[[#This Row],[Quantity]]</f>
        <v>2285.64</v>
      </c>
      <c r="I788" s="9">
        <v>761.88</v>
      </c>
      <c r="J788" s="9">
        <f>Sales_Fact__2[[#This Row],[Unit_Price]]*Sales_Fact__2[[#This Row],[Quantity]]</f>
        <v>2285.64</v>
      </c>
      <c r="K788">
        <v>0.23</v>
      </c>
      <c r="L788" t="s">
        <v>1825</v>
      </c>
      <c r="M788" s="9">
        <v>1759.9428</v>
      </c>
    </row>
    <row r="789" spans="1:13" x14ac:dyDescent="0.35">
      <c r="A789" t="s">
        <v>2612</v>
      </c>
      <c r="B789">
        <f t="shared" si="12"/>
        <v>2025</v>
      </c>
      <c r="C789" s="8">
        <v>45793</v>
      </c>
      <c r="D789" t="s">
        <v>584</v>
      </c>
      <c r="E789" t="s">
        <v>1621</v>
      </c>
      <c r="F789" t="s">
        <v>1812</v>
      </c>
      <c r="G789" s="4">
        <v>4</v>
      </c>
      <c r="H789">
        <f>Sales_Fact__2[[#This Row],[Unit_Price]]*Sales_Fact__2[[#This Row],[Quantity]]</f>
        <v>491.48</v>
      </c>
      <c r="I789" s="9">
        <v>122.87</v>
      </c>
      <c r="J789" s="9">
        <f>Sales_Fact__2[[#This Row],[Unit_Price]]*Sales_Fact__2[[#This Row],[Quantity]]</f>
        <v>491.48</v>
      </c>
      <c r="K789">
        <v>0.13</v>
      </c>
      <c r="L789" t="s">
        <v>1823</v>
      </c>
      <c r="M789" s="9">
        <v>427.58760000000001</v>
      </c>
    </row>
    <row r="790" spans="1:13" x14ac:dyDescent="0.35">
      <c r="A790" t="s">
        <v>2613</v>
      </c>
      <c r="B790">
        <f t="shared" si="12"/>
        <v>2025</v>
      </c>
      <c r="C790" s="8">
        <v>45778</v>
      </c>
      <c r="D790" t="s">
        <v>1463</v>
      </c>
      <c r="E790" t="s">
        <v>1693</v>
      </c>
      <c r="F790" t="s">
        <v>1768</v>
      </c>
      <c r="G790" s="4">
        <v>4</v>
      </c>
      <c r="H790">
        <f>Sales_Fact__2[[#This Row],[Unit_Price]]*Sales_Fact__2[[#This Row],[Quantity]]</f>
        <v>3012</v>
      </c>
      <c r="I790" s="9">
        <v>753</v>
      </c>
      <c r="J790" s="9">
        <f>Sales_Fact__2[[#This Row],[Unit_Price]]*Sales_Fact__2[[#This Row],[Quantity]]</f>
        <v>3012</v>
      </c>
      <c r="K790">
        <v>0.28000000000000003</v>
      </c>
      <c r="L790" t="s">
        <v>1828</v>
      </c>
      <c r="M790" s="9">
        <v>2168.64</v>
      </c>
    </row>
    <row r="791" spans="1:13" x14ac:dyDescent="0.35">
      <c r="A791" t="s">
        <v>2614</v>
      </c>
      <c r="B791">
        <f t="shared" si="12"/>
        <v>2024</v>
      </c>
      <c r="C791" s="8">
        <v>45325</v>
      </c>
      <c r="D791" t="s">
        <v>1156</v>
      </c>
      <c r="E791" t="s">
        <v>1554</v>
      </c>
      <c r="F791" t="s">
        <v>1772</v>
      </c>
      <c r="G791" s="4">
        <v>2</v>
      </c>
      <c r="H791">
        <f>Sales_Fact__2[[#This Row],[Unit_Price]]*Sales_Fact__2[[#This Row],[Quantity]]</f>
        <v>1576.1</v>
      </c>
      <c r="I791" s="9">
        <v>788.05</v>
      </c>
      <c r="J791" s="9">
        <f>Sales_Fact__2[[#This Row],[Unit_Price]]*Sales_Fact__2[[#This Row],[Quantity]]</f>
        <v>1576.1</v>
      </c>
      <c r="K791">
        <v>0.21</v>
      </c>
      <c r="L791" t="s">
        <v>1823</v>
      </c>
      <c r="M791" s="9">
        <v>1245.1189999999999</v>
      </c>
    </row>
    <row r="792" spans="1:13" x14ac:dyDescent="0.35">
      <c r="A792" t="s">
        <v>2615</v>
      </c>
      <c r="B792">
        <f t="shared" si="12"/>
        <v>2025</v>
      </c>
      <c r="C792" s="8">
        <v>45875</v>
      </c>
      <c r="D792" t="s">
        <v>1424</v>
      </c>
      <c r="E792" t="s">
        <v>1711</v>
      </c>
      <c r="F792" t="s">
        <v>1788</v>
      </c>
      <c r="G792" s="4">
        <v>2</v>
      </c>
      <c r="H792">
        <f>Sales_Fact__2[[#This Row],[Unit_Price]]*Sales_Fact__2[[#This Row],[Quantity]]</f>
        <v>1614.2</v>
      </c>
      <c r="I792" s="9">
        <v>807.1</v>
      </c>
      <c r="J792" s="9">
        <f>Sales_Fact__2[[#This Row],[Unit_Price]]*Sales_Fact__2[[#This Row],[Quantity]]</f>
        <v>1614.2</v>
      </c>
      <c r="K792">
        <v>0.28999999999999998</v>
      </c>
      <c r="L792" t="s">
        <v>1823</v>
      </c>
      <c r="M792" s="9">
        <v>1146.0820000000001</v>
      </c>
    </row>
    <row r="793" spans="1:13" x14ac:dyDescent="0.35">
      <c r="A793" t="s">
        <v>2616</v>
      </c>
      <c r="B793">
        <f t="shared" si="12"/>
        <v>2024</v>
      </c>
      <c r="C793" s="8">
        <v>45320</v>
      </c>
      <c r="D793" t="s">
        <v>457</v>
      </c>
      <c r="E793" t="s">
        <v>1561</v>
      </c>
      <c r="F793" t="s">
        <v>1756</v>
      </c>
      <c r="G793" s="4">
        <v>2</v>
      </c>
      <c r="H793">
        <f>Sales_Fact__2[[#This Row],[Unit_Price]]*Sales_Fact__2[[#This Row],[Quantity]]</f>
        <v>886.18</v>
      </c>
      <c r="I793" s="9">
        <v>443.09</v>
      </c>
      <c r="J793" s="9">
        <f>Sales_Fact__2[[#This Row],[Unit_Price]]*Sales_Fact__2[[#This Row],[Quantity]]</f>
        <v>886.18</v>
      </c>
      <c r="K793">
        <v>0.02</v>
      </c>
      <c r="L793" t="s">
        <v>1825</v>
      </c>
      <c r="M793" s="9">
        <v>868.45640000000003</v>
      </c>
    </row>
    <row r="794" spans="1:13" x14ac:dyDescent="0.35">
      <c r="A794" t="s">
        <v>2617</v>
      </c>
      <c r="B794">
        <f t="shared" si="12"/>
        <v>2025</v>
      </c>
      <c r="C794" s="8">
        <v>45870</v>
      </c>
      <c r="D794" t="s">
        <v>1442</v>
      </c>
      <c r="E794" t="s">
        <v>1585</v>
      </c>
      <c r="F794" t="s">
        <v>1800</v>
      </c>
      <c r="G794" s="4">
        <v>1</v>
      </c>
      <c r="H794">
        <f>Sales_Fact__2[[#This Row],[Unit_Price]]*Sales_Fact__2[[#This Row],[Quantity]]</f>
        <v>512.16</v>
      </c>
      <c r="I794" s="9">
        <v>512.16</v>
      </c>
      <c r="J794" s="9">
        <f>Sales_Fact__2[[#This Row],[Unit_Price]]*Sales_Fact__2[[#This Row],[Quantity]]</f>
        <v>512.16</v>
      </c>
      <c r="K794">
        <v>0.02</v>
      </c>
      <c r="L794" t="s">
        <v>1828</v>
      </c>
      <c r="M794" s="9">
        <v>501.91680000000002</v>
      </c>
    </row>
    <row r="795" spans="1:13" x14ac:dyDescent="0.35">
      <c r="A795" t="s">
        <v>2618</v>
      </c>
      <c r="B795">
        <f t="shared" si="12"/>
        <v>2024</v>
      </c>
      <c r="C795" s="8">
        <v>45577</v>
      </c>
      <c r="D795" t="s">
        <v>677</v>
      </c>
      <c r="E795" t="s">
        <v>1629</v>
      </c>
      <c r="F795" t="s">
        <v>1809</v>
      </c>
      <c r="G795" s="4">
        <v>2</v>
      </c>
      <c r="H795">
        <f>Sales_Fact__2[[#This Row],[Unit_Price]]*Sales_Fact__2[[#This Row],[Quantity]]</f>
        <v>1205.0999999999999</v>
      </c>
      <c r="I795" s="9">
        <v>602.54999999999995</v>
      </c>
      <c r="J795" s="9">
        <f>Sales_Fact__2[[#This Row],[Unit_Price]]*Sales_Fact__2[[#This Row],[Quantity]]</f>
        <v>1205.0999999999999</v>
      </c>
      <c r="K795">
        <v>0.23</v>
      </c>
      <c r="L795" t="s">
        <v>1828</v>
      </c>
      <c r="M795" s="9">
        <v>927.92699999999979</v>
      </c>
    </row>
    <row r="796" spans="1:13" x14ac:dyDescent="0.35">
      <c r="A796" t="s">
        <v>2619</v>
      </c>
      <c r="B796">
        <f t="shared" si="12"/>
        <v>2025</v>
      </c>
      <c r="C796" s="8">
        <v>45745</v>
      </c>
      <c r="D796" t="s">
        <v>546</v>
      </c>
      <c r="E796" t="s">
        <v>1631</v>
      </c>
      <c r="F796" t="s">
        <v>1751</v>
      </c>
      <c r="G796" s="4">
        <v>3</v>
      </c>
      <c r="H796">
        <f>Sales_Fact__2[[#This Row],[Unit_Price]]*Sales_Fact__2[[#This Row],[Quantity]]</f>
        <v>2538.5700000000002</v>
      </c>
      <c r="I796" s="9">
        <v>846.19</v>
      </c>
      <c r="J796" s="9">
        <f>Sales_Fact__2[[#This Row],[Unit_Price]]*Sales_Fact__2[[#This Row],[Quantity]]</f>
        <v>2538.5700000000002</v>
      </c>
      <c r="K796">
        <v>0.09</v>
      </c>
      <c r="L796" t="s">
        <v>1828</v>
      </c>
      <c r="M796" s="9">
        <v>2310.0987</v>
      </c>
    </row>
    <row r="797" spans="1:13" x14ac:dyDescent="0.35">
      <c r="A797" t="s">
        <v>2620</v>
      </c>
      <c r="B797">
        <f t="shared" si="12"/>
        <v>2025</v>
      </c>
      <c r="C797" s="8">
        <v>45772</v>
      </c>
      <c r="D797" t="s">
        <v>1025</v>
      </c>
      <c r="E797" t="s">
        <v>1685</v>
      </c>
      <c r="F797" t="s">
        <v>1781</v>
      </c>
      <c r="G797" s="4">
        <v>1</v>
      </c>
      <c r="H797">
        <f>Sales_Fact__2[[#This Row],[Unit_Price]]*Sales_Fact__2[[#This Row],[Quantity]]</f>
        <v>506.73</v>
      </c>
      <c r="I797" s="9">
        <v>506.73</v>
      </c>
      <c r="J797" s="9">
        <f>Sales_Fact__2[[#This Row],[Unit_Price]]*Sales_Fact__2[[#This Row],[Quantity]]</f>
        <v>506.73</v>
      </c>
      <c r="K797">
        <v>0.28999999999999998</v>
      </c>
      <c r="L797" t="s">
        <v>1823</v>
      </c>
      <c r="M797" s="9">
        <v>359.7783</v>
      </c>
    </row>
    <row r="798" spans="1:13" x14ac:dyDescent="0.35">
      <c r="A798" t="s">
        <v>2621</v>
      </c>
      <c r="B798">
        <f t="shared" si="12"/>
        <v>2024</v>
      </c>
      <c r="C798" s="8">
        <v>45299</v>
      </c>
      <c r="D798" t="s">
        <v>197</v>
      </c>
      <c r="E798" t="s">
        <v>1649</v>
      </c>
      <c r="F798" t="s">
        <v>1803</v>
      </c>
      <c r="G798" s="4">
        <v>1</v>
      </c>
      <c r="H798">
        <f>Sales_Fact__2[[#This Row],[Unit_Price]]*Sales_Fact__2[[#This Row],[Quantity]]</f>
        <v>408.66</v>
      </c>
      <c r="I798" s="9">
        <v>408.66</v>
      </c>
      <c r="J798" s="9">
        <f>Sales_Fact__2[[#This Row],[Unit_Price]]*Sales_Fact__2[[#This Row],[Quantity]]</f>
        <v>408.66</v>
      </c>
      <c r="K798">
        <v>0.13</v>
      </c>
      <c r="L798" t="s">
        <v>1828</v>
      </c>
      <c r="M798" s="9">
        <v>355.5342</v>
      </c>
    </row>
    <row r="799" spans="1:13" x14ac:dyDescent="0.35">
      <c r="A799" t="s">
        <v>2622</v>
      </c>
      <c r="B799">
        <f t="shared" si="12"/>
        <v>2024</v>
      </c>
      <c r="C799" s="8">
        <v>45447</v>
      </c>
      <c r="D799" t="s">
        <v>386</v>
      </c>
      <c r="E799" t="s">
        <v>1561</v>
      </c>
      <c r="F799" t="s">
        <v>1806</v>
      </c>
      <c r="G799" s="4">
        <v>3</v>
      </c>
      <c r="H799">
        <f>Sales_Fact__2[[#This Row],[Unit_Price]]*Sales_Fact__2[[#This Row],[Quantity]]</f>
        <v>511.43999999999994</v>
      </c>
      <c r="I799" s="9">
        <v>170.48</v>
      </c>
      <c r="J799" s="9">
        <f>Sales_Fact__2[[#This Row],[Unit_Price]]*Sales_Fact__2[[#This Row],[Quantity]]</f>
        <v>511.43999999999994</v>
      </c>
      <c r="K799">
        <v>0.06</v>
      </c>
      <c r="L799" t="s">
        <v>1828</v>
      </c>
      <c r="M799" s="9">
        <v>480.75359999999989</v>
      </c>
    </row>
    <row r="800" spans="1:13" x14ac:dyDescent="0.35">
      <c r="A800" t="s">
        <v>2623</v>
      </c>
      <c r="B800">
        <f t="shared" si="12"/>
        <v>2025</v>
      </c>
      <c r="C800" s="8">
        <v>45717</v>
      </c>
      <c r="D800" t="s">
        <v>346</v>
      </c>
      <c r="E800" t="s">
        <v>1583</v>
      </c>
      <c r="F800" t="s">
        <v>1785</v>
      </c>
      <c r="G800" s="4">
        <v>1</v>
      </c>
      <c r="H800">
        <f>Sales_Fact__2[[#This Row],[Unit_Price]]*Sales_Fact__2[[#This Row],[Quantity]]</f>
        <v>423.48</v>
      </c>
      <c r="I800" s="9">
        <v>423.48</v>
      </c>
      <c r="J800" s="9">
        <f>Sales_Fact__2[[#This Row],[Unit_Price]]*Sales_Fact__2[[#This Row],[Quantity]]</f>
        <v>423.48</v>
      </c>
      <c r="K800">
        <v>0.18</v>
      </c>
      <c r="L800" t="s">
        <v>1825</v>
      </c>
      <c r="M800" s="9">
        <v>347.25360000000012</v>
      </c>
    </row>
    <row r="801" spans="1:13" x14ac:dyDescent="0.35">
      <c r="A801" t="s">
        <v>2624</v>
      </c>
      <c r="B801">
        <f t="shared" si="12"/>
        <v>2023</v>
      </c>
      <c r="C801" s="8">
        <v>45213</v>
      </c>
      <c r="D801" t="s">
        <v>754</v>
      </c>
      <c r="E801" t="s">
        <v>1731</v>
      </c>
      <c r="F801" t="s">
        <v>1791</v>
      </c>
      <c r="G801" s="4">
        <v>4</v>
      </c>
      <c r="H801">
        <f>Sales_Fact__2[[#This Row],[Unit_Price]]*Sales_Fact__2[[#This Row],[Quantity]]</f>
        <v>94.28</v>
      </c>
      <c r="I801" s="9">
        <v>23.57</v>
      </c>
      <c r="J801" s="9">
        <f>Sales_Fact__2[[#This Row],[Unit_Price]]*Sales_Fact__2[[#This Row],[Quantity]]</f>
        <v>94.28</v>
      </c>
      <c r="K801">
        <v>0.1</v>
      </c>
      <c r="L801" t="s">
        <v>1823</v>
      </c>
      <c r="M801" s="9">
        <v>84.852000000000004</v>
      </c>
    </row>
    <row r="802" spans="1:13" x14ac:dyDescent="0.35">
      <c r="A802" t="s">
        <v>2625</v>
      </c>
      <c r="B802">
        <f t="shared" si="12"/>
        <v>2025</v>
      </c>
      <c r="C802" s="8">
        <v>45837</v>
      </c>
      <c r="D802" t="s">
        <v>1189</v>
      </c>
      <c r="E802" t="s">
        <v>1631</v>
      </c>
      <c r="F802" t="s">
        <v>1809</v>
      </c>
      <c r="G802" s="4">
        <v>2</v>
      </c>
      <c r="H802">
        <f>Sales_Fact__2[[#This Row],[Unit_Price]]*Sales_Fact__2[[#This Row],[Quantity]]</f>
        <v>1906.52</v>
      </c>
      <c r="I802" s="9">
        <v>953.26</v>
      </c>
      <c r="J802" s="9">
        <f>Sales_Fact__2[[#This Row],[Unit_Price]]*Sales_Fact__2[[#This Row],[Quantity]]</f>
        <v>1906.52</v>
      </c>
      <c r="K802">
        <v>0.1</v>
      </c>
      <c r="L802" t="s">
        <v>1828</v>
      </c>
      <c r="M802" s="9">
        <v>1715.8679999999999</v>
      </c>
    </row>
    <row r="803" spans="1:13" x14ac:dyDescent="0.35">
      <c r="A803" t="s">
        <v>2626</v>
      </c>
      <c r="B803">
        <f t="shared" si="12"/>
        <v>2023</v>
      </c>
      <c r="C803" s="8">
        <v>45277</v>
      </c>
      <c r="D803" t="s">
        <v>1088</v>
      </c>
      <c r="E803" t="s">
        <v>1693</v>
      </c>
      <c r="F803" t="s">
        <v>1778</v>
      </c>
      <c r="G803" s="4">
        <v>3</v>
      </c>
      <c r="H803">
        <f>Sales_Fact__2[[#This Row],[Unit_Price]]*Sales_Fact__2[[#This Row],[Quantity]]</f>
        <v>1215.3899999999999</v>
      </c>
      <c r="I803" s="9">
        <v>405.13</v>
      </c>
      <c r="J803" s="9">
        <f>Sales_Fact__2[[#This Row],[Unit_Price]]*Sales_Fact__2[[#This Row],[Quantity]]</f>
        <v>1215.3899999999999</v>
      </c>
      <c r="K803">
        <v>0.14000000000000001</v>
      </c>
      <c r="L803" t="s">
        <v>1828</v>
      </c>
      <c r="M803" s="9">
        <v>1045.2354</v>
      </c>
    </row>
    <row r="804" spans="1:13" x14ac:dyDescent="0.35">
      <c r="A804" t="s">
        <v>2627</v>
      </c>
      <c r="B804">
        <f t="shared" si="12"/>
        <v>2023</v>
      </c>
      <c r="C804" s="8">
        <v>45248</v>
      </c>
      <c r="D804" t="s">
        <v>1064</v>
      </c>
      <c r="E804" t="s">
        <v>1548</v>
      </c>
      <c r="F804" t="s">
        <v>1768</v>
      </c>
      <c r="G804" s="4">
        <v>2</v>
      </c>
      <c r="H804">
        <f>Sales_Fact__2[[#This Row],[Unit_Price]]*Sales_Fact__2[[#This Row],[Quantity]]</f>
        <v>667.66</v>
      </c>
      <c r="I804" s="9">
        <v>333.83</v>
      </c>
      <c r="J804" s="9">
        <f>Sales_Fact__2[[#This Row],[Unit_Price]]*Sales_Fact__2[[#This Row],[Quantity]]</f>
        <v>667.66</v>
      </c>
      <c r="K804">
        <v>0.26</v>
      </c>
      <c r="L804" t="s">
        <v>1825</v>
      </c>
      <c r="M804" s="9">
        <v>494.0684</v>
      </c>
    </row>
    <row r="805" spans="1:13" x14ac:dyDescent="0.35">
      <c r="A805" t="s">
        <v>2628</v>
      </c>
      <c r="B805">
        <f t="shared" si="12"/>
        <v>2025</v>
      </c>
      <c r="C805" s="8">
        <v>45741</v>
      </c>
      <c r="D805" t="s">
        <v>1046</v>
      </c>
      <c r="E805" t="s">
        <v>1729</v>
      </c>
      <c r="F805" t="s">
        <v>1765</v>
      </c>
      <c r="G805" s="4">
        <v>2</v>
      </c>
      <c r="H805">
        <f>Sales_Fact__2[[#This Row],[Unit_Price]]*Sales_Fact__2[[#This Row],[Quantity]]</f>
        <v>1454.36</v>
      </c>
      <c r="I805" s="9">
        <v>727.18</v>
      </c>
      <c r="J805" s="9">
        <f>Sales_Fact__2[[#This Row],[Unit_Price]]*Sales_Fact__2[[#This Row],[Quantity]]</f>
        <v>1454.36</v>
      </c>
      <c r="K805">
        <v>0.22</v>
      </c>
      <c r="L805" t="s">
        <v>1825</v>
      </c>
      <c r="M805" s="9">
        <v>1134.4007999999999</v>
      </c>
    </row>
    <row r="806" spans="1:13" x14ac:dyDescent="0.35">
      <c r="A806" t="s">
        <v>2629</v>
      </c>
      <c r="B806">
        <f t="shared" si="12"/>
        <v>2025</v>
      </c>
      <c r="C806" s="8">
        <v>45778</v>
      </c>
      <c r="D806" t="s">
        <v>965</v>
      </c>
      <c r="E806" t="s">
        <v>1554</v>
      </c>
      <c r="F806" t="s">
        <v>1788</v>
      </c>
      <c r="G806" s="4">
        <v>2</v>
      </c>
      <c r="H806">
        <f>Sales_Fact__2[[#This Row],[Unit_Price]]*Sales_Fact__2[[#This Row],[Quantity]]</f>
        <v>1032.04</v>
      </c>
      <c r="I806" s="9">
        <v>516.02</v>
      </c>
      <c r="J806" s="9">
        <f>Sales_Fact__2[[#This Row],[Unit_Price]]*Sales_Fact__2[[#This Row],[Quantity]]</f>
        <v>1032.04</v>
      </c>
      <c r="K806">
        <v>0.19</v>
      </c>
      <c r="L806" t="s">
        <v>1828</v>
      </c>
      <c r="M806" s="9">
        <v>835.95240000000001</v>
      </c>
    </row>
    <row r="807" spans="1:13" x14ac:dyDescent="0.35">
      <c r="A807" t="s">
        <v>2630</v>
      </c>
      <c r="B807">
        <f t="shared" si="12"/>
        <v>2024</v>
      </c>
      <c r="C807" s="8">
        <v>45361</v>
      </c>
      <c r="D807" t="s">
        <v>931</v>
      </c>
      <c r="E807" t="s">
        <v>1631</v>
      </c>
      <c r="F807" t="s">
        <v>1791</v>
      </c>
      <c r="G807" s="4">
        <v>2</v>
      </c>
      <c r="H807">
        <f>Sales_Fact__2[[#This Row],[Unit_Price]]*Sales_Fact__2[[#This Row],[Quantity]]</f>
        <v>1411.22</v>
      </c>
      <c r="I807" s="9">
        <v>705.61</v>
      </c>
      <c r="J807" s="9">
        <f>Sales_Fact__2[[#This Row],[Unit_Price]]*Sales_Fact__2[[#This Row],[Quantity]]</f>
        <v>1411.22</v>
      </c>
      <c r="K807">
        <v>0.28000000000000003</v>
      </c>
      <c r="L807" t="s">
        <v>1823</v>
      </c>
      <c r="M807" s="9">
        <v>1016.0784</v>
      </c>
    </row>
    <row r="808" spans="1:13" x14ac:dyDescent="0.35">
      <c r="A808" t="s">
        <v>2631</v>
      </c>
      <c r="B808">
        <f t="shared" si="12"/>
        <v>2024</v>
      </c>
      <c r="C808" s="8">
        <v>45414</v>
      </c>
      <c r="D808" t="s">
        <v>874</v>
      </c>
      <c r="E808" t="s">
        <v>1715</v>
      </c>
      <c r="F808" t="s">
        <v>1781</v>
      </c>
      <c r="G808" s="4">
        <v>3</v>
      </c>
      <c r="H808">
        <f>Sales_Fact__2[[#This Row],[Unit_Price]]*Sales_Fact__2[[#This Row],[Quantity]]</f>
        <v>1963.41</v>
      </c>
      <c r="I808" s="9">
        <v>654.47</v>
      </c>
      <c r="J808" s="9">
        <f>Sales_Fact__2[[#This Row],[Unit_Price]]*Sales_Fact__2[[#This Row],[Quantity]]</f>
        <v>1963.41</v>
      </c>
      <c r="K808">
        <v>0.18</v>
      </c>
      <c r="L808" t="s">
        <v>1828</v>
      </c>
      <c r="M808" s="9">
        <v>1609.9962</v>
      </c>
    </row>
    <row r="809" spans="1:13" x14ac:dyDescent="0.35">
      <c r="A809" t="s">
        <v>2632</v>
      </c>
      <c r="B809">
        <f t="shared" si="12"/>
        <v>2025</v>
      </c>
      <c r="C809" s="8">
        <v>45734</v>
      </c>
      <c r="D809" t="s">
        <v>567</v>
      </c>
      <c r="E809" t="s">
        <v>1723</v>
      </c>
      <c r="F809" t="s">
        <v>1800</v>
      </c>
      <c r="G809" s="4">
        <v>2</v>
      </c>
      <c r="H809">
        <f>Sales_Fact__2[[#This Row],[Unit_Price]]*Sales_Fact__2[[#This Row],[Quantity]]</f>
        <v>630.54</v>
      </c>
      <c r="I809" s="9">
        <v>315.27</v>
      </c>
      <c r="J809" s="9">
        <f>Sales_Fact__2[[#This Row],[Unit_Price]]*Sales_Fact__2[[#This Row],[Quantity]]</f>
        <v>630.54</v>
      </c>
      <c r="K809">
        <v>0.23</v>
      </c>
      <c r="L809" t="s">
        <v>1823</v>
      </c>
      <c r="M809" s="9">
        <v>485.51580000000001</v>
      </c>
    </row>
    <row r="810" spans="1:13" x14ac:dyDescent="0.35">
      <c r="A810" t="s">
        <v>2633</v>
      </c>
      <c r="B810">
        <f t="shared" si="12"/>
        <v>2024</v>
      </c>
      <c r="C810" s="8">
        <v>45623</v>
      </c>
      <c r="D810" t="s">
        <v>718</v>
      </c>
      <c r="E810" t="s">
        <v>1603</v>
      </c>
      <c r="F810" t="s">
        <v>1760</v>
      </c>
      <c r="G810" s="4">
        <v>1</v>
      </c>
      <c r="H810">
        <f>Sales_Fact__2[[#This Row],[Unit_Price]]*Sales_Fact__2[[#This Row],[Quantity]]</f>
        <v>974.47</v>
      </c>
      <c r="I810" s="9">
        <v>974.47</v>
      </c>
      <c r="J810" s="9">
        <f>Sales_Fact__2[[#This Row],[Unit_Price]]*Sales_Fact__2[[#This Row],[Quantity]]</f>
        <v>974.47</v>
      </c>
      <c r="K810">
        <v>0.05</v>
      </c>
      <c r="L810" t="s">
        <v>1823</v>
      </c>
      <c r="M810" s="9">
        <v>925.74649999999997</v>
      </c>
    </row>
    <row r="811" spans="1:13" x14ac:dyDescent="0.35">
      <c r="A811" t="s">
        <v>2634</v>
      </c>
      <c r="B811">
        <f t="shared" si="12"/>
        <v>2024</v>
      </c>
      <c r="C811" s="8">
        <v>45340</v>
      </c>
      <c r="D811" t="s">
        <v>246</v>
      </c>
      <c r="E811" t="s">
        <v>1548</v>
      </c>
      <c r="F811" t="s">
        <v>1768</v>
      </c>
      <c r="G811" s="4">
        <v>2</v>
      </c>
      <c r="H811">
        <f>Sales_Fact__2[[#This Row],[Unit_Price]]*Sales_Fact__2[[#This Row],[Quantity]]</f>
        <v>1606.6</v>
      </c>
      <c r="I811" s="9">
        <v>803.3</v>
      </c>
      <c r="J811" s="9">
        <f>Sales_Fact__2[[#This Row],[Unit_Price]]*Sales_Fact__2[[#This Row],[Quantity]]</f>
        <v>1606.6</v>
      </c>
      <c r="K811">
        <v>0.17</v>
      </c>
      <c r="L811" t="s">
        <v>1823</v>
      </c>
      <c r="M811" s="9">
        <v>1333.4780000000001</v>
      </c>
    </row>
    <row r="812" spans="1:13" x14ac:dyDescent="0.35">
      <c r="A812" t="s">
        <v>2635</v>
      </c>
      <c r="B812">
        <f t="shared" si="12"/>
        <v>2024</v>
      </c>
      <c r="C812" s="8">
        <v>45447</v>
      </c>
      <c r="D812" t="s">
        <v>63</v>
      </c>
      <c r="E812" t="s">
        <v>1548</v>
      </c>
      <c r="F812" t="s">
        <v>1788</v>
      </c>
      <c r="G812" s="4">
        <v>4</v>
      </c>
      <c r="H812">
        <f>Sales_Fact__2[[#This Row],[Unit_Price]]*Sales_Fact__2[[#This Row],[Quantity]]</f>
        <v>3455.48</v>
      </c>
      <c r="I812" s="9">
        <v>863.87</v>
      </c>
      <c r="J812" s="9">
        <f>Sales_Fact__2[[#This Row],[Unit_Price]]*Sales_Fact__2[[#This Row],[Quantity]]</f>
        <v>3455.48</v>
      </c>
      <c r="K812">
        <v>0.21</v>
      </c>
      <c r="L812" t="s">
        <v>1828</v>
      </c>
      <c r="M812" s="9">
        <v>2729.8292000000001</v>
      </c>
    </row>
    <row r="813" spans="1:13" x14ac:dyDescent="0.35">
      <c r="A813" t="s">
        <v>2636</v>
      </c>
      <c r="B813">
        <f t="shared" si="12"/>
        <v>2024</v>
      </c>
      <c r="C813" s="8">
        <v>45513</v>
      </c>
      <c r="D813" t="s">
        <v>1445</v>
      </c>
      <c r="E813" t="s">
        <v>1707</v>
      </c>
      <c r="F813" t="s">
        <v>1809</v>
      </c>
      <c r="G813" s="4">
        <v>1</v>
      </c>
      <c r="H813">
        <f>Sales_Fact__2[[#This Row],[Unit_Price]]*Sales_Fact__2[[#This Row],[Quantity]]</f>
        <v>450.11</v>
      </c>
      <c r="I813" s="9">
        <v>450.11</v>
      </c>
      <c r="J813" s="9">
        <f>Sales_Fact__2[[#This Row],[Unit_Price]]*Sales_Fact__2[[#This Row],[Quantity]]</f>
        <v>450.11</v>
      </c>
      <c r="K813">
        <v>0.17</v>
      </c>
      <c r="L813" t="s">
        <v>1823</v>
      </c>
      <c r="M813" s="9">
        <v>373.59129999999999</v>
      </c>
    </row>
    <row r="814" spans="1:13" x14ac:dyDescent="0.35">
      <c r="A814" t="s">
        <v>2637</v>
      </c>
      <c r="B814">
        <f t="shared" si="12"/>
        <v>2024</v>
      </c>
      <c r="C814" s="8">
        <v>45486</v>
      </c>
      <c r="D814" t="s">
        <v>739</v>
      </c>
      <c r="E814" t="s">
        <v>1683</v>
      </c>
      <c r="F814" t="s">
        <v>1796</v>
      </c>
      <c r="G814" s="4">
        <v>1</v>
      </c>
      <c r="H814">
        <f>Sales_Fact__2[[#This Row],[Unit_Price]]*Sales_Fact__2[[#This Row],[Quantity]]</f>
        <v>289.82</v>
      </c>
      <c r="I814" s="9">
        <v>289.82</v>
      </c>
      <c r="J814" s="9">
        <f>Sales_Fact__2[[#This Row],[Unit_Price]]*Sales_Fact__2[[#This Row],[Quantity]]</f>
        <v>289.82</v>
      </c>
      <c r="K814">
        <v>0.18</v>
      </c>
      <c r="L814" t="s">
        <v>1828</v>
      </c>
      <c r="M814" s="9">
        <v>237.6524</v>
      </c>
    </row>
    <row r="815" spans="1:13" x14ac:dyDescent="0.35">
      <c r="A815" t="s">
        <v>2638</v>
      </c>
      <c r="B815">
        <f t="shared" si="12"/>
        <v>2025</v>
      </c>
      <c r="C815" s="8">
        <v>45890</v>
      </c>
      <c r="D815" t="s">
        <v>1049</v>
      </c>
      <c r="E815" t="s">
        <v>1655</v>
      </c>
      <c r="F815" t="s">
        <v>1788</v>
      </c>
      <c r="G815" s="4">
        <v>4</v>
      </c>
      <c r="H815">
        <f>Sales_Fact__2[[#This Row],[Unit_Price]]*Sales_Fact__2[[#This Row],[Quantity]]</f>
        <v>1002.56</v>
      </c>
      <c r="I815" s="9">
        <v>250.64</v>
      </c>
      <c r="J815" s="9">
        <f>Sales_Fact__2[[#This Row],[Unit_Price]]*Sales_Fact__2[[#This Row],[Quantity]]</f>
        <v>1002.56</v>
      </c>
      <c r="K815">
        <v>0.1</v>
      </c>
      <c r="L815" t="s">
        <v>1825</v>
      </c>
      <c r="M815" s="9">
        <v>902.30399999999997</v>
      </c>
    </row>
    <row r="816" spans="1:13" x14ac:dyDescent="0.35">
      <c r="A816" t="s">
        <v>2639</v>
      </c>
      <c r="B816">
        <f t="shared" si="12"/>
        <v>2025</v>
      </c>
      <c r="C816" s="8">
        <v>45876</v>
      </c>
      <c r="D816" t="s">
        <v>910</v>
      </c>
      <c r="E816" t="s">
        <v>1685</v>
      </c>
      <c r="F816" t="s">
        <v>1812</v>
      </c>
      <c r="G816" s="4">
        <v>4</v>
      </c>
      <c r="H816">
        <f>Sales_Fact__2[[#This Row],[Unit_Price]]*Sales_Fact__2[[#This Row],[Quantity]]</f>
        <v>1493.96</v>
      </c>
      <c r="I816" s="9">
        <v>373.49</v>
      </c>
      <c r="J816" s="9">
        <f>Sales_Fact__2[[#This Row],[Unit_Price]]*Sales_Fact__2[[#This Row],[Quantity]]</f>
        <v>1493.96</v>
      </c>
      <c r="K816">
        <v>0.16</v>
      </c>
      <c r="L816" t="s">
        <v>1828</v>
      </c>
      <c r="M816" s="9">
        <v>1254.9264000000001</v>
      </c>
    </row>
    <row r="817" spans="1:13" x14ac:dyDescent="0.35">
      <c r="A817" t="s">
        <v>2640</v>
      </c>
      <c r="B817">
        <f t="shared" si="12"/>
        <v>2024</v>
      </c>
      <c r="C817" s="8">
        <v>45398</v>
      </c>
      <c r="D817" t="s">
        <v>243</v>
      </c>
      <c r="E817" t="s">
        <v>1550</v>
      </c>
      <c r="F817" t="s">
        <v>1785</v>
      </c>
      <c r="G817" s="4">
        <v>4</v>
      </c>
      <c r="H817">
        <f>Sales_Fact__2[[#This Row],[Unit_Price]]*Sales_Fact__2[[#This Row],[Quantity]]</f>
        <v>1395.64</v>
      </c>
      <c r="I817" s="9">
        <v>348.91</v>
      </c>
      <c r="J817" s="9">
        <f>Sales_Fact__2[[#This Row],[Unit_Price]]*Sales_Fact__2[[#This Row],[Quantity]]</f>
        <v>1395.64</v>
      </c>
      <c r="K817">
        <v>0.18</v>
      </c>
      <c r="L817" t="s">
        <v>1825</v>
      </c>
      <c r="M817" s="9">
        <v>1144.4248</v>
      </c>
    </row>
    <row r="818" spans="1:13" x14ac:dyDescent="0.35">
      <c r="A818" t="s">
        <v>2641</v>
      </c>
      <c r="B818">
        <f t="shared" si="12"/>
        <v>2024</v>
      </c>
      <c r="C818" s="8">
        <v>45390</v>
      </c>
      <c r="D818" t="s">
        <v>386</v>
      </c>
      <c r="E818" t="s">
        <v>1735</v>
      </c>
      <c r="F818" t="s">
        <v>1806</v>
      </c>
      <c r="G818" s="4">
        <v>4</v>
      </c>
      <c r="H818">
        <f>Sales_Fact__2[[#This Row],[Unit_Price]]*Sales_Fact__2[[#This Row],[Quantity]]</f>
        <v>851.84</v>
      </c>
      <c r="I818" s="9">
        <v>212.96</v>
      </c>
      <c r="J818" s="9">
        <f>Sales_Fact__2[[#This Row],[Unit_Price]]*Sales_Fact__2[[#This Row],[Quantity]]</f>
        <v>851.84</v>
      </c>
      <c r="K818">
        <v>0.17</v>
      </c>
      <c r="L818" t="s">
        <v>1823</v>
      </c>
      <c r="M818" s="9">
        <v>707.02719999999999</v>
      </c>
    </row>
    <row r="819" spans="1:13" x14ac:dyDescent="0.35">
      <c r="A819" t="s">
        <v>2642</v>
      </c>
      <c r="B819">
        <f t="shared" si="12"/>
        <v>2024</v>
      </c>
      <c r="C819" s="8">
        <v>45406</v>
      </c>
      <c r="D819" t="s">
        <v>624</v>
      </c>
      <c r="E819" t="s">
        <v>1601</v>
      </c>
      <c r="F819" t="s">
        <v>1812</v>
      </c>
      <c r="G819" s="4">
        <v>3</v>
      </c>
      <c r="H819">
        <f>Sales_Fact__2[[#This Row],[Unit_Price]]*Sales_Fact__2[[#This Row],[Quantity]]</f>
        <v>2614.02</v>
      </c>
      <c r="I819" s="9">
        <v>871.34</v>
      </c>
      <c r="J819" s="9">
        <f>Sales_Fact__2[[#This Row],[Unit_Price]]*Sales_Fact__2[[#This Row],[Quantity]]</f>
        <v>2614.02</v>
      </c>
      <c r="K819">
        <v>0.11</v>
      </c>
      <c r="L819" t="s">
        <v>1828</v>
      </c>
      <c r="M819" s="9">
        <v>2326.4778000000001</v>
      </c>
    </row>
    <row r="820" spans="1:13" x14ac:dyDescent="0.35">
      <c r="A820" t="s">
        <v>2643</v>
      </c>
      <c r="B820">
        <f t="shared" si="12"/>
        <v>2025</v>
      </c>
      <c r="C820" s="8">
        <v>45844</v>
      </c>
      <c r="D820" t="s">
        <v>355</v>
      </c>
      <c r="E820" t="s">
        <v>1735</v>
      </c>
      <c r="F820" t="s">
        <v>1751</v>
      </c>
      <c r="G820" s="4">
        <v>2</v>
      </c>
      <c r="H820">
        <f>Sales_Fact__2[[#This Row],[Unit_Price]]*Sales_Fact__2[[#This Row],[Quantity]]</f>
        <v>1397.88</v>
      </c>
      <c r="I820" s="9">
        <v>698.94</v>
      </c>
      <c r="J820" s="9">
        <f>Sales_Fact__2[[#This Row],[Unit_Price]]*Sales_Fact__2[[#This Row],[Quantity]]</f>
        <v>1397.88</v>
      </c>
      <c r="K820">
        <v>0.06</v>
      </c>
      <c r="L820" t="s">
        <v>1823</v>
      </c>
      <c r="M820" s="9">
        <v>1314.0072</v>
      </c>
    </row>
    <row r="821" spans="1:13" x14ac:dyDescent="0.35">
      <c r="A821" t="s">
        <v>2644</v>
      </c>
      <c r="B821">
        <f t="shared" si="12"/>
        <v>2025</v>
      </c>
      <c r="C821" s="8">
        <v>45697</v>
      </c>
      <c r="D821" t="s">
        <v>995</v>
      </c>
      <c r="E821" t="s">
        <v>1695</v>
      </c>
      <c r="F821" t="s">
        <v>1751</v>
      </c>
      <c r="G821" s="4">
        <v>1</v>
      </c>
      <c r="H821">
        <f>Sales_Fact__2[[#This Row],[Unit_Price]]*Sales_Fact__2[[#This Row],[Quantity]]</f>
        <v>719.94</v>
      </c>
      <c r="I821" s="9">
        <v>719.94</v>
      </c>
      <c r="J821" s="9">
        <f>Sales_Fact__2[[#This Row],[Unit_Price]]*Sales_Fact__2[[#This Row],[Quantity]]</f>
        <v>719.94</v>
      </c>
      <c r="K821">
        <v>0.23</v>
      </c>
      <c r="L821" t="s">
        <v>1828</v>
      </c>
      <c r="M821" s="9">
        <v>554.35380000000009</v>
      </c>
    </row>
    <row r="822" spans="1:13" x14ac:dyDescent="0.35">
      <c r="A822" t="s">
        <v>2645</v>
      </c>
      <c r="B822">
        <f t="shared" si="12"/>
        <v>2024</v>
      </c>
      <c r="C822" s="8">
        <v>45607</v>
      </c>
      <c r="D822" t="s">
        <v>36</v>
      </c>
      <c r="E822" t="s">
        <v>1603</v>
      </c>
      <c r="F822" t="s">
        <v>1768</v>
      </c>
      <c r="G822" s="4">
        <v>2</v>
      </c>
      <c r="H822">
        <f>Sales_Fact__2[[#This Row],[Unit_Price]]*Sales_Fact__2[[#This Row],[Quantity]]</f>
        <v>556.32000000000005</v>
      </c>
      <c r="I822" s="9">
        <v>278.16000000000003</v>
      </c>
      <c r="J822" s="9">
        <f>Sales_Fact__2[[#This Row],[Unit_Price]]*Sales_Fact__2[[#This Row],[Quantity]]</f>
        <v>556.32000000000005</v>
      </c>
      <c r="K822">
        <v>0.22</v>
      </c>
      <c r="L822" t="s">
        <v>1825</v>
      </c>
      <c r="M822" s="9">
        <v>433.92960000000011</v>
      </c>
    </row>
    <row r="823" spans="1:13" x14ac:dyDescent="0.35">
      <c r="A823" t="s">
        <v>2646</v>
      </c>
      <c r="B823">
        <f t="shared" si="12"/>
        <v>2024</v>
      </c>
      <c r="C823" s="8">
        <v>45307</v>
      </c>
      <c r="D823" t="s">
        <v>201</v>
      </c>
      <c r="E823" t="s">
        <v>1645</v>
      </c>
      <c r="F823" t="s">
        <v>1772</v>
      </c>
      <c r="G823" s="4">
        <v>1</v>
      </c>
      <c r="H823">
        <f>Sales_Fact__2[[#This Row],[Unit_Price]]*Sales_Fact__2[[#This Row],[Quantity]]</f>
        <v>678.9</v>
      </c>
      <c r="I823" s="9">
        <v>678.9</v>
      </c>
      <c r="J823" s="9">
        <f>Sales_Fact__2[[#This Row],[Unit_Price]]*Sales_Fact__2[[#This Row],[Quantity]]</f>
        <v>678.9</v>
      </c>
      <c r="K823">
        <v>0.17</v>
      </c>
      <c r="L823" t="s">
        <v>1823</v>
      </c>
      <c r="M823" s="9">
        <v>563.48699999999997</v>
      </c>
    </row>
    <row r="824" spans="1:13" x14ac:dyDescent="0.35">
      <c r="A824" t="s">
        <v>2647</v>
      </c>
      <c r="B824">
        <f t="shared" si="12"/>
        <v>2024</v>
      </c>
      <c r="C824" s="8">
        <v>45520</v>
      </c>
      <c r="D824" t="s">
        <v>71</v>
      </c>
      <c r="E824" t="s">
        <v>1597</v>
      </c>
      <c r="F824" t="s">
        <v>1800</v>
      </c>
      <c r="G824" s="4">
        <v>4</v>
      </c>
      <c r="H824">
        <f>Sales_Fact__2[[#This Row],[Unit_Price]]*Sales_Fact__2[[#This Row],[Quantity]]</f>
        <v>376.52</v>
      </c>
      <c r="I824" s="9">
        <v>94.13</v>
      </c>
      <c r="J824" s="9">
        <f>Sales_Fact__2[[#This Row],[Unit_Price]]*Sales_Fact__2[[#This Row],[Quantity]]</f>
        <v>376.52</v>
      </c>
      <c r="K824">
        <v>0.15</v>
      </c>
      <c r="L824" t="s">
        <v>1823</v>
      </c>
      <c r="M824" s="9">
        <v>320.04199999999997</v>
      </c>
    </row>
    <row r="825" spans="1:13" x14ac:dyDescent="0.35">
      <c r="A825" t="s">
        <v>2648</v>
      </c>
      <c r="B825">
        <f t="shared" si="12"/>
        <v>2025</v>
      </c>
      <c r="C825" s="8">
        <v>45933</v>
      </c>
      <c r="D825" t="s">
        <v>1364</v>
      </c>
      <c r="E825" t="s">
        <v>1635</v>
      </c>
      <c r="F825" t="s">
        <v>1756</v>
      </c>
      <c r="G825" s="4">
        <v>4</v>
      </c>
      <c r="H825">
        <f>Sales_Fact__2[[#This Row],[Unit_Price]]*Sales_Fact__2[[#This Row],[Quantity]]</f>
        <v>1660.08</v>
      </c>
      <c r="I825" s="9">
        <v>415.02</v>
      </c>
      <c r="J825" s="9">
        <f>Sales_Fact__2[[#This Row],[Unit_Price]]*Sales_Fact__2[[#This Row],[Quantity]]</f>
        <v>1660.08</v>
      </c>
      <c r="K825">
        <v>0.01</v>
      </c>
      <c r="L825" t="s">
        <v>1825</v>
      </c>
      <c r="M825" s="9">
        <v>1643.4792</v>
      </c>
    </row>
    <row r="826" spans="1:13" x14ac:dyDescent="0.35">
      <c r="A826" t="s">
        <v>2649</v>
      </c>
      <c r="B826">
        <f t="shared" si="12"/>
        <v>2025</v>
      </c>
      <c r="C826" s="8">
        <v>45841</v>
      </c>
      <c r="D826" t="s">
        <v>194</v>
      </c>
      <c r="E826" t="s">
        <v>1569</v>
      </c>
      <c r="F826" t="s">
        <v>1768</v>
      </c>
      <c r="G826" s="4">
        <v>4</v>
      </c>
      <c r="H826">
        <f>Sales_Fact__2[[#This Row],[Unit_Price]]*Sales_Fact__2[[#This Row],[Quantity]]</f>
        <v>3120.28</v>
      </c>
      <c r="I826" s="9">
        <v>780.07</v>
      </c>
      <c r="J826" s="9">
        <f>Sales_Fact__2[[#This Row],[Unit_Price]]*Sales_Fact__2[[#This Row],[Quantity]]</f>
        <v>3120.28</v>
      </c>
      <c r="K826">
        <v>0.03</v>
      </c>
      <c r="L826" t="s">
        <v>1823</v>
      </c>
      <c r="M826" s="9">
        <v>3026.6716000000001</v>
      </c>
    </row>
    <row r="827" spans="1:13" x14ac:dyDescent="0.35">
      <c r="A827" t="s">
        <v>2650</v>
      </c>
      <c r="B827">
        <f t="shared" si="12"/>
        <v>2025</v>
      </c>
      <c r="C827" s="8">
        <v>45877</v>
      </c>
      <c r="D827" t="s">
        <v>1327</v>
      </c>
      <c r="E827" t="s">
        <v>1621</v>
      </c>
      <c r="F827" t="s">
        <v>1800</v>
      </c>
      <c r="G827" s="4">
        <v>4</v>
      </c>
      <c r="H827">
        <f>Sales_Fact__2[[#This Row],[Unit_Price]]*Sales_Fact__2[[#This Row],[Quantity]]</f>
        <v>738.28</v>
      </c>
      <c r="I827" s="9">
        <v>184.57</v>
      </c>
      <c r="J827" s="9">
        <f>Sales_Fact__2[[#This Row],[Unit_Price]]*Sales_Fact__2[[#This Row],[Quantity]]</f>
        <v>738.28</v>
      </c>
      <c r="K827">
        <v>0.28000000000000003</v>
      </c>
      <c r="L827" t="s">
        <v>1823</v>
      </c>
      <c r="M827" s="9">
        <v>531.5616</v>
      </c>
    </row>
    <row r="828" spans="1:13" x14ac:dyDescent="0.35">
      <c r="A828" t="s">
        <v>2651</v>
      </c>
      <c r="B828">
        <f t="shared" si="12"/>
        <v>2024</v>
      </c>
      <c r="C828" s="8">
        <v>45532</v>
      </c>
      <c r="D828" t="s">
        <v>910</v>
      </c>
      <c r="E828" t="s">
        <v>1677</v>
      </c>
      <c r="F828" t="s">
        <v>1768</v>
      </c>
      <c r="G828" s="4">
        <v>4</v>
      </c>
      <c r="H828">
        <f>Sales_Fact__2[[#This Row],[Unit_Price]]*Sales_Fact__2[[#This Row],[Quantity]]</f>
        <v>1110.32</v>
      </c>
      <c r="I828" s="9">
        <v>277.58</v>
      </c>
      <c r="J828" s="9">
        <f>Sales_Fact__2[[#This Row],[Unit_Price]]*Sales_Fact__2[[#This Row],[Quantity]]</f>
        <v>1110.32</v>
      </c>
      <c r="K828">
        <v>0.22</v>
      </c>
      <c r="L828" t="s">
        <v>1825</v>
      </c>
      <c r="M828" s="9">
        <v>866.04960000000005</v>
      </c>
    </row>
    <row r="829" spans="1:13" x14ac:dyDescent="0.35">
      <c r="A829" t="s">
        <v>2652</v>
      </c>
      <c r="B829">
        <f t="shared" si="12"/>
        <v>2025</v>
      </c>
      <c r="C829" s="8">
        <v>45734</v>
      </c>
      <c r="D829" t="s">
        <v>368</v>
      </c>
      <c r="E829" t="s">
        <v>1609</v>
      </c>
      <c r="F829" t="s">
        <v>1765</v>
      </c>
      <c r="G829" s="4">
        <v>1</v>
      </c>
      <c r="H829">
        <f>Sales_Fact__2[[#This Row],[Unit_Price]]*Sales_Fact__2[[#This Row],[Quantity]]</f>
        <v>36.799999999999997</v>
      </c>
      <c r="I829" s="9">
        <v>36.799999999999997</v>
      </c>
      <c r="J829" s="9">
        <f>Sales_Fact__2[[#This Row],[Unit_Price]]*Sales_Fact__2[[#This Row],[Quantity]]</f>
        <v>36.799999999999997</v>
      </c>
      <c r="K829">
        <v>0.18</v>
      </c>
      <c r="L829" t="s">
        <v>1823</v>
      </c>
      <c r="M829" s="9">
        <v>30.175999999999998</v>
      </c>
    </row>
    <row r="830" spans="1:13" x14ac:dyDescent="0.35">
      <c r="A830" t="s">
        <v>2653</v>
      </c>
      <c r="B830">
        <f t="shared" si="12"/>
        <v>2025</v>
      </c>
      <c r="C830" s="8">
        <v>45809</v>
      </c>
      <c r="D830" t="s">
        <v>1114</v>
      </c>
      <c r="E830" t="s">
        <v>1723</v>
      </c>
      <c r="F830" t="s">
        <v>1775</v>
      </c>
      <c r="G830" s="4">
        <v>1</v>
      </c>
      <c r="H830">
        <f>Sales_Fact__2[[#This Row],[Unit_Price]]*Sales_Fact__2[[#This Row],[Quantity]]</f>
        <v>539.37</v>
      </c>
      <c r="I830" s="9">
        <v>539.37</v>
      </c>
      <c r="J830" s="9">
        <f>Sales_Fact__2[[#This Row],[Unit_Price]]*Sales_Fact__2[[#This Row],[Quantity]]</f>
        <v>539.37</v>
      </c>
      <c r="K830">
        <v>0.14000000000000001</v>
      </c>
      <c r="L830" t="s">
        <v>1823</v>
      </c>
      <c r="M830" s="9">
        <v>463.85820000000001</v>
      </c>
    </row>
    <row r="831" spans="1:13" x14ac:dyDescent="0.35">
      <c r="A831" t="s">
        <v>2654</v>
      </c>
      <c r="B831">
        <f t="shared" si="12"/>
        <v>2025</v>
      </c>
      <c r="C831" s="8">
        <v>45760</v>
      </c>
      <c r="D831" t="s">
        <v>320</v>
      </c>
      <c r="E831" t="s">
        <v>1587</v>
      </c>
      <c r="F831" t="s">
        <v>1809</v>
      </c>
      <c r="G831" s="4">
        <v>1</v>
      </c>
      <c r="H831">
        <f>Sales_Fact__2[[#This Row],[Unit_Price]]*Sales_Fact__2[[#This Row],[Quantity]]</f>
        <v>27.83</v>
      </c>
      <c r="I831" s="9">
        <v>27.83</v>
      </c>
      <c r="J831" s="9">
        <f>Sales_Fact__2[[#This Row],[Unit_Price]]*Sales_Fact__2[[#This Row],[Quantity]]</f>
        <v>27.83</v>
      </c>
      <c r="K831">
        <v>0.3</v>
      </c>
      <c r="L831" t="s">
        <v>1825</v>
      </c>
      <c r="M831" s="9">
        <v>19.481000000000002</v>
      </c>
    </row>
    <row r="832" spans="1:13" x14ac:dyDescent="0.35">
      <c r="A832" t="s">
        <v>2655</v>
      </c>
      <c r="B832">
        <f t="shared" si="12"/>
        <v>2024</v>
      </c>
      <c r="C832" s="8">
        <v>45456</v>
      </c>
      <c r="D832" t="s">
        <v>898</v>
      </c>
      <c r="E832" t="s">
        <v>1687</v>
      </c>
      <c r="F832" t="s">
        <v>1768</v>
      </c>
      <c r="G832" s="4">
        <v>3</v>
      </c>
      <c r="H832">
        <f>Sales_Fact__2[[#This Row],[Unit_Price]]*Sales_Fact__2[[#This Row],[Quantity]]</f>
        <v>2096.16</v>
      </c>
      <c r="I832" s="9">
        <v>698.72</v>
      </c>
      <c r="J832" s="9">
        <f>Sales_Fact__2[[#This Row],[Unit_Price]]*Sales_Fact__2[[#This Row],[Quantity]]</f>
        <v>2096.16</v>
      </c>
      <c r="K832">
        <v>0.28000000000000003</v>
      </c>
      <c r="L832" t="s">
        <v>1828</v>
      </c>
      <c r="M832" s="9">
        <v>1509.2352000000001</v>
      </c>
    </row>
    <row r="833" spans="1:13" x14ac:dyDescent="0.35">
      <c r="A833" t="s">
        <v>2656</v>
      </c>
      <c r="B833">
        <f t="shared" si="12"/>
        <v>2025</v>
      </c>
      <c r="C833" s="8">
        <v>45698</v>
      </c>
      <c r="D833" t="s">
        <v>59</v>
      </c>
      <c r="E833" t="s">
        <v>1699</v>
      </c>
      <c r="F833" t="s">
        <v>1796</v>
      </c>
      <c r="G833" s="4">
        <v>4</v>
      </c>
      <c r="H833">
        <f>Sales_Fact__2[[#This Row],[Unit_Price]]*Sales_Fact__2[[#This Row],[Quantity]]</f>
        <v>2112.92</v>
      </c>
      <c r="I833" s="9">
        <v>528.23</v>
      </c>
      <c r="J833" s="9">
        <f>Sales_Fact__2[[#This Row],[Unit_Price]]*Sales_Fact__2[[#This Row],[Quantity]]</f>
        <v>2112.92</v>
      </c>
      <c r="K833">
        <v>0.15</v>
      </c>
      <c r="L833" t="s">
        <v>1828</v>
      </c>
      <c r="M833" s="9">
        <v>1795.982</v>
      </c>
    </row>
    <row r="834" spans="1:13" x14ac:dyDescent="0.35">
      <c r="A834" t="s">
        <v>2657</v>
      </c>
      <c r="B834">
        <f t="shared" ref="B834:B897" si="13">YEAR(C834)</f>
        <v>2024</v>
      </c>
      <c r="C834" s="8">
        <v>45548</v>
      </c>
      <c r="D834" t="s">
        <v>1512</v>
      </c>
      <c r="E834" t="s">
        <v>1639</v>
      </c>
      <c r="F834" t="s">
        <v>1803</v>
      </c>
      <c r="G834" s="4">
        <v>2</v>
      </c>
      <c r="H834">
        <f>Sales_Fact__2[[#This Row],[Unit_Price]]*Sales_Fact__2[[#This Row],[Quantity]]</f>
        <v>1561.8</v>
      </c>
      <c r="I834" s="9">
        <v>780.9</v>
      </c>
      <c r="J834" s="9">
        <f>Sales_Fact__2[[#This Row],[Unit_Price]]*Sales_Fact__2[[#This Row],[Quantity]]</f>
        <v>1561.8</v>
      </c>
      <c r="K834">
        <v>0.24</v>
      </c>
      <c r="L834" t="s">
        <v>1825</v>
      </c>
      <c r="M834" s="9">
        <v>1186.9680000000001</v>
      </c>
    </row>
    <row r="835" spans="1:13" x14ac:dyDescent="0.35">
      <c r="A835" t="s">
        <v>2658</v>
      </c>
      <c r="B835">
        <f t="shared" si="13"/>
        <v>2023</v>
      </c>
      <c r="C835" s="8">
        <v>45236</v>
      </c>
      <c r="D835" t="s">
        <v>594</v>
      </c>
      <c r="E835" t="s">
        <v>1589</v>
      </c>
      <c r="F835" t="s">
        <v>1798</v>
      </c>
      <c r="G835" s="4">
        <v>1</v>
      </c>
      <c r="H835">
        <f>Sales_Fact__2[[#This Row],[Unit_Price]]*Sales_Fact__2[[#This Row],[Quantity]]</f>
        <v>977.97</v>
      </c>
      <c r="I835" s="9">
        <v>977.97</v>
      </c>
      <c r="J835" s="9">
        <f>Sales_Fact__2[[#This Row],[Unit_Price]]*Sales_Fact__2[[#This Row],[Quantity]]</f>
        <v>977.97</v>
      </c>
      <c r="K835">
        <v>0.06</v>
      </c>
      <c r="L835" t="s">
        <v>1828</v>
      </c>
      <c r="M835" s="9">
        <v>919.29179999999997</v>
      </c>
    </row>
    <row r="836" spans="1:13" x14ac:dyDescent="0.35">
      <c r="A836" t="s">
        <v>2659</v>
      </c>
      <c r="B836">
        <f t="shared" si="13"/>
        <v>2024</v>
      </c>
      <c r="C836" s="8">
        <v>45310</v>
      </c>
      <c r="D836" t="s">
        <v>1153</v>
      </c>
      <c r="E836" t="s">
        <v>1713</v>
      </c>
      <c r="F836" t="s">
        <v>1793</v>
      </c>
      <c r="G836" s="4">
        <v>4</v>
      </c>
      <c r="H836">
        <f>Sales_Fact__2[[#This Row],[Unit_Price]]*Sales_Fact__2[[#This Row],[Quantity]]</f>
        <v>1418.6</v>
      </c>
      <c r="I836" s="9">
        <v>354.65</v>
      </c>
      <c r="J836" s="9">
        <f>Sales_Fact__2[[#This Row],[Unit_Price]]*Sales_Fact__2[[#This Row],[Quantity]]</f>
        <v>1418.6</v>
      </c>
      <c r="K836">
        <v>0.19</v>
      </c>
      <c r="L836" t="s">
        <v>1823</v>
      </c>
      <c r="M836" s="9">
        <v>1149.066</v>
      </c>
    </row>
    <row r="837" spans="1:13" x14ac:dyDescent="0.35">
      <c r="A837" t="s">
        <v>2660</v>
      </c>
      <c r="B837">
        <f t="shared" si="13"/>
        <v>2024</v>
      </c>
      <c r="C837" s="8">
        <v>45376</v>
      </c>
      <c r="D837" t="s">
        <v>898</v>
      </c>
      <c r="E837" t="s">
        <v>1683</v>
      </c>
      <c r="F837" t="s">
        <v>1812</v>
      </c>
      <c r="G837" s="4">
        <v>1</v>
      </c>
      <c r="H837">
        <f>Sales_Fact__2[[#This Row],[Unit_Price]]*Sales_Fact__2[[#This Row],[Quantity]]</f>
        <v>671.62</v>
      </c>
      <c r="I837" s="9">
        <v>671.62</v>
      </c>
      <c r="J837" s="9">
        <f>Sales_Fact__2[[#This Row],[Unit_Price]]*Sales_Fact__2[[#This Row],[Quantity]]</f>
        <v>671.62</v>
      </c>
      <c r="K837">
        <v>0.09</v>
      </c>
      <c r="L837" t="s">
        <v>1828</v>
      </c>
      <c r="M837" s="9">
        <v>611.17420000000004</v>
      </c>
    </row>
    <row r="838" spans="1:13" x14ac:dyDescent="0.35">
      <c r="A838" t="s">
        <v>2661</v>
      </c>
      <c r="B838">
        <f t="shared" si="13"/>
        <v>2025</v>
      </c>
      <c r="C838" s="8">
        <v>45914</v>
      </c>
      <c r="D838" t="s">
        <v>998</v>
      </c>
      <c r="E838" t="s">
        <v>1711</v>
      </c>
      <c r="F838" t="s">
        <v>1765</v>
      </c>
      <c r="G838" s="4">
        <v>1</v>
      </c>
      <c r="H838">
        <f>Sales_Fact__2[[#This Row],[Unit_Price]]*Sales_Fact__2[[#This Row],[Quantity]]</f>
        <v>867.32</v>
      </c>
      <c r="I838" s="9">
        <v>867.32</v>
      </c>
      <c r="J838" s="9">
        <f>Sales_Fact__2[[#This Row],[Unit_Price]]*Sales_Fact__2[[#This Row],[Quantity]]</f>
        <v>867.32</v>
      </c>
      <c r="K838">
        <v>0.28999999999999998</v>
      </c>
      <c r="L838" t="s">
        <v>1825</v>
      </c>
      <c r="M838" s="9">
        <v>615.79719999999998</v>
      </c>
    </row>
    <row r="839" spans="1:13" x14ac:dyDescent="0.35">
      <c r="A839" t="s">
        <v>2662</v>
      </c>
      <c r="B839">
        <f t="shared" si="13"/>
        <v>2024</v>
      </c>
      <c r="C839" s="8">
        <v>45336</v>
      </c>
      <c r="D839" t="s">
        <v>294</v>
      </c>
      <c r="E839" t="s">
        <v>1567</v>
      </c>
      <c r="F839" t="s">
        <v>1793</v>
      </c>
      <c r="G839" s="4">
        <v>3</v>
      </c>
      <c r="H839">
        <f>Sales_Fact__2[[#This Row],[Unit_Price]]*Sales_Fact__2[[#This Row],[Quantity]]</f>
        <v>720.81000000000006</v>
      </c>
      <c r="I839" s="9">
        <v>240.27</v>
      </c>
      <c r="J839" s="9">
        <f>Sales_Fact__2[[#This Row],[Unit_Price]]*Sales_Fact__2[[#This Row],[Quantity]]</f>
        <v>720.81000000000006</v>
      </c>
      <c r="K839">
        <v>0.15</v>
      </c>
      <c r="L839" t="s">
        <v>1825</v>
      </c>
      <c r="M839" s="9">
        <v>612.68850000000009</v>
      </c>
    </row>
    <row r="840" spans="1:13" x14ac:dyDescent="0.35">
      <c r="A840" t="s">
        <v>2663</v>
      </c>
      <c r="B840">
        <f t="shared" si="13"/>
        <v>2025</v>
      </c>
      <c r="C840" s="8">
        <v>45728</v>
      </c>
      <c r="D840" t="s">
        <v>274</v>
      </c>
      <c r="E840" t="s">
        <v>1603</v>
      </c>
      <c r="F840" t="s">
        <v>1803</v>
      </c>
      <c r="G840" s="4">
        <v>2</v>
      </c>
      <c r="H840">
        <f>Sales_Fact__2[[#This Row],[Unit_Price]]*Sales_Fact__2[[#This Row],[Quantity]]</f>
        <v>1238.24</v>
      </c>
      <c r="I840" s="9">
        <v>619.12</v>
      </c>
      <c r="J840" s="9">
        <f>Sales_Fact__2[[#This Row],[Unit_Price]]*Sales_Fact__2[[#This Row],[Quantity]]</f>
        <v>1238.24</v>
      </c>
      <c r="K840">
        <v>0.28000000000000003</v>
      </c>
      <c r="L840" t="s">
        <v>1828</v>
      </c>
      <c r="M840" s="9">
        <v>891.53279999999995</v>
      </c>
    </row>
    <row r="841" spans="1:13" x14ac:dyDescent="0.35">
      <c r="A841" t="s">
        <v>2664</v>
      </c>
      <c r="B841">
        <f t="shared" si="13"/>
        <v>2025</v>
      </c>
      <c r="C841" s="8">
        <v>45755</v>
      </c>
      <c r="D841" t="s">
        <v>692</v>
      </c>
      <c r="E841" t="s">
        <v>1721</v>
      </c>
      <c r="F841" t="s">
        <v>1751</v>
      </c>
      <c r="G841" s="4">
        <v>3</v>
      </c>
      <c r="H841">
        <f>Sales_Fact__2[[#This Row],[Unit_Price]]*Sales_Fact__2[[#This Row],[Quantity]]</f>
        <v>2080.2599999999998</v>
      </c>
      <c r="I841" s="9">
        <v>693.42</v>
      </c>
      <c r="J841" s="9">
        <f>Sales_Fact__2[[#This Row],[Unit_Price]]*Sales_Fact__2[[#This Row],[Quantity]]</f>
        <v>2080.2599999999998</v>
      </c>
      <c r="K841">
        <v>0.08</v>
      </c>
      <c r="L841" t="s">
        <v>1825</v>
      </c>
      <c r="M841" s="9">
        <v>1913.8391999999999</v>
      </c>
    </row>
    <row r="842" spans="1:13" x14ac:dyDescent="0.35">
      <c r="A842" t="s">
        <v>2665</v>
      </c>
      <c r="B842">
        <f t="shared" si="13"/>
        <v>2025</v>
      </c>
      <c r="C842" s="8">
        <v>45695</v>
      </c>
      <c r="D842" t="s">
        <v>380</v>
      </c>
      <c r="E842" t="s">
        <v>1643</v>
      </c>
      <c r="F842" t="s">
        <v>1788</v>
      </c>
      <c r="G842" s="4">
        <v>4</v>
      </c>
      <c r="H842">
        <f>Sales_Fact__2[[#This Row],[Unit_Price]]*Sales_Fact__2[[#This Row],[Quantity]]</f>
        <v>3006.52</v>
      </c>
      <c r="I842" s="9">
        <v>751.63</v>
      </c>
      <c r="J842" s="9">
        <f>Sales_Fact__2[[#This Row],[Unit_Price]]*Sales_Fact__2[[#This Row],[Quantity]]</f>
        <v>3006.52</v>
      </c>
      <c r="K842">
        <v>0.28000000000000003</v>
      </c>
      <c r="L842" t="s">
        <v>1828</v>
      </c>
      <c r="M842" s="9">
        <v>2164.6943999999999</v>
      </c>
    </row>
    <row r="843" spans="1:13" x14ac:dyDescent="0.35">
      <c r="A843" t="s">
        <v>2666</v>
      </c>
      <c r="B843">
        <f t="shared" si="13"/>
        <v>2024</v>
      </c>
      <c r="C843" s="8">
        <v>45380</v>
      </c>
      <c r="D843" t="s">
        <v>386</v>
      </c>
      <c r="E843" t="s">
        <v>1609</v>
      </c>
      <c r="F843" t="s">
        <v>1800</v>
      </c>
      <c r="G843" s="4">
        <v>3</v>
      </c>
      <c r="H843">
        <f>Sales_Fact__2[[#This Row],[Unit_Price]]*Sales_Fact__2[[#This Row],[Quantity]]</f>
        <v>324.42</v>
      </c>
      <c r="I843" s="9">
        <v>108.14</v>
      </c>
      <c r="J843" s="9">
        <f>Sales_Fact__2[[#This Row],[Unit_Price]]*Sales_Fact__2[[#This Row],[Quantity]]</f>
        <v>324.42</v>
      </c>
      <c r="K843">
        <v>0.19</v>
      </c>
      <c r="L843" t="s">
        <v>1828</v>
      </c>
      <c r="M843" s="9">
        <v>262.78019999999998</v>
      </c>
    </row>
    <row r="844" spans="1:13" x14ac:dyDescent="0.35">
      <c r="A844" t="s">
        <v>2667</v>
      </c>
      <c r="B844">
        <f t="shared" si="13"/>
        <v>2024</v>
      </c>
      <c r="C844" s="8">
        <v>45446</v>
      </c>
      <c r="D844" t="s">
        <v>817</v>
      </c>
      <c r="E844" t="s">
        <v>1601</v>
      </c>
      <c r="F844" t="s">
        <v>1768</v>
      </c>
      <c r="G844" s="4">
        <v>1</v>
      </c>
      <c r="H844">
        <f>Sales_Fact__2[[#This Row],[Unit_Price]]*Sales_Fact__2[[#This Row],[Quantity]]</f>
        <v>964.11</v>
      </c>
      <c r="I844" s="9">
        <v>964.11</v>
      </c>
      <c r="J844" s="9">
        <f>Sales_Fact__2[[#This Row],[Unit_Price]]*Sales_Fact__2[[#This Row],[Quantity]]</f>
        <v>964.11</v>
      </c>
      <c r="K844">
        <v>0.17</v>
      </c>
      <c r="L844" t="s">
        <v>1828</v>
      </c>
      <c r="M844" s="9">
        <v>800.21130000000005</v>
      </c>
    </row>
    <row r="845" spans="1:13" x14ac:dyDescent="0.35">
      <c r="A845" t="s">
        <v>2668</v>
      </c>
      <c r="B845">
        <f t="shared" si="13"/>
        <v>2024</v>
      </c>
      <c r="C845" s="8">
        <v>45525</v>
      </c>
      <c r="D845" t="s">
        <v>448</v>
      </c>
      <c r="E845" t="s">
        <v>1585</v>
      </c>
      <c r="F845" t="s">
        <v>1751</v>
      </c>
      <c r="G845" s="4">
        <v>1</v>
      </c>
      <c r="H845">
        <f>Sales_Fact__2[[#This Row],[Unit_Price]]*Sales_Fact__2[[#This Row],[Quantity]]</f>
        <v>346.2</v>
      </c>
      <c r="I845" s="9">
        <v>346.2</v>
      </c>
      <c r="J845" s="9">
        <f>Sales_Fact__2[[#This Row],[Unit_Price]]*Sales_Fact__2[[#This Row],[Quantity]]</f>
        <v>346.2</v>
      </c>
      <c r="K845">
        <v>0.28999999999999998</v>
      </c>
      <c r="L845" t="s">
        <v>1823</v>
      </c>
      <c r="M845" s="9">
        <v>245.80199999999999</v>
      </c>
    </row>
    <row r="846" spans="1:13" x14ac:dyDescent="0.35">
      <c r="A846" t="s">
        <v>2669</v>
      </c>
      <c r="B846">
        <f t="shared" si="13"/>
        <v>2024</v>
      </c>
      <c r="C846" s="8">
        <v>45527</v>
      </c>
      <c r="D846" t="s">
        <v>1410</v>
      </c>
      <c r="E846" t="s">
        <v>1633</v>
      </c>
      <c r="F846" t="s">
        <v>1800</v>
      </c>
      <c r="G846" s="4">
        <v>3</v>
      </c>
      <c r="H846">
        <f>Sales_Fact__2[[#This Row],[Unit_Price]]*Sales_Fact__2[[#This Row],[Quantity]]</f>
        <v>2375.25</v>
      </c>
      <c r="I846" s="9">
        <v>791.75</v>
      </c>
      <c r="J846" s="9">
        <f>Sales_Fact__2[[#This Row],[Unit_Price]]*Sales_Fact__2[[#This Row],[Quantity]]</f>
        <v>2375.25</v>
      </c>
      <c r="K846">
        <v>0.28999999999999998</v>
      </c>
      <c r="L846" t="s">
        <v>1823</v>
      </c>
      <c r="M846" s="9">
        <v>1686.4275</v>
      </c>
    </row>
    <row r="847" spans="1:13" x14ac:dyDescent="0.35">
      <c r="A847" t="s">
        <v>2670</v>
      </c>
      <c r="B847">
        <f t="shared" si="13"/>
        <v>2023</v>
      </c>
      <c r="C847" s="8">
        <v>45265</v>
      </c>
      <c r="D847" t="s">
        <v>1004</v>
      </c>
      <c r="E847" t="s">
        <v>1625</v>
      </c>
      <c r="F847" t="s">
        <v>1796</v>
      </c>
      <c r="G847" s="4">
        <v>1</v>
      </c>
      <c r="H847">
        <f>Sales_Fact__2[[#This Row],[Unit_Price]]*Sales_Fact__2[[#This Row],[Quantity]]</f>
        <v>529.84</v>
      </c>
      <c r="I847" s="9">
        <v>529.84</v>
      </c>
      <c r="J847" s="9">
        <f>Sales_Fact__2[[#This Row],[Unit_Price]]*Sales_Fact__2[[#This Row],[Quantity]]</f>
        <v>529.84</v>
      </c>
      <c r="K847">
        <v>0.13</v>
      </c>
      <c r="L847" t="s">
        <v>1825</v>
      </c>
      <c r="M847" s="9">
        <v>460.96080000000001</v>
      </c>
    </row>
    <row r="848" spans="1:13" x14ac:dyDescent="0.35">
      <c r="A848" t="s">
        <v>2671</v>
      </c>
      <c r="B848">
        <f t="shared" si="13"/>
        <v>2025</v>
      </c>
      <c r="C848" s="8">
        <v>45936</v>
      </c>
      <c r="D848" t="s">
        <v>1451</v>
      </c>
      <c r="E848" t="s">
        <v>1655</v>
      </c>
      <c r="F848" t="s">
        <v>1765</v>
      </c>
      <c r="G848" s="4">
        <v>3</v>
      </c>
      <c r="H848">
        <f>Sales_Fact__2[[#This Row],[Unit_Price]]*Sales_Fact__2[[#This Row],[Quantity]]</f>
        <v>1747.71</v>
      </c>
      <c r="I848" s="9">
        <v>582.57000000000005</v>
      </c>
      <c r="J848" s="9">
        <f>Sales_Fact__2[[#This Row],[Unit_Price]]*Sales_Fact__2[[#This Row],[Quantity]]</f>
        <v>1747.71</v>
      </c>
      <c r="K848">
        <v>0.11</v>
      </c>
      <c r="L848" t="s">
        <v>1825</v>
      </c>
      <c r="M848" s="9">
        <v>1555.4619</v>
      </c>
    </row>
    <row r="849" spans="1:13" x14ac:dyDescent="0.35">
      <c r="A849" t="s">
        <v>2672</v>
      </c>
      <c r="B849">
        <f t="shared" si="13"/>
        <v>2023</v>
      </c>
      <c r="C849" s="8">
        <v>45242</v>
      </c>
      <c r="D849" t="s">
        <v>686</v>
      </c>
      <c r="E849" t="s">
        <v>1737</v>
      </c>
      <c r="F849" t="s">
        <v>1806</v>
      </c>
      <c r="G849" s="4">
        <v>1</v>
      </c>
      <c r="H849">
        <f>Sales_Fact__2[[#This Row],[Unit_Price]]*Sales_Fact__2[[#This Row],[Quantity]]</f>
        <v>219.81</v>
      </c>
      <c r="I849" s="9">
        <v>219.81</v>
      </c>
      <c r="J849" s="9">
        <f>Sales_Fact__2[[#This Row],[Unit_Price]]*Sales_Fact__2[[#This Row],[Quantity]]</f>
        <v>219.81</v>
      </c>
      <c r="K849">
        <v>0.22</v>
      </c>
      <c r="L849" t="s">
        <v>1828</v>
      </c>
      <c r="M849" s="9">
        <v>171.45179999999999</v>
      </c>
    </row>
    <row r="850" spans="1:13" x14ac:dyDescent="0.35">
      <c r="A850" t="s">
        <v>2673</v>
      </c>
      <c r="B850">
        <f t="shared" si="13"/>
        <v>2024</v>
      </c>
      <c r="C850" s="8">
        <v>45437</v>
      </c>
      <c r="D850" t="s">
        <v>1526</v>
      </c>
      <c r="E850" t="s">
        <v>1687</v>
      </c>
      <c r="F850" t="s">
        <v>1809</v>
      </c>
      <c r="G850" s="4">
        <v>4</v>
      </c>
      <c r="H850">
        <f>Sales_Fact__2[[#This Row],[Unit_Price]]*Sales_Fact__2[[#This Row],[Quantity]]</f>
        <v>3533.24</v>
      </c>
      <c r="I850" s="9">
        <v>883.31</v>
      </c>
      <c r="J850" s="9">
        <f>Sales_Fact__2[[#This Row],[Unit_Price]]*Sales_Fact__2[[#This Row],[Quantity]]</f>
        <v>3533.24</v>
      </c>
      <c r="K850">
        <v>0.27</v>
      </c>
      <c r="L850" t="s">
        <v>1823</v>
      </c>
      <c r="M850" s="9">
        <v>2579.2651999999998</v>
      </c>
    </row>
    <row r="851" spans="1:13" x14ac:dyDescent="0.35">
      <c r="A851" t="s">
        <v>2674</v>
      </c>
      <c r="B851">
        <f t="shared" si="13"/>
        <v>2024</v>
      </c>
      <c r="C851" s="8">
        <v>45627</v>
      </c>
      <c r="D851" t="s">
        <v>751</v>
      </c>
      <c r="E851" t="s">
        <v>1581</v>
      </c>
      <c r="F851" t="s">
        <v>1798</v>
      </c>
      <c r="G851" s="4">
        <v>4</v>
      </c>
      <c r="H851">
        <f>Sales_Fact__2[[#This Row],[Unit_Price]]*Sales_Fact__2[[#This Row],[Quantity]]</f>
        <v>1316.24</v>
      </c>
      <c r="I851" s="9">
        <v>329.06</v>
      </c>
      <c r="J851" s="9">
        <f>Sales_Fact__2[[#This Row],[Unit_Price]]*Sales_Fact__2[[#This Row],[Quantity]]</f>
        <v>1316.24</v>
      </c>
      <c r="K851">
        <v>0.04</v>
      </c>
      <c r="L851" t="s">
        <v>1828</v>
      </c>
      <c r="M851" s="9">
        <v>1263.5904</v>
      </c>
    </row>
    <row r="852" spans="1:13" x14ac:dyDescent="0.35">
      <c r="A852" t="s">
        <v>2675</v>
      </c>
      <c r="B852">
        <f t="shared" si="13"/>
        <v>2025</v>
      </c>
      <c r="C852" s="8">
        <v>45678</v>
      </c>
      <c r="D852" t="s">
        <v>371</v>
      </c>
      <c r="E852" t="s">
        <v>1683</v>
      </c>
      <c r="F852" t="s">
        <v>1791</v>
      </c>
      <c r="G852" s="4">
        <v>1</v>
      </c>
      <c r="H852">
        <f>Sales_Fact__2[[#This Row],[Unit_Price]]*Sales_Fact__2[[#This Row],[Quantity]]</f>
        <v>935.78</v>
      </c>
      <c r="I852" s="9">
        <v>935.78</v>
      </c>
      <c r="J852" s="9">
        <f>Sales_Fact__2[[#This Row],[Unit_Price]]*Sales_Fact__2[[#This Row],[Quantity]]</f>
        <v>935.78</v>
      </c>
      <c r="K852">
        <v>0.03</v>
      </c>
      <c r="L852" t="s">
        <v>1825</v>
      </c>
      <c r="M852" s="9">
        <v>907.70659999999998</v>
      </c>
    </row>
    <row r="853" spans="1:13" x14ac:dyDescent="0.35">
      <c r="A853" t="s">
        <v>2676</v>
      </c>
      <c r="B853">
        <f t="shared" si="13"/>
        <v>2024</v>
      </c>
      <c r="C853" s="8">
        <v>45484</v>
      </c>
      <c r="D853" t="s">
        <v>1007</v>
      </c>
      <c r="E853" t="s">
        <v>1667</v>
      </c>
      <c r="F853" t="s">
        <v>1788</v>
      </c>
      <c r="G853" s="4">
        <v>4</v>
      </c>
      <c r="H853">
        <f>Sales_Fact__2[[#This Row],[Unit_Price]]*Sales_Fact__2[[#This Row],[Quantity]]</f>
        <v>2391.1999999999998</v>
      </c>
      <c r="I853" s="9">
        <v>597.79999999999995</v>
      </c>
      <c r="J853" s="9">
        <f>Sales_Fact__2[[#This Row],[Unit_Price]]*Sales_Fact__2[[#This Row],[Quantity]]</f>
        <v>2391.1999999999998</v>
      </c>
      <c r="K853">
        <v>0.2</v>
      </c>
      <c r="L853" t="s">
        <v>1823</v>
      </c>
      <c r="M853" s="9">
        <v>1912.96</v>
      </c>
    </row>
    <row r="854" spans="1:13" x14ac:dyDescent="0.35">
      <c r="A854" t="s">
        <v>2677</v>
      </c>
      <c r="B854">
        <f t="shared" si="13"/>
        <v>2025</v>
      </c>
      <c r="C854" s="8">
        <v>45700</v>
      </c>
      <c r="D854" t="s">
        <v>826</v>
      </c>
      <c r="E854" t="s">
        <v>1573</v>
      </c>
      <c r="F854" t="s">
        <v>1809</v>
      </c>
      <c r="G854" s="4">
        <v>4</v>
      </c>
      <c r="H854">
        <f>Sales_Fact__2[[#This Row],[Unit_Price]]*Sales_Fact__2[[#This Row],[Quantity]]</f>
        <v>1067.92</v>
      </c>
      <c r="I854" s="9">
        <v>266.98</v>
      </c>
      <c r="J854" s="9">
        <f>Sales_Fact__2[[#This Row],[Unit_Price]]*Sales_Fact__2[[#This Row],[Quantity]]</f>
        <v>1067.92</v>
      </c>
      <c r="K854">
        <v>0.16</v>
      </c>
      <c r="L854" t="s">
        <v>1823</v>
      </c>
      <c r="M854" s="9">
        <v>897.05280000000005</v>
      </c>
    </row>
    <row r="855" spans="1:13" x14ac:dyDescent="0.35">
      <c r="A855" t="s">
        <v>2678</v>
      </c>
      <c r="B855">
        <f t="shared" si="13"/>
        <v>2025</v>
      </c>
      <c r="C855" s="8">
        <v>45873</v>
      </c>
      <c r="D855" t="s">
        <v>1265</v>
      </c>
      <c r="E855" t="s">
        <v>1687</v>
      </c>
      <c r="F855" t="s">
        <v>1800</v>
      </c>
      <c r="G855" s="4">
        <v>3</v>
      </c>
      <c r="H855">
        <f>Sales_Fact__2[[#This Row],[Unit_Price]]*Sales_Fact__2[[#This Row],[Quantity]]</f>
        <v>1080.54</v>
      </c>
      <c r="I855" s="9">
        <v>360.18</v>
      </c>
      <c r="J855" s="9">
        <f>Sales_Fact__2[[#This Row],[Unit_Price]]*Sales_Fact__2[[#This Row],[Quantity]]</f>
        <v>1080.54</v>
      </c>
      <c r="K855">
        <v>0.03</v>
      </c>
      <c r="L855" t="s">
        <v>1823</v>
      </c>
      <c r="M855" s="9">
        <v>1048.1238000000001</v>
      </c>
    </row>
    <row r="856" spans="1:13" x14ac:dyDescent="0.35">
      <c r="A856" t="s">
        <v>2679</v>
      </c>
      <c r="B856">
        <f t="shared" si="13"/>
        <v>2025</v>
      </c>
      <c r="C856" s="8">
        <v>45860</v>
      </c>
      <c r="D856" t="s">
        <v>1135</v>
      </c>
      <c r="E856" t="s">
        <v>1659</v>
      </c>
      <c r="F856" t="s">
        <v>1751</v>
      </c>
      <c r="G856" s="4">
        <v>3</v>
      </c>
      <c r="H856">
        <f>Sales_Fact__2[[#This Row],[Unit_Price]]*Sales_Fact__2[[#This Row],[Quantity]]</f>
        <v>742.23</v>
      </c>
      <c r="I856" s="9">
        <v>247.41</v>
      </c>
      <c r="J856" s="9">
        <f>Sales_Fact__2[[#This Row],[Unit_Price]]*Sales_Fact__2[[#This Row],[Quantity]]</f>
        <v>742.23</v>
      </c>
      <c r="K856">
        <v>0.05</v>
      </c>
      <c r="L856" t="s">
        <v>1828</v>
      </c>
      <c r="M856" s="9">
        <v>705.11850000000004</v>
      </c>
    </row>
    <row r="857" spans="1:13" x14ac:dyDescent="0.35">
      <c r="A857" t="s">
        <v>2680</v>
      </c>
      <c r="B857">
        <f t="shared" si="13"/>
        <v>2023</v>
      </c>
      <c r="C857" s="8">
        <v>45235</v>
      </c>
      <c r="D857" t="s">
        <v>283</v>
      </c>
      <c r="E857" t="s">
        <v>1637</v>
      </c>
      <c r="F857" t="s">
        <v>1800</v>
      </c>
      <c r="G857" s="4">
        <v>3</v>
      </c>
      <c r="H857">
        <f>Sales_Fact__2[[#This Row],[Unit_Price]]*Sales_Fact__2[[#This Row],[Quantity]]</f>
        <v>2023.98</v>
      </c>
      <c r="I857" s="9">
        <v>674.66</v>
      </c>
      <c r="J857" s="9">
        <f>Sales_Fact__2[[#This Row],[Unit_Price]]*Sales_Fact__2[[#This Row],[Quantity]]</f>
        <v>2023.98</v>
      </c>
      <c r="K857">
        <v>0.23</v>
      </c>
      <c r="L857" t="s">
        <v>1823</v>
      </c>
      <c r="M857" s="9">
        <v>1558.4646</v>
      </c>
    </row>
    <row r="858" spans="1:13" x14ac:dyDescent="0.35">
      <c r="A858" t="s">
        <v>2681</v>
      </c>
      <c r="B858">
        <f t="shared" si="13"/>
        <v>2025</v>
      </c>
      <c r="C858" s="8">
        <v>45874</v>
      </c>
      <c r="D858" t="s">
        <v>1288</v>
      </c>
      <c r="E858" t="s">
        <v>1631</v>
      </c>
      <c r="F858" t="s">
        <v>1768</v>
      </c>
      <c r="G858" s="4">
        <v>1</v>
      </c>
      <c r="H858">
        <f>Sales_Fact__2[[#This Row],[Unit_Price]]*Sales_Fact__2[[#This Row],[Quantity]]</f>
        <v>913.98</v>
      </c>
      <c r="I858" s="9">
        <v>913.98</v>
      </c>
      <c r="J858" s="9">
        <f>Sales_Fact__2[[#This Row],[Unit_Price]]*Sales_Fact__2[[#This Row],[Quantity]]</f>
        <v>913.98</v>
      </c>
      <c r="K858">
        <v>0.27</v>
      </c>
      <c r="L858" t="s">
        <v>1825</v>
      </c>
      <c r="M858" s="9">
        <v>667.20539999999994</v>
      </c>
    </row>
    <row r="859" spans="1:13" x14ac:dyDescent="0.35">
      <c r="A859" t="s">
        <v>2682</v>
      </c>
      <c r="B859">
        <f t="shared" si="13"/>
        <v>2025</v>
      </c>
      <c r="C859" s="8">
        <v>45769</v>
      </c>
      <c r="D859" t="s">
        <v>989</v>
      </c>
      <c r="E859" t="s">
        <v>1733</v>
      </c>
      <c r="F859" t="s">
        <v>1788</v>
      </c>
      <c r="G859" s="4">
        <v>4</v>
      </c>
      <c r="H859">
        <f>Sales_Fact__2[[#This Row],[Unit_Price]]*Sales_Fact__2[[#This Row],[Quantity]]</f>
        <v>1482</v>
      </c>
      <c r="I859" s="9">
        <v>370.5</v>
      </c>
      <c r="J859" s="9">
        <f>Sales_Fact__2[[#This Row],[Unit_Price]]*Sales_Fact__2[[#This Row],[Quantity]]</f>
        <v>1482</v>
      </c>
      <c r="K859">
        <v>0.13</v>
      </c>
      <c r="L859" t="s">
        <v>1825</v>
      </c>
      <c r="M859" s="9">
        <v>1289.3399999999999</v>
      </c>
    </row>
    <row r="860" spans="1:13" x14ac:dyDescent="0.35">
      <c r="A860" t="s">
        <v>2683</v>
      </c>
      <c r="B860">
        <f t="shared" si="13"/>
        <v>2024</v>
      </c>
      <c r="C860" s="8">
        <v>45619</v>
      </c>
      <c r="D860" t="s">
        <v>1120</v>
      </c>
      <c r="E860" t="s">
        <v>1691</v>
      </c>
      <c r="F860" t="s">
        <v>1796</v>
      </c>
      <c r="G860" s="4">
        <v>1</v>
      </c>
      <c r="H860">
        <f>Sales_Fact__2[[#This Row],[Unit_Price]]*Sales_Fact__2[[#This Row],[Quantity]]</f>
        <v>735.1</v>
      </c>
      <c r="I860" s="9">
        <v>735.1</v>
      </c>
      <c r="J860" s="9">
        <f>Sales_Fact__2[[#This Row],[Unit_Price]]*Sales_Fact__2[[#This Row],[Quantity]]</f>
        <v>735.1</v>
      </c>
      <c r="K860">
        <v>0.1</v>
      </c>
      <c r="L860" t="s">
        <v>1825</v>
      </c>
      <c r="M860" s="9">
        <v>661.59</v>
      </c>
    </row>
    <row r="861" spans="1:13" x14ac:dyDescent="0.35">
      <c r="A861" t="s">
        <v>2684</v>
      </c>
      <c r="B861">
        <f t="shared" si="13"/>
        <v>2024</v>
      </c>
      <c r="C861" s="8">
        <v>45614</v>
      </c>
      <c r="D861" t="s">
        <v>460</v>
      </c>
      <c r="E861" t="s">
        <v>1705</v>
      </c>
      <c r="F861" t="s">
        <v>1760</v>
      </c>
      <c r="G861" s="4">
        <v>3</v>
      </c>
      <c r="H861">
        <f>Sales_Fact__2[[#This Row],[Unit_Price]]*Sales_Fact__2[[#This Row],[Quantity]]</f>
        <v>1345.65</v>
      </c>
      <c r="I861" s="9">
        <v>448.55</v>
      </c>
      <c r="J861" s="9">
        <f>Sales_Fact__2[[#This Row],[Unit_Price]]*Sales_Fact__2[[#This Row],[Quantity]]</f>
        <v>1345.65</v>
      </c>
      <c r="K861">
        <v>0.05</v>
      </c>
      <c r="L861" t="s">
        <v>1823</v>
      </c>
      <c r="M861" s="9">
        <v>1278.3675000000001</v>
      </c>
    </row>
    <row r="862" spans="1:13" x14ac:dyDescent="0.35">
      <c r="A862" t="s">
        <v>2685</v>
      </c>
      <c r="B862">
        <f t="shared" si="13"/>
        <v>2025</v>
      </c>
      <c r="C862" s="8">
        <v>45691</v>
      </c>
      <c r="D862" t="s">
        <v>220</v>
      </c>
      <c r="E862" t="s">
        <v>1715</v>
      </c>
      <c r="F862" t="s">
        <v>1796</v>
      </c>
      <c r="G862" s="4">
        <v>3</v>
      </c>
      <c r="H862">
        <f>Sales_Fact__2[[#This Row],[Unit_Price]]*Sales_Fact__2[[#This Row],[Quantity]]</f>
        <v>2714.88</v>
      </c>
      <c r="I862" s="9">
        <v>904.96</v>
      </c>
      <c r="J862" s="9">
        <f>Sales_Fact__2[[#This Row],[Unit_Price]]*Sales_Fact__2[[#This Row],[Quantity]]</f>
        <v>2714.88</v>
      </c>
      <c r="K862">
        <v>7.0000000000000007E-2</v>
      </c>
      <c r="L862" t="s">
        <v>1828</v>
      </c>
      <c r="M862" s="9">
        <v>2524.8384000000001</v>
      </c>
    </row>
    <row r="863" spans="1:13" x14ac:dyDescent="0.35">
      <c r="A863" t="s">
        <v>2686</v>
      </c>
      <c r="B863">
        <f t="shared" si="13"/>
        <v>2024</v>
      </c>
      <c r="C863" s="8">
        <v>45608</v>
      </c>
      <c r="D863" t="s">
        <v>1186</v>
      </c>
      <c r="E863" t="s">
        <v>1683</v>
      </c>
      <c r="F863" t="s">
        <v>1796</v>
      </c>
      <c r="G863" s="4">
        <v>4</v>
      </c>
      <c r="H863">
        <f>Sales_Fact__2[[#This Row],[Unit_Price]]*Sales_Fact__2[[#This Row],[Quantity]]</f>
        <v>1634.88</v>
      </c>
      <c r="I863" s="9">
        <v>408.72</v>
      </c>
      <c r="J863" s="9">
        <f>Sales_Fact__2[[#This Row],[Unit_Price]]*Sales_Fact__2[[#This Row],[Quantity]]</f>
        <v>1634.88</v>
      </c>
      <c r="K863">
        <v>0.16</v>
      </c>
      <c r="L863" t="s">
        <v>1828</v>
      </c>
      <c r="M863" s="9">
        <v>1373.2991999999999</v>
      </c>
    </row>
    <row r="864" spans="1:13" x14ac:dyDescent="0.35">
      <c r="A864" t="s">
        <v>2687</v>
      </c>
      <c r="B864">
        <f t="shared" si="13"/>
        <v>2024</v>
      </c>
      <c r="C864" s="8">
        <v>45412</v>
      </c>
      <c r="D864" t="s">
        <v>895</v>
      </c>
      <c r="E864" t="s">
        <v>1689</v>
      </c>
      <c r="F864" t="s">
        <v>1765</v>
      </c>
      <c r="G864" s="4">
        <v>4</v>
      </c>
      <c r="H864">
        <f>Sales_Fact__2[[#This Row],[Unit_Price]]*Sales_Fact__2[[#This Row],[Quantity]]</f>
        <v>3082.6</v>
      </c>
      <c r="I864" s="9">
        <v>770.65</v>
      </c>
      <c r="J864" s="9">
        <f>Sales_Fact__2[[#This Row],[Unit_Price]]*Sales_Fact__2[[#This Row],[Quantity]]</f>
        <v>3082.6</v>
      </c>
      <c r="K864">
        <v>0.27</v>
      </c>
      <c r="L864" t="s">
        <v>1823</v>
      </c>
      <c r="M864" s="9">
        <v>2250.2979999999998</v>
      </c>
    </row>
    <row r="865" spans="1:13" x14ac:dyDescent="0.35">
      <c r="A865" t="s">
        <v>2688</v>
      </c>
      <c r="B865">
        <f t="shared" si="13"/>
        <v>2025</v>
      </c>
      <c r="C865" s="8">
        <v>45767</v>
      </c>
      <c r="D865" t="s">
        <v>662</v>
      </c>
      <c r="E865" t="s">
        <v>1607</v>
      </c>
      <c r="F865" t="s">
        <v>1775</v>
      </c>
      <c r="G865" s="4">
        <v>1</v>
      </c>
      <c r="H865">
        <f>Sales_Fact__2[[#This Row],[Unit_Price]]*Sales_Fact__2[[#This Row],[Quantity]]</f>
        <v>649.22</v>
      </c>
      <c r="I865" s="9">
        <v>649.22</v>
      </c>
      <c r="J865" s="9">
        <f>Sales_Fact__2[[#This Row],[Unit_Price]]*Sales_Fact__2[[#This Row],[Quantity]]</f>
        <v>649.22</v>
      </c>
      <c r="K865">
        <v>0.03</v>
      </c>
      <c r="L865" t="s">
        <v>1828</v>
      </c>
      <c r="M865" s="9">
        <v>629.74340000000007</v>
      </c>
    </row>
    <row r="866" spans="1:13" x14ac:dyDescent="0.35">
      <c r="A866" t="s">
        <v>2689</v>
      </c>
      <c r="B866">
        <f t="shared" si="13"/>
        <v>2024</v>
      </c>
      <c r="C866" s="8">
        <v>45428</v>
      </c>
      <c r="D866" t="s">
        <v>1091</v>
      </c>
      <c r="E866" t="s">
        <v>1613</v>
      </c>
      <c r="F866" t="s">
        <v>1788</v>
      </c>
      <c r="G866" s="4">
        <v>2</v>
      </c>
      <c r="H866">
        <f>Sales_Fact__2[[#This Row],[Unit_Price]]*Sales_Fact__2[[#This Row],[Quantity]]</f>
        <v>759.56</v>
      </c>
      <c r="I866" s="9">
        <v>379.78</v>
      </c>
      <c r="J866" s="9">
        <f>Sales_Fact__2[[#This Row],[Unit_Price]]*Sales_Fact__2[[#This Row],[Quantity]]</f>
        <v>759.56</v>
      </c>
      <c r="K866">
        <v>0.2</v>
      </c>
      <c r="L866" t="s">
        <v>1823</v>
      </c>
      <c r="M866" s="9">
        <v>607.64800000000002</v>
      </c>
    </row>
    <row r="867" spans="1:13" x14ac:dyDescent="0.35">
      <c r="A867" t="s">
        <v>2690</v>
      </c>
      <c r="B867">
        <f t="shared" si="13"/>
        <v>2025</v>
      </c>
      <c r="C867" s="8">
        <v>45770</v>
      </c>
      <c r="D867" t="s">
        <v>793</v>
      </c>
      <c r="E867" t="s">
        <v>1633</v>
      </c>
      <c r="F867" t="s">
        <v>1781</v>
      </c>
      <c r="G867" s="4">
        <v>3</v>
      </c>
      <c r="H867">
        <f>Sales_Fact__2[[#This Row],[Unit_Price]]*Sales_Fact__2[[#This Row],[Quantity]]</f>
        <v>2772.45</v>
      </c>
      <c r="I867" s="9">
        <v>924.15</v>
      </c>
      <c r="J867" s="9">
        <f>Sales_Fact__2[[#This Row],[Unit_Price]]*Sales_Fact__2[[#This Row],[Quantity]]</f>
        <v>2772.45</v>
      </c>
      <c r="K867">
        <v>0.1</v>
      </c>
      <c r="L867" t="s">
        <v>1825</v>
      </c>
      <c r="M867" s="9">
        <v>2495.2049999999999</v>
      </c>
    </row>
    <row r="868" spans="1:13" x14ac:dyDescent="0.35">
      <c r="A868" t="s">
        <v>2691</v>
      </c>
      <c r="B868">
        <f t="shared" si="13"/>
        <v>2024</v>
      </c>
      <c r="C868" s="8">
        <v>45571</v>
      </c>
      <c r="D868" t="s">
        <v>1445</v>
      </c>
      <c r="E868" t="s">
        <v>1637</v>
      </c>
      <c r="F868" t="s">
        <v>1806</v>
      </c>
      <c r="G868" s="4">
        <v>3</v>
      </c>
      <c r="H868">
        <f>Sales_Fact__2[[#This Row],[Unit_Price]]*Sales_Fact__2[[#This Row],[Quantity]]</f>
        <v>434.01</v>
      </c>
      <c r="I868" s="9">
        <v>144.66999999999999</v>
      </c>
      <c r="J868" s="9">
        <f>Sales_Fact__2[[#This Row],[Unit_Price]]*Sales_Fact__2[[#This Row],[Quantity]]</f>
        <v>434.01</v>
      </c>
      <c r="K868">
        <v>0.28999999999999998</v>
      </c>
      <c r="L868" t="s">
        <v>1828</v>
      </c>
      <c r="M868" s="9">
        <v>308.14710000000002</v>
      </c>
    </row>
    <row r="869" spans="1:13" x14ac:dyDescent="0.35">
      <c r="A869" t="s">
        <v>2692</v>
      </c>
      <c r="B869">
        <f t="shared" si="13"/>
        <v>2025</v>
      </c>
      <c r="C869" s="8">
        <v>45700</v>
      </c>
      <c r="D869" t="s">
        <v>418</v>
      </c>
      <c r="E869" t="s">
        <v>1613</v>
      </c>
      <c r="F869" t="s">
        <v>1800</v>
      </c>
      <c r="G869" s="4">
        <v>2</v>
      </c>
      <c r="H869">
        <f>Sales_Fact__2[[#This Row],[Unit_Price]]*Sales_Fact__2[[#This Row],[Quantity]]</f>
        <v>1334.34</v>
      </c>
      <c r="I869" s="9">
        <v>667.17</v>
      </c>
      <c r="J869" s="9">
        <f>Sales_Fact__2[[#This Row],[Unit_Price]]*Sales_Fact__2[[#This Row],[Quantity]]</f>
        <v>1334.34</v>
      </c>
      <c r="K869">
        <v>0.1</v>
      </c>
      <c r="L869" t="s">
        <v>1825</v>
      </c>
      <c r="M869" s="9">
        <v>1200.9059999999999</v>
      </c>
    </row>
    <row r="870" spans="1:13" x14ac:dyDescent="0.35">
      <c r="A870" t="s">
        <v>2693</v>
      </c>
      <c r="B870">
        <f t="shared" si="13"/>
        <v>2024</v>
      </c>
      <c r="C870" s="8">
        <v>45382</v>
      </c>
      <c r="D870" t="s">
        <v>1251</v>
      </c>
      <c r="E870" t="s">
        <v>1679</v>
      </c>
      <c r="F870" t="s">
        <v>1765</v>
      </c>
      <c r="G870" s="4">
        <v>1</v>
      </c>
      <c r="H870">
        <f>Sales_Fact__2[[#This Row],[Unit_Price]]*Sales_Fact__2[[#This Row],[Quantity]]</f>
        <v>984.6</v>
      </c>
      <c r="I870" s="9">
        <v>984.6</v>
      </c>
      <c r="J870" s="9">
        <f>Sales_Fact__2[[#This Row],[Unit_Price]]*Sales_Fact__2[[#This Row],[Quantity]]</f>
        <v>984.6</v>
      </c>
      <c r="K870">
        <v>0.22</v>
      </c>
      <c r="L870" t="s">
        <v>1823</v>
      </c>
      <c r="M870" s="9">
        <v>767.98800000000006</v>
      </c>
    </row>
    <row r="871" spans="1:13" x14ac:dyDescent="0.35">
      <c r="A871" t="s">
        <v>2694</v>
      </c>
      <c r="B871">
        <f t="shared" si="13"/>
        <v>2023</v>
      </c>
      <c r="C871" s="8">
        <v>45260</v>
      </c>
      <c r="D871" t="s">
        <v>886</v>
      </c>
      <c r="E871" t="s">
        <v>1573</v>
      </c>
      <c r="F871" t="s">
        <v>1781</v>
      </c>
      <c r="G871" s="4">
        <v>1</v>
      </c>
      <c r="H871">
        <f>Sales_Fact__2[[#This Row],[Unit_Price]]*Sales_Fact__2[[#This Row],[Quantity]]</f>
        <v>139.29</v>
      </c>
      <c r="I871" s="9">
        <v>139.29</v>
      </c>
      <c r="J871" s="9">
        <f>Sales_Fact__2[[#This Row],[Unit_Price]]*Sales_Fact__2[[#This Row],[Quantity]]</f>
        <v>139.29</v>
      </c>
      <c r="K871">
        <v>0</v>
      </c>
      <c r="L871" t="s">
        <v>1823</v>
      </c>
      <c r="M871" s="9">
        <v>139.29</v>
      </c>
    </row>
    <row r="872" spans="1:13" x14ac:dyDescent="0.35">
      <c r="A872" t="s">
        <v>2695</v>
      </c>
      <c r="B872">
        <f t="shared" si="13"/>
        <v>2025</v>
      </c>
      <c r="C872" s="8">
        <v>45702</v>
      </c>
      <c r="D872" t="s">
        <v>134</v>
      </c>
      <c r="E872" t="s">
        <v>1579</v>
      </c>
      <c r="F872" t="s">
        <v>1781</v>
      </c>
      <c r="G872" s="4">
        <v>3</v>
      </c>
      <c r="H872">
        <f>Sales_Fact__2[[#This Row],[Unit_Price]]*Sales_Fact__2[[#This Row],[Quantity]]</f>
        <v>1378.71</v>
      </c>
      <c r="I872" s="9">
        <v>459.57</v>
      </c>
      <c r="J872" s="9">
        <f>Sales_Fact__2[[#This Row],[Unit_Price]]*Sales_Fact__2[[#This Row],[Quantity]]</f>
        <v>1378.71</v>
      </c>
      <c r="K872">
        <v>0.1</v>
      </c>
      <c r="L872" t="s">
        <v>1828</v>
      </c>
      <c r="M872" s="9">
        <v>1240.8389999999999</v>
      </c>
    </row>
    <row r="873" spans="1:13" x14ac:dyDescent="0.35">
      <c r="A873" t="s">
        <v>2696</v>
      </c>
      <c r="B873">
        <f t="shared" si="13"/>
        <v>2024</v>
      </c>
      <c r="C873" s="8">
        <v>45302</v>
      </c>
      <c r="D873" t="s">
        <v>243</v>
      </c>
      <c r="E873" t="s">
        <v>1627</v>
      </c>
      <c r="F873" t="s">
        <v>1800</v>
      </c>
      <c r="G873" s="4">
        <v>1</v>
      </c>
      <c r="H873">
        <f>Sales_Fact__2[[#This Row],[Unit_Price]]*Sales_Fact__2[[#This Row],[Quantity]]</f>
        <v>517.82000000000005</v>
      </c>
      <c r="I873" s="9">
        <v>517.82000000000005</v>
      </c>
      <c r="J873" s="9">
        <f>Sales_Fact__2[[#This Row],[Unit_Price]]*Sales_Fact__2[[#This Row],[Quantity]]</f>
        <v>517.82000000000005</v>
      </c>
      <c r="K873">
        <v>0.28999999999999998</v>
      </c>
      <c r="L873" t="s">
        <v>1823</v>
      </c>
      <c r="M873" s="9">
        <v>367.65219999999999</v>
      </c>
    </row>
    <row r="874" spans="1:13" x14ac:dyDescent="0.35">
      <c r="A874" t="s">
        <v>2697</v>
      </c>
      <c r="B874">
        <f t="shared" si="13"/>
        <v>2024</v>
      </c>
      <c r="C874" s="8">
        <v>45653</v>
      </c>
      <c r="D874" t="s">
        <v>1183</v>
      </c>
      <c r="E874" t="s">
        <v>1699</v>
      </c>
      <c r="F874" t="s">
        <v>1775</v>
      </c>
      <c r="G874" s="4">
        <v>4</v>
      </c>
      <c r="H874">
        <f>Sales_Fact__2[[#This Row],[Unit_Price]]*Sales_Fact__2[[#This Row],[Quantity]]</f>
        <v>1129.8</v>
      </c>
      <c r="I874" s="9">
        <v>282.45</v>
      </c>
      <c r="J874" s="9">
        <f>Sales_Fact__2[[#This Row],[Unit_Price]]*Sales_Fact__2[[#This Row],[Quantity]]</f>
        <v>1129.8</v>
      </c>
      <c r="K874">
        <v>0.28999999999999998</v>
      </c>
      <c r="L874" t="s">
        <v>1828</v>
      </c>
      <c r="M874" s="9">
        <v>802.1579999999999</v>
      </c>
    </row>
    <row r="875" spans="1:13" x14ac:dyDescent="0.35">
      <c r="A875" t="s">
        <v>2698</v>
      </c>
      <c r="B875">
        <f t="shared" si="13"/>
        <v>2023</v>
      </c>
      <c r="C875" s="8">
        <v>45250</v>
      </c>
      <c r="D875" t="s">
        <v>1404</v>
      </c>
      <c r="E875" t="s">
        <v>1721</v>
      </c>
      <c r="F875" t="s">
        <v>1778</v>
      </c>
      <c r="G875" s="4">
        <v>2</v>
      </c>
      <c r="H875">
        <f>Sales_Fact__2[[#This Row],[Unit_Price]]*Sales_Fact__2[[#This Row],[Quantity]]</f>
        <v>772.92</v>
      </c>
      <c r="I875" s="9">
        <v>386.46</v>
      </c>
      <c r="J875" s="9">
        <f>Sales_Fact__2[[#This Row],[Unit_Price]]*Sales_Fact__2[[#This Row],[Quantity]]</f>
        <v>772.92</v>
      </c>
      <c r="K875">
        <v>0.23</v>
      </c>
      <c r="L875" t="s">
        <v>1828</v>
      </c>
      <c r="M875" s="9">
        <v>595.14840000000004</v>
      </c>
    </row>
    <row r="876" spans="1:13" x14ac:dyDescent="0.35">
      <c r="A876" t="s">
        <v>2699</v>
      </c>
      <c r="B876">
        <f t="shared" si="13"/>
        <v>2025</v>
      </c>
      <c r="C876" s="8">
        <v>45661</v>
      </c>
      <c r="D876" t="s">
        <v>639</v>
      </c>
      <c r="E876" t="s">
        <v>1585</v>
      </c>
      <c r="F876" t="s">
        <v>1765</v>
      </c>
      <c r="G876" s="4">
        <v>1</v>
      </c>
      <c r="H876">
        <f>Sales_Fact__2[[#This Row],[Unit_Price]]*Sales_Fact__2[[#This Row],[Quantity]]</f>
        <v>270.45</v>
      </c>
      <c r="I876" s="9">
        <v>270.45</v>
      </c>
      <c r="J876" s="9">
        <f>Sales_Fact__2[[#This Row],[Unit_Price]]*Sales_Fact__2[[#This Row],[Quantity]]</f>
        <v>270.45</v>
      </c>
      <c r="K876">
        <v>0.15</v>
      </c>
      <c r="L876" t="s">
        <v>1828</v>
      </c>
      <c r="M876" s="9">
        <v>229.88249999999999</v>
      </c>
    </row>
    <row r="877" spans="1:13" x14ac:dyDescent="0.35">
      <c r="A877" t="s">
        <v>2700</v>
      </c>
      <c r="B877">
        <f t="shared" si="13"/>
        <v>2024</v>
      </c>
      <c r="C877" s="8">
        <v>45493</v>
      </c>
      <c r="D877" t="s">
        <v>159</v>
      </c>
      <c r="E877" t="s">
        <v>1699</v>
      </c>
      <c r="F877" t="s">
        <v>1788</v>
      </c>
      <c r="G877" s="4">
        <v>4</v>
      </c>
      <c r="H877">
        <f>Sales_Fact__2[[#This Row],[Unit_Price]]*Sales_Fact__2[[#This Row],[Quantity]]</f>
        <v>3051.76</v>
      </c>
      <c r="I877" s="9">
        <v>762.94</v>
      </c>
      <c r="J877" s="9">
        <f>Sales_Fact__2[[#This Row],[Unit_Price]]*Sales_Fact__2[[#This Row],[Quantity]]</f>
        <v>3051.76</v>
      </c>
      <c r="K877">
        <v>0.09</v>
      </c>
      <c r="L877" t="s">
        <v>1828</v>
      </c>
      <c r="M877" s="9">
        <v>2777.1016</v>
      </c>
    </row>
    <row r="878" spans="1:13" x14ac:dyDescent="0.35">
      <c r="A878" t="s">
        <v>2701</v>
      </c>
      <c r="B878">
        <f t="shared" si="13"/>
        <v>2023</v>
      </c>
      <c r="C878" s="8">
        <v>45242</v>
      </c>
      <c r="D878" t="s">
        <v>1517</v>
      </c>
      <c r="E878" t="s">
        <v>1629</v>
      </c>
      <c r="F878" t="s">
        <v>1796</v>
      </c>
      <c r="G878" s="4">
        <v>1</v>
      </c>
      <c r="H878">
        <f>Sales_Fact__2[[#This Row],[Unit_Price]]*Sales_Fact__2[[#This Row],[Quantity]]</f>
        <v>409.03</v>
      </c>
      <c r="I878" s="9">
        <v>409.03</v>
      </c>
      <c r="J878" s="9">
        <f>Sales_Fact__2[[#This Row],[Unit_Price]]*Sales_Fact__2[[#This Row],[Quantity]]</f>
        <v>409.03</v>
      </c>
      <c r="K878">
        <v>0.25</v>
      </c>
      <c r="L878" t="s">
        <v>1828</v>
      </c>
      <c r="M878" s="9">
        <v>306.77249999999998</v>
      </c>
    </row>
    <row r="879" spans="1:13" x14ac:dyDescent="0.35">
      <c r="A879" t="s">
        <v>2702</v>
      </c>
      <c r="B879">
        <f t="shared" si="13"/>
        <v>2024</v>
      </c>
      <c r="C879" s="8">
        <v>45411</v>
      </c>
      <c r="D879" t="s">
        <v>710</v>
      </c>
      <c r="E879" t="s">
        <v>1739</v>
      </c>
      <c r="F879" t="s">
        <v>1809</v>
      </c>
      <c r="G879" s="4">
        <v>2</v>
      </c>
      <c r="H879">
        <f>Sales_Fact__2[[#This Row],[Unit_Price]]*Sales_Fact__2[[#This Row],[Quantity]]</f>
        <v>1782.26</v>
      </c>
      <c r="I879" s="9">
        <v>891.13</v>
      </c>
      <c r="J879" s="9">
        <f>Sales_Fact__2[[#This Row],[Unit_Price]]*Sales_Fact__2[[#This Row],[Quantity]]</f>
        <v>1782.26</v>
      </c>
      <c r="K879">
        <v>0.13</v>
      </c>
      <c r="L879" t="s">
        <v>1823</v>
      </c>
      <c r="M879" s="9">
        <v>1550.5662</v>
      </c>
    </row>
    <row r="880" spans="1:13" x14ac:dyDescent="0.35">
      <c r="A880" t="s">
        <v>2703</v>
      </c>
      <c r="B880">
        <f t="shared" si="13"/>
        <v>2024</v>
      </c>
      <c r="C880" s="8">
        <v>45593</v>
      </c>
      <c r="D880" t="s">
        <v>130</v>
      </c>
      <c r="E880" t="s">
        <v>1731</v>
      </c>
      <c r="F880" t="s">
        <v>1803</v>
      </c>
      <c r="G880" s="4">
        <v>1</v>
      </c>
      <c r="H880">
        <f>Sales_Fact__2[[#This Row],[Unit_Price]]*Sales_Fact__2[[#This Row],[Quantity]]</f>
        <v>553.38</v>
      </c>
      <c r="I880" s="9">
        <v>553.38</v>
      </c>
      <c r="J880" s="9">
        <f>Sales_Fact__2[[#This Row],[Unit_Price]]*Sales_Fact__2[[#This Row],[Quantity]]</f>
        <v>553.38</v>
      </c>
      <c r="K880">
        <v>0.21</v>
      </c>
      <c r="L880" t="s">
        <v>1825</v>
      </c>
      <c r="M880" s="9">
        <v>437.17020000000002</v>
      </c>
    </row>
    <row r="881" spans="1:13" x14ac:dyDescent="0.35">
      <c r="A881" t="s">
        <v>2704</v>
      </c>
      <c r="B881">
        <f t="shared" si="13"/>
        <v>2023</v>
      </c>
      <c r="C881" s="8">
        <v>45281</v>
      </c>
      <c r="D881" t="s">
        <v>534</v>
      </c>
      <c r="E881" t="s">
        <v>1717</v>
      </c>
      <c r="F881" t="s">
        <v>1796</v>
      </c>
      <c r="G881" s="4">
        <v>2</v>
      </c>
      <c r="H881">
        <f>Sales_Fact__2[[#This Row],[Unit_Price]]*Sales_Fact__2[[#This Row],[Quantity]]</f>
        <v>1304.5999999999999</v>
      </c>
      <c r="I881" s="9">
        <v>652.29999999999995</v>
      </c>
      <c r="J881" s="9">
        <f>Sales_Fact__2[[#This Row],[Unit_Price]]*Sales_Fact__2[[#This Row],[Quantity]]</f>
        <v>1304.5999999999999</v>
      </c>
      <c r="K881">
        <v>0.16</v>
      </c>
      <c r="L881" t="s">
        <v>1828</v>
      </c>
      <c r="M881" s="9">
        <v>1095.864</v>
      </c>
    </row>
    <row r="882" spans="1:13" x14ac:dyDescent="0.35">
      <c r="A882" t="s">
        <v>2705</v>
      </c>
      <c r="B882">
        <f t="shared" si="13"/>
        <v>2024</v>
      </c>
      <c r="C882" s="8">
        <v>45575</v>
      </c>
      <c r="D882" t="s">
        <v>421</v>
      </c>
      <c r="E882" t="s">
        <v>1631</v>
      </c>
      <c r="F882" t="s">
        <v>1785</v>
      </c>
      <c r="G882" s="4">
        <v>4</v>
      </c>
      <c r="H882">
        <f>Sales_Fact__2[[#This Row],[Unit_Price]]*Sales_Fact__2[[#This Row],[Quantity]]</f>
        <v>777.44</v>
      </c>
      <c r="I882" s="9">
        <v>194.36</v>
      </c>
      <c r="J882" s="9">
        <f>Sales_Fact__2[[#This Row],[Unit_Price]]*Sales_Fact__2[[#This Row],[Quantity]]</f>
        <v>777.44</v>
      </c>
      <c r="K882">
        <v>0.18</v>
      </c>
      <c r="L882" t="s">
        <v>1828</v>
      </c>
      <c r="M882" s="9">
        <v>637.50080000000014</v>
      </c>
    </row>
    <row r="883" spans="1:13" x14ac:dyDescent="0.35">
      <c r="A883" t="s">
        <v>2706</v>
      </c>
      <c r="B883">
        <f t="shared" si="13"/>
        <v>2025</v>
      </c>
      <c r="C883" s="8">
        <v>45660</v>
      </c>
      <c r="D883" t="s">
        <v>513</v>
      </c>
      <c r="E883" t="s">
        <v>1731</v>
      </c>
      <c r="F883" t="s">
        <v>1756</v>
      </c>
      <c r="G883" s="4">
        <v>3</v>
      </c>
      <c r="H883">
        <f>Sales_Fact__2[[#This Row],[Unit_Price]]*Sales_Fact__2[[#This Row],[Quantity]]</f>
        <v>1429.1100000000001</v>
      </c>
      <c r="I883" s="9">
        <v>476.37</v>
      </c>
      <c r="J883" s="9">
        <f>Sales_Fact__2[[#This Row],[Unit_Price]]*Sales_Fact__2[[#This Row],[Quantity]]</f>
        <v>1429.1100000000001</v>
      </c>
      <c r="K883">
        <v>0.21</v>
      </c>
      <c r="L883" t="s">
        <v>1828</v>
      </c>
      <c r="M883" s="9">
        <v>1128.9969000000001</v>
      </c>
    </row>
    <row r="884" spans="1:13" x14ac:dyDescent="0.35">
      <c r="A884" t="s">
        <v>2707</v>
      </c>
      <c r="B884">
        <f t="shared" si="13"/>
        <v>2024</v>
      </c>
      <c r="C884" s="8">
        <v>45360</v>
      </c>
      <c r="D884" t="s">
        <v>1141</v>
      </c>
      <c r="E884" t="s">
        <v>1627</v>
      </c>
      <c r="F884" t="s">
        <v>1772</v>
      </c>
      <c r="G884" s="4">
        <v>3</v>
      </c>
      <c r="H884">
        <f>Sales_Fact__2[[#This Row],[Unit_Price]]*Sales_Fact__2[[#This Row],[Quantity]]</f>
        <v>523.71</v>
      </c>
      <c r="I884" s="9">
        <v>174.57</v>
      </c>
      <c r="J884" s="9">
        <f>Sales_Fact__2[[#This Row],[Unit_Price]]*Sales_Fact__2[[#This Row],[Quantity]]</f>
        <v>523.71</v>
      </c>
      <c r="K884">
        <v>0</v>
      </c>
      <c r="L884" t="s">
        <v>1825</v>
      </c>
      <c r="M884" s="9">
        <v>523.71</v>
      </c>
    </row>
    <row r="885" spans="1:13" x14ac:dyDescent="0.35">
      <c r="A885" t="s">
        <v>2708</v>
      </c>
      <c r="B885">
        <f t="shared" si="13"/>
        <v>2024</v>
      </c>
      <c r="C885" s="8">
        <v>45526</v>
      </c>
      <c r="D885" t="s">
        <v>413</v>
      </c>
      <c r="E885" t="s">
        <v>1717</v>
      </c>
      <c r="F885" t="s">
        <v>1751</v>
      </c>
      <c r="G885" s="4">
        <v>3</v>
      </c>
      <c r="H885">
        <f>Sales_Fact__2[[#This Row],[Unit_Price]]*Sales_Fact__2[[#This Row],[Quantity]]</f>
        <v>2286</v>
      </c>
      <c r="I885" s="9">
        <v>762</v>
      </c>
      <c r="J885" s="9">
        <f>Sales_Fact__2[[#This Row],[Unit_Price]]*Sales_Fact__2[[#This Row],[Quantity]]</f>
        <v>2286</v>
      </c>
      <c r="K885">
        <v>0.02</v>
      </c>
      <c r="L885" t="s">
        <v>1825</v>
      </c>
      <c r="M885" s="9">
        <v>2240.2800000000002</v>
      </c>
    </row>
    <row r="886" spans="1:13" x14ac:dyDescent="0.35">
      <c r="A886" t="s">
        <v>2709</v>
      </c>
      <c r="B886">
        <f t="shared" si="13"/>
        <v>2024</v>
      </c>
      <c r="C886" s="8">
        <v>45395</v>
      </c>
      <c r="D886" t="s">
        <v>1318</v>
      </c>
      <c r="E886" t="s">
        <v>1691</v>
      </c>
      <c r="F886" t="s">
        <v>1812</v>
      </c>
      <c r="G886" s="4">
        <v>1</v>
      </c>
      <c r="H886">
        <f>Sales_Fact__2[[#This Row],[Unit_Price]]*Sales_Fact__2[[#This Row],[Quantity]]</f>
        <v>44.08</v>
      </c>
      <c r="I886" s="9">
        <v>44.08</v>
      </c>
      <c r="J886" s="9">
        <f>Sales_Fact__2[[#This Row],[Unit_Price]]*Sales_Fact__2[[#This Row],[Quantity]]</f>
        <v>44.08</v>
      </c>
      <c r="K886">
        <v>0.05</v>
      </c>
      <c r="L886" t="s">
        <v>1823</v>
      </c>
      <c r="M886" s="9">
        <v>41.875999999999998</v>
      </c>
    </row>
    <row r="887" spans="1:13" x14ac:dyDescent="0.35">
      <c r="A887" t="s">
        <v>2710</v>
      </c>
      <c r="B887">
        <f t="shared" si="13"/>
        <v>2024</v>
      </c>
      <c r="C887" s="8">
        <v>45466</v>
      </c>
      <c r="D887" t="s">
        <v>1520</v>
      </c>
      <c r="E887" t="s">
        <v>1665</v>
      </c>
      <c r="F887" t="s">
        <v>1796</v>
      </c>
      <c r="G887" s="4">
        <v>1</v>
      </c>
      <c r="H887">
        <f>Sales_Fact__2[[#This Row],[Unit_Price]]*Sales_Fact__2[[#This Row],[Quantity]]</f>
        <v>992.37</v>
      </c>
      <c r="I887" s="9">
        <v>992.37</v>
      </c>
      <c r="J887" s="9">
        <f>Sales_Fact__2[[#This Row],[Unit_Price]]*Sales_Fact__2[[#This Row],[Quantity]]</f>
        <v>992.37</v>
      </c>
      <c r="K887">
        <v>0.24</v>
      </c>
      <c r="L887" t="s">
        <v>1828</v>
      </c>
      <c r="M887" s="9">
        <v>754.20119999999997</v>
      </c>
    </row>
    <row r="888" spans="1:13" x14ac:dyDescent="0.35">
      <c r="A888" t="s">
        <v>2711</v>
      </c>
      <c r="B888">
        <f t="shared" si="13"/>
        <v>2025</v>
      </c>
      <c r="C888" s="8">
        <v>45876</v>
      </c>
      <c r="D888" t="s">
        <v>656</v>
      </c>
      <c r="E888" t="s">
        <v>1609</v>
      </c>
      <c r="F888" t="s">
        <v>1788</v>
      </c>
      <c r="G888" s="4">
        <v>3</v>
      </c>
      <c r="H888">
        <f>Sales_Fact__2[[#This Row],[Unit_Price]]*Sales_Fact__2[[#This Row],[Quantity]]</f>
        <v>1396.1999999999998</v>
      </c>
      <c r="I888" s="9">
        <v>465.4</v>
      </c>
      <c r="J888" s="9">
        <f>Sales_Fact__2[[#This Row],[Unit_Price]]*Sales_Fact__2[[#This Row],[Quantity]]</f>
        <v>1396.1999999999998</v>
      </c>
      <c r="K888">
        <v>0.28999999999999998</v>
      </c>
      <c r="L888" t="s">
        <v>1828</v>
      </c>
      <c r="M888" s="9">
        <v>991.30199999999979</v>
      </c>
    </row>
    <row r="889" spans="1:13" x14ac:dyDescent="0.35">
      <c r="A889" t="s">
        <v>2712</v>
      </c>
      <c r="B889">
        <f t="shared" si="13"/>
        <v>2025</v>
      </c>
      <c r="C889" s="8">
        <v>45724</v>
      </c>
      <c r="D889" t="s">
        <v>1058</v>
      </c>
      <c r="E889" t="s">
        <v>1579</v>
      </c>
      <c r="F889" t="s">
        <v>1788</v>
      </c>
      <c r="G889" s="4">
        <v>2</v>
      </c>
      <c r="H889">
        <f>Sales_Fact__2[[#This Row],[Unit_Price]]*Sales_Fact__2[[#This Row],[Quantity]]</f>
        <v>1387.22</v>
      </c>
      <c r="I889" s="9">
        <v>693.61</v>
      </c>
      <c r="J889" s="9">
        <f>Sales_Fact__2[[#This Row],[Unit_Price]]*Sales_Fact__2[[#This Row],[Quantity]]</f>
        <v>1387.22</v>
      </c>
      <c r="K889">
        <v>0.15</v>
      </c>
      <c r="L889" t="s">
        <v>1825</v>
      </c>
      <c r="M889" s="9">
        <v>1179.1369999999999</v>
      </c>
    </row>
    <row r="890" spans="1:13" x14ac:dyDescent="0.35">
      <c r="A890" t="s">
        <v>2713</v>
      </c>
      <c r="B890">
        <f t="shared" si="13"/>
        <v>2025</v>
      </c>
      <c r="C890" s="8">
        <v>45801</v>
      </c>
      <c r="D890" t="s">
        <v>1433</v>
      </c>
      <c r="E890" t="s">
        <v>1681</v>
      </c>
      <c r="F890" t="s">
        <v>1781</v>
      </c>
      <c r="G890" s="4">
        <v>2</v>
      </c>
      <c r="H890">
        <f>Sales_Fact__2[[#This Row],[Unit_Price]]*Sales_Fact__2[[#This Row],[Quantity]]</f>
        <v>1990.22</v>
      </c>
      <c r="I890" s="9">
        <v>995.11</v>
      </c>
      <c r="J890" s="9">
        <f>Sales_Fact__2[[#This Row],[Unit_Price]]*Sales_Fact__2[[#This Row],[Quantity]]</f>
        <v>1990.22</v>
      </c>
      <c r="K890">
        <v>0.13</v>
      </c>
      <c r="L890" t="s">
        <v>1825</v>
      </c>
      <c r="M890" s="9">
        <v>1731.4914000000001</v>
      </c>
    </row>
    <row r="891" spans="1:13" x14ac:dyDescent="0.35">
      <c r="A891" t="s">
        <v>2714</v>
      </c>
      <c r="B891">
        <f t="shared" si="13"/>
        <v>2025</v>
      </c>
      <c r="C891" s="8">
        <v>45749</v>
      </c>
      <c r="D891" t="s">
        <v>1189</v>
      </c>
      <c r="E891" t="s">
        <v>1593</v>
      </c>
      <c r="F891" t="s">
        <v>1768</v>
      </c>
      <c r="G891" s="4">
        <v>3</v>
      </c>
      <c r="H891">
        <f>Sales_Fact__2[[#This Row],[Unit_Price]]*Sales_Fact__2[[#This Row],[Quantity]]</f>
        <v>212.91</v>
      </c>
      <c r="I891" s="9">
        <v>70.97</v>
      </c>
      <c r="J891" s="9">
        <f>Sales_Fact__2[[#This Row],[Unit_Price]]*Sales_Fact__2[[#This Row],[Quantity]]</f>
        <v>212.91</v>
      </c>
      <c r="K891">
        <v>0.06</v>
      </c>
      <c r="L891" t="s">
        <v>1828</v>
      </c>
      <c r="M891" s="9">
        <v>200.1354</v>
      </c>
    </row>
    <row r="892" spans="1:13" x14ac:dyDescent="0.35">
      <c r="A892" t="s">
        <v>2715</v>
      </c>
      <c r="B892">
        <f t="shared" si="13"/>
        <v>2024</v>
      </c>
      <c r="C892" s="8">
        <v>45325</v>
      </c>
      <c r="D892" t="s">
        <v>395</v>
      </c>
      <c r="E892" t="s">
        <v>1713</v>
      </c>
      <c r="F892" t="s">
        <v>1785</v>
      </c>
      <c r="G892" s="4">
        <v>3</v>
      </c>
      <c r="H892">
        <f>Sales_Fact__2[[#This Row],[Unit_Price]]*Sales_Fact__2[[#This Row],[Quantity]]</f>
        <v>1411.26</v>
      </c>
      <c r="I892" s="9">
        <v>470.42</v>
      </c>
      <c r="J892" s="9">
        <f>Sales_Fact__2[[#This Row],[Unit_Price]]*Sales_Fact__2[[#This Row],[Quantity]]</f>
        <v>1411.26</v>
      </c>
      <c r="K892">
        <v>0.16</v>
      </c>
      <c r="L892" t="s">
        <v>1823</v>
      </c>
      <c r="M892" s="9">
        <v>1185.4584</v>
      </c>
    </row>
    <row r="893" spans="1:13" x14ac:dyDescent="0.35">
      <c r="A893" t="s">
        <v>2716</v>
      </c>
      <c r="B893">
        <f t="shared" si="13"/>
        <v>2025</v>
      </c>
      <c r="C893" s="8">
        <v>45932</v>
      </c>
      <c r="D893" t="s">
        <v>989</v>
      </c>
      <c r="E893" t="s">
        <v>1719</v>
      </c>
      <c r="F893" t="s">
        <v>1803</v>
      </c>
      <c r="G893" s="4">
        <v>2</v>
      </c>
      <c r="H893">
        <f>Sales_Fact__2[[#This Row],[Unit_Price]]*Sales_Fact__2[[#This Row],[Quantity]]</f>
        <v>431.18</v>
      </c>
      <c r="I893" s="9">
        <v>215.59</v>
      </c>
      <c r="J893" s="9">
        <f>Sales_Fact__2[[#This Row],[Unit_Price]]*Sales_Fact__2[[#This Row],[Quantity]]</f>
        <v>431.18</v>
      </c>
      <c r="K893">
        <v>0.18</v>
      </c>
      <c r="L893" t="s">
        <v>1823</v>
      </c>
      <c r="M893" s="9">
        <v>353.56760000000003</v>
      </c>
    </row>
    <row r="894" spans="1:13" x14ac:dyDescent="0.35">
      <c r="A894" t="s">
        <v>2717</v>
      </c>
      <c r="B894">
        <f t="shared" si="13"/>
        <v>2025</v>
      </c>
      <c r="C894" s="8">
        <v>45895</v>
      </c>
      <c r="D894" t="s">
        <v>766</v>
      </c>
      <c r="E894" t="s">
        <v>1731</v>
      </c>
      <c r="F894" t="s">
        <v>1751</v>
      </c>
      <c r="G894" s="4">
        <v>1</v>
      </c>
      <c r="H894">
        <f>Sales_Fact__2[[#This Row],[Unit_Price]]*Sales_Fact__2[[#This Row],[Quantity]]</f>
        <v>533.79999999999995</v>
      </c>
      <c r="I894" s="9">
        <v>533.79999999999995</v>
      </c>
      <c r="J894" s="9">
        <f>Sales_Fact__2[[#This Row],[Unit_Price]]*Sales_Fact__2[[#This Row],[Quantity]]</f>
        <v>533.79999999999995</v>
      </c>
      <c r="K894">
        <v>0.27</v>
      </c>
      <c r="L894" t="s">
        <v>1828</v>
      </c>
      <c r="M894" s="9">
        <v>389.67399999999998</v>
      </c>
    </row>
    <row r="895" spans="1:13" x14ac:dyDescent="0.35">
      <c r="A895" t="s">
        <v>2718</v>
      </c>
      <c r="B895">
        <f t="shared" si="13"/>
        <v>2024</v>
      </c>
      <c r="C895" s="8">
        <v>45614</v>
      </c>
      <c r="D895" t="s">
        <v>334</v>
      </c>
      <c r="E895" t="s">
        <v>1611</v>
      </c>
      <c r="F895" t="s">
        <v>1765</v>
      </c>
      <c r="G895" s="4">
        <v>2</v>
      </c>
      <c r="H895">
        <f>Sales_Fact__2[[#This Row],[Unit_Price]]*Sales_Fact__2[[#This Row],[Quantity]]</f>
        <v>1465.34</v>
      </c>
      <c r="I895" s="9">
        <v>732.67</v>
      </c>
      <c r="J895" s="9">
        <f>Sales_Fact__2[[#This Row],[Unit_Price]]*Sales_Fact__2[[#This Row],[Quantity]]</f>
        <v>1465.34</v>
      </c>
      <c r="K895">
        <v>0.24</v>
      </c>
      <c r="L895" t="s">
        <v>1825</v>
      </c>
      <c r="M895" s="9">
        <v>1113.6584</v>
      </c>
    </row>
    <row r="896" spans="1:13" x14ac:dyDescent="0.35">
      <c r="A896" t="s">
        <v>2719</v>
      </c>
      <c r="B896">
        <f t="shared" si="13"/>
        <v>2023</v>
      </c>
      <c r="C896" s="8">
        <v>45247</v>
      </c>
      <c r="D896" t="s">
        <v>1503</v>
      </c>
      <c r="E896" t="s">
        <v>1667</v>
      </c>
      <c r="F896" t="s">
        <v>1796</v>
      </c>
      <c r="G896" s="4">
        <v>4</v>
      </c>
      <c r="H896">
        <f>Sales_Fact__2[[#This Row],[Unit_Price]]*Sales_Fact__2[[#This Row],[Quantity]]</f>
        <v>425.92</v>
      </c>
      <c r="I896" s="9">
        <v>106.48</v>
      </c>
      <c r="J896" s="9">
        <f>Sales_Fact__2[[#This Row],[Unit_Price]]*Sales_Fact__2[[#This Row],[Quantity]]</f>
        <v>425.92</v>
      </c>
      <c r="K896">
        <v>0.1</v>
      </c>
      <c r="L896" t="s">
        <v>1828</v>
      </c>
      <c r="M896" s="9">
        <v>383.32799999999997</v>
      </c>
    </row>
    <row r="897" spans="1:13" x14ac:dyDescent="0.35">
      <c r="A897" t="s">
        <v>2720</v>
      </c>
      <c r="B897">
        <f t="shared" si="13"/>
        <v>2025</v>
      </c>
      <c r="C897" s="8">
        <v>45696</v>
      </c>
      <c r="D897" t="s">
        <v>371</v>
      </c>
      <c r="E897" t="s">
        <v>1661</v>
      </c>
      <c r="F897" t="s">
        <v>1765</v>
      </c>
      <c r="G897" s="4">
        <v>1</v>
      </c>
      <c r="H897">
        <f>Sales_Fact__2[[#This Row],[Unit_Price]]*Sales_Fact__2[[#This Row],[Quantity]]</f>
        <v>38.950000000000003</v>
      </c>
      <c r="I897" s="9">
        <v>38.950000000000003</v>
      </c>
      <c r="J897" s="9">
        <f>Sales_Fact__2[[#This Row],[Unit_Price]]*Sales_Fact__2[[#This Row],[Quantity]]</f>
        <v>38.950000000000003</v>
      </c>
      <c r="K897">
        <v>0.28000000000000003</v>
      </c>
      <c r="L897" t="s">
        <v>1823</v>
      </c>
      <c r="M897" s="9">
        <v>28.044</v>
      </c>
    </row>
    <row r="898" spans="1:13" x14ac:dyDescent="0.35">
      <c r="A898" t="s">
        <v>2721</v>
      </c>
      <c r="B898">
        <f t="shared" ref="B898:B961" si="14">YEAR(C898)</f>
        <v>2024</v>
      </c>
      <c r="C898" s="8">
        <v>45294</v>
      </c>
      <c r="D898" t="s">
        <v>1336</v>
      </c>
      <c r="E898" t="s">
        <v>1739</v>
      </c>
      <c r="F898" t="s">
        <v>1803</v>
      </c>
      <c r="G898" s="4">
        <v>1</v>
      </c>
      <c r="H898">
        <f>Sales_Fact__2[[#This Row],[Unit_Price]]*Sales_Fact__2[[#This Row],[Quantity]]</f>
        <v>835.17</v>
      </c>
      <c r="I898" s="9">
        <v>835.17</v>
      </c>
      <c r="J898" s="9">
        <f>Sales_Fact__2[[#This Row],[Unit_Price]]*Sales_Fact__2[[#This Row],[Quantity]]</f>
        <v>835.17</v>
      </c>
      <c r="K898">
        <v>0.02</v>
      </c>
      <c r="L898" t="s">
        <v>1828</v>
      </c>
      <c r="M898" s="9">
        <v>818.46659999999997</v>
      </c>
    </row>
    <row r="899" spans="1:13" x14ac:dyDescent="0.35">
      <c r="A899" t="s">
        <v>2722</v>
      </c>
      <c r="B899">
        <f t="shared" si="14"/>
        <v>2024</v>
      </c>
      <c r="C899" s="8">
        <v>45389</v>
      </c>
      <c r="D899" t="s">
        <v>457</v>
      </c>
      <c r="E899" t="s">
        <v>1713</v>
      </c>
      <c r="F899" t="s">
        <v>1765</v>
      </c>
      <c r="G899" s="4">
        <v>1</v>
      </c>
      <c r="H899">
        <f>Sales_Fact__2[[#This Row],[Unit_Price]]*Sales_Fact__2[[#This Row],[Quantity]]</f>
        <v>113.07</v>
      </c>
      <c r="I899" s="9">
        <v>113.07</v>
      </c>
      <c r="J899" s="9">
        <f>Sales_Fact__2[[#This Row],[Unit_Price]]*Sales_Fact__2[[#This Row],[Quantity]]</f>
        <v>113.07</v>
      </c>
      <c r="K899">
        <v>0.24</v>
      </c>
      <c r="L899" t="s">
        <v>1823</v>
      </c>
      <c r="M899" s="9">
        <v>85.933199999999999</v>
      </c>
    </row>
    <row r="900" spans="1:13" x14ac:dyDescent="0.35">
      <c r="A900" t="s">
        <v>2723</v>
      </c>
      <c r="B900">
        <f t="shared" si="14"/>
        <v>2025</v>
      </c>
      <c r="C900" s="8">
        <v>45930</v>
      </c>
      <c r="D900" t="s">
        <v>1436</v>
      </c>
      <c r="E900" t="s">
        <v>1735</v>
      </c>
      <c r="F900" t="s">
        <v>1793</v>
      </c>
      <c r="G900" s="4">
        <v>2</v>
      </c>
      <c r="H900">
        <f>Sales_Fact__2[[#This Row],[Unit_Price]]*Sales_Fact__2[[#This Row],[Quantity]]</f>
        <v>902.66</v>
      </c>
      <c r="I900" s="9">
        <v>451.33</v>
      </c>
      <c r="J900" s="9">
        <f>Sales_Fact__2[[#This Row],[Unit_Price]]*Sales_Fact__2[[#This Row],[Quantity]]</f>
        <v>902.66</v>
      </c>
      <c r="K900">
        <v>0.23</v>
      </c>
      <c r="L900" t="s">
        <v>1828</v>
      </c>
      <c r="M900" s="9">
        <v>695.04819999999995</v>
      </c>
    </row>
    <row r="901" spans="1:13" x14ac:dyDescent="0.35">
      <c r="A901" t="s">
        <v>2724</v>
      </c>
      <c r="B901">
        <f t="shared" si="14"/>
        <v>2024</v>
      </c>
      <c r="C901" s="8">
        <v>45456</v>
      </c>
      <c r="D901" t="s">
        <v>1162</v>
      </c>
      <c r="E901" t="s">
        <v>1719</v>
      </c>
      <c r="F901" t="s">
        <v>1775</v>
      </c>
      <c r="G901" s="4">
        <v>3</v>
      </c>
      <c r="H901">
        <f>Sales_Fact__2[[#This Row],[Unit_Price]]*Sales_Fact__2[[#This Row],[Quantity]]</f>
        <v>1859.4299999999998</v>
      </c>
      <c r="I901" s="9">
        <v>619.80999999999995</v>
      </c>
      <c r="J901" s="9">
        <f>Sales_Fact__2[[#This Row],[Unit_Price]]*Sales_Fact__2[[#This Row],[Quantity]]</f>
        <v>1859.4299999999998</v>
      </c>
      <c r="K901">
        <v>0.16</v>
      </c>
      <c r="L901" t="s">
        <v>1828</v>
      </c>
      <c r="M901" s="9">
        <v>1561.9212</v>
      </c>
    </row>
    <row r="902" spans="1:13" x14ac:dyDescent="0.35">
      <c r="A902" t="s">
        <v>2725</v>
      </c>
      <c r="B902">
        <f t="shared" si="14"/>
        <v>2025</v>
      </c>
      <c r="C902" s="8">
        <v>45713</v>
      </c>
      <c r="D902" t="s">
        <v>380</v>
      </c>
      <c r="E902" t="s">
        <v>1671</v>
      </c>
      <c r="F902" t="s">
        <v>1778</v>
      </c>
      <c r="G902" s="4">
        <v>4</v>
      </c>
      <c r="H902">
        <f>Sales_Fact__2[[#This Row],[Unit_Price]]*Sales_Fact__2[[#This Row],[Quantity]]</f>
        <v>187.88</v>
      </c>
      <c r="I902" s="9">
        <v>46.97</v>
      </c>
      <c r="J902" s="9">
        <f>Sales_Fact__2[[#This Row],[Unit_Price]]*Sales_Fact__2[[#This Row],[Quantity]]</f>
        <v>187.88</v>
      </c>
      <c r="K902">
        <v>0.26</v>
      </c>
      <c r="L902" t="s">
        <v>1825</v>
      </c>
      <c r="M902" s="9">
        <v>139.03120000000001</v>
      </c>
    </row>
    <row r="903" spans="1:13" x14ac:dyDescent="0.35">
      <c r="A903" t="s">
        <v>2726</v>
      </c>
      <c r="B903">
        <f t="shared" si="14"/>
        <v>2025</v>
      </c>
      <c r="C903" s="8">
        <v>45784</v>
      </c>
      <c r="D903" t="s">
        <v>606</v>
      </c>
      <c r="E903" t="s">
        <v>1639</v>
      </c>
      <c r="F903" t="s">
        <v>1760</v>
      </c>
      <c r="G903" s="4">
        <v>2</v>
      </c>
      <c r="H903">
        <f>Sales_Fact__2[[#This Row],[Unit_Price]]*Sales_Fact__2[[#This Row],[Quantity]]</f>
        <v>142.96</v>
      </c>
      <c r="I903" s="9">
        <v>71.48</v>
      </c>
      <c r="J903" s="9">
        <f>Sales_Fact__2[[#This Row],[Unit_Price]]*Sales_Fact__2[[#This Row],[Quantity]]</f>
        <v>142.96</v>
      </c>
      <c r="K903">
        <v>0.14000000000000001</v>
      </c>
      <c r="L903" t="s">
        <v>1828</v>
      </c>
      <c r="M903" s="9">
        <v>122.9456</v>
      </c>
    </row>
    <row r="904" spans="1:13" x14ac:dyDescent="0.35">
      <c r="A904" t="s">
        <v>2727</v>
      </c>
      <c r="B904">
        <f t="shared" si="14"/>
        <v>2025</v>
      </c>
      <c r="C904" s="8">
        <v>45812</v>
      </c>
      <c r="D904" t="s">
        <v>8</v>
      </c>
      <c r="E904" t="s">
        <v>1659</v>
      </c>
      <c r="F904" t="s">
        <v>1812</v>
      </c>
      <c r="G904" s="4">
        <v>2</v>
      </c>
      <c r="H904">
        <f>Sales_Fact__2[[#This Row],[Unit_Price]]*Sales_Fact__2[[#This Row],[Quantity]]</f>
        <v>808.16</v>
      </c>
      <c r="I904" s="9">
        <v>404.08</v>
      </c>
      <c r="J904" s="9">
        <f>Sales_Fact__2[[#This Row],[Unit_Price]]*Sales_Fact__2[[#This Row],[Quantity]]</f>
        <v>808.16</v>
      </c>
      <c r="K904">
        <v>7.0000000000000007E-2</v>
      </c>
      <c r="L904" t="s">
        <v>1823</v>
      </c>
      <c r="M904" s="9">
        <v>751.58879999999988</v>
      </c>
    </row>
    <row r="905" spans="1:13" x14ac:dyDescent="0.35">
      <c r="A905" t="s">
        <v>2728</v>
      </c>
      <c r="B905">
        <f t="shared" si="14"/>
        <v>2024</v>
      </c>
      <c r="C905" s="8">
        <v>45653</v>
      </c>
      <c r="D905" t="s">
        <v>841</v>
      </c>
      <c r="E905" t="s">
        <v>1581</v>
      </c>
      <c r="F905" t="s">
        <v>1803</v>
      </c>
      <c r="G905" s="4">
        <v>1</v>
      </c>
      <c r="H905">
        <f>Sales_Fact__2[[#This Row],[Unit_Price]]*Sales_Fact__2[[#This Row],[Quantity]]</f>
        <v>519.91</v>
      </c>
      <c r="I905" s="9">
        <v>519.91</v>
      </c>
      <c r="J905" s="9">
        <f>Sales_Fact__2[[#This Row],[Unit_Price]]*Sales_Fact__2[[#This Row],[Quantity]]</f>
        <v>519.91</v>
      </c>
      <c r="K905">
        <v>0.05</v>
      </c>
      <c r="L905" t="s">
        <v>1828</v>
      </c>
      <c r="M905" s="9">
        <v>493.91449999999992</v>
      </c>
    </row>
    <row r="906" spans="1:13" x14ac:dyDescent="0.35">
      <c r="A906" t="s">
        <v>2729</v>
      </c>
      <c r="B906">
        <f t="shared" si="14"/>
        <v>2025</v>
      </c>
      <c r="C906" s="8">
        <v>45672</v>
      </c>
      <c r="D906" t="s">
        <v>489</v>
      </c>
      <c r="E906" t="s">
        <v>1643</v>
      </c>
      <c r="F906" t="s">
        <v>1796</v>
      </c>
      <c r="G906" s="4">
        <v>3</v>
      </c>
      <c r="H906">
        <f>Sales_Fact__2[[#This Row],[Unit_Price]]*Sales_Fact__2[[#This Row],[Quantity]]</f>
        <v>1698.48</v>
      </c>
      <c r="I906" s="9">
        <v>566.16</v>
      </c>
      <c r="J906" s="9">
        <f>Sales_Fact__2[[#This Row],[Unit_Price]]*Sales_Fact__2[[#This Row],[Quantity]]</f>
        <v>1698.48</v>
      </c>
      <c r="K906">
        <v>0.05</v>
      </c>
      <c r="L906" t="s">
        <v>1825</v>
      </c>
      <c r="M906" s="9">
        <v>1613.556</v>
      </c>
    </row>
    <row r="907" spans="1:13" x14ac:dyDescent="0.35">
      <c r="A907" t="s">
        <v>2730</v>
      </c>
      <c r="B907">
        <f t="shared" si="14"/>
        <v>2025</v>
      </c>
      <c r="C907" s="8">
        <v>45799</v>
      </c>
      <c r="D907" t="s">
        <v>1222</v>
      </c>
      <c r="E907" t="s">
        <v>1651</v>
      </c>
      <c r="F907" t="s">
        <v>1788</v>
      </c>
      <c r="G907" s="4">
        <v>2</v>
      </c>
      <c r="H907">
        <f>Sales_Fact__2[[#This Row],[Unit_Price]]*Sales_Fact__2[[#This Row],[Quantity]]</f>
        <v>590.24</v>
      </c>
      <c r="I907" s="9">
        <v>295.12</v>
      </c>
      <c r="J907" s="9">
        <f>Sales_Fact__2[[#This Row],[Unit_Price]]*Sales_Fact__2[[#This Row],[Quantity]]</f>
        <v>590.24</v>
      </c>
      <c r="K907">
        <v>0.09</v>
      </c>
      <c r="L907" t="s">
        <v>1828</v>
      </c>
      <c r="M907" s="9">
        <v>537.11840000000007</v>
      </c>
    </row>
    <row r="908" spans="1:13" x14ac:dyDescent="0.35">
      <c r="A908" t="s">
        <v>2731</v>
      </c>
      <c r="B908">
        <f t="shared" si="14"/>
        <v>2025</v>
      </c>
      <c r="C908" s="8">
        <v>45848</v>
      </c>
      <c r="D908" t="s">
        <v>383</v>
      </c>
      <c r="E908" t="s">
        <v>1615</v>
      </c>
      <c r="F908" t="s">
        <v>1791</v>
      </c>
      <c r="G908" s="4">
        <v>2</v>
      </c>
      <c r="H908">
        <f>Sales_Fact__2[[#This Row],[Unit_Price]]*Sales_Fact__2[[#This Row],[Quantity]]</f>
        <v>828.36</v>
      </c>
      <c r="I908" s="9">
        <v>414.18</v>
      </c>
      <c r="J908" s="9">
        <f>Sales_Fact__2[[#This Row],[Unit_Price]]*Sales_Fact__2[[#This Row],[Quantity]]</f>
        <v>828.36</v>
      </c>
      <c r="K908">
        <v>0.25</v>
      </c>
      <c r="L908" t="s">
        <v>1825</v>
      </c>
      <c r="M908" s="9">
        <v>621.27</v>
      </c>
    </row>
    <row r="909" spans="1:13" x14ac:dyDescent="0.35">
      <c r="A909" t="s">
        <v>2732</v>
      </c>
      <c r="B909">
        <f t="shared" si="14"/>
        <v>2025</v>
      </c>
      <c r="C909" s="8">
        <v>45918</v>
      </c>
      <c r="D909" t="s">
        <v>853</v>
      </c>
      <c r="E909" t="s">
        <v>1663</v>
      </c>
      <c r="F909" t="s">
        <v>1781</v>
      </c>
      <c r="G909" s="4">
        <v>2</v>
      </c>
      <c r="H909">
        <f>Sales_Fact__2[[#This Row],[Unit_Price]]*Sales_Fact__2[[#This Row],[Quantity]]</f>
        <v>867.5</v>
      </c>
      <c r="I909" s="9">
        <v>433.75</v>
      </c>
      <c r="J909" s="9">
        <f>Sales_Fact__2[[#This Row],[Unit_Price]]*Sales_Fact__2[[#This Row],[Quantity]]</f>
        <v>867.5</v>
      </c>
      <c r="K909">
        <v>0</v>
      </c>
      <c r="L909" t="s">
        <v>1823</v>
      </c>
      <c r="M909" s="9">
        <v>867.5</v>
      </c>
    </row>
    <row r="910" spans="1:13" x14ac:dyDescent="0.35">
      <c r="A910" t="s">
        <v>2733</v>
      </c>
      <c r="B910">
        <f t="shared" si="14"/>
        <v>2023</v>
      </c>
      <c r="C910" s="8">
        <v>45288</v>
      </c>
      <c r="D910" t="s">
        <v>892</v>
      </c>
      <c r="E910" t="s">
        <v>1717</v>
      </c>
      <c r="F910" t="s">
        <v>1812</v>
      </c>
      <c r="G910" s="4">
        <v>3</v>
      </c>
      <c r="H910">
        <f>Sales_Fact__2[[#This Row],[Unit_Price]]*Sales_Fact__2[[#This Row],[Quantity]]</f>
        <v>312.99</v>
      </c>
      <c r="I910" s="9">
        <v>104.33</v>
      </c>
      <c r="J910" s="9">
        <f>Sales_Fact__2[[#This Row],[Unit_Price]]*Sales_Fact__2[[#This Row],[Quantity]]</f>
        <v>312.99</v>
      </c>
      <c r="K910">
        <v>0.13</v>
      </c>
      <c r="L910" t="s">
        <v>1828</v>
      </c>
      <c r="M910" s="9">
        <v>272.30130000000003</v>
      </c>
    </row>
    <row r="911" spans="1:13" x14ac:dyDescent="0.35">
      <c r="A911" t="s">
        <v>2734</v>
      </c>
      <c r="B911">
        <f t="shared" si="14"/>
        <v>2024</v>
      </c>
      <c r="C911" s="8">
        <v>45477</v>
      </c>
      <c r="D911" t="s">
        <v>1430</v>
      </c>
      <c r="E911" t="s">
        <v>1552</v>
      </c>
      <c r="F911" t="s">
        <v>1793</v>
      </c>
      <c r="G911" s="4">
        <v>1</v>
      </c>
      <c r="H911">
        <f>Sales_Fact__2[[#This Row],[Unit_Price]]*Sales_Fact__2[[#This Row],[Quantity]]</f>
        <v>221.7</v>
      </c>
      <c r="I911" s="9">
        <v>221.7</v>
      </c>
      <c r="J911" s="9">
        <f>Sales_Fact__2[[#This Row],[Unit_Price]]*Sales_Fact__2[[#This Row],[Quantity]]</f>
        <v>221.7</v>
      </c>
      <c r="K911">
        <v>0.04</v>
      </c>
      <c r="L911" t="s">
        <v>1823</v>
      </c>
      <c r="M911" s="9">
        <v>212.83199999999999</v>
      </c>
    </row>
    <row r="912" spans="1:13" x14ac:dyDescent="0.35">
      <c r="A912" t="s">
        <v>2735</v>
      </c>
      <c r="B912">
        <f t="shared" si="14"/>
        <v>2025</v>
      </c>
      <c r="C912" s="8">
        <v>45796</v>
      </c>
      <c r="D912" t="s">
        <v>686</v>
      </c>
      <c r="E912" t="s">
        <v>1681</v>
      </c>
      <c r="F912" t="s">
        <v>1772</v>
      </c>
      <c r="G912" s="4">
        <v>2</v>
      </c>
      <c r="H912">
        <f>Sales_Fact__2[[#This Row],[Unit_Price]]*Sales_Fact__2[[#This Row],[Quantity]]</f>
        <v>982.52</v>
      </c>
      <c r="I912" s="9">
        <v>491.26</v>
      </c>
      <c r="J912" s="9">
        <f>Sales_Fact__2[[#This Row],[Unit_Price]]*Sales_Fact__2[[#This Row],[Quantity]]</f>
        <v>982.52</v>
      </c>
      <c r="K912">
        <v>0.14000000000000001</v>
      </c>
      <c r="L912" t="s">
        <v>1828</v>
      </c>
      <c r="M912" s="9">
        <v>844.96720000000005</v>
      </c>
    </row>
    <row r="913" spans="1:13" x14ac:dyDescent="0.35">
      <c r="A913" t="s">
        <v>2736</v>
      </c>
      <c r="B913">
        <f t="shared" si="14"/>
        <v>2024</v>
      </c>
      <c r="C913" s="8">
        <v>45630</v>
      </c>
      <c r="D913" t="s">
        <v>597</v>
      </c>
      <c r="E913" t="s">
        <v>1621</v>
      </c>
      <c r="F913" t="s">
        <v>1781</v>
      </c>
      <c r="G913" s="4">
        <v>4</v>
      </c>
      <c r="H913">
        <f>Sales_Fact__2[[#This Row],[Unit_Price]]*Sales_Fact__2[[#This Row],[Quantity]]</f>
        <v>3692.56</v>
      </c>
      <c r="I913" s="9">
        <v>923.14</v>
      </c>
      <c r="J913" s="9">
        <f>Sales_Fact__2[[#This Row],[Unit_Price]]*Sales_Fact__2[[#This Row],[Quantity]]</f>
        <v>3692.56</v>
      </c>
      <c r="K913">
        <v>0.15</v>
      </c>
      <c r="L913" t="s">
        <v>1823</v>
      </c>
      <c r="M913" s="9">
        <v>3138.6759999999999</v>
      </c>
    </row>
    <row r="914" spans="1:13" x14ac:dyDescent="0.35">
      <c r="A914" t="s">
        <v>2737</v>
      </c>
      <c r="B914">
        <f t="shared" si="14"/>
        <v>2024</v>
      </c>
      <c r="C914" s="8">
        <v>45625</v>
      </c>
      <c r="D914" t="s">
        <v>633</v>
      </c>
      <c r="E914" t="s">
        <v>1675</v>
      </c>
      <c r="F914" t="s">
        <v>1778</v>
      </c>
      <c r="G914" s="4">
        <v>2</v>
      </c>
      <c r="H914">
        <f>Sales_Fact__2[[#This Row],[Unit_Price]]*Sales_Fact__2[[#This Row],[Quantity]]</f>
        <v>1495.3</v>
      </c>
      <c r="I914" s="9">
        <v>747.65</v>
      </c>
      <c r="J914" s="9">
        <f>Sales_Fact__2[[#This Row],[Unit_Price]]*Sales_Fact__2[[#This Row],[Quantity]]</f>
        <v>1495.3</v>
      </c>
      <c r="K914">
        <v>0.08</v>
      </c>
      <c r="L914" t="s">
        <v>1823</v>
      </c>
      <c r="M914" s="9">
        <v>1375.6759999999999</v>
      </c>
    </row>
    <row r="915" spans="1:13" x14ac:dyDescent="0.35">
      <c r="A915" t="s">
        <v>2738</v>
      </c>
      <c r="B915">
        <f t="shared" si="14"/>
        <v>2025</v>
      </c>
      <c r="C915" s="8">
        <v>45773</v>
      </c>
      <c r="D915" t="s">
        <v>383</v>
      </c>
      <c r="E915" t="s">
        <v>1631</v>
      </c>
      <c r="F915" t="s">
        <v>1778</v>
      </c>
      <c r="G915" s="4">
        <v>3</v>
      </c>
      <c r="H915">
        <f>Sales_Fact__2[[#This Row],[Unit_Price]]*Sales_Fact__2[[#This Row],[Quantity]]</f>
        <v>283.64999999999998</v>
      </c>
      <c r="I915" s="9">
        <v>94.55</v>
      </c>
      <c r="J915" s="9">
        <f>Sales_Fact__2[[#This Row],[Unit_Price]]*Sales_Fact__2[[#This Row],[Quantity]]</f>
        <v>283.64999999999998</v>
      </c>
      <c r="K915">
        <v>0.13</v>
      </c>
      <c r="L915" t="s">
        <v>1828</v>
      </c>
      <c r="M915" s="9">
        <v>246.77549999999999</v>
      </c>
    </row>
    <row r="916" spans="1:13" x14ac:dyDescent="0.35">
      <c r="A916" t="s">
        <v>2739</v>
      </c>
      <c r="B916">
        <f t="shared" si="14"/>
        <v>2024</v>
      </c>
      <c r="C916" s="8">
        <v>45308</v>
      </c>
      <c r="D916" t="s">
        <v>153</v>
      </c>
      <c r="E916" t="s">
        <v>1577</v>
      </c>
      <c r="F916" t="s">
        <v>1812</v>
      </c>
      <c r="G916" s="4">
        <v>3</v>
      </c>
      <c r="H916">
        <f>Sales_Fact__2[[#This Row],[Unit_Price]]*Sales_Fact__2[[#This Row],[Quantity]]</f>
        <v>1860.3600000000001</v>
      </c>
      <c r="I916" s="9">
        <v>620.12</v>
      </c>
      <c r="J916" s="9">
        <f>Sales_Fact__2[[#This Row],[Unit_Price]]*Sales_Fact__2[[#This Row],[Quantity]]</f>
        <v>1860.3600000000001</v>
      </c>
      <c r="K916">
        <v>0.06</v>
      </c>
      <c r="L916" t="s">
        <v>1823</v>
      </c>
      <c r="M916" s="9">
        <v>1748.7384</v>
      </c>
    </row>
    <row r="917" spans="1:13" x14ac:dyDescent="0.35">
      <c r="A917" t="s">
        <v>2740</v>
      </c>
      <c r="B917">
        <f t="shared" si="14"/>
        <v>2025</v>
      </c>
      <c r="C917" s="8">
        <v>45869</v>
      </c>
      <c r="D917" t="s">
        <v>1494</v>
      </c>
      <c r="E917" t="s">
        <v>1685</v>
      </c>
      <c r="F917" t="s">
        <v>1775</v>
      </c>
      <c r="G917" s="4">
        <v>2</v>
      </c>
      <c r="H917">
        <f>Sales_Fact__2[[#This Row],[Unit_Price]]*Sales_Fact__2[[#This Row],[Quantity]]</f>
        <v>708.18</v>
      </c>
      <c r="I917" s="9">
        <v>354.09</v>
      </c>
      <c r="J917" s="9">
        <f>Sales_Fact__2[[#This Row],[Unit_Price]]*Sales_Fact__2[[#This Row],[Quantity]]</f>
        <v>708.18</v>
      </c>
      <c r="K917">
        <v>0.12</v>
      </c>
      <c r="L917" t="s">
        <v>1828</v>
      </c>
      <c r="M917" s="9">
        <v>623.19839999999999</v>
      </c>
    </row>
    <row r="918" spans="1:13" x14ac:dyDescent="0.35">
      <c r="A918" t="s">
        <v>2741</v>
      </c>
      <c r="B918">
        <f t="shared" si="14"/>
        <v>2024</v>
      </c>
      <c r="C918" s="8">
        <v>45621</v>
      </c>
      <c r="D918" t="s">
        <v>446</v>
      </c>
      <c r="E918" t="s">
        <v>1653</v>
      </c>
      <c r="F918" t="s">
        <v>1772</v>
      </c>
      <c r="G918" s="4">
        <v>3</v>
      </c>
      <c r="H918">
        <f>Sales_Fact__2[[#This Row],[Unit_Price]]*Sales_Fact__2[[#This Row],[Quantity]]</f>
        <v>644.81999999999994</v>
      </c>
      <c r="I918" s="9">
        <v>214.94</v>
      </c>
      <c r="J918" s="9">
        <f>Sales_Fact__2[[#This Row],[Unit_Price]]*Sales_Fact__2[[#This Row],[Quantity]]</f>
        <v>644.81999999999994</v>
      </c>
      <c r="K918">
        <v>0.22</v>
      </c>
      <c r="L918" t="s">
        <v>1828</v>
      </c>
      <c r="M918" s="9">
        <v>502.95960000000002</v>
      </c>
    </row>
    <row r="919" spans="1:13" x14ac:dyDescent="0.35">
      <c r="A919" t="s">
        <v>2742</v>
      </c>
      <c r="B919">
        <f t="shared" si="14"/>
        <v>2024</v>
      </c>
      <c r="C919" s="8">
        <v>45428</v>
      </c>
      <c r="D919" t="s">
        <v>650</v>
      </c>
      <c r="E919" t="s">
        <v>1564</v>
      </c>
      <c r="F919" t="s">
        <v>1793</v>
      </c>
      <c r="G919" s="4">
        <v>2</v>
      </c>
      <c r="H919">
        <f>Sales_Fact__2[[#This Row],[Unit_Price]]*Sales_Fact__2[[#This Row],[Quantity]]</f>
        <v>619.55999999999995</v>
      </c>
      <c r="I919" s="9">
        <v>309.77999999999997</v>
      </c>
      <c r="J919" s="9">
        <f>Sales_Fact__2[[#This Row],[Unit_Price]]*Sales_Fact__2[[#This Row],[Quantity]]</f>
        <v>619.55999999999995</v>
      </c>
      <c r="K919">
        <v>0.16</v>
      </c>
      <c r="L919" t="s">
        <v>1823</v>
      </c>
      <c r="M919" s="9">
        <v>520.43039999999996</v>
      </c>
    </row>
    <row r="920" spans="1:13" x14ac:dyDescent="0.35">
      <c r="A920" t="s">
        <v>2743</v>
      </c>
      <c r="B920">
        <f t="shared" si="14"/>
        <v>2025</v>
      </c>
      <c r="C920" s="8">
        <v>45807</v>
      </c>
      <c r="D920" t="s">
        <v>254</v>
      </c>
      <c r="E920" t="s">
        <v>1573</v>
      </c>
      <c r="F920" t="s">
        <v>1765</v>
      </c>
      <c r="G920" s="4">
        <v>2</v>
      </c>
      <c r="H920">
        <f>Sales_Fact__2[[#This Row],[Unit_Price]]*Sales_Fact__2[[#This Row],[Quantity]]</f>
        <v>367.7</v>
      </c>
      <c r="I920" s="9">
        <v>183.85</v>
      </c>
      <c r="J920" s="9">
        <f>Sales_Fact__2[[#This Row],[Unit_Price]]*Sales_Fact__2[[#This Row],[Quantity]]</f>
        <v>367.7</v>
      </c>
      <c r="K920">
        <v>0.14000000000000001</v>
      </c>
      <c r="L920" t="s">
        <v>1825</v>
      </c>
      <c r="M920" s="9">
        <v>316.22199999999998</v>
      </c>
    </row>
    <row r="921" spans="1:13" x14ac:dyDescent="0.35">
      <c r="A921" t="s">
        <v>2744</v>
      </c>
      <c r="B921">
        <f t="shared" si="14"/>
        <v>2023</v>
      </c>
      <c r="C921" s="8">
        <v>45238</v>
      </c>
      <c r="D921" t="s">
        <v>1271</v>
      </c>
      <c r="E921" t="s">
        <v>1687</v>
      </c>
      <c r="F921" t="s">
        <v>1751</v>
      </c>
      <c r="G921" s="4">
        <v>1</v>
      </c>
      <c r="H921">
        <f>Sales_Fact__2[[#This Row],[Unit_Price]]*Sales_Fact__2[[#This Row],[Quantity]]</f>
        <v>550.05999999999995</v>
      </c>
      <c r="I921" s="9">
        <v>550.05999999999995</v>
      </c>
      <c r="J921" s="9">
        <f>Sales_Fact__2[[#This Row],[Unit_Price]]*Sales_Fact__2[[#This Row],[Quantity]]</f>
        <v>550.05999999999995</v>
      </c>
      <c r="K921">
        <v>0.01</v>
      </c>
      <c r="L921" t="s">
        <v>1823</v>
      </c>
      <c r="M921" s="9">
        <v>544.55939999999998</v>
      </c>
    </row>
    <row r="922" spans="1:13" x14ac:dyDescent="0.35">
      <c r="A922" t="s">
        <v>2745</v>
      </c>
      <c r="B922">
        <f t="shared" si="14"/>
        <v>2023</v>
      </c>
      <c r="C922" s="8">
        <v>45253</v>
      </c>
      <c r="D922" t="s">
        <v>121</v>
      </c>
      <c r="E922" t="s">
        <v>1705</v>
      </c>
      <c r="F922" t="s">
        <v>1768</v>
      </c>
      <c r="G922" s="4">
        <v>2</v>
      </c>
      <c r="H922">
        <f>Sales_Fact__2[[#This Row],[Unit_Price]]*Sales_Fact__2[[#This Row],[Quantity]]</f>
        <v>64.38</v>
      </c>
      <c r="I922" s="9">
        <v>32.19</v>
      </c>
      <c r="J922" s="9">
        <f>Sales_Fact__2[[#This Row],[Unit_Price]]*Sales_Fact__2[[#This Row],[Quantity]]</f>
        <v>64.38</v>
      </c>
      <c r="K922">
        <v>0.13</v>
      </c>
      <c r="L922" t="s">
        <v>1828</v>
      </c>
      <c r="M922" s="9">
        <v>56.010599999999997</v>
      </c>
    </row>
    <row r="923" spans="1:13" x14ac:dyDescent="0.35">
      <c r="A923" t="s">
        <v>2746</v>
      </c>
      <c r="B923">
        <f t="shared" si="14"/>
        <v>2024</v>
      </c>
      <c r="C923" s="8">
        <v>45460</v>
      </c>
      <c r="D923" t="s">
        <v>469</v>
      </c>
      <c r="E923" t="s">
        <v>1613</v>
      </c>
      <c r="F923" t="s">
        <v>1812</v>
      </c>
      <c r="G923" s="4">
        <v>2</v>
      </c>
      <c r="H923">
        <f>Sales_Fact__2[[#This Row],[Unit_Price]]*Sales_Fact__2[[#This Row],[Quantity]]</f>
        <v>1784.12</v>
      </c>
      <c r="I923" s="9">
        <v>892.06</v>
      </c>
      <c r="J923" s="9">
        <f>Sales_Fact__2[[#This Row],[Unit_Price]]*Sales_Fact__2[[#This Row],[Quantity]]</f>
        <v>1784.12</v>
      </c>
      <c r="K923">
        <v>0.08</v>
      </c>
      <c r="L923" t="s">
        <v>1823</v>
      </c>
      <c r="M923" s="9">
        <v>1641.3904</v>
      </c>
    </row>
    <row r="924" spans="1:13" x14ac:dyDescent="0.35">
      <c r="A924" t="s">
        <v>2747</v>
      </c>
      <c r="B924">
        <f t="shared" si="14"/>
        <v>2024</v>
      </c>
      <c r="C924" s="8">
        <v>45628</v>
      </c>
      <c r="D924" t="s">
        <v>1454</v>
      </c>
      <c r="E924" t="s">
        <v>1663</v>
      </c>
      <c r="F924" t="s">
        <v>1775</v>
      </c>
      <c r="G924" s="4">
        <v>1</v>
      </c>
      <c r="H924">
        <f>Sales_Fact__2[[#This Row],[Unit_Price]]*Sales_Fact__2[[#This Row],[Quantity]]</f>
        <v>127.47</v>
      </c>
      <c r="I924" s="9">
        <v>127.47</v>
      </c>
      <c r="J924" s="9">
        <f>Sales_Fact__2[[#This Row],[Unit_Price]]*Sales_Fact__2[[#This Row],[Quantity]]</f>
        <v>127.47</v>
      </c>
      <c r="K924">
        <v>0.16</v>
      </c>
      <c r="L924" t="s">
        <v>1828</v>
      </c>
      <c r="M924" s="9">
        <v>107.0748</v>
      </c>
    </row>
    <row r="925" spans="1:13" x14ac:dyDescent="0.35">
      <c r="A925" t="s">
        <v>2748</v>
      </c>
      <c r="B925">
        <f t="shared" si="14"/>
        <v>2025</v>
      </c>
      <c r="C925" s="8">
        <v>45778</v>
      </c>
      <c r="D925" t="s">
        <v>1210</v>
      </c>
      <c r="E925" t="s">
        <v>1701</v>
      </c>
      <c r="F925" t="s">
        <v>1798</v>
      </c>
      <c r="G925" s="4">
        <v>3</v>
      </c>
      <c r="H925">
        <f>Sales_Fact__2[[#This Row],[Unit_Price]]*Sales_Fact__2[[#This Row],[Quantity]]</f>
        <v>638.61</v>
      </c>
      <c r="I925" s="9">
        <v>212.87</v>
      </c>
      <c r="J925" s="9">
        <f>Sales_Fact__2[[#This Row],[Unit_Price]]*Sales_Fact__2[[#This Row],[Quantity]]</f>
        <v>638.61</v>
      </c>
      <c r="K925">
        <v>0.18</v>
      </c>
      <c r="L925" t="s">
        <v>1823</v>
      </c>
      <c r="M925" s="9">
        <v>523.66020000000003</v>
      </c>
    </row>
    <row r="926" spans="1:13" x14ac:dyDescent="0.35">
      <c r="A926" t="s">
        <v>2749</v>
      </c>
      <c r="B926">
        <f t="shared" si="14"/>
        <v>2024</v>
      </c>
      <c r="C926" s="8">
        <v>45471</v>
      </c>
      <c r="D926" t="s">
        <v>597</v>
      </c>
      <c r="E926" t="s">
        <v>1709</v>
      </c>
      <c r="F926" t="s">
        <v>1778</v>
      </c>
      <c r="G926" s="4">
        <v>1</v>
      </c>
      <c r="H926">
        <f>Sales_Fact__2[[#This Row],[Unit_Price]]*Sales_Fact__2[[#This Row],[Quantity]]</f>
        <v>26.37</v>
      </c>
      <c r="I926" s="9">
        <v>26.37</v>
      </c>
      <c r="J926" s="9">
        <f>Sales_Fact__2[[#This Row],[Unit_Price]]*Sales_Fact__2[[#This Row],[Quantity]]</f>
        <v>26.37</v>
      </c>
      <c r="K926">
        <v>0.3</v>
      </c>
      <c r="L926" t="s">
        <v>1828</v>
      </c>
      <c r="M926" s="9">
        <v>18.459</v>
      </c>
    </row>
    <row r="927" spans="1:13" x14ac:dyDescent="0.35">
      <c r="A927" t="s">
        <v>2750</v>
      </c>
      <c r="B927">
        <f t="shared" si="14"/>
        <v>2025</v>
      </c>
      <c r="C927" s="8">
        <v>45770</v>
      </c>
      <c r="D927" t="s">
        <v>1436</v>
      </c>
      <c r="E927" t="s">
        <v>1615</v>
      </c>
      <c r="F927" t="s">
        <v>1809</v>
      </c>
      <c r="G927" s="4">
        <v>4</v>
      </c>
      <c r="H927">
        <f>Sales_Fact__2[[#This Row],[Unit_Price]]*Sales_Fact__2[[#This Row],[Quantity]]</f>
        <v>3815.92</v>
      </c>
      <c r="I927" s="9">
        <v>953.98</v>
      </c>
      <c r="J927" s="9">
        <f>Sales_Fact__2[[#This Row],[Unit_Price]]*Sales_Fact__2[[#This Row],[Quantity]]</f>
        <v>3815.92</v>
      </c>
      <c r="K927">
        <v>0.16</v>
      </c>
      <c r="L927" t="s">
        <v>1823</v>
      </c>
      <c r="M927" s="9">
        <v>3205.3728000000001</v>
      </c>
    </row>
    <row r="928" spans="1:13" x14ac:dyDescent="0.35">
      <c r="A928" t="s">
        <v>2751</v>
      </c>
      <c r="B928">
        <f t="shared" si="14"/>
        <v>2024</v>
      </c>
      <c r="C928" s="8">
        <v>45369</v>
      </c>
      <c r="D928" t="s">
        <v>698</v>
      </c>
      <c r="E928" t="s">
        <v>1681</v>
      </c>
      <c r="F928" t="s">
        <v>1812</v>
      </c>
      <c r="G928" s="4">
        <v>3</v>
      </c>
      <c r="H928">
        <f>Sales_Fact__2[[#This Row],[Unit_Price]]*Sales_Fact__2[[#This Row],[Quantity]]</f>
        <v>2906.64</v>
      </c>
      <c r="I928" s="9">
        <v>968.88</v>
      </c>
      <c r="J928" s="9">
        <f>Sales_Fact__2[[#This Row],[Unit_Price]]*Sales_Fact__2[[#This Row],[Quantity]]</f>
        <v>2906.64</v>
      </c>
      <c r="K928">
        <v>0.15</v>
      </c>
      <c r="L928" t="s">
        <v>1823</v>
      </c>
      <c r="M928" s="9">
        <v>2470.6439999999998</v>
      </c>
    </row>
    <row r="929" spans="1:13" x14ac:dyDescent="0.35">
      <c r="A929" t="s">
        <v>2752</v>
      </c>
      <c r="B929">
        <f t="shared" si="14"/>
        <v>2025</v>
      </c>
      <c r="C929" s="8">
        <v>45910</v>
      </c>
      <c r="D929" t="s">
        <v>615</v>
      </c>
      <c r="E929" t="s">
        <v>1699</v>
      </c>
      <c r="F929" t="s">
        <v>1809</v>
      </c>
      <c r="G929" s="4">
        <v>1</v>
      </c>
      <c r="H929">
        <f>Sales_Fact__2[[#This Row],[Unit_Price]]*Sales_Fact__2[[#This Row],[Quantity]]</f>
        <v>533.04999999999995</v>
      </c>
      <c r="I929" s="9">
        <v>533.04999999999995</v>
      </c>
      <c r="J929" s="9">
        <f>Sales_Fact__2[[#This Row],[Unit_Price]]*Sales_Fact__2[[#This Row],[Quantity]]</f>
        <v>533.04999999999995</v>
      </c>
      <c r="K929">
        <v>0.11</v>
      </c>
      <c r="L929" t="s">
        <v>1825</v>
      </c>
      <c r="M929" s="9">
        <v>474.41449999999998</v>
      </c>
    </row>
    <row r="930" spans="1:13" x14ac:dyDescent="0.35">
      <c r="A930" t="s">
        <v>2753</v>
      </c>
      <c r="B930">
        <f t="shared" si="14"/>
        <v>2024</v>
      </c>
      <c r="C930" s="8">
        <v>45637</v>
      </c>
      <c r="D930" t="s">
        <v>1189</v>
      </c>
      <c r="E930" t="s">
        <v>1709</v>
      </c>
      <c r="F930" t="s">
        <v>1756</v>
      </c>
      <c r="G930" s="4">
        <v>3</v>
      </c>
      <c r="H930">
        <f>Sales_Fact__2[[#This Row],[Unit_Price]]*Sales_Fact__2[[#This Row],[Quantity]]</f>
        <v>416.58000000000004</v>
      </c>
      <c r="I930" s="9">
        <v>138.86000000000001</v>
      </c>
      <c r="J930" s="9">
        <f>Sales_Fact__2[[#This Row],[Unit_Price]]*Sales_Fact__2[[#This Row],[Quantity]]</f>
        <v>416.58000000000004</v>
      </c>
      <c r="K930">
        <v>0.11</v>
      </c>
      <c r="L930" t="s">
        <v>1825</v>
      </c>
      <c r="M930" s="9">
        <v>370.75619999999998</v>
      </c>
    </row>
    <row r="931" spans="1:13" x14ac:dyDescent="0.35">
      <c r="A931" t="s">
        <v>2754</v>
      </c>
      <c r="B931">
        <f t="shared" si="14"/>
        <v>2025</v>
      </c>
      <c r="C931" s="8">
        <v>45706</v>
      </c>
      <c r="D931" t="s">
        <v>531</v>
      </c>
      <c r="E931" t="s">
        <v>1591</v>
      </c>
      <c r="F931" t="s">
        <v>1751</v>
      </c>
      <c r="G931" s="4">
        <v>1</v>
      </c>
      <c r="H931">
        <f>Sales_Fact__2[[#This Row],[Unit_Price]]*Sales_Fact__2[[#This Row],[Quantity]]</f>
        <v>588.92999999999995</v>
      </c>
      <c r="I931" s="9">
        <v>588.92999999999995</v>
      </c>
      <c r="J931" s="9">
        <f>Sales_Fact__2[[#This Row],[Unit_Price]]*Sales_Fact__2[[#This Row],[Quantity]]</f>
        <v>588.92999999999995</v>
      </c>
      <c r="K931">
        <v>0.03</v>
      </c>
      <c r="L931" t="s">
        <v>1828</v>
      </c>
      <c r="M931" s="9">
        <v>571.26209999999992</v>
      </c>
    </row>
    <row r="932" spans="1:13" x14ac:dyDescent="0.35">
      <c r="A932" t="s">
        <v>2755</v>
      </c>
      <c r="B932">
        <f t="shared" si="14"/>
        <v>2024</v>
      </c>
      <c r="C932" s="8">
        <v>45557</v>
      </c>
      <c r="D932" t="s">
        <v>1253</v>
      </c>
      <c r="E932" t="s">
        <v>1651</v>
      </c>
      <c r="F932" t="s">
        <v>1772</v>
      </c>
      <c r="G932" s="4">
        <v>2</v>
      </c>
      <c r="H932">
        <f>Sales_Fact__2[[#This Row],[Unit_Price]]*Sales_Fact__2[[#This Row],[Quantity]]</f>
        <v>1153.6600000000001</v>
      </c>
      <c r="I932" s="9">
        <v>576.83000000000004</v>
      </c>
      <c r="J932" s="9">
        <f>Sales_Fact__2[[#This Row],[Unit_Price]]*Sales_Fact__2[[#This Row],[Quantity]]</f>
        <v>1153.6600000000001</v>
      </c>
      <c r="K932">
        <v>0.19</v>
      </c>
      <c r="L932" t="s">
        <v>1825</v>
      </c>
      <c r="M932" s="9">
        <v>934.46460000000013</v>
      </c>
    </row>
    <row r="933" spans="1:13" x14ac:dyDescent="0.35">
      <c r="A933" t="s">
        <v>2756</v>
      </c>
      <c r="B933">
        <f t="shared" si="14"/>
        <v>2024</v>
      </c>
      <c r="C933" s="8">
        <v>45338</v>
      </c>
      <c r="D933" t="s">
        <v>1016</v>
      </c>
      <c r="E933" t="s">
        <v>1677</v>
      </c>
      <c r="F933" t="s">
        <v>1793</v>
      </c>
      <c r="G933" s="4">
        <v>1</v>
      </c>
      <c r="H933">
        <f>Sales_Fact__2[[#This Row],[Unit_Price]]*Sales_Fact__2[[#This Row],[Quantity]]</f>
        <v>681.3</v>
      </c>
      <c r="I933" s="9">
        <v>681.3</v>
      </c>
      <c r="J933" s="9">
        <f>Sales_Fact__2[[#This Row],[Unit_Price]]*Sales_Fact__2[[#This Row],[Quantity]]</f>
        <v>681.3</v>
      </c>
      <c r="K933">
        <v>0.05</v>
      </c>
      <c r="L933" t="s">
        <v>1823</v>
      </c>
      <c r="M933" s="9">
        <v>647.2349999999999</v>
      </c>
    </row>
    <row r="934" spans="1:13" x14ac:dyDescent="0.35">
      <c r="A934" t="s">
        <v>2757</v>
      </c>
      <c r="B934">
        <f t="shared" si="14"/>
        <v>2024</v>
      </c>
      <c r="C934" s="8">
        <v>45441</v>
      </c>
      <c r="D934" t="s">
        <v>1410</v>
      </c>
      <c r="E934" t="s">
        <v>1597</v>
      </c>
      <c r="F934" t="s">
        <v>1800</v>
      </c>
      <c r="G934" s="4">
        <v>3</v>
      </c>
      <c r="H934">
        <f>Sales_Fact__2[[#This Row],[Unit_Price]]*Sales_Fact__2[[#This Row],[Quantity]]</f>
        <v>1514.91</v>
      </c>
      <c r="I934" s="9">
        <v>504.97</v>
      </c>
      <c r="J934" s="9">
        <f>Sales_Fact__2[[#This Row],[Unit_Price]]*Sales_Fact__2[[#This Row],[Quantity]]</f>
        <v>1514.91</v>
      </c>
      <c r="K934">
        <v>0.3</v>
      </c>
      <c r="L934" t="s">
        <v>1823</v>
      </c>
      <c r="M934" s="9">
        <v>1060.4369999999999</v>
      </c>
    </row>
    <row r="935" spans="1:13" x14ac:dyDescent="0.35">
      <c r="A935" t="s">
        <v>2758</v>
      </c>
      <c r="B935">
        <f t="shared" si="14"/>
        <v>2024</v>
      </c>
      <c r="C935" s="8">
        <v>45396</v>
      </c>
      <c r="D935" t="s">
        <v>223</v>
      </c>
      <c r="E935" t="s">
        <v>1623</v>
      </c>
      <c r="F935" t="s">
        <v>1791</v>
      </c>
      <c r="G935" s="4">
        <v>3</v>
      </c>
      <c r="H935">
        <f>Sales_Fact__2[[#This Row],[Unit_Price]]*Sales_Fact__2[[#This Row],[Quantity]]</f>
        <v>1949.34</v>
      </c>
      <c r="I935" s="9">
        <v>649.78</v>
      </c>
      <c r="J935" s="9">
        <f>Sales_Fact__2[[#This Row],[Unit_Price]]*Sales_Fact__2[[#This Row],[Quantity]]</f>
        <v>1949.34</v>
      </c>
      <c r="K935">
        <v>0.1</v>
      </c>
      <c r="L935" t="s">
        <v>1825</v>
      </c>
      <c r="M935" s="9">
        <v>1754.4059999999999</v>
      </c>
    </row>
    <row r="936" spans="1:13" x14ac:dyDescent="0.35">
      <c r="A936" t="s">
        <v>2759</v>
      </c>
      <c r="B936">
        <f t="shared" si="14"/>
        <v>2024</v>
      </c>
      <c r="C936" s="8">
        <v>45317</v>
      </c>
      <c r="D936" t="s">
        <v>784</v>
      </c>
      <c r="E936" t="s">
        <v>1625</v>
      </c>
      <c r="F936" t="s">
        <v>1785</v>
      </c>
      <c r="G936" s="4">
        <v>2</v>
      </c>
      <c r="H936">
        <f>Sales_Fact__2[[#This Row],[Unit_Price]]*Sales_Fact__2[[#This Row],[Quantity]]</f>
        <v>1973.46</v>
      </c>
      <c r="I936" s="9">
        <v>986.73</v>
      </c>
      <c r="J936" s="9">
        <f>Sales_Fact__2[[#This Row],[Unit_Price]]*Sales_Fact__2[[#This Row],[Quantity]]</f>
        <v>1973.46</v>
      </c>
      <c r="K936">
        <v>0.05</v>
      </c>
      <c r="L936" t="s">
        <v>1825</v>
      </c>
      <c r="M936" s="9">
        <v>1874.787</v>
      </c>
    </row>
    <row r="937" spans="1:13" x14ac:dyDescent="0.35">
      <c r="A937" t="s">
        <v>2760</v>
      </c>
      <c r="B937">
        <f t="shared" si="14"/>
        <v>2023</v>
      </c>
      <c r="C937" s="8">
        <v>45235</v>
      </c>
      <c r="D937" t="s">
        <v>413</v>
      </c>
      <c r="E937" t="s">
        <v>1573</v>
      </c>
      <c r="F937" t="s">
        <v>1800</v>
      </c>
      <c r="G937" s="4">
        <v>2</v>
      </c>
      <c r="H937">
        <f>Sales_Fact__2[[#This Row],[Unit_Price]]*Sales_Fact__2[[#This Row],[Quantity]]</f>
        <v>130.88</v>
      </c>
      <c r="I937" s="9">
        <v>65.44</v>
      </c>
      <c r="J937" s="9">
        <f>Sales_Fact__2[[#This Row],[Unit_Price]]*Sales_Fact__2[[#This Row],[Quantity]]</f>
        <v>130.88</v>
      </c>
      <c r="K937">
        <v>0.05</v>
      </c>
      <c r="L937" t="s">
        <v>1825</v>
      </c>
      <c r="M937" s="9">
        <v>124.336</v>
      </c>
    </row>
    <row r="938" spans="1:13" x14ac:dyDescent="0.35">
      <c r="A938" t="s">
        <v>2761</v>
      </c>
      <c r="B938">
        <f t="shared" si="14"/>
        <v>2025</v>
      </c>
      <c r="C938" s="8">
        <v>45824</v>
      </c>
      <c r="D938" t="s">
        <v>1195</v>
      </c>
      <c r="E938" t="s">
        <v>1673</v>
      </c>
      <c r="F938" t="s">
        <v>1796</v>
      </c>
      <c r="G938" s="4">
        <v>3</v>
      </c>
      <c r="H938">
        <f>Sales_Fact__2[[#This Row],[Unit_Price]]*Sales_Fact__2[[#This Row],[Quantity]]</f>
        <v>2861.2200000000003</v>
      </c>
      <c r="I938" s="9">
        <v>953.74</v>
      </c>
      <c r="J938" s="9">
        <f>Sales_Fact__2[[#This Row],[Unit_Price]]*Sales_Fact__2[[#This Row],[Quantity]]</f>
        <v>2861.2200000000003</v>
      </c>
      <c r="K938">
        <v>0.04</v>
      </c>
      <c r="L938" t="s">
        <v>1823</v>
      </c>
      <c r="M938" s="9">
        <v>2746.7712000000001</v>
      </c>
    </row>
    <row r="939" spans="1:13" x14ac:dyDescent="0.35">
      <c r="A939" t="s">
        <v>2762</v>
      </c>
      <c r="B939">
        <f t="shared" si="14"/>
        <v>2024</v>
      </c>
      <c r="C939" s="8">
        <v>45543</v>
      </c>
      <c r="D939" t="s">
        <v>246</v>
      </c>
      <c r="E939" t="s">
        <v>1699</v>
      </c>
      <c r="F939" t="s">
        <v>1788</v>
      </c>
      <c r="G939" s="4">
        <v>3</v>
      </c>
      <c r="H939">
        <f>Sales_Fact__2[[#This Row],[Unit_Price]]*Sales_Fact__2[[#This Row],[Quantity]]</f>
        <v>2713.44</v>
      </c>
      <c r="I939" s="9">
        <v>904.48</v>
      </c>
      <c r="J939" s="9">
        <f>Sales_Fact__2[[#This Row],[Unit_Price]]*Sales_Fact__2[[#This Row],[Quantity]]</f>
        <v>2713.44</v>
      </c>
      <c r="K939">
        <v>0.21</v>
      </c>
      <c r="L939" t="s">
        <v>1825</v>
      </c>
      <c r="M939" s="9">
        <v>2143.6176</v>
      </c>
    </row>
    <row r="940" spans="1:13" x14ac:dyDescent="0.35">
      <c r="A940" t="s">
        <v>2763</v>
      </c>
      <c r="B940">
        <f t="shared" si="14"/>
        <v>2024</v>
      </c>
      <c r="C940" s="8">
        <v>45595</v>
      </c>
      <c r="D940" t="s">
        <v>1512</v>
      </c>
      <c r="E940" t="s">
        <v>1671</v>
      </c>
      <c r="F940" t="s">
        <v>1800</v>
      </c>
      <c r="G940" s="4">
        <v>3</v>
      </c>
      <c r="H940">
        <f>Sales_Fact__2[[#This Row],[Unit_Price]]*Sales_Fact__2[[#This Row],[Quantity]]</f>
        <v>2762.46</v>
      </c>
      <c r="I940" s="9">
        <v>920.82</v>
      </c>
      <c r="J940" s="9">
        <f>Sales_Fact__2[[#This Row],[Unit_Price]]*Sales_Fact__2[[#This Row],[Quantity]]</f>
        <v>2762.46</v>
      </c>
      <c r="K940">
        <v>0.1</v>
      </c>
      <c r="L940" t="s">
        <v>1825</v>
      </c>
      <c r="M940" s="9">
        <v>2486.2139999999999</v>
      </c>
    </row>
    <row r="941" spans="1:13" x14ac:dyDescent="0.35">
      <c r="A941" t="s">
        <v>2764</v>
      </c>
      <c r="B941">
        <f t="shared" si="14"/>
        <v>2025</v>
      </c>
      <c r="C941" s="8">
        <v>45803</v>
      </c>
      <c r="D941" t="s">
        <v>962</v>
      </c>
      <c r="E941" t="s">
        <v>1603</v>
      </c>
      <c r="F941" t="s">
        <v>1756</v>
      </c>
      <c r="G941" s="4">
        <v>1</v>
      </c>
      <c r="H941">
        <f>Sales_Fact__2[[#This Row],[Unit_Price]]*Sales_Fact__2[[#This Row],[Quantity]]</f>
        <v>182.28</v>
      </c>
      <c r="I941" s="9">
        <v>182.28</v>
      </c>
      <c r="J941" s="9">
        <f>Sales_Fact__2[[#This Row],[Unit_Price]]*Sales_Fact__2[[#This Row],[Quantity]]</f>
        <v>182.28</v>
      </c>
      <c r="K941">
        <v>0.15</v>
      </c>
      <c r="L941" t="s">
        <v>1828</v>
      </c>
      <c r="M941" s="9">
        <v>154.93799999999999</v>
      </c>
    </row>
    <row r="942" spans="1:13" x14ac:dyDescent="0.35">
      <c r="A942" t="s">
        <v>2765</v>
      </c>
      <c r="B942">
        <f t="shared" si="14"/>
        <v>2025</v>
      </c>
      <c r="C942" s="8">
        <v>45880</v>
      </c>
      <c r="D942" t="s">
        <v>1376</v>
      </c>
      <c r="E942" t="s">
        <v>1609</v>
      </c>
      <c r="F942" t="s">
        <v>1803</v>
      </c>
      <c r="G942" s="4">
        <v>3</v>
      </c>
      <c r="H942">
        <f>Sales_Fact__2[[#This Row],[Unit_Price]]*Sales_Fact__2[[#This Row],[Quantity]]</f>
        <v>2816.04</v>
      </c>
      <c r="I942" s="9">
        <v>938.68</v>
      </c>
      <c r="J942" s="9">
        <f>Sales_Fact__2[[#This Row],[Unit_Price]]*Sales_Fact__2[[#This Row],[Quantity]]</f>
        <v>2816.04</v>
      </c>
      <c r="K942">
        <v>0.14000000000000001</v>
      </c>
      <c r="L942" t="s">
        <v>1823</v>
      </c>
      <c r="M942" s="9">
        <v>2421.7944000000002</v>
      </c>
    </row>
    <row r="943" spans="1:13" x14ac:dyDescent="0.35">
      <c r="A943" t="s">
        <v>2766</v>
      </c>
      <c r="B943">
        <f t="shared" si="14"/>
        <v>2025</v>
      </c>
      <c r="C943" s="8">
        <v>45690</v>
      </c>
      <c r="D943" t="s">
        <v>294</v>
      </c>
      <c r="E943" t="s">
        <v>1729</v>
      </c>
      <c r="F943" t="s">
        <v>1772</v>
      </c>
      <c r="G943" s="4">
        <v>3</v>
      </c>
      <c r="H943">
        <f>Sales_Fact__2[[#This Row],[Unit_Price]]*Sales_Fact__2[[#This Row],[Quantity]]</f>
        <v>659.88</v>
      </c>
      <c r="I943" s="9">
        <v>219.96</v>
      </c>
      <c r="J943" s="9">
        <f>Sales_Fact__2[[#This Row],[Unit_Price]]*Sales_Fact__2[[#This Row],[Quantity]]</f>
        <v>659.88</v>
      </c>
      <c r="K943">
        <v>0.18</v>
      </c>
      <c r="L943" t="s">
        <v>1825</v>
      </c>
      <c r="M943" s="9">
        <v>541.10160000000008</v>
      </c>
    </row>
    <row r="944" spans="1:13" x14ac:dyDescent="0.35">
      <c r="A944" t="s">
        <v>2767</v>
      </c>
      <c r="B944">
        <f t="shared" si="14"/>
        <v>2025</v>
      </c>
      <c r="C944" s="8">
        <v>45841</v>
      </c>
      <c r="D944" t="s">
        <v>1457</v>
      </c>
      <c r="E944" t="s">
        <v>1689</v>
      </c>
      <c r="F944" t="s">
        <v>1809</v>
      </c>
      <c r="G944" s="4">
        <v>3</v>
      </c>
      <c r="H944">
        <f>Sales_Fact__2[[#This Row],[Unit_Price]]*Sales_Fact__2[[#This Row],[Quantity]]</f>
        <v>1157.22</v>
      </c>
      <c r="I944" s="9">
        <v>385.74</v>
      </c>
      <c r="J944" s="9">
        <f>Sales_Fact__2[[#This Row],[Unit_Price]]*Sales_Fact__2[[#This Row],[Quantity]]</f>
        <v>1157.22</v>
      </c>
      <c r="K944">
        <v>0.27</v>
      </c>
      <c r="L944" t="s">
        <v>1823</v>
      </c>
      <c r="M944" s="9">
        <v>844.77059999999994</v>
      </c>
    </row>
    <row r="945" spans="1:13" x14ac:dyDescent="0.35">
      <c r="A945" t="s">
        <v>2768</v>
      </c>
      <c r="B945">
        <f t="shared" si="14"/>
        <v>2024</v>
      </c>
      <c r="C945" s="8">
        <v>45380</v>
      </c>
      <c r="D945" t="s">
        <v>1399</v>
      </c>
      <c r="E945" t="s">
        <v>1709</v>
      </c>
      <c r="F945" t="s">
        <v>1809</v>
      </c>
      <c r="G945" s="4">
        <v>2</v>
      </c>
      <c r="H945">
        <f>Sales_Fact__2[[#This Row],[Unit_Price]]*Sales_Fact__2[[#This Row],[Quantity]]</f>
        <v>1661.88</v>
      </c>
      <c r="I945" s="9">
        <v>830.94</v>
      </c>
      <c r="J945" s="9">
        <f>Sales_Fact__2[[#This Row],[Unit_Price]]*Sales_Fact__2[[#This Row],[Quantity]]</f>
        <v>1661.88</v>
      </c>
      <c r="K945">
        <v>0.28000000000000003</v>
      </c>
      <c r="L945" t="s">
        <v>1825</v>
      </c>
      <c r="M945" s="9">
        <v>1196.5536</v>
      </c>
    </row>
    <row r="946" spans="1:13" x14ac:dyDescent="0.35">
      <c r="A946" t="s">
        <v>2769</v>
      </c>
      <c r="B946">
        <f t="shared" si="14"/>
        <v>2024</v>
      </c>
      <c r="C946" s="8">
        <v>45503</v>
      </c>
      <c r="D946" t="s">
        <v>1195</v>
      </c>
      <c r="E946" t="s">
        <v>1550</v>
      </c>
      <c r="F946" t="s">
        <v>1785</v>
      </c>
      <c r="G946" s="4">
        <v>3</v>
      </c>
      <c r="H946">
        <f>Sales_Fact__2[[#This Row],[Unit_Price]]*Sales_Fact__2[[#This Row],[Quantity]]</f>
        <v>1388.25</v>
      </c>
      <c r="I946" s="9">
        <v>462.75</v>
      </c>
      <c r="J946" s="9">
        <f>Sales_Fact__2[[#This Row],[Unit_Price]]*Sales_Fact__2[[#This Row],[Quantity]]</f>
        <v>1388.25</v>
      </c>
      <c r="K946">
        <v>0.22</v>
      </c>
      <c r="L946" t="s">
        <v>1825</v>
      </c>
      <c r="M946" s="9">
        <v>1082.835</v>
      </c>
    </row>
    <row r="947" spans="1:13" x14ac:dyDescent="0.35">
      <c r="A947" t="s">
        <v>2770</v>
      </c>
      <c r="B947">
        <f t="shared" si="14"/>
        <v>2024</v>
      </c>
      <c r="C947" s="8">
        <v>45567</v>
      </c>
      <c r="D947" t="s">
        <v>246</v>
      </c>
      <c r="E947" t="s">
        <v>1575</v>
      </c>
      <c r="F947" t="s">
        <v>1800</v>
      </c>
      <c r="G947" s="4">
        <v>4</v>
      </c>
      <c r="H947">
        <f>Sales_Fact__2[[#This Row],[Unit_Price]]*Sales_Fact__2[[#This Row],[Quantity]]</f>
        <v>3895.6</v>
      </c>
      <c r="I947" s="9">
        <v>973.9</v>
      </c>
      <c r="J947" s="9">
        <f>Sales_Fact__2[[#This Row],[Unit_Price]]*Sales_Fact__2[[#This Row],[Quantity]]</f>
        <v>3895.6</v>
      </c>
      <c r="K947">
        <v>0.02</v>
      </c>
      <c r="L947" t="s">
        <v>1828</v>
      </c>
      <c r="M947" s="9">
        <v>3817.6880000000001</v>
      </c>
    </row>
    <row r="948" spans="1:13" x14ac:dyDescent="0.35">
      <c r="A948" t="s">
        <v>2771</v>
      </c>
      <c r="B948">
        <f t="shared" si="14"/>
        <v>2024</v>
      </c>
      <c r="C948" s="8">
        <v>45600</v>
      </c>
      <c r="D948" t="s">
        <v>474</v>
      </c>
      <c r="E948" t="s">
        <v>1617</v>
      </c>
      <c r="F948" t="s">
        <v>1756</v>
      </c>
      <c r="G948" s="4">
        <v>2</v>
      </c>
      <c r="H948">
        <f>Sales_Fact__2[[#This Row],[Unit_Price]]*Sales_Fact__2[[#This Row],[Quantity]]</f>
        <v>314.36</v>
      </c>
      <c r="I948" s="9">
        <v>157.18</v>
      </c>
      <c r="J948" s="9">
        <f>Sales_Fact__2[[#This Row],[Unit_Price]]*Sales_Fact__2[[#This Row],[Quantity]]</f>
        <v>314.36</v>
      </c>
      <c r="K948">
        <v>0.15</v>
      </c>
      <c r="L948" t="s">
        <v>1823</v>
      </c>
      <c r="M948" s="9">
        <v>267.20600000000002</v>
      </c>
    </row>
    <row r="949" spans="1:13" x14ac:dyDescent="0.35">
      <c r="A949" t="s">
        <v>2772</v>
      </c>
      <c r="B949">
        <f t="shared" si="14"/>
        <v>2024</v>
      </c>
      <c r="C949" s="8">
        <v>45415</v>
      </c>
      <c r="D949" t="s">
        <v>63</v>
      </c>
      <c r="E949" t="s">
        <v>1693</v>
      </c>
      <c r="F949" t="s">
        <v>1796</v>
      </c>
      <c r="G949" s="4">
        <v>3</v>
      </c>
      <c r="H949">
        <f>Sales_Fact__2[[#This Row],[Unit_Price]]*Sales_Fact__2[[#This Row],[Quantity]]</f>
        <v>718.71</v>
      </c>
      <c r="I949" s="9">
        <v>239.57</v>
      </c>
      <c r="J949" s="9">
        <f>Sales_Fact__2[[#This Row],[Unit_Price]]*Sales_Fact__2[[#This Row],[Quantity]]</f>
        <v>718.71</v>
      </c>
      <c r="K949">
        <v>0.16</v>
      </c>
      <c r="L949" t="s">
        <v>1823</v>
      </c>
      <c r="M949" s="9">
        <v>603.71640000000002</v>
      </c>
    </row>
    <row r="950" spans="1:13" x14ac:dyDescent="0.35">
      <c r="A950" t="s">
        <v>2773</v>
      </c>
      <c r="B950">
        <f t="shared" si="14"/>
        <v>2024</v>
      </c>
      <c r="C950" s="8">
        <v>45343</v>
      </c>
      <c r="D950" t="s">
        <v>1028</v>
      </c>
      <c r="E950" t="s">
        <v>1564</v>
      </c>
      <c r="F950" t="s">
        <v>1803</v>
      </c>
      <c r="G950" s="4">
        <v>4</v>
      </c>
      <c r="H950">
        <f>Sales_Fact__2[[#This Row],[Unit_Price]]*Sales_Fact__2[[#This Row],[Quantity]]</f>
        <v>2332.84</v>
      </c>
      <c r="I950" s="9">
        <v>583.21</v>
      </c>
      <c r="J950" s="9">
        <f>Sales_Fact__2[[#This Row],[Unit_Price]]*Sales_Fact__2[[#This Row],[Quantity]]</f>
        <v>2332.84</v>
      </c>
      <c r="K950">
        <v>0.2</v>
      </c>
      <c r="L950" t="s">
        <v>1823</v>
      </c>
      <c r="M950" s="9">
        <v>1866.2719999999999</v>
      </c>
    </row>
    <row r="951" spans="1:13" x14ac:dyDescent="0.35">
      <c r="A951" t="s">
        <v>2774</v>
      </c>
      <c r="B951">
        <f t="shared" si="14"/>
        <v>2024</v>
      </c>
      <c r="C951" s="8">
        <v>45399</v>
      </c>
      <c r="D951" t="s">
        <v>1282</v>
      </c>
      <c r="E951" t="s">
        <v>1709</v>
      </c>
      <c r="F951" t="s">
        <v>1781</v>
      </c>
      <c r="G951" s="4">
        <v>3</v>
      </c>
      <c r="H951">
        <f>Sales_Fact__2[[#This Row],[Unit_Price]]*Sales_Fact__2[[#This Row],[Quantity]]</f>
        <v>2276.25</v>
      </c>
      <c r="I951" s="9">
        <v>758.75</v>
      </c>
      <c r="J951" s="9">
        <f>Sales_Fact__2[[#This Row],[Unit_Price]]*Sales_Fact__2[[#This Row],[Quantity]]</f>
        <v>2276.25</v>
      </c>
      <c r="K951">
        <v>0.27</v>
      </c>
      <c r="L951" t="s">
        <v>1825</v>
      </c>
      <c r="M951" s="9">
        <v>1661.6624999999999</v>
      </c>
    </row>
    <row r="952" spans="1:13" x14ac:dyDescent="0.35">
      <c r="A952" t="s">
        <v>2775</v>
      </c>
      <c r="B952">
        <f t="shared" si="14"/>
        <v>2025</v>
      </c>
      <c r="C952" s="8">
        <v>45689</v>
      </c>
      <c r="D952" t="s">
        <v>974</v>
      </c>
      <c r="E952" t="s">
        <v>1669</v>
      </c>
      <c r="F952" t="s">
        <v>1772</v>
      </c>
      <c r="G952" s="4">
        <v>4</v>
      </c>
      <c r="H952">
        <f>Sales_Fact__2[[#This Row],[Unit_Price]]*Sales_Fact__2[[#This Row],[Quantity]]</f>
        <v>1489.68</v>
      </c>
      <c r="I952" s="9">
        <v>372.42</v>
      </c>
      <c r="J952" s="9">
        <f>Sales_Fact__2[[#This Row],[Unit_Price]]*Sales_Fact__2[[#This Row],[Quantity]]</f>
        <v>1489.68</v>
      </c>
      <c r="K952">
        <v>0.19</v>
      </c>
      <c r="L952" t="s">
        <v>1823</v>
      </c>
      <c r="M952" s="9">
        <v>1206.6407999999999</v>
      </c>
    </row>
    <row r="953" spans="1:13" x14ac:dyDescent="0.35">
      <c r="A953" t="s">
        <v>2776</v>
      </c>
      <c r="B953">
        <f t="shared" si="14"/>
        <v>2025</v>
      </c>
      <c r="C953" s="8">
        <v>45699</v>
      </c>
      <c r="D953" t="s">
        <v>516</v>
      </c>
      <c r="E953" t="s">
        <v>1673</v>
      </c>
      <c r="F953" t="s">
        <v>1812</v>
      </c>
      <c r="G953" s="4">
        <v>4</v>
      </c>
      <c r="H953">
        <f>Sales_Fact__2[[#This Row],[Unit_Price]]*Sales_Fact__2[[#This Row],[Quantity]]</f>
        <v>1145.1199999999999</v>
      </c>
      <c r="I953" s="9">
        <v>286.27999999999997</v>
      </c>
      <c r="J953" s="9">
        <f>Sales_Fact__2[[#This Row],[Unit_Price]]*Sales_Fact__2[[#This Row],[Quantity]]</f>
        <v>1145.1199999999999</v>
      </c>
      <c r="K953">
        <v>0.28000000000000003</v>
      </c>
      <c r="L953" t="s">
        <v>1825</v>
      </c>
      <c r="M953" s="9">
        <v>824.48639999999989</v>
      </c>
    </row>
    <row r="954" spans="1:13" x14ac:dyDescent="0.35">
      <c r="A954" t="s">
        <v>2777</v>
      </c>
      <c r="B954">
        <f t="shared" si="14"/>
        <v>2025</v>
      </c>
      <c r="C954" s="8">
        <v>45663</v>
      </c>
      <c r="D954" t="s">
        <v>886</v>
      </c>
      <c r="E954" t="s">
        <v>1693</v>
      </c>
      <c r="F954" t="s">
        <v>1791</v>
      </c>
      <c r="G954" s="4">
        <v>3</v>
      </c>
      <c r="H954">
        <f>Sales_Fact__2[[#This Row],[Unit_Price]]*Sales_Fact__2[[#This Row],[Quantity]]</f>
        <v>1465.1100000000001</v>
      </c>
      <c r="I954" s="9">
        <v>488.37</v>
      </c>
      <c r="J954" s="9">
        <f>Sales_Fact__2[[#This Row],[Unit_Price]]*Sales_Fact__2[[#This Row],[Quantity]]</f>
        <v>1465.1100000000001</v>
      </c>
      <c r="K954">
        <v>0.27</v>
      </c>
      <c r="L954" t="s">
        <v>1828</v>
      </c>
      <c r="M954" s="9">
        <v>1069.5302999999999</v>
      </c>
    </row>
    <row r="955" spans="1:13" x14ac:dyDescent="0.35">
      <c r="A955" t="s">
        <v>2778</v>
      </c>
      <c r="B955">
        <f t="shared" si="14"/>
        <v>2024</v>
      </c>
      <c r="C955" s="8">
        <v>45377</v>
      </c>
      <c r="D955" t="s">
        <v>1445</v>
      </c>
      <c r="E955" t="s">
        <v>1721</v>
      </c>
      <c r="F955" t="s">
        <v>1781</v>
      </c>
      <c r="G955" s="4">
        <v>3</v>
      </c>
      <c r="H955">
        <f>Sales_Fact__2[[#This Row],[Unit_Price]]*Sales_Fact__2[[#This Row],[Quantity]]</f>
        <v>1988.46</v>
      </c>
      <c r="I955" s="9">
        <v>662.82</v>
      </c>
      <c r="J955" s="9">
        <f>Sales_Fact__2[[#This Row],[Unit_Price]]*Sales_Fact__2[[#This Row],[Quantity]]</f>
        <v>1988.46</v>
      </c>
      <c r="K955">
        <v>0.01</v>
      </c>
      <c r="L955" t="s">
        <v>1828</v>
      </c>
      <c r="M955" s="9">
        <v>1968.5753999999999</v>
      </c>
    </row>
    <row r="956" spans="1:13" x14ac:dyDescent="0.35">
      <c r="A956" t="s">
        <v>2779</v>
      </c>
      <c r="B956">
        <f t="shared" si="14"/>
        <v>2024</v>
      </c>
      <c r="C956" s="8">
        <v>45412</v>
      </c>
      <c r="D956" t="s">
        <v>1526</v>
      </c>
      <c r="E956" t="s">
        <v>1556</v>
      </c>
      <c r="F956" t="s">
        <v>1803</v>
      </c>
      <c r="G956" s="4">
        <v>2</v>
      </c>
      <c r="H956">
        <f>Sales_Fact__2[[#This Row],[Unit_Price]]*Sales_Fact__2[[#This Row],[Quantity]]</f>
        <v>1648.68</v>
      </c>
      <c r="I956" s="9">
        <v>824.34</v>
      </c>
      <c r="J956" s="9">
        <f>Sales_Fact__2[[#This Row],[Unit_Price]]*Sales_Fact__2[[#This Row],[Quantity]]</f>
        <v>1648.68</v>
      </c>
      <c r="K956">
        <v>0.1</v>
      </c>
      <c r="L956" t="s">
        <v>1828</v>
      </c>
      <c r="M956" s="9">
        <v>1483.8119999999999</v>
      </c>
    </row>
    <row r="957" spans="1:13" x14ac:dyDescent="0.35">
      <c r="A957" t="s">
        <v>2780</v>
      </c>
      <c r="B957">
        <f t="shared" si="14"/>
        <v>2024</v>
      </c>
      <c r="C957" s="8">
        <v>45349</v>
      </c>
      <c r="D957" t="s">
        <v>395</v>
      </c>
      <c r="E957" t="s">
        <v>1665</v>
      </c>
      <c r="F957" t="s">
        <v>1781</v>
      </c>
      <c r="G957" s="4">
        <v>1</v>
      </c>
      <c r="H957">
        <f>Sales_Fact__2[[#This Row],[Unit_Price]]*Sales_Fact__2[[#This Row],[Quantity]]</f>
        <v>437.12</v>
      </c>
      <c r="I957" s="9">
        <v>437.12</v>
      </c>
      <c r="J957" s="9">
        <f>Sales_Fact__2[[#This Row],[Unit_Price]]*Sales_Fact__2[[#This Row],[Quantity]]</f>
        <v>437.12</v>
      </c>
      <c r="K957">
        <v>0.21</v>
      </c>
      <c r="L957" t="s">
        <v>1823</v>
      </c>
      <c r="M957" s="9">
        <v>345.32479999999998</v>
      </c>
    </row>
    <row r="958" spans="1:13" x14ac:dyDescent="0.35">
      <c r="A958" t="s">
        <v>2781</v>
      </c>
      <c r="B958">
        <f t="shared" si="14"/>
        <v>2024</v>
      </c>
      <c r="C958" s="8">
        <v>45486</v>
      </c>
      <c r="D958" t="s">
        <v>1117</v>
      </c>
      <c r="E958" t="s">
        <v>1723</v>
      </c>
      <c r="F958" t="s">
        <v>1775</v>
      </c>
      <c r="G958" s="4">
        <v>3</v>
      </c>
      <c r="H958">
        <f>Sales_Fact__2[[#This Row],[Unit_Price]]*Sales_Fact__2[[#This Row],[Quantity]]</f>
        <v>70.11</v>
      </c>
      <c r="I958" s="9">
        <v>23.37</v>
      </c>
      <c r="J958" s="9">
        <f>Sales_Fact__2[[#This Row],[Unit_Price]]*Sales_Fact__2[[#This Row],[Quantity]]</f>
        <v>70.11</v>
      </c>
      <c r="K958">
        <v>0.15</v>
      </c>
      <c r="L958" t="s">
        <v>1825</v>
      </c>
      <c r="M958" s="9">
        <v>59.593499999999999</v>
      </c>
    </row>
    <row r="959" spans="1:13" x14ac:dyDescent="0.35">
      <c r="A959" t="s">
        <v>2782</v>
      </c>
      <c r="B959">
        <f t="shared" si="14"/>
        <v>2025</v>
      </c>
      <c r="C959" s="8">
        <v>45761</v>
      </c>
      <c r="D959" t="s">
        <v>615</v>
      </c>
      <c r="E959" t="s">
        <v>1619</v>
      </c>
      <c r="F959" t="s">
        <v>1781</v>
      </c>
      <c r="G959" s="4">
        <v>1</v>
      </c>
      <c r="H959">
        <f>Sales_Fact__2[[#This Row],[Unit_Price]]*Sales_Fact__2[[#This Row],[Quantity]]</f>
        <v>579.69000000000005</v>
      </c>
      <c r="I959" s="9">
        <v>579.69000000000005</v>
      </c>
      <c r="J959" s="9">
        <f>Sales_Fact__2[[#This Row],[Unit_Price]]*Sales_Fact__2[[#This Row],[Quantity]]</f>
        <v>579.69000000000005</v>
      </c>
      <c r="K959">
        <v>0.02</v>
      </c>
      <c r="L959" t="s">
        <v>1823</v>
      </c>
      <c r="M959" s="9">
        <v>568.09620000000007</v>
      </c>
    </row>
    <row r="960" spans="1:13" x14ac:dyDescent="0.35">
      <c r="A960" t="s">
        <v>2783</v>
      </c>
      <c r="B960">
        <f t="shared" si="14"/>
        <v>2024</v>
      </c>
      <c r="C960" s="8">
        <v>45639</v>
      </c>
      <c r="D960" t="s">
        <v>1333</v>
      </c>
      <c r="E960" t="s">
        <v>1703</v>
      </c>
      <c r="F960" t="s">
        <v>1798</v>
      </c>
      <c r="G960" s="4">
        <v>3</v>
      </c>
      <c r="H960">
        <f>Sales_Fact__2[[#This Row],[Unit_Price]]*Sales_Fact__2[[#This Row],[Quantity]]</f>
        <v>721.53</v>
      </c>
      <c r="I960" s="9">
        <v>240.51</v>
      </c>
      <c r="J960" s="9">
        <f>Sales_Fact__2[[#This Row],[Unit_Price]]*Sales_Fact__2[[#This Row],[Quantity]]</f>
        <v>721.53</v>
      </c>
      <c r="K960">
        <v>7.0000000000000007E-2</v>
      </c>
      <c r="L960" t="s">
        <v>1823</v>
      </c>
      <c r="M960" s="9">
        <v>671.02289999999994</v>
      </c>
    </row>
    <row r="961" spans="1:13" x14ac:dyDescent="0.35">
      <c r="A961" t="s">
        <v>2784</v>
      </c>
      <c r="B961">
        <f t="shared" si="14"/>
        <v>2025</v>
      </c>
      <c r="C961" s="8">
        <v>45893</v>
      </c>
      <c r="D961" t="s">
        <v>1192</v>
      </c>
      <c r="E961" t="s">
        <v>1597</v>
      </c>
      <c r="F961" t="s">
        <v>1798</v>
      </c>
      <c r="G961" s="4">
        <v>2</v>
      </c>
      <c r="H961">
        <f>Sales_Fact__2[[#This Row],[Unit_Price]]*Sales_Fact__2[[#This Row],[Quantity]]</f>
        <v>1710.8</v>
      </c>
      <c r="I961" s="9">
        <v>855.4</v>
      </c>
      <c r="J961" s="9">
        <f>Sales_Fact__2[[#This Row],[Unit_Price]]*Sales_Fact__2[[#This Row],[Quantity]]</f>
        <v>1710.8</v>
      </c>
      <c r="K961">
        <v>0.08</v>
      </c>
      <c r="L961" t="s">
        <v>1828</v>
      </c>
      <c r="M961" s="9">
        <v>1573.9359999999999</v>
      </c>
    </row>
    <row r="962" spans="1:13" x14ac:dyDescent="0.35">
      <c r="A962" t="s">
        <v>2785</v>
      </c>
      <c r="B962">
        <f t="shared" ref="B962:B1025" si="15">YEAR(C962)</f>
        <v>2023</v>
      </c>
      <c r="C962" s="8">
        <v>45227</v>
      </c>
      <c r="D962" t="s">
        <v>40</v>
      </c>
      <c r="E962" t="s">
        <v>1727</v>
      </c>
      <c r="F962" t="s">
        <v>1778</v>
      </c>
      <c r="G962" s="4">
        <v>1</v>
      </c>
      <c r="H962">
        <f>Sales_Fact__2[[#This Row],[Unit_Price]]*Sales_Fact__2[[#This Row],[Quantity]]</f>
        <v>537.26</v>
      </c>
      <c r="I962" s="9">
        <v>537.26</v>
      </c>
      <c r="J962" s="9">
        <f>Sales_Fact__2[[#This Row],[Unit_Price]]*Sales_Fact__2[[#This Row],[Quantity]]</f>
        <v>537.26</v>
      </c>
      <c r="K962">
        <v>0.09</v>
      </c>
      <c r="L962" t="s">
        <v>1823</v>
      </c>
      <c r="M962" s="9">
        <v>488.90660000000003</v>
      </c>
    </row>
    <row r="963" spans="1:13" x14ac:dyDescent="0.35">
      <c r="A963" t="s">
        <v>2786</v>
      </c>
      <c r="B963">
        <f t="shared" si="15"/>
        <v>2024</v>
      </c>
      <c r="C963" s="8">
        <v>45637</v>
      </c>
      <c r="D963" t="s">
        <v>1198</v>
      </c>
      <c r="E963" t="s">
        <v>1649</v>
      </c>
      <c r="F963" t="s">
        <v>1788</v>
      </c>
      <c r="G963" s="4">
        <v>3</v>
      </c>
      <c r="H963">
        <f>Sales_Fact__2[[#This Row],[Unit_Price]]*Sales_Fact__2[[#This Row],[Quantity]]</f>
        <v>2754.7799999999997</v>
      </c>
      <c r="I963" s="9">
        <v>918.26</v>
      </c>
      <c r="J963" s="9">
        <f>Sales_Fact__2[[#This Row],[Unit_Price]]*Sales_Fact__2[[#This Row],[Quantity]]</f>
        <v>2754.7799999999997</v>
      </c>
      <c r="K963">
        <v>0.17</v>
      </c>
      <c r="L963" t="s">
        <v>1828</v>
      </c>
      <c r="M963" s="9">
        <v>2286.4674</v>
      </c>
    </row>
    <row r="964" spans="1:13" x14ac:dyDescent="0.35">
      <c r="A964" t="s">
        <v>2787</v>
      </c>
      <c r="B964">
        <f t="shared" si="15"/>
        <v>2024</v>
      </c>
      <c r="C964" s="8">
        <v>45472</v>
      </c>
      <c r="D964" t="s">
        <v>340</v>
      </c>
      <c r="E964" t="s">
        <v>1556</v>
      </c>
      <c r="F964" t="s">
        <v>1785</v>
      </c>
      <c r="G964" s="4">
        <v>4</v>
      </c>
      <c r="H964">
        <f>Sales_Fact__2[[#This Row],[Unit_Price]]*Sales_Fact__2[[#This Row],[Quantity]]</f>
        <v>2318.8000000000002</v>
      </c>
      <c r="I964" s="9">
        <v>579.70000000000005</v>
      </c>
      <c r="J964" s="9">
        <f>Sales_Fact__2[[#This Row],[Unit_Price]]*Sales_Fact__2[[#This Row],[Quantity]]</f>
        <v>2318.8000000000002</v>
      </c>
      <c r="K964">
        <v>0.18</v>
      </c>
      <c r="L964" t="s">
        <v>1825</v>
      </c>
      <c r="M964" s="9">
        <v>1901.4159999999999</v>
      </c>
    </row>
    <row r="965" spans="1:13" x14ac:dyDescent="0.35">
      <c r="A965" t="s">
        <v>2788</v>
      </c>
      <c r="B965">
        <f t="shared" si="15"/>
        <v>2025</v>
      </c>
      <c r="C965" s="8">
        <v>45710</v>
      </c>
      <c r="D965" t="s">
        <v>489</v>
      </c>
      <c r="E965" t="s">
        <v>1633</v>
      </c>
      <c r="F965" t="s">
        <v>1775</v>
      </c>
      <c r="G965" s="4">
        <v>1</v>
      </c>
      <c r="H965">
        <f>Sales_Fact__2[[#This Row],[Unit_Price]]*Sales_Fact__2[[#This Row],[Quantity]]</f>
        <v>824.32</v>
      </c>
      <c r="I965" s="9">
        <v>824.32</v>
      </c>
      <c r="J965" s="9">
        <f>Sales_Fact__2[[#This Row],[Unit_Price]]*Sales_Fact__2[[#This Row],[Quantity]]</f>
        <v>824.32</v>
      </c>
      <c r="K965">
        <v>0.18</v>
      </c>
      <c r="L965" t="s">
        <v>1823</v>
      </c>
      <c r="M965" s="9">
        <v>675.94240000000013</v>
      </c>
    </row>
    <row r="966" spans="1:13" x14ac:dyDescent="0.35">
      <c r="A966" t="s">
        <v>2789</v>
      </c>
      <c r="B966">
        <f t="shared" si="15"/>
        <v>2025</v>
      </c>
      <c r="C966" s="8">
        <v>45682</v>
      </c>
      <c r="D966" t="s">
        <v>383</v>
      </c>
      <c r="E966" t="s">
        <v>1639</v>
      </c>
      <c r="F966" t="s">
        <v>1800</v>
      </c>
      <c r="G966" s="4">
        <v>4</v>
      </c>
      <c r="H966">
        <f>Sales_Fact__2[[#This Row],[Unit_Price]]*Sales_Fact__2[[#This Row],[Quantity]]</f>
        <v>2459.96</v>
      </c>
      <c r="I966" s="9">
        <v>614.99</v>
      </c>
      <c r="J966" s="9">
        <f>Sales_Fact__2[[#This Row],[Unit_Price]]*Sales_Fact__2[[#This Row],[Quantity]]</f>
        <v>2459.96</v>
      </c>
      <c r="K966">
        <v>0.16</v>
      </c>
      <c r="L966" t="s">
        <v>1825</v>
      </c>
      <c r="M966" s="9">
        <v>2066.3663999999999</v>
      </c>
    </row>
    <row r="967" spans="1:13" x14ac:dyDescent="0.35">
      <c r="A967" t="s">
        <v>2790</v>
      </c>
      <c r="B967">
        <f t="shared" si="15"/>
        <v>2025</v>
      </c>
      <c r="C967" s="8">
        <v>45730</v>
      </c>
      <c r="D967" t="s">
        <v>440</v>
      </c>
      <c r="E967" t="s">
        <v>1671</v>
      </c>
      <c r="F967" t="s">
        <v>1751</v>
      </c>
      <c r="G967" s="4">
        <v>4</v>
      </c>
      <c r="H967">
        <f>Sales_Fact__2[[#This Row],[Unit_Price]]*Sales_Fact__2[[#This Row],[Quantity]]</f>
        <v>756.84</v>
      </c>
      <c r="I967" s="9">
        <v>189.21</v>
      </c>
      <c r="J967" s="9">
        <f>Sales_Fact__2[[#This Row],[Unit_Price]]*Sales_Fact__2[[#This Row],[Quantity]]</f>
        <v>756.84</v>
      </c>
      <c r="K967">
        <v>0.06</v>
      </c>
      <c r="L967" t="s">
        <v>1828</v>
      </c>
      <c r="M967" s="9">
        <v>711.42959999999994</v>
      </c>
    </row>
    <row r="968" spans="1:13" x14ac:dyDescent="0.35">
      <c r="A968" t="s">
        <v>2791</v>
      </c>
      <c r="B968">
        <f t="shared" si="15"/>
        <v>2024</v>
      </c>
      <c r="C968" s="8">
        <v>45629</v>
      </c>
      <c r="D968" t="s">
        <v>516</v>
      </c>
      <c r="E968" t="s">
        <v>1671</v>
      </c>
      <c r="F968" t="s">
        <v>1798</v>
      </c>
      <c r="G968" s="4">
        <v>2</v>
      </c>
      <c r="H968">
        <f>Sales_Fact__2[[#This Row],[Unit_Price]]*Sales_Fact__2[[#This Row],[Quantity]]</f>
        <v>466.66</v>
      </c>
      <c r="I968" s="9">
        <v>233.33</v>
      </c>
      <c r="J968" s="9">
        <f>Sales_Fact__2[[#This Row],[Unit_Price]]*Sales_Fact__2[[#This Row],[Quantity]]</f>
        <v>466.66</v>
      </c>
      <c r="K968">
        <v>0.05</v>
      </c>
      <c r="L968" t="s">
        <v>1823</v>
      </c>
      <c r="M968" s="9">
        <v>443.327</v>
      </c>
    </row>
    <row r="969" spans="1:13" x14ac:dyDescent="0.35">
      <c r="A969" t="s">
        <v>2792</v>
      </c>
      <c r="B969">
        <f t="shared" si="15"/>
        <v>2025</v>
      </c>
      <c r="C969" s="8">
        <v>45783</v>
      </c>
      <c r="D969" t="s">
        <v>793</v>
      </c>
      <c r="E969" t="s">
        <v>1625</v>
      </c>
      <c r="F969" t="s">
        <v>1809</v>
      </c>
      <c r="G969" s="4">
        <v>3</v>
      </c>
      <c r="H969">
        <f>Sales_Fact__2[[#This Row],[Unit_Price]]*Sales_Fact__2[[#This Row],[Quantity]]</f>
        <v>1589.67</v>
      </c>
      <c r="I969" s="9">
        <v>529.89</v>
      </c>
      <c r="J969" s="9">
        <f>Sales_Fact__2[[#This Row],[Unit_Price]]*Sales_Fact__2[[#This Row],[Quantity]]</f>
        <v>1589.67</v>
      </c>
      <c r="K969">
        <v>0.21</v>
      </c>
      <c r="L969" t="s">
        <v>1823</v>
      </c>
      <c r="M969" s="9">
        <v>1255.8393000000001</v>
      </c>
    </row>
    <row r="970" spans="1:13" x14ac:dyDescent="0.35">
      <c r="A970" t="s">
        <v>2793</v>
      </c>
      <c r="B970">
        <f t="shared" si="15"/>
        <v>2024</v>
      </c>
      <c r="C970" s="8">
        <v>45518</v>
      </c>
      <c r="D970" t="s">
        <v>1503</v>
      </c>
      <c r="E970" t="s">
        <v>1731</v>
      </c>
      <c r="F970" t="s">
        <v>1756</v>
      </c>
      <c r="G970" s="4">
        <v>2</v>
      </c>
      <c r="H970">
        <f>Sales_Fact__2[[#This Row],[Unit_Price]]*Sales_Fact__2[[#This Row],[Quantity]]</f>
        <v>1908.2</v>
      </c>
      <c r="I970" s="9">
        <v>954.1</v>
      </c>
      <c r="J970" s="9">
        <f>Sales_Fact__2[[#This Row],[Unit_Price]]*Sales_Fact__2[[#This Row],[Quantity]]</f>
        <v>1908.2</v>
      </c>
      <c r="K970">
        <v>0.17</v>
      </c>
      <c r="L970" t="s">
        <v>1825</v>
      </c>
      <c r="M970" s="9">
        <v>1583.806</v>
      </c>
    </row>
    <row r="971" spans="1:13" x14ac:dyDescent="0.35">
      <c r="A971" t="s">
        <v>2794</v>
      </c>
      <c r="B971">
        <f t="shared" si="15"/>
        <v>2023</v>
      </c>
      <c r="C971" s="8">
        <v>45274</v>
      </c>
      <c r="D971" t="s">
        <v>1016</v>
      </c>
      <c r="E971" t="s">
        <v>1677</v>
      </c>
      <c r="F971" t="s">
        <v>1778</v>
      </c>
      <c r="G971" s="4">
        <v>1</v>
      </c>
      <c r="H971">
        <f>Sales_Fact__2[[#This Row],[Unit_Price]]*Sales_Fact__2[[#This Row],[Quantity]]</f>
        <v>370.04</v>
      </c>
      <c r="I971" s="9">
        <v>370.04</v>
      </c>
      <c r="J971" s="9">
        <f>Sales_Fact__2[[#This Row],[Unit_Price]]*Sales_Fact__2[[#This Row],[Quantity]]</f>
        <v>370.04</v>
      </c>
      <c r="K971">
        <v>0.04</v>
      </c>
      <c r="L971" t="s">
        <v>1828</v>
      </c>
      <c r="M971" s="9">
        <v>355.23840000000001</v>
      </c>
    </row>
    <row r="972" spans="1:13" x14ac:dyDescent="0.35">
      <c r="A972" t="s">
        <v>2795</v>
      </c>
      <c r="B972">
        <f t="shared" si="15"/>
        <v>2024</v>
      </c>
      <c r="C972" s="8">
        <v>45297</v>
      </c>
      <c r="D972" t="s">
        <v>226</v>
      </c>
      <c r="E972" t="s">
        <v>1739</v>
      </c>
      <c r="F972" t="s">
        <v>1812</v>
      </c>
      <c r="G972" s="4">
        <v>4</v>
      </c>
      <c r="H972">
        <f>Sales_Fact__2[[#This Row],[Unit_Price]]*Sales_Fact__2[[#This Row],[Quantity]]</f>
        <v>1970.84</v>
      </c>
      <c r="I972" s="9">
        <v>492.71</v>
      </c>
      <c r="J972" s="9">
        <f>Sales_Fact__2[[#This Row],[Unit_Price]]*Sales_Fact__2[[#This Row],[Quantity]]</f>
        <v>1970.84</v>
      </c>
      <c r="K972">
        <v>0.08</v>
      </c>
      <c r="L972" t="s">
        <v>1823</v>
      </c>
      <c r="M972" s="9">
        <v>1813.1728000000001</v>
      </c>
    </row>
    <row r="973" spans="1:13" x14ac:dyDescent="0.35">
      <c r="A973" t="s">
        <v>2796</v>
      </c>
      <c r="B973">
        <f t="shared" si="15"/>
        <v>2024</v>
      </c>
      <c r="C973" s="8">
        <v>45530</v>
      </c>
      <c r="D973" t="s">
        <v>889</v>
      </c>
      <c r="E973" t="s">
        <v>1729</v>
      </c>
      <c r="F973" t="s">
        <v>1796</v>
      </c>
      <c r="G973" s="4">
        <v>4</v>
      </c>
      <c r="H973">
        <f>Sales_Fact__2[[#This Row],[Unit_Price]]*Sales_Fact__2[[#This Row],[Quantity]]</f>
        <v>3413.04</v>
      </c>
      <c r="I973" s="9">
        <v>853.26</v>
      </c>
      <c r="J973" s="9">
        <f>Sales_Fact__2[[#This Row],[Unit_Price]]*Sales_Fact__2[[#This Row],[Quantity]]</f>
        <v>3413.04</v>
      </c>
      <c r="K973">
        <v>0.24</v>
      </c>
      <c r="L973" t="s">
        <v>1828</v>
      </c>
      <c r="M973" s="9">
        <v>2593.9104000000002</v>
      </c>
    </row>
    <row r="974" spans="1:13" x14ac:dyDescent="0.35">
      <c r="A974" t="s">
        <v>2797</v>
      </c>
      <c r="B974">
        <f t="shared" si="15"/>
        <v>2025</v>
      </c>
      <c r="C974" s="8">
        <v>45740</v>
      </c>
      <c r="D974" t="s">
        <v>1262</v>
      </c>
      <c r="E974" t="s">
        <v>1550</v>
      </c>
      <c r="F974" t="s">
        <v>1803</v>
      </c>
      <c r="G974" s="4">
        <v>1</v>
      </c>
      <c r="H974">
        <f>Sales_Fact__2[[#This Row],[Unit_Price]]*Sales_Fact__2[[#This Row],[Quantity]]</f>
        <v>402.47</v>
      </c>
      <c r="I974" s="9">
        <v>402.47</v>
      </c>
      <c r="J974" s="9">
        <f>Sales_Fact__2[[#This Row],[Unit_Price]]*Sales_Fact__2[[#This Row],[Quantity]]</f>
        <v>402.47</v>
      </c>
      <c r="K974">
        <v>0.19</v>
      </c>
      <c r="L974" t="s">
        <v>1825</v>
      </c>
      <c r="M974" s="9">
        <v>326.00070000000011</v>
      </c>
    </row>
    <row r="975" spans="1:13" x14ac:dyDescent="0.35">
      <c r="A975" t="s">
        <v>2798</v>
      </c>
      <c r="B975">
        <f t="shared" si="15"/>
        <v>2024</v>
      </c>
      <c r="C975" s="8">
        <v>45311</v>
      </c>
      <c r="D975" t="s">
        <v>1251</v>
      </c>
      <c r="E975" t="s">
        <v>1655</v>
      </c>
      <c r="F975" t="s">
        <v>1809</v>
      </c>
      <c r="G975" s="4">
        <v>2</v>
      </c>
      <c r="H975">
        <f>Sales_Fact__2[[#This Row],[Unit_Price]]*Sales_Fact__2[[#This Row],[Quantity]]</f>
        <v>1056.5999999999999</v>
      </c>
      <c r="I975" s="9">
        <v>528.29999999999995</v>
      </c>
      <c r="J975" s="9">
        <f>Sales_Fact__2[[#This Row],[Unit_Price]]*Sales_Fact__2[[#This Row],[Quantity]]</f>
        <v>1056.5999999999999</v>
      </c>
      <c r="K975">
        <v>0.24</v>
      </c>
      <c r="L975" t="s">
        <v>1823</v>
      </c>
      <c r="M975" s="9">
        <v>803.01599999999996</v>
      </c>
    </row>
    <row r="976" spans="1:13" x14ac:dyDescent="0.35">
      <c r="A976" t="s">
        <v>2799</v>
      </c>
      <c r="B976">
        <f t="shared" si="15"/>
        <v>2025</v>
      </c>
      <c r="C976" s="8">
        <v>45667</v>
      </c>
      <c r="D976" t="s">
        <v>1373</v>
      </c>
      <c r="E976" t="s">
        <v>1567</v>
      </c>
      <c r="F976" t="s">
        <v>1775</v>
      </c>
      <c r="G976" s="4">
        <v>4</v>
      </c>
      <c r="H976">
        <f>Sales_Fact__2[[#This Row],[Unit_Price]]*Sales_Fact__2[[#This Row],[Quantity]]</f>
        <v>2399.4</v>
      </c>
      <c r="I976" s="9">
        <v>599.85</v>
      </c>
      <c r="J976" s="9">
        <f>Sales_Fact__2[[#This Row],[Unit_Price]]*Sales_Fact__2[[#This Row],[Quantity]]</f>
        <v>2399.4</v>
      </c>
      <c r="K976">
        <v>0.25</v>
      </c>
      <c r="L976" t="s">
        <v>1823</v>
      </c>
      <c r="M976" s="9">
        <v>1799.55</v>
      </c>
    </row>
    <row r="977" spans="1:13" x14ac:dyDescent="0.35">
      <c r="A977" t="s">
        <v>2800</v>
      </c>
      <c r="B977">
        <f t="shared" si="15"/>
        <v>2023</v>
      </c>
      <c r="C977" s="8">
        <v>45281</v>
      </c>
      <c r="D977" t="s">
        <v>956</v>
      </c>
      <c r="E977" t="s">
        <v>1579</v>
      </c>
      <c r="F977" t="s">
        <v>1785</v>
      </c>
      <c r="G977" s="4">
        <v>2</v>
      </c>
      <c r="H977">
        <f>Sales_Fact__2[[#This Row],[Unit_Price]]*Sales_Fact__2[[#This Row],[Quantity]]</f>
        <v>122.84</v>
      </c>
      <c r="I977" s="9">
        <v>61.42</v>
      </c>
      <c r="J977" s="9">
        <f>Sales_Fact__2[[#This Row],[Unit_Price]]*Sales_Fact__2[[#This Row],[Quantity]]</f>
        <v>122.84</v>
      </c>
      <c r="K977">
        <v>0.08</v>
      </c>
      <c r="L977" t="s">
        <v>1825</v>
      </c>
      <c r="M977" s="9">
        <v>113.0128</v>
      </c>
    </row>
    <row r="978" spans="1:13" x14ac:dyDescent="0.35">
      <c r="A978" t="s">
        <v>2801</v>
      </c>
      <c r="B978">
        <f t="shared" si="15"/>
        <v>2025</v>
      </c>
      <c r="C978" s="8">
        <v>45693</v>
      </c>
      <c r="D978" t="s">
        <v>796</v>
      </c>
      <c r="E978" t="s">
        <v>1585</v>
      </c>
      <c r="F978" t="s">
        <v>1788</v>
      </c>
      <c r="G978" s="4">
        <v>2</v>
      </c>
      <c r="H978">
        <f>Sales_Fact__2[[#This Row],[Unit_Price]]*Sales_Fact__2[[#This Row],[Quantity]]</f>
        <v>932.84</v>
      </c>
      <c r="I978" s="9">
        <v>466.42</v>
      </c>
      <c r="J978" s="9">
        <f>Sales_Fact__2[[#This Row],[Unit_Price]]*Sales_Fact__2[[#This Row],[Quantity]]</f>
        <v>932.84</v>
      </c>
      <c r="K978">
        <v>0.12</v>
      </c>
      <c r="L978" t="s">
        <v>1825</v>
      </c>
      <c r="M978" s="9">
        <v>820.89919999999995</v>
      </c>
    </row>
    <row r="979" spans="1:13" x14ac:dyDescent="0.35">
      <c r="A979" t="s">
        <v>2802</v>
      </c>
      <c r="B979">
        <f t="shared" si="15"/>
        <v>2025</v>
      </c>
      <c r="C979" s="8">
        <v>45857</v>
      </c>
      <c r="D979" t="s">
        <v>352</v>
      </c>
      <c r="E979" t="s">
        <v>1609</v>
      </c>
      <c r="F979" t="s">
        <v>1772</v>
      </c>
      <c r="G979" s="4">
        <v>4</v>
      </c>
      <c r="H979">
        <f>Sales_Fact__2[[#This Row],[Unit_Price]]*Sales_Fact__2[[#This Row],[Quantity]]</f>
        <v>2162.7600000000002</v>
      </c>
      <c r="I979" s="9">
        <v>540.69000000000005</v>
      </c>
      <c r="J979" s="9">
        <f>Sales_Fact__2[[#This Row],[Unit_Price]]*Sales_Fact__2[[#This Row],[Quantity]]</f>
        <v>2162.7600000000002</v>
      </c>
      <c r="K979">
        <v>0.09</v>
      </c>
      <c r="L979" t="s">
        <v>1828</v>
      </c>
      <c r="M979" s="9">
        <v>1968.1116</v>
      </c>
    </row>
    <row r="980" spans="1:13" x14ac:dyDescent="0.35">
      <c r="A980" t="s">
        <v>2803</v>
      </c>
      <c r="B980">
        <f t="shared" si="15"/>
        <v>2025</v>
      </c>
      <c r="C980" s="8">
        <v>45737</v>
      </c>
      <c r="D980" t="s">
        <v>941</v>
      </c>
      <c r="E980" t="s">
        <v>1585</v>
      </c>
      <c r="F980" t="s">
        <v>1796</v>
      </c>
      <c r="G980" s="4">
        <v>3</v>
      </c>
      <c r="H980">
        <f>Sales_Fact__2[[#This Row],[Unit_Price]]*Sales_Fact__2[[#This Row],[Quantity]]</f>
        <v>2032.38</v>
      </c>
      <c r="I980" s="9">
        <v>677.46</v>
      </c>
      <c r="J980" s="9">
        <f>Sales_Fact__2[[#This Row],[Unit_Price]]*Sales_Fact__2[[#This Row],[Quantity]]</f>
        <v>2032.38</v>
      </c>
      <c r="K980">
        <v>0.05</v>
      </c>
      <c r="L980" t="s">
        <v>1823</v>
      </c>
      <c r="M980" s="9">
        <v>1930.761</v>
      </c>
    </row>
    <row r="981" spans="1:13" x14ac:dyDescent="0.35">
      <c r="A981" t="s">
        <v>2804</v>
      </c>
      <c r="B981">
        <f t="shared" si="15"/>
        <v>2025</v>
      </c>
      <c r="C981" s="8">
        <v>45771</v>
      </c>
      <c r="D981" t="s">
        <v>1031</v>
      </c>
      <c r="E981" t="s">
        <v>1589</v>
      </c>
      <c r="F981" t="s">
        <v>1756</v>
      </c>
      <c r="G981" s="4">
        <v>3</v>
      </c>
      <c r="H981">
        <f>Sales_Fact__2[[#This Row],[Unit_Price]]*Sales_Fact__2[[#This Row],[Quantity]]</f>
        <v>1843.8899999999999</v>
      </c>
      <c r="I981" s="9">
        <v>614.63</v>
      </c>
      <c r="J981" s="9">
        <f>Sales_Fact__2[[#This Row],[Unit_Price]]*Sales_Fact__2[[#This Row],[Quantity]]</f>
        <v>1843.8899999999999</v>
      </c>
      <c r="K981">
        <v>0.06</v>
      </c>
      <c r="L981" t="s">
        <v>1825</v>
      </c>
      <c r="M981" s="9">
        <v>1733.2565999999999</v>
      </c>
    </row>
    <row r="982" spans="1:13" x14ac:dyDescent="0.35">
      <c r="A982" t="s">
        <v>2805</v>
      </c>
      <c r="B982">
        <f t="shared" si="15"/>
        <v>2023</v>
      </c>
      <c r="C982" s="8">
        <v>45272</v>
      </c>
      <c r="D982" t="s">
        <v>745</v>
      </c>
      <c r="E982" t="s">
        <v>1679</v>
      </c>
      <c r="F982" t="s">
        <v>1781</v>
      </c>
      <c r="G982" s="4">
        <v>4</v>
      </c>
      <c r="H982">
        <f>Sales_Fact__2[[#This Row],[Unit_Price]]*Sales_Fact__2[[#This Row],[Quantity]]</f>
        <v>2598.08</v>
      </c>
      <c r="I982" s="9">
        <v>649.52</v>
      </c>
      <c r="J982" s="9">
        <f>Sales_Fact__2[[#This Row],[Unit_Price]]*Sales_Fact__2[[#This Row],[Quantity]]</f>
        <v>2598.08</v>
      </c>
      <c r="K982">
        <v>0.11</v>
      </c>
      <c r="L982" t="s">
        <v>1823</v>
      </c>
      <c r="M982" s="9">
        <v>2312.2912000000001</v>
      </c>
    </row>
    <row r="983" spans="1:13" x14ac:dyDescent="0.35">
      <c r="A983" t="s">
        <v>2806</v>
      </c>
      <c r="B983">
        <f t="shared" si="15"/>
        <v>2024</v>
      </c>
      <c r="C983" s="8">
        <v>45481</v>
      </c>
      <c r="D983" t="s">
        <v>1376</v>
      </c>
      <c r="E983" t="s">
        <v>1717</v>
      </c>
      <c r="F983" t="s">
        <v>1781</v>
      </c>
      <c r="G983" s="4">
        <v>2</v>
      </c>
      <c r="H983">
        <f>Sales_Fact__2[[#This Row],[Unit_Price]]*Sales_Fact__2[[#This Row],[Quantity]]</f>
        <v>1887.86</v>
      </c>
      <c r="I983" s="9">
        <v>943.93</v>
      </c>
      <c r="J983" s="9">
        <f>Sales_Fact__2[[#This Row],[Unit_Price]]*Sales_Fact__2[[#This Row],[Quantity]]</f>
        <v>1887.86</v>
      </c>
      <c r="K983">
        <v>0.22</v>
      </c>
      <c r="L983" t="s">
        <v>1825</v>
      </c>
      <c r="M983" s="9">
        <v>1472.5308</v>
      </c>
    </row>
    <row r="984" spans="1:13" x14ac:dyDescent="0.35">
      <c r="A984" t="s">
        <v>2807</v>
      </c>
      <c r="B984">
        <f t="shared" si="15"/>
        <v>2023</v>
      </c>
      <c r="C984" s="8">
        <v>45228</v>
      </c>
      <c r="D984" t="s">
        <v>549</v>
      </c>
      <c r="E984" t="s">
        <v>1609</v>
      </c>
      <c r="F984" t="s">
        <v>1781</v>
      </c>
      <c r="G984" s="4">
        <v>4</v>
      </c>
      <c r="H984">
        <f>Sales_Fact__2[[#This Row],[Unit_Price]]*Sales_Fact__2[[#This Row],[Quantity]]</f>
        <v>2154.92</v>
      </c>
      <c r="I984" s="9">
        <v>538.73</v>
      </c>
      <c r="J984" s="9">
        <f>Sales_Fact__2[[#This Row],[Unit_Price]]*Sales_Fact__2[[#This Row],[Quantity]]</f>
        <v>2154.92</v>
      </c>
      <c r="K984">
        <v>0.03</v>
      </c>
      <c r="L984" t="s">
        <v>1823</v>
      </c>
      <c r="M984" s="9">
        <v>2090.2723999999998</v>
      </c>
    </row>
    <row r="985" spans="1:13" x14ac:dyDescent="0.35">
      <c r="A985" t="s">
        <v>2808</v>
      </c>
      <c r="B985">
        <f t="shared" si="15"/>
        <v>2024</v>
      </c>
      <c r="C985" s="8">
        <v>45432</v>
      </c>
      <c r="D985" t="s">
        <v>317</v>
      </c>
      <c r="E985" t="s">
        <v>1679</v>
      </c>
      <c r="F985" t="s">
        <v>1781</v>
      </c>
      <c r="G985" s="4">
        <v>2</v>
      </c>
      <c r="H985">
        <f>Sales_Fact__2[[#This Row],[Unit_Price]]*Sales_Fact__2[[#This Row],[Quantity]]</f>
        <v>1707.86</v>
      </c>
      <c r="I985" s="9">
        <v>853.93</v>
      </c>
      <c r="J985" s="9">
        <f>Sales_Fact__2[[#This Row],[Unit_Price]]*Sales_Fact__2[[#This Row],[Quantity]]</f>
        <v>1707.86</v>
      </c>
      <c r="K985">
        <v>0.01</v>
      </c>
      <c r="L985" t="s">
        <v>1825</v>
      </c>
      <c r="M985" s="9">
        <v>1690.7814000000001</v>
      </c>
    </row>
    <row r="986" spans="1:13" x14ac:dyDescent="0.35">
      <c r="A986" t="s">
        <v>2809</v>
      </c>
      <c r="B986">
        <f t="shared" si="15"/>
        <v>2025</v>
      </c>
      <c r="C986" s="8">
        <v>45914</v>
      </c>
      <c r="D986" t="s">
        <v>1509</v>
      </c>
      <c r="E986" t="s">
        <v>1605</v>
      </c>
      <c r="F986" t="s">
        <v>1768</v>
      </c>
      <c r="G986" s="4">
        <v>4</v>
      </c>
      <c r="H986">
        <f>Sales_Fact__2[[#This Row],[Unit_Price]]*Sales_Fact__2[[#This Row],[Quantity]]</f>
        <v>1861.68</v>
      </c>
      <c r="I986" s="9">
        <v>465.42</v>
      </c>
      <c r="J986" s="9">
        <f>Sales_Fact__2[[#This Row],[Unit_Price]]*Sales_Fact__2[[#This Row],[Quantity]]</f>
        <v>1861.68</v>
      </c>
      <c r="K986">
        <v>0.26</v>
      </c>
      <c r="L986" t="s">
        <v>1828</v>
      </c>
      <c r="M986" s="9">
        <v>1377.6432</v>
      </c>
    </row>
    <row r="987" spans="1:13" x14ac:dyDescent="0.35">
      <c r="A987" t="s">
        <v>2810</v>
      </c>
      <c r="B987">
        <f t="shared" si="15"/>
        <v>2025</v>
      </c>
      <c r="C987" s="8">
        <v>45758</v>
      </c>
      <c r="D987" t="s">
        <v>207</v>
      </c>
      <c r="E987" t="s">
        <v>1545</v>
      </c>
      <c r="F987" t="s">
        <v>1791</v>
      </c>
      <c r="G987" s="4">
        <v>4</v>
      </c>
      <c r="H987">
        <f>Sales_Fact__2[[#This Row],[Unit_Price]]*Sales_Fact__2[[#This Row],[Quantity]]</f>
        <v>3521.04</v>
      </c>
      <c r="I987" s="9">
        <v>880.26</v>
      </c>
      <c r="J987" s="9">
        <f>Sales_Fact__2[[#This Row],[Unit_Price]]*Sales_Fact__2[[#This Row],[Quantity]]</f>
        <v>3521.04</v>
      </c>
      <c r="K987">
        <v>0.11</v>
      </c>
      <c r="L987" t="s">
        <v>1828</v>
      </c>
      <c r="M987" s="9">
        <v>3133.7256000000002</v>
      </c>
    </row>
    <row r="988" spans="1:13" x14ac:dyDescent="0.35">
      <c r="A988" t="s">
        <v>2811</v>
      </c>
      <c r="B988">
        <f t="shared" si="15"/>
        <v>2024</v>
      </c>
      <c r="C988" s="8">
        <v>45429</v>
      </c>
      <c r="D988" t="s">
        <v>1486</v>
      </c>
      <c r="E988" t="s">
        <v>1649</v>
      </c>
      <c r="F988" t="s">
        <v>1791</v>
      </c>
      <c r="G988" s="4">
        <v>3</v>
      </c>
      <c r="H988">
        <f>Sales_Fact__2[[#This Row],[Unit_Price]]*Sales_Fact__2[[#This Row],[Quantity]]</f>
        <v>1383.06</v>
      </c>
      <c r="I988" s="9">
        <v>461.02</v>
      </c>
      <c r="J988" s="9">
        <f>Sales_Fact__2[[#This Row],[Unit_Price]]*Sales_Fact__2[[#This Row],[Quantity]]</f>
        <v>1383.06</v>
      </c>
      <c r="K988">
        <v>0.28999999999999998</v>
      </c>
      <c r="L988" t="s">
        <v>1825</v>
      </c>
      <c r="M988" s="9">
        <v>981.97260000000006</v>
      </c>
    </row>
    <row r="989" spans="1:13" x14ac:dyDescent="0.35">
      <c r="A989" t="s">
        <v>2812</v>
      </c>
      <c r="B989">
        <f t="shared" si="15"/>
        <v>2024</v>
      </c>
      <c r="C989" s="8">
        <v>45578</v>
      </c>
      <c r="D989" t="s">
        <v>110</v>
      </c>
      <c r="E989" t="s">
        <v>1597</v>
      </c>
      <c r="F989" t="s">
        <v>1796</v>
      </c>
      <c r="G989" s="4">
        <v>1</v>
      </c>
      <c r="H989">
        <f>Sales_Fact__2[[#This Row],[Unit_Price]]*Sales_Fact__2[[#This Row],[Quantity]]</f>
        <v>531.99</v>
      </c>
      <c r="I989" s="9">
        <v>531.99</v>
      </c>
      <c r="J989" s="9">
        <f>Sales_Fact__2[[#This Row],[Unit_Price]]*Sales_Fact__2[[#This Row],[Quantity]]</f>
        <v>531.99</v>
      </c>
      <c r="K989">
        <v>0.17</v>
      </c>
      <c r="L989" t="s">
        <v>1825</v>
      </c>
      <c r="M989" s="9">
        <v>441.55169999999998</v>
      </c>
    </row>
    <row r="990" spans="1:13" x14ac:dyDescent="0.35">
      <c r="A990" t="s">
        <v>2813</v>
      </c>
      <c r="B990">
        <f t="shared" si="15"/>
        <v>2024</v>
      </c>
      <c r="C990" s="8">
        <v>45486</v>
      </c>
      <c r="D990" t="s">
        <v>27</v>
      </c>
      <c r="E990" t="s">
        <v>1641</v>
      </c>
      <c r="F990" t="s">
        <v>1806</v>
      </c>
      <c r="G990" s="4">
        <v>2</v>
      </c>
      <c r="H990">
        <f>Sales_Fact__2[[#This Row],[Unit_Price]]*Sales_Fact__2[[#This Row],[Quantity]]</f>
        <v>548.17999999999995</v>
      </c>
      <c r="I990" s="9">
        <v>274.08999999999997</v>
      </c>
      <c r="J990" s="9">
        <f>Sales_Fact__2[[#This Row],[Unit_Price]]*Sales_Fact__2[[#This Row],[Quantity]]</f>
        <v>548.17999999999995</v>
      </c>
      <c r="K990">
        <v>0.13</v>
      </c>
      <c r="L990" t="s">
        <v>1825</v>
      </c>
      <c r="M990" s="9">
        <v>476.91660000000002</v>
      </c>
    </row>
    <row r="991" spans="1:13" x14ac:dyDescent="0.35">
      <c r="A991" t="s">
        <v>2814</v>
      </c>
      <c r="B991">
        <f t="shared" si="15"/>
        <v>2025</v>
      </c>
      <c r="C991" s="8">
        <v>45694</v>
      </c>
      <c r="D991" t="s">
        <v>1370</v>
      </c>
      <c r="E991" t="s">
        <v>1723</v>
      </c>
      <c r="F991" t="s">
        <v>1788</v>
      </c>
      <c r="G991" s="4">
        <v>1</v>
      </c>
      <c r="H991">
        <f>Sales_Fact__2[[#This Row],[Unit_Price]]*Sales_Fact__2[[#This Row],[Quantity]]</f>
        <v>66.14</v>
      </c>
      <c r="I991" s="9">
        <v>66.14</v>
      </c>
      <c r="J991" s="9">
        <f>Sales_Fact__2[[#This Row],[Unit_Price]]*Sales_Fact__2[[#This Row],[Quantity]]</f>
        <v>66.14</v>
      </c>
      <c r="K991">
        <v>0.14000000000000001</v>
      </c>
      <c r="L991" t="s">
        <v>1828</v>
      </c>
      <c r="M991" s="9">
        <v>56.880400000000002</v>
      </c>
    </row>
    <row r="992" spans="1:13" x14ac:dyDescent="0.35">
      <c r="A992" t="s">
        <v>2815</v>
      </c>
      <c r="B992">
        <f t="shared" si="15"/>
        <v>2025</v>
      </c>
      <c r="C992" s="8">
        <v>45875</v>
      </c>
      <c r="D992" t="s">
        <v>280</v>
      </c>
      <c r="E992" t="s">
        <v>1587</v>
      </c>
      <c r="F992" t="s">
        <v>1785</v>
      </c>
      <c r="G992" s="4">
        <v>3</v>
      </c>
      <c r="H992">
        <f>Sales_Fact__2[[#This Row],[Unit_Price]]*Sales_Fact__2[[#This Row],[Quantity]]</f>
        <v>2867.46</v>
      </c>
      <c r="I992" s="9">
        <v>955.82</v>
      </c>
      <c r="J992" s="9">
        <f>Sales_Fact__2[[#This Row],[Unit_Price]]*Sales_Fact__2[[#This Row],[Quantity]]</f>
        <v>2867.46</v>
      </c>
      <c r="K992">
        <v>0.16</v>
      </c>
      <c r="L992" t="s">
        <v>1828</v>
      </c>
      <c r="M992" s="9">
        <v>2408.6664000000001</v>
      </c>
    </row>
    <row r="993" spans="1:13" x14ac:dyDescent="0.35">
      <c r="A993" t="s">
        <v>2816</v>
      </c>
      <c r="B993">
        <f t="shared" si="15"/>
        <v>2024</v>
      </c>
      <c r="C993" s="8">
        <v>45432</v>
      </c>
      <c r="D993" t="s">
        <v>1004</v>
      </c>
      <c r="E993" t="s">
        <v>1591</v>
      </c>
      <c r="F993" t="s">
        <v>1793</v>
      </c>
      <c r="G993" s="4">
        <v>1</v>
      </c>
      <c r="H993">
        <f>Sales_Fact__2[[#This Row],[Unit_Price]]*Sales_Fact__2[[#This Row],[Quantity]]</f>
        <v>904.92</v>
      </c>
      <c r="I993" s="9">
        <v>904.92</v>
      </c>
      <c r="J993" s="9">
        <f>Sales_Fact__2[[#This Row],[Unit_Price]]*Sales_Fact__2[[#This Row],[Quantity]]</f>
        <v>904.92</v>
      </c>
      <c r="K993">
        <v>0.13</v>
      </c>
      <c r="L993" t="s">
        <v>1823</v>
      </c>
      <c r="M993" s="9">
        <v>787.28039999999999</v>
      </c>
    </row>
    <row r="994" spans="1:13" x14ac:dyDescent="0.35">
      <c r="A994" t="s">
        <v>2817</v>
      </c>
      <c r="B994">
        <f t="shared" si="15"/>
        <v>2024</v>
      </c>
      <c r="C994" s="8">
        <v>45575</v>
      </c>
      <c r="D994" t="s">
        <v>8</v>
      </c>
      <c r="E994" t="s">
        <v>1627</v>
      </c>
      <c r="F994" t="s">
        <v>1778</v>
      </c>
      <c r="G994" s="4">
        <v>3</v>
      </c>
      <c r="H994">
        <f>Sales_Fact__2[[#This Row],[Unit_Price]]*Sales_Fact__2[[#This Row],[Quantity]]</f>
        <v>1470.06</v>
      </c>
      <c r="I994" s="9">
        <v>490.02</v>
      </c>
      <c r="J994" s="9">
        <f>Sales_Fact__2[[#This Row],[Unit_Price]]*Sales_Fact__2[[#This Row],[Quantity]]</f>
        <v>1470.06</v>
      </c>
      <c r="K994">
        <v>0.26</v>
      </c>
      <c r="L994" t="s">
        <v>1823</v>
      </c>
      <c r="M994" s="9">
        <v>1087.8444</v>
      </c>
    </row>
    <row r="995" spans="1:13" x14ac:dyDescent="0.35">
      <c r="A995" t="s">
        <v>2818</v>
      </c>
      <c r="B995">
        <f t="shared" si="15"/>
        <v>2024</v>
      </c>
      <c r="C995" s="8">
        <v>45340</v>
      </c>
      <c r="D995" t="s">
        <v>1135</v>
      </c>
      <c r="E995" t="s">
        <v>1585</v>
      </c>
      <c r="F995" t="s">
        <v>1775</v>
      </c>
      <c r="G995" s="4">
        <v>2</v>
      </c>
      <c r="H995">
        <f>Sales_Fact__2[[#This Row],[Unit_Price]]*Sales_Fact__2[[#This Row],[Quantity]]</f>
        <v>1915.08</v>
      </c>
      <c r="I995" s="9">
        <v>957.54</v>
      </c>
      <c r="J995" s="9">
        <f>Sales_Fact__2[[#This Row],[Unit_Price]]*Sales_Fact__2[[#This Row],[Quantity]]</f>
        <v>1915.08</v>
      </c>
      <c r="K995">
        <v>0.1</v>
      </c>
      <c r="L995" t="s">
        <v>1828</v>
      </c>
      <c r="M995" s="9">
        <v>1723.5719999999999</v>
      </c>
    </row>
    <row r="996" spans="1:13" x14ac:dyDescent="0.35">
      <c r="A996" t="s">
        <v>2819</v>
      </c>
      <c r="B996">
        <f t="shared" si="15"/>
        <v>2025</v>
      </c>
      <c r="C996" s="8">
        <v>45926</v>
      </c>
      <c r="D996" t="s">
        <v>1034</v>
      </c>
      <c r="E996" t="s">
        <v>1745</v>
      </c>
      <c r="F996" t="s">
        <v>1796</v>
      </c>
      <c r="G996" s="4">
        <v>2</v>
      </c>
      <c r="H996">
        <f>Sales_Fact__2[[#This Row],[Unit_Price]]*Sales_Fact__2[[#This Row],[Quantity]]</f>
        <v>628.79999999999995</v>
      </c>
      <c r="I996" s="9">
        <v>314.39999999999998</v>
      </c>
      <c r="J996" s="9">
        <f>Sales_Fact__2[[#This Row],[Unit_Price]]*Sales_Fact__2[[#This Row],[Quantity]]</f>
        <v>628.79999999999995</v>
      </c>
      <c r="K996">
        <v>7.0000000000000007E-2</v>
      </c>
      <c r="L996" t="s">
        <v>1825</v>
      </c>
      <c r="M996" s="9">
        <v>584.78399999999988</v>
      </c>
    </row>
    <row r="997" spans="1:13" x14ac:dyDescent="0.35">
      <c r="A997" t="s">
        <v>2820</v>
      </c>
      <c r="B997">
        <f t="shared" si="15"/>
        <v>2024</v>
      </c>
      <c r="C997" s="8">
        <v>45373</v>
      </c>
      <c r="D997" t="s">
        <v>1228</v>
      </c>
      <c r="E997" t="s">
        <v>1595</v>
      </c>
      <c r="F997" t="s">
        <v>1775</v>
      </c>
      <c r="G997" s="4">
        <v>3</v>
      </c>
      <c r="H997">
        <f>Sales_Fact__2[[#This Row],[Unit_Price]]*Sales_Fact__2[[#This Row],[Quantity]]</f>
        <v>1440.33</v>
      </c>
      <c r="I997" s="9">
        <v>480.11</v>
      </c>
      <c r="J997" s="9">
        <f>Sales_Fact__2[[#This Row],[Unit_Price]]*Sales_Fact__2[[#This Row],[Quantity]]</f>
        <v>1440.33</v>
      </c>
      <c r="K997">
        <v>0.11</v>
      </c>
      <c r="L997" t="s">
        <v>1825</v>
      </c>
      <c r="M997" s="9">
        <v>1281.8937000000001</v>
      </c>
    </row>
    <row r="998" spans="1:13" x14ac:dyDescent="0.35">
      <c r="A998" t="s">
        <v>2821</v>
      </c>
      <c r="B998">
        <f t="shared" si="15"/>
        <v>2024</v>
      </c>
      <c r="C998" s="8">
        <v>45579</v>
      </c>
      <c r="D998" t="s">
        <v>1210</v>
      </c>
      <c r="E998" t="s">
        <v>1643</v>
      </c>
      <c r="F998" t="s">
        <v>1775</v>
      </c>
      <c r="G998" s="4">
        <v>4</v>
      </c>
      <c r="H998">
        <f>Sales_Fact__2[[#This Row],[Unit_Price]]*Sales_Fact__2[[#This Row],[Quantity]]</f>
        <v>3306.2</v>
      </c>
      <c r="I998" s="9">
        <v>826.55</v>
      </c>
      <c r="J998" s="9">
        <f>Sales_Fact__2[[#This Row],[Unit_Price]]*Sales_Fact__2[[#This Row],[Quantity]]</f>
        <v>3306.2</v>
      </c>
      <c r="K998">
        <v>0.28000000000000003</v>
      </c>
      <c r="L998" t="s">
        <v>1823</v>
      </c>
      <c r="M998" s="9">
        <v>2380.4639999999999</v>
      </c>
    </row>
    <row r="999" spans="1:13" x14ac:dyDescent="0.35">
      <c r="A999" t="s">
        <v>2822</v>
      </c>
      <c r="B999">
        <f t="shared" si="15"/>
        <v>2025</v>
      </c>
      <c r="C999" s="8">
        <v>45805</v>
      </c>
      <c r="D999" t="s">
        <v>624</v>
      </c>
      <c r="E999" t="s">
        <v>1601</v>
      </c>
      <c r="F999" t="s">
        <v>1765</v>
      </c>
      <c r="G999" s="4">
        <v>3</v>
      </c>
      <c r="H999">
        <f>Sales_Fact__2[[#This Row],[Unit_Price]]*Sales_Fact__2[[#This Row],[Quantity]]</f>
        <v>1590.5099999999998</v>
      </c>
      <c r="I999" s="9">
        <v>530.16999999999996</v>
      </c>
      <c r="J999" s="9">
        <f>Sales_Fact__2[[#This Row],[Unit_Price]]*Sales_Fact__2[[#This Row],[Quantity]]</f>
        <v>1590.5099999999998</v>
      </c>
      <c r="K999">
        <v>0.18</v>
      </c>
      <c r="L999" t="s">
        <v>1825</v>
      </c>
      <c r="M999" s="9">
        <v>1304.2182</v>
      </c>
    </row>
    <row r="1000" spans="1:13" x14ac:dyDescent="0.35">
      <c r="A1000" t="s">
        <v>2823</v>
      </c>
      <c r="B1000">
        <f t="shared" si="15"/>
        <v>2024</v>
      </c>
      <c r="C1000" s="8">
        <v>45522</v>
      </c>
      <c r="D1000" t="s">
        <v>1265</v>
      </c>
      <c r="E1000" t="s">
        <v>1615</v>
      </c>
      <c r="F1000" t="s">
        <v>1806</v>
      </c>
      <c r="G1000" s="4">
        <v>3</v>
      </c>
      <c r="H1000">
        <f>Sales_Fact__2[[#This Row],[Unit_Price]]*Sales_Fact__2[[#This Row],[Quantity]]</f>
        <v>1008.51</v>
      </c>
      <c r="I1000" s="9">
        <v>336.17</v>
      </c>
      <c r="J1000" s="9">
        <f>Sales_Fact__2[[#This Row],[Unit_Price]]*Sales_Fact__2[[#This Row],[Quantity]]</f>
        <v>1008.51</v>
      </c>
      <c r="K1000">
        <v>0.04</v>
      </c>
      <c r="L1000" t="s">
        <v>1828</v>
      </c>
      <c r="M1000" s="9">
        <v>968.16959999999995</v>
      </c>
    </row>
    <row r="1001" spans="1:13" x14ac:dyDescent="0.35">
      <c r="A1001" t="s">
        <v>2824</v>
      </c>
      <c r="B1001">
        <f t="shared" si="15"/>
        <v>2024</v>
      </c>
      <c r="C1001" s="8">
        <v>45304</v>
      </c>
      <c r="D1001" t="s">
        <v>1306</v>
      </c>
      <c r="E1001" t="s">
        <v>1709</v>
      </c>
      <c r="F1001" t="s">
        <v>1781</v>
      </c>
      <c r="G1001" s="4">
        <v>4</v>
      </c>
      <c r="H1001">
        <f>Sales_Fact__2[[#This Row],[Unit_Price]]*Sales_Fact__2[[#This Row],[Quantity]]</f>
        <v>90.04</v>
      </c>
      <c r="I1001" s="9">
        <v>22.51</v>
      </c>
      <c r="J1001" s="9">
        <f>Sales_Fact__2[[#This Row],[Unit_Price]]*Sales_Fact__2[[#This Row],[Quantity]]</f>
        <v>90.04</v>
      </c>
      <c r="K1001">
        <v>0.27</v>
      </c>
      <c r="L1001" t="s">
        <v>1825</v>
      </c>
      <c r="M1001" s="9">
        <v>65.729200000000006</v>
      </c>
    </row>
    <row r="1002" spans="1:13" x14ac:dyDescent="0.35">
      <c r="A1002" t="s">
        <v>2825</v>
      </c>
      <c r="B1002">
        <f t="shared" si="15"/>
        <v>2024</v>
      </c>
      <c r="C1002" s="8">
        <v>45456</v>
      </c>
      <c r="D1002" t="s">
        <v>624</v>
      </c>
      <c r="E1002" t="s">
        <v>1665</v>
      </c>
      <c r="F1002" t="s">
        <v>1760</v>
      </c>
      <c r="G1002" s="4">
        <v>2</v>
      </c>
      <c r="H1002">
        <f>Sales_Fact__2[[#This Row],[Unit_Price]]*Sales_Fact__2[[#This Row],[Quantity]]</f>
        <v>1819.02</v>
      </c>
      <c r="I1002" s="9">
        <v>909.51</v>
      </c>
      <c r="J1002" s="9">
        <f>Sales_Fact__2[[#This Row],[Unit_Price]]*Sales_Fact__2[[#This Row],[Quantity]]</f>
        <v>1819.02</v>
      </c>
      <c r="K1002">
        <v>0.27</v>
      </c>
      <c r="L1002" t="s">
        <v>1823</v>
      </c>
      <c r="M1002" s="9">
        <v>1327.8846000000001</v>
      </c>
    </row>
    <row r="1003" spans="1:13" x14ac:dyDescent="0.35">
      <c r="A1003" t="s">
        <v>2826</v>
      </c>
      <c r="B1003">
        <f t="shared" si="15"/>
        <v>2025</v>
      </c>
      <c r="C1003" s="8">
        <v>45776</v>
      </c>
      <c r="D1003" t="s">
        <v>197</v>
      </c>
      <c r="E1003" t="s">
        <v>1685</v>
      </c>
      <c r="F1003" t="s">
        <v>1798</v>
      </c>
      <c r="G1003" s="4">
        <v>4</v>
      </c>
      <c r="H1003">
        <f>Sales_Fact__2[[#This Row],[Unit_Price]]*Sales_Fact__2[[#This Row],[Quantity]]</f>
        <v>2375.36</v>
      </c>
      <c r="I1003" s="9">
        <v>593.84</v>
      </c>
      <c r="J1003" s="9">
        <f>Sales_Fact__2[[#This Row],[Unit_Price]]*Sales_Fact__2[[#This Row],[Quantity]]</f>
        <v>2375.36</v>
      </c>
      <c r="K1003">
        <v>0.24</v>
      </c>
      <c r="L1003" t="s">
        <v>1825</v>
      </c>
      <c r="M1003" s="9">
        <v>1805.2736</v>
      </c>
    </row>
    <row r="1004" spans="1:13" x14ac:dyDescent="0.35">
      <c r="A1004" t="s">
        <v>2827</v>
      </c>
      <c r="B1004">
        <f t="shared" si="15"/>
        <v>2024</v>
      </c>
      <c r="C1004" s="8">
        <v>45566</v>
      </c>
      <c r="D1004" t="s">
        <v>383</v>
      </c>
      <c r="E1004" t="s">
        <v>1693</v>
      </c>
      <c r="F1004" t="s">
        <v>1788</v>
      </c>
      <c r="G1004" s="4">
        <v>3</v>
      </c>
      <c r="H1004">
        <f>Sales_Fact__2[[#This Row],[Unit_Price]]*Sales_Fact__2[[#This Row],[Quantity]]</f>
        <v>2727.33</v>
      </c>
      <c r="I1004" s="9">
        <v>909.11</v>
      </c>
      <c r="J1004" s="9">
        <f>Sales_Fact__2[[#This Row],[Unit_Price]]*Sales_Fact__2[[#This Row],[Quantity]]</f>
        <v>2727.33</v>
      </c>
      <c r="K1004">
        <v>0.23</v>
      </c>
      <c r="L1004" t="s">
        <v>1828</v>
      </c>
      <c r="M1004" s="9">
        <v>2100.0441000000001</v>
      </c>
    </row>
    <row r="1005" spans="1:13" x14ac:dyDescent="0.35">
      <c r="A1005" t="s">
        <v>2828</v>
      </c>
      <c r="B1005">
        <f t="shared" si="15"/>
        <v>2024</v>
      </c>
      <c r="C1005" s="8">
        <v>45542</v>
      </c>
      <c r="D1005" t="s">
        <v>1242</v>
      </c>
      <c r="E1005" t="s">
        <v>1595</v>
      </c>
      <c r="F1005" t="s">
        <v>1756</v>
      </c>
      <c r="G1005" s="4">
        <v>4</v>
      </c>
      <c r="H1005">
        <f>Sales_Fact__2[[#This Row],[Unit_Price]]*Sales_Fact__2[[#This Row],[Quantity]]</f>
        <v>3987.4</v>
      </c>
      <c r="I1005" s="9">
        <v>996.85</v>
      </c>
      <c r="J1005" s="9">
        <f>Sales_Fact__2[[#This Row],[Unit_Price]]*Sales_Fact__2[[#This Row],[Quantity]]</f>
        <v>3987.4</v>
      </c>
      <c r="K1005">
        <v>0.24</v>
      </c>
      <c r="L1005" t="s">
        <v>1825</v>
      </c>
      <c r="M1005" s="9">
        <v>3030.424</v>
      </c>
    </row>
    <row r="1006" spans="1:13" x14ac:dyDescent="0.35">
      <c r="A1006" t="s">
        <v>2829</v>
      </c>
      <c r="B1006">
        <f t="shared" si="15"/>
        <v>2025</v>
      </c>
      <c r="C1006" s="8">
        <v>45834</v>
      </c>
      <c r="D1006" t="s">
        <v>947</v>
      </c>
      <c r="E1006" t="s">
        <v>1542</v>
      </c>
      <c r="F1006" t="s">
        <v>1806</v>
      </c>
      <c r="G1006" s="4">
        <v>1</v>
      </c>
      <c r="H1006">
        <f>Sales_Fact__2[[#This Row],[Unit_Price]]*Sales_Fact__2[[#This Row],[Quantity]]</f>
        <v>522.69000000000005</v>
      </c>
      <c r="I1006" s="9">
        <v>522.69000000000005</v>
      </c>
      <c r="J1006" s="9">
        <f>Sales_Fact__2[[#This Row],[Unit_Price]]*Sales_Fact__2[[#This Row],[Quantity]]</f>
        <v>522.69000000000005</v>
      </c>
      <c r="K1006">
        <v>0.06</v>
      </c>
      <c r="L1006" t="s">
        <v>1828</v>
      </c>
      <c r="M1006" s="9">
        <v>491.32860000000011</v>
      </c>
    </row>
    <row r="1007" spans="1:13" x14ac:dyDescent="0.35">
      <c r="A1007" t="s">
        <v>2830</v>
      </c>
      <c r="B1007">
        <f t="shared" si="15"/>
        <v>2024</v>
      </c>
      <c r="C1007" s="8">
        <v>45405</v>
      </c>
      <c r="D1007" t="s">
        <v>636</v>
      </c>
      <c r="E1007" t="s">
        <v>1655</v>
      </c>
      <c r="F1007" t="s">
        <v>1765</v>
      </c>
      <c r="G1007" s="4">
        <v>3</v>
      </c>
      <c r="H1007">
        <f>Sales_Fact__2[[#This Row],[Unit_Price]]*Sales_Fact__2[[#This Row],[Quantity]]</f>
        <v>783.15000000000009</v>
      </c>
      <c r="I1007" s="9">
        <v>261.05</v>
      </c>
      <c r="J1007" s="9">
        <f>Sales_Fact__2[[#This Row],[Unit_Price]]*Sales_Fact__2[[#This Row],[Quantity]]</f>
        <v>783.15000000000009</v>
      </c>
      <c r="K1007">
        <v>0.12</v>
      </c>
      <c r="L1007" t="s">
        <v>1825</v>
      </c>
      <c r="M1007" s="9">
        <v>689.17200000000014</v>
      </c>
    </row>
    <row r="1008" spans="1:13" x14ac:dyDescent="0.35">
      <c r="A1008" t="s">
        <v>2831</v>
      </c>
      <c r="B1008">
        <f t="shared" si="15"/>
        <v>2025</v>
      </c>
      <c r="C1008" s="8">
        <v>45918</v>
      </c>
      <c r="D1008" t="s">
        <v>313</v>
      </c>
      <c r="E1008" t="s">
        <v>1593</v>
      </c>
      <c r="F1008" t="s">
        <v>1806</v>
      </c>
      <c r="G1008" s="4">
        <v>3</v>
      </c>
      <c r="H1008">
        <f>Sales_Fact__2[[#This Row],[Unit_Price]]*Sales_Fact__2[[#This Row],[Quantity]]</f>
        <v>1934.19</v>
      </c>
      <c r="I1008" s="9">
        <v>644.73</v>
      </c>
      <c r="J1008" s="9">
        <f>Sales_Fact__2[[#This Row],[Unit_Price]]*Sales_Fact__2[[#This Row],[Quantity]]</f>
        <v>1934.19</v>
      </c>
      <c r="K1008">
        <v>0.01</v>
      </c>
      <c r="L1008" t="s">
        <v>1828</v>
      </c>
      <c r="M1008" s="9">
        <v>1914.8480999999999</v>
      </c>
    </row>
    <row r="1009" spans="1:13" x14ac:dyDescent="0.35">
      <c r="A1009" t="s">
        <v>2832</v>
      </c>
      <c r="B1009">
        <f t="shared" si="15"/>
        <v>2023</v>
      </c>
      <c r="C1009" s="8">
        <v>45217</v>
      </c>
      <c r="D1009" t="s">
        <v>647</v>
      </c>
      <c r="E1009" t="s">
        <v>1697</v>
      </c>
      <c r="F1009" t="s">
        <v>1760</v>
      </c>
      <c r="G1009" s="4">
        <v>2</v>
      </c>
      <c r="H1009">
        <f>Sales_Fact__2[[#This Row],[Unit_Price]]*Sales_Fact__2[[#This Row],[Quantity]]</f>
        <v>1083.04</v>
      </c>
      <c r="I1009" s="9">
        <v>541.52</v>
      </c>
      <c r="J1009" s="9">
        <f>Sales_Fact__2[[#This Row],[Unit_Price]]*Sales_Fact__2[[#This Row],[Quantity]]</f>
        <v>1083.04</v>
      </c>
      <c r="K1009">
        <v>0.26</v>
      </c>
      <c r="L1009" t="s">
        <v>1825</v>
      </c>
      <c r="M1009" s="9">
        <v>801.44960000000003</v>
      </c>
    </row>
    <row r="1010" spans="1:13" x14ac:dyDescent="0.35">
      <c r="A1010" t="s">
        <v>2833</v>
      </c>
      <c r="B1010">
        <f t="shared" si="15"/>
        <v>2023</v>
      </c>
      <c r="C1010" s="8">
        <v>45259</v>
      </c>
      <c r="D1010" t="s">
        <v>1321</v>
      </c>
      <c r="E1010" t="s">
        <v>1673</v>
      </c>
      <c r="F1010" t="s">
        <v>1788</v>
      </c>
      <c r="G1010" s="4">
        <v>1</v>
      </c>
      <c r="H1010">
        <f>Sales_Fact__2[[#This Row],[Unit_Price]]*Sales_Fact__2[[#This Row],[Quantity]]</f>
        <v>395.18</v>
      </c>
      <c r="I1010" s="9">
        <v>395.18</v>
      </c>
      <c r="J1010" s="9">
        <f>Sales_Fact__2[[#This Row],[Unit_Price]]*Sales_Fact__2[[#This Row],[Quantity]]</f>
        <v>395.18</v>
      </c>
      <c r="K1010">
        <v>0.09</v>
      </c>
      <c r="L1010" t="s">
        <v>1825</v>
      </c>
      <c r="M1010" s="9">
        <v>359.61380000000003</v>
      </c>
    </row>
    <row r="1011" spans="1:13" x14ac:dyDescent="0.35">
      <c r="A1011" t="s">
        <v>2834</v>
      </c>
      <c r="B1011">
        <f t="shared" si="15"/>
        <v>2025</v>
      </c>
      <c r="C1011" s="8">
        <v>45740</v>
      </c>
      <c r="D1011" t="s">
        <v>355</v>
      </c>
      <c r="E1011" t="s">
        <v>1561</v>
      </c>
      <c r="F1011" t="s">
        <v>1781</v>
      </c>
      <c r="G1011" s="4">
        <v>4</v>
      </c>
      <c r="H1011">
        <f>Sales_Fact__2[[#This Row],[Unit_Price]]*Sales_Fact__2[[#This Row],[Quantity]]</f>
        <v>225.48</v>
      </c>
      <c r="I1011" s="9">
        <v>56.37</v>
      </c>
      <c r="J1011" s="9">
        <f>Sales_Fact__2[[#This Row],[Unit_Price]]*Sales_Fact__2[[#This Row],[Quantity]]</f>
        <v>225.48</v>
      </c>
      <c r="K1011">
        <v>0.17</v>
      </c>
      <c r="L1011" t="s">
        <v>1823</v>
      </c>
      <c r="M1011" s="9">
        <v>187.14840000000001</v>
      </c>
    </row>
    <row r="1012" spans="1:13" x14ac:dyDescent="0.35">
      <c r="A1012" t="s">
        <v>2835</v>
      </c>
      <c r="B1012">
        <f t="shared" si="15"/>
        <v>2025</v>
      </c>
      <c r="C1012" s="8">
        <v>45908</v>
      </c>
      <c r="D1012" t="s">
        <v>680</v>
      </c>
      <c r="E1012" t="s">
        <v>1705</v>
      </c>
      <c r="F1012" t="s">
        <v>1785</v>
      </c>
      <c r="G1012" s="4">
        <v>4</v>
      </c>
      <c r="H1012">
        <f>Sales_Fact__2[[#This Row],[Unit_Price]]*Sales_Fact__2[[#This Row],[Quantity]]</f>
        <v>810.36</v>
      </c>
      <c r="I1012" s="9">
        <v>202.59</v>
      </c>
      <c r="J1012" s="9">
        <f>Sales_Fact__2[[#This Row],[Unit_Price]]*Sales_Fact__2[[#This Row],[Quantity]]</f>
        <v>810.36</v>
      </c>
      <c r="K1012">
        <v>0.06</v>
      </c>
      <c r="L1012" t="s">
        <v>1828</v>
      </c>
      <c r="M1012" s="9">
        <v>761.73839999999996</v>
      </c>
    </row>
    <row r="1013" spans="1:13" x14ac:dyDescent="0.35">
      <c r="A1013" t="s">
        <v>2836</v>
      </c>
      <c r="B1013">
        <f t="shared" si="15"/>
        <v>2024</v>
      </c>
      <c r="C1013" s="8">
        <v>45601</v>
      </c>
      <c r="D1013" t="s">
        <v>27</v>
      </c>
      <c r="E1013" t="s">
        <v>1709</v>
      </c>
      <c r="F1013" t="s">
        <v>1772</v>
      </c>
      <c r="G1013" s="4">
        <v>2</v>
      </c>
      <c r="H1013">
        <f>Sales_Fact__2[[#This Row],[Unit_Price]]*Sales_Fact__2[[#This Row],[Quantity]]</f>
        <v>716.72</v>
      </c>
      <c r="I1013" s="9">
        <v>358.36</v>
      </c>
      <c r="J1013" s="9">
        <f>Sales_Fact__2[[#This Row],[Unit_Price]]*Sales_Fact__2[[#This Row],[Quantity]]</f>
        <v>716.72</v>
      </c>
      <c r="K1013">
        <v>0.05</v>
      </c>
      <c r="L1013" t="s">
        <v>1825</v>
      </c>
      <c r="M1013" s="9">
        <v>680.88400000000001</v>
      </c>
    </row>
    <row r="1014" spans="1:13" x14ac:dyDescent="0.35">
      <c r="A1014" t="s">
        <v>2837</v>
      </c>
      <c r="B1014">
        <f t="shared" si="15"/>
        <v>2024</v>
      </c>
      <c r="C1014" s="8">
        <v>45535</v>
      </c>
      <c r="D1014" t="s">
        <v>263</v>
      </c>
      <c r="E1014" t="s">
        <v>1621</v>
      </c>
      <c r="F1014" t="s">
        <v>1809</v>
      </c>
      <c r="G1014" s="4">
        <v>4</v>
      </c>
      <c r="H1014">
        <f>Sales_Fact__2[[#This Row],[Unit_Price]]*Sales_Fact__2[[#This Row],[Quantity]]</f>
        <v>342.48</v>
      </c>
      <c r="I1014" s="9">
        <v>85.62</v>
      </c>
      <c r="J1014" s="9">
        <f>Sales_Fact__2[[#This Row],[Unit_Price]]*Sales_Fact__2[[#This Row],[Quantity]]</f>
        <v>342.48</v>
      </c>
      <c r="K1014">
        <v>0.28000000000000003</v>
      </c>
      <c r="L1014" t="s">
        <v>1828</v>
      </c>
      <c r="M1014" s="9">
        <v>246.5856</v>
      </c>
    </row>
    <row r="1015" spans="1:13" x14ac:dyDescent="0.35">
      <c r="A1015" t="s">
        <v>2838</v>
      </c>
      <c r="B1015">
        <f t="shared" si="15"/>
        <v>2024</v>
      </c>
      <c r="C1015" s="8">
        <v>45459</v>
      </c>
      <c r="D1015" t="s">
        <v>609</v>
      </c>
      <c r="E1015" t="s">
        <v>1559</v>
      </c>
      <c r="F1015" t="s">
        <v>1806</v>
      </c>
      <c r="G1015" s="4">
        <v>4</v>
      </c>
      <c r="H1015">
        <f>Sales_Fact__2[[#This Row],[Unit_Price]]*Sales_Fact__2[[#This Row],[Quantity]]</f>
        <v>3717.04</v>
      </c>
      <c r="I1015" s="9">
        <v>929.26</v>
      </c>
      <c r="J1015" s="9">
        <f>Sales_Fact__2[[#This Row],[Unit_Price]]*Sales_Fact__2[[#This Row],[Quantity]]</f>
        <v>3717.04</v>
      </c>
      <c r="K1015">
        <v>0.23</v>
      </c>
      <c r="L1015" t="s">
        <v>1825</v>
      </c>
      <c r="M1015" s="9">
        <v>2862.1208000000001</v>
      </c>
    </row>
    <row r="1016" spans="1:13" x14ac:dyDescent="0.35">
      <c r="A1016" t="s">
        <v>2839</v>
      </c>
      <c r="B1016">
        <f t="shared" si="15"/>
        <v>2025</v>
      </c>
      <c r="C1016" s="8">
        <v>45681</v>
      </c>
      <c r="D1016" t="s">
        <v>974</v>
      </c>
      <c r="E1016" t="s">
        <v>1667</v>
      </c>
      <c r="F1016" t="s">
        <v>1796</v>
      </c>
      <c r="G1016" s="4">
        <v>2</v>
      </c>
      <c r="H1016">
        <f>Sales_Fact__2[[#This Row],[Unit_Price]]*Sales_Fact__2[[#This Row],[Quantity]]</f>
        <v>185.28</v>
      </c>
      <c r="I1016" s="9">
        <v>92.64</v>
      </c>
      <c r="J1016" s="9">
        <f>Sales_Fact__2[[#This Row],[Unit_Price]]*Sales_Fact__2[[#This Row],[Quantity]]</f>
        <v>185.28</v>
      </c>
      <c r="K1016">
        <v>0.14000000000000001</v>
      </c>
      <c r="L1016" t="s">
        <v>1828</v>
      </c>
      <c r="M1016" s="9">
        <v>159.3408</v>
      </c>
    </row>
    <row r="1017" spans="1:13" x14ac:dyDescent="0.35">
      <c r="A1017" t="s">
        <v>2840</v>
      </c>
      <c r="B1017">
        <f t="shared" si="15"/>
        <v>2025</v>
      </c>
      <c r="C1017" s="8">
        <v>45725</v>
      </c>
      <c r="D1017" t="s">
        <v>793</v>
      </c>
      <c r="E1017" t="s">
        <v>1671</v>
      </c>
      <c r="F1017" t="s">
        <v>1768</v>
      </c>
      <c r="G1017" s="4">
        <v>4</v>
      </c>
      <c r="H1017">
        <f>Sales_Fact__2[[#This Row],[Unit_Price]]*Sales_Fact__2[[#This Row],[Quantity]]</f>
        <v>556.20000000000005</v>
      </c>
      <c r="I1017" s="9">
        <v>139.05000000000001</v>
      </c>
      <c r="J1017" s="9">
        <f>Sales_Fact__2[[#This Row],[Unit_Price]]*Sales_Fact__2[[#This Row],[Quantity]]</f>
        <v>556.20000000000005</v>
      </c>
      <c r="K1017">
        <v>0.28999999999999998</v>
      </c>
      <c r="L1017" t="s">
        <v>1828</v>
      </c>
      <c r="M1017" s="9">
        <v>394.90199999999999</v>
      </c>
    </row>
    <row r="1018" spans="1:13" x14ac:dyDescent="0.35">
      <c r="A1018" t="s">
        <v>2841</v>
      </c>
      <c r="B1018">
        <f t="shared" si="15"/>
        <v>2024</v>
      </c>
      <c r="C1018" s="8">
        <v>45461</v>
      </c>
      <c r="D1018" t="s">
        <v>474</v>
      </c>
      <c r="E1018" t="s">
        <v>1653</v>
      </c>
      <c r="F1018" t="s">
        <v>1768</v>
      </c>
      <c r="G1018" s="4">
        <v>3</v>
      </c>
      <c r="H1018">
        <f>Sales_Fact__2[[#This Row],[Unit_Price]]*Sales_Fact__2[[#This Row],[Quantity]]</f>
        <v>467.61</v>
      </c>
      <c r="I1018" s="9">
        <v>155.87</v>
      </c>
      <c r="J1018" s="9">
        <f>Sales_Fact__2[[#This Row],[Unit_Price]]*Sales_Fact__2[[#This Row],[Quantity]]</f>
        <v>467.61</v>
      </c>
      <c r="K1018">
        <v>0.03</v>
      </c>
      <c r="L1018" t="s">
        <v>1828</v>
      </c>
      <c r="M1018" s="9">
        <v>453.58170000000001</v>
      </c>
    </row>
    <row r="1019" spans="1:13" x14ac:dyDescent="0.35">
      <c r="A1019" t="s">
        <v>2842</v>
      </c>
      <c r="B1019">
        <f t="shared" si="15"/>
        <v>2025</v>
      </c>
      <c r="C1019" s="8">
        <v>45837</v>
      </c>
      <c r="D1019" t="s">
        <v>1367</v>
      </c>
      <c r="E1019" t="s">
        <v>1615</v>
      </c>
      <c r="F1019" t="s">
        <v>1803</v>
      </c>
      <c r="G1019" s="4">
        <v>4</v>
      </c>
      <c r="H1019">
        <f>Sales_Fact__2[[#This Row],[Unit_Price]]*Sales_Fact__2[[#This Row],[Quantity]]</f>
        <v>461.68</v>
      </c>
      <c r="I1019" s="9">
        <v>115.42</v>
      </c>
      <c r="J1019" s="9">
        <f>Sales_Fact__2[[#This Row],[Unit_Price]]*Sales_Fact__2[[#This Row],[Quantity]]</f>
        <v>461.68</v>
      </c>
      <c r="K1019">
        <v>0.03</v>
      </c>
      <c r="L1019" t="s">
        <v>1828</v>
      </c>
      <c r="M1019" s="9">
        <v>447.82960000000003</v>
      </c>
    </row>
    <row r="1020" spans="1:13" x14ac:dyDescent="0.35">
      <c r="A1020" t="s">
        <v>2843</v>
      </c>
      <c r="B1020">
        <f t="shared" si="15"/>
        <v>2025</v>
      </c>
      <c r="C1020" s="8">
        <v>45823</v>
      </c>
      <c r="D1020" t="s">
        <v>421</v>
      </c>
      <c r="E1020" t="s">
        <v>1651</v>
      </c>
      <c r="F1020" t="s">
        <v>1775</v>
      </c>
      <c r="G1020" s="4">
        <v>3</v>
      </c>
      <c r="H1020">
        <f>Sales_Fact__2[[#This Row],[Unit_Price]]*Sales_Fact__2[[#This Row],[Quantity]]</f>
        <v>1780.8600000000001</v>
      </c>
      <c r="I1020" s="9">
        <v>593.62</v>
      </c>
      <c r="J1020" s="9">
        <f>Sales_Fact__2[[#This Row],[Unit_Price]]*Sales_Fact__2[[#This Row],[Quantity]]</f>
        <v>1780.8600000000001</v>
      </c>
      <c r="K1020">
        <v>0.08</v>
      </c>
      <c r="L1020" t="s">
        <v>1823</v>
      </c>
      <c r="M1020" s="9">
        <v>1638.3912</v>
      </c>
    </row>
    <row r="1021" spans="1:13" x14ac:dyDescent="0.35">
      <c r="A1021" t="s">
        <v>2844</v>
      </c>
      <c r="B1021">
        <f t="shared" si="15"/>
        <v>2025</v>
      </c>
      <c r="C1021" s="8">
        <v>45733</v>
      </c>
      <c r="D1021" t="s">
        <v>1106</v>
      </c>
      <c r="E1021" t="s">
        <v>1637</v>
      </c>
      <c r="F1021" t="s">
        <v>1768</v>
      </c>
      <c r="G1021" s="4">
        <v>2</v>
      </c>
      <c r="H1021">
        <f>Sales_Fact__2[[#This Row],[Unit_Price]]*Sales_Fact__2[[#This Row],[Quantity]]</f>
        <v>1650.08</v>
      </c>
      <c r="I1021" s="9">
        <v>825.04</v>
      </c>
      <c r="J1021" s="9">
        <f>Sales_Fact__2[[#This Row],[Unit_Price]]*Sales_Fact__2[[#This Row],[Quantity]]</f>
        <v>1650.08</v>
      </c>
      <c r="K1021">
        <v>0.2</v>
      </c>
      <c r="L1021" t="s">
        <v>1823</v>
      </c>
      <c r="M1021" s="9">
        <v>1320.0640000000001</v>
      </c>
    </row>
    <row r="1022" spans="1:13" x14ac:dyDescent="0.35">
      <c r="A1022" t="s">
        <v>2845</v>
      </c>
      <c r="B1022">
        <f t="shared" si="15"/>
        <v>2024</v>
      </c>
      <c r="C1022" s="8">
        <v>45322</v>
      </c>
      <c r="D1022" t="s">
        <v>1430</v>
      </c>
      <c r="E1022" t="s">
        <v>1597</v>
      </c>
      <c r="F1022" t="s">
        <v>1796</v>
      </c>
      <c r="G1022" s="4">
        <v>1</v>
      </c>
      <c r="H1022">
        <f>Sales_Fact__2[[#This Row],[Unit_Price]]*Sales_Fact__2[[#This Row],[Quantity]]</f>
        <v>963.76</v>
      </c>
      <c r="I1022" s="9">
        <v>963.76</v>
      </c>
      <c r="J1022" s="9">
        <f>Sales_Fact__2[[#This Row],[Unit_Price]]*Sales_Fact__2[[#This Row],[Quantity]]</f>
        <v>963.76</v>
      </c>
      <c r="K1022">
        <v>0.14000000000000001</v>
      </c>
      <c r="L1022" t="s">
        <v>1825</v>
      </c>
      <c r="M1022" s="9">
        <v>828.83360000000005</v>
      </c>
    </row>
    <row r="1023" spans="1:13" x14ac:dyDescent="0.35">
      <c r="A1023" t="s">
        <v>2846</v>
      </c>
      <c r="B1023">
        <f t="shared" si="15"/>
        <v>2024</v>
      </c>
      <c r="C1023" s="8">
        <v>45415</v>
      </c>
      <c r="D1023" t="s">
        <v>925</v>
      </c>
      <c r="E1023" t="s">
        <v>1657</v>
      </c>
      <c r="F1023" t="s">
        <v>1775</v>
      </c>
      <c r="G1023" s="4">
        <v>1</v>
      </c>
      <c r="H1023">
        <f>Sales_Fact__2[[#This Row],[Unit_Price]]*Sales_Fact__2[[#This Row],[Quantity]]</f>
        <v>238.24</v>
      </c>
      <c r="I1023" s="9">
        <v>238.24</v>
      </c>
      <c r="J1023" s="9">
        <f>Sales_Fact__2[[#This Row],[Unit_Price]]*Sales_Fact__2[[#This Row],[Quantity]]</f>
        <v>238.24</v>
      </c>
      <c r="K1023">
        <v>0.12</v>
      </c>
      <c r="L1023" t="s">
        <v>1825</v>
      </c>
      <c r="M1023" s="9">
        <v>209.65119999999999</v>
      </c>
    </row>
    <row r="1024" spans="1:13" x14ac:dyDescent="0.35">
      <c r="A1024" t="s">
        <v>2847</v>
      </c>
      <c r="B1024">
        <f t="shared" si="15"/>
        <v>2024</v>
      </c>
      <c r="C1024" s="8">
        <v>45644</v>
      </c>
      <c r="D1024" t="s">
        <v>1410</v>
      </c>
      <c r="E1024" t="s">
        <v>1711</v>
      </c>
      <c r="F1024" t="s">
        <v>1803</v>
      </c>
      <c r="G1024" s="4">
        <v>1</v>
      </c>
      <c r="H1024">
        <f>Sales_Fact__2[[#This Row],[Unit_Price]]*Sales_Fact__2[[#This Row],[Quantity]]</f>
        <v>756.63</v>
      </c>
      <c r="I1024" s="9">
        <v>756.63</v>
      </c>
      <c r="J1024" s="9">
        <f>Sales_Fact__2[[#This Row],[Unit_Price]]*Sales_Fact__2[[#This Row],[Quantity]]</f>
        <v>756.63</v>
      </c>
      <c r="K1024">
        <v>0.04</v>
      </c>
      <c r="L1024" t="s">
        <v>1825</v>
      </c>
      <c r="M1024" s="9">
        <v>726.36479999999995</v>
      </c>
    </row>
    <row r="1025" spans="1:13" x14ac:dyDescent="0.35">
      <c r="A1025" t="s">
        <v>2848</v>
      </c>
      <c r="B1025">
        <f t="shared" si="15"/>
        <v>2025</v>
      </c>
      <c r="C1025" s="8">
        <v>45845</v>
      </c>
      <c r="D1025" t="s">
        <v>85</v>
      </c>
      <c r="E1025" t="s">
        <v>1733</v>
      </c>
      <c r="F1025" t="s">
        <v>1778</v>
      </c>
      <c r="G1025" s="4">
        <v>3</v>
      </c>
      <c r="H1025">
        <f>Sales_Fact__2[[#This Row],[Unit_Price]]*Sales_Fact__2[[#This Row],[Quantity]]</f>
        <v>479.28</v>
      </c>
      <c r="I1025" s="9">
        <v>159.76</v>
      </c>
      <c r="J1025" s="9">
        <f>Sales_Fact__2[[#This Row],[Unit_Price]]*Sales_Fact__2[[#This Row],[Quantity]]</f>
        <v>479.28</v>
      </c>
      <c r="K1025">
        <v>0.22</v>
      </c>
      <c r="L1025" t="s">
        <v>1823</v>
      </c>
      <c r="M1025" s="9">
        <v>373.83839999999998</v>
      </c>
    </row>
    <row r="1026" spans="1:13" x14ac:dyDescent="0.35">
      <c r="A1026" t="s">
        <v>2849</v>
      </c>
      <c r="B1026">
        <f t="shared" ref="B1026:B1089" si="16">YEAR(C1026)</f>
        <v>2024</v>
      </c>
      <c r="C1026" s="8">
        <v>45354</v>
      </c>
      <c r="D1026" t="s">
        <v>1150</v>
      </c>
      <c r="E1026" t="s">
        <v>1737</v>
      </c>
      <c r="F1026" t="s">
        <v>1781</v>
      </c>
      <c r="G1026" s="4">
        <v>1</v>
      </c>
      <c r="H1026">
        <f>Sales_Fact__2[[#This Row],[Unit_Price]]*Sales_Fact__2[[#This Row],[Quantity]]</f>
        <v>329.94</v>
      </c>
      <c r="I1026" s="9">
        <v>329.94</v>
      </c>
      <c r="J1026" s="9">
        <f>Sales_Fact__2[[#This Row],[Unit_Price]]*Sales_Fact__2[[#This Row],[Quantity]]</f>
        <v>329.94</v>
      </c>
      <c r="K1026">
        <v>0.14000000000000001</v>
      </c>
      <c r="L1026" t="s">
        <v>1828</v>
      </c>
      <c r="M1026" s="9">
        <v>283.7484</v>
      </c>
    </row>
    <row r="1027" spans="1:13" x14ac:dyDescent="0.35">
      <c r="A1027" t="s">
        <v>2850</v>
      </c>
      <c r="B1027">
        <f t="shared" si="16"/>
        <v>2025</v>
      </c>
      <c r="C1027" s="8">
        <v>45720</v>
      </c>
      <c r="D1027" t="s">
        <v>223</v>
      </c>
      <c r="E1027" t="s">
        <v>1581</v>
      </c>
      <c r="F1027" t="s">
        <v>1781</v>
      </c>
      <c r="G1027" s="4">
        <v>1</v>
      </c>
      <c r="H1027">
        <f>Sales_Fact__2[[#This Row],[Unit_Price]]*Sales_Fact__2[[#This Row],[Quantity]]</f>
        <v>234.06</v>
      </c>
      <c r="I1027" s="9">
        <v>234.06</v>
      </c>
      <c r="J1027" s="9">
        <f>Sales_Fact__2[[#This Row],[Unit_Price]]*Sales_Fact__2[[#This Row],[Quantity]]</f>
        <v>234.06</v>
      </c>
      <c r="K1027">
        <v>0.11</v>
      </c>
      <c r="L1027" t="s">
        <v>1825</v>
      </c>
      <c r="M1027" s="9">
        <v>208.3134</v>
      </c>
    </row>
    <row r="1028" spans="1:13" x14ac:dyDescent="0.35">
      <c r="A1028" t="s">
        <v>2851</v>
      </c>
      <c r="B1028">
        <f t="shared" si="16"/>
        <v>2023</v>
      </c>
      <c r="C1028" s="8">
        <v>45278</v>
      </c>
      <c r="D1028" t="s">
        <v>998</v>
      </c>
      <c r="E1028" t="s">
        <v>1709</v>
      </c>
      <c r="F1028" t="s">
        <v>1751</v>
      </c>
      <c r="G1028" s="4">
        <v>2</v>
      </c>
      <c r="H1028">
        <f>Sales_Fact__2[[#This Row],[Unit_Price]]*Sales_Fact__2[[#This Row],[Quantity]]</f>
        <v>1547.5</v>
      </c>
      <c r="I1028" s="9">
        <v>773.75</v>
      </c>
      <c r="J1028" s="9">
        <f>Sales_Fact__2[[#This Row],[Unit_Price]]*Sales_Fact__2[[#This Row],[Quantity]]</f>
        <v>1547.5</v>
      </c>
      <c r="K1028">
        <v>0.16</v>
      </c>
      <c r="L1028" t="s">
        <v>1825</v>
      </c>
      <c r="M1028" s="9">
        <v>1299.9000000000001</v>
      </c>
    </row>
    <row r="1029" spans="1:13" x14ac:dyDescent="0.35">
      <c r="A1029" t="s">
        <v>2852</v>
      </c>
      <c r="B1029">
        <f t="shared" si="16"/>
        <v>2024</v>
      </c>
      <c r="C1029" s="8">
        <v>45422</v>
      </c>
      <c r="D1029" t="s">
        <v>1351</v>
      </c>
      <c r="E1029" t="s">
        <v>1651</v>
      </c>
      <c r="F1029" t="s">
        <v>1809</v>
      </c>
      <c r="G1029" s="4">
        <v>1</v>
      </c>
      <c r="H1029">
        <f>Sales_Fact__2[[#This Row],[Unit_Price]]*Sales_Fact__2[[#This Row],[Quantity]]</f>
        <v>73.88</v>
      </c>
      <c r="I1029" s="9">
        <v>73.88</v>
      </c>
      <c r="J1029" s="9">
        <f>Sales_Fact__2[[#This Row],[Unit_Price]]*Sales_Fact__2[[#This Row],[Quantity]]</f>
        <v>73.88</v>
      </c>
      <c r="K1029">
        <v>0.04</v>
      </c>
      <c r="L1029" t="s">
        <v>1823</v>
      </c>
      <c r="M1029" s="9">
        <v>70.924799999999991</v>
      </c>
    </row>
    <row r="1030" spans="1:13" x14ac:dyDescent="0.35">
      <c r="A1030" t="s">
        <v>2853</v>
      </c>
      <c r="B1030">
        <f t="shared" si="16"/>
        <v>2024</v>
      </c>
      <c r="C1030" s="8">
        <v>45337</v>
      </c>
      <c r="D1030" t="s">
        <v>32</v>
      </c>
      <c r="E1030" t="s">
        <v>1719</v>
      </c>
      <c r="F1030" t="s">
        <v>1809</v>
      </c>
      <c r="G1030" s="4">
        <v>1</v>
      </c>
      <c r="H1030">
        <f>Sales_Fact__2[[#This Row],[Unit_Price]]*Sales_Fact__2[[#This Row],[Quantity]]</f>
        <v>859.3</v>
      </c>
      <c r="I1030" s="9">
        <v>859.3</v>
      </c>
      <c r="J1030" s="9">
        <f>Sales_Fact__2[[#This Row],[Unit_Price]]*Sales_Fact__2[[#This Row],[Quantity]]</f>
        <v>859.3</v>
      </c>
      <c r="K1030">
        <v>0.16</v>
      </c>
      <c r="L1030" t="s">
        <v>1825</v>
      </c>
      <c r="M1030" s="9">
        <v>721.8119999999999</v>
      </c>
    </row>
    <row r="1031" spans="1:13" x14ac:dyDescent="0.35">
      <c r="A1031" t="s">
        <v>2854</v>
      </c>
      <c r="B1031">
        <f t="shared" si="16"/>
        <v>2024</v>
      </c>
      <c r="C1031" s="8">
        <v>45564</v>
      </c>
      <c r="D1031" t="s">
        <v>443</v>
      </c>
      <c r="E1031" t="s">
        <v>1709</v>
      </c>
      <c r="F1031" t="s">
        <v>1775</v>
      </c>
      <c r="G1031" s="4">
        <v>4</v>
      </c>
      <c r="H1031">
        <f>Sales_Fact__2[[#This Row],[Unit_Price]]*Sales_Fact__2[[#This Row],[Quantity]]</f>
        <v>3049.72</v>
      </c>
      <c r="I1031" s="9">
        <v>762.43</v>
      </c>
      <c r="J1031" s="9">
        <f>Sales_Fact__2[[#This Row],[Unit_Price]]*Sales_Fact__2[[#This Row],[Quantity]]</f>
        <v>3049.72</v>
      </c>
      <c r="K1031">
        <v>0.05</v>
      </c>
      <c r="L1031" t="s">
        <v>1823</v>
      </c>
      <c r="M1031" s="9">
        <v>2897.233999999999</v>
      </c>
    </row>
    <row r="1032" spans="1:13" x14ac:dyDescent="0.35">
      <c r="A1032" t="s">
        <v>2855</v>
      </c>
      <c r="B1032">
        <f t="shared" si="16"/>
        <v>2024</v>
      </c>
      <c r="C1032" s="8">
        <v>45424</v>
      </c>
      <c r="D1032" t="s">
        <v>427</v>
      </c>
      <c r="E1032" t="s">
        <v>1693</v>
      </c>
      <c r="F1032" t="s">
        <v>1751</v>
      </c>
      <c r="G1032" s="4">
        <v>1</v>
      </c>
      <c r="H1032">
        <f>Sales_Fact__2[[#This Row],[Unit_Price]]*Sales_Fact__2[[#This Row],[Quantity]]</f>
        <v>328.51</v>
      </c>
      <c r="I1032" s="9">
        <v>328.51</v>
      </c>
      <c r="J1032" s="9">
        <f>Sales_Fact__2[[#This Row],[Unit_Price]]*Sales_Fact__2[[#This Row],[Quantity]]</f>
        <v>328.51</v>
      </c>
      <c r="K1032">
        <v>0.2</v>
      </c>
      <c r="L1032" t="s">
        <v>1828</v>
      </c>
      <c r="M1032" s="9">
        <v>262.80799999999999</v>
      </c>
    </row>
    <row r="1033" spans="1:13" x14ac:dyDescent="0.35">
      <c r="A1033" t="s">
        <v>2856</v>
      </c>
      <c r="B1033">
        <f t="shared" si="16"/>
        <v>2025</v>
      </c>
      <c r="C1033" s="8">
        <v>45719</v>
      </c>
      <c r="D1033" t="s">
        <v>871</v>
      </c>
      <c r="E1033" t="s">
        <v>1635</v>
      </c>
      <c r="F1033" t="s">
        <v>1768</v>
      </c>
      <c r="G1033" s="4">
        <v>1</v>
      </c>
      <c r="H1033">
        <f>Sales_Fact__2[[#This Row],[Unit_Price]]*Sales_Fact__2[[#This Row],[Quantity]]</f>
        <v>34.51</v>
      </c>
      <c r="I1033" s="9">
        <v>34.51</v>
      </c>
      <c r="J1033" s="9">
        <f>Sales_Fact__2[[#This Row],[Unit_Price]]*Sales_Fact__2[[#This Row],[Quantity]]</f>
        <v>34.51</v>
      </c>
      <c r="K1033">
        <v>0.04</v>
      </c>
      <c r="L1033" t="s">
        <v>1828</v>
      </c>
      <c r="M1033" s="9">
        <v>33.129600000000003</v>
      </c>
    </row>
    <row r="1034" spans="1:13" x14ac:dyDescent="0.35">
      <c r="A1034" t="s">
        <v>2857</v>
      </c>
      <c r="B1034">
        <f t="shared" si="16"/>
        <v>2023</v>
      </c>
      <c r="C1034" s="8">
        <v>45250</v>
      </c>
      <c r="D1034" t="s">
        <v>371</v>
      </c>
      <c r="E1034" t="s">
        <v>1585</v>
      </c>
      <c r="F1034" t="s">
        <v>1791</v>
      </c>
      <c r="G1034" s="4">
        <v>3</v>
      </c>
      <c r="H1034">
        <f>Sales_Fact__2[[#This Row],[Unit_Price]]*Sales_Fact__2[[#This Row],[Quantity]]</f>
        <v>1991.19</v>
      </c>
      <c r="I1034" s="9">
        <v>663.73</v>
      </c>
      <c r="J1034" s="9">
        <f>Sales_Fact__2[[#This Row],[Unit_Price]]*Sales_Fact__2[[#This Row],[Quantity]]</f>
        <v>1991.19</v>
      </c>
      <c r="K1034">
        <v>0.06</v>
      </c>
      <c r="L1034" t="s">
        <v>1828</v>
      </c>
      <c r="M1034" s="9">
        <v>1871.7185999999999</v>
      </c>
    </row>
    <row r="1035" spans="1:13" x14ac:dyDescent="0.35">
      <c r="A1035" t="s">
        <v>2858</v>
      </c>
      <c r="B1035">
        <f t="shared" si="16"/>
        <v>2024</v>
      </c>
      <c r="C1035" s="8">
        <v>45479</v>
      </c>
      <c r="D1035" t="s">
        <v>787</v>
      </c>
      <c r="E1035" t="s">
        <v>1613</v>
      </c>
      <c r="F1035" t="s">
        <v>1785</v>
      </c>
      <c r="G1035" s="4">
        <v>1</v>
      </c>
      <c r="H1035">
        <f>Sales_Fact__2[[#This Row],[Unit_Price]]*Sales_Fact__2[[#This Row],[Quantity]]</f>
        <v>409.41</v>
      </c>
      <c r="I1035" s="9">
        <v>409.41</v>
      </c>
      <c r="J1035" s="9">
        <f>Sales_Fact__2[[#This Row],[Unit_Price]]*Sales_Fact__2[[#This Row],[Quantity]]</f>
        <v>409.41</v>
      </c>
      <c r="K1035">
        <v>0.13</v>
      </c>
      <c r="L1035" t="s">
        <v>1825</v>
      </c>
      <c r="M1035" s="9">
        <v>356.18669999999997</v>
      </c>
    </row>
    <row r="1036" spans="1:13" x14ac:dyDescent="0.35">
      <c r="A1036" t="s">
        <v>2859</v>
      </c>
      <c r="B1036">
        <f t="shared" si="16"/>
        <v>2025</v>
      </c>
      <c r="C1036" s="8">
        <v>45727</v>
      </c>
      <c r="D1036" t="s">
        <v>331</v>
      </c>
      <c r="E1036" t="s">
        <v>1703</v>
      </c>
      <c r="F1036" t="s">
        <v>1765</v>
      </c>
      <c r="G1036" s="4">
        <v>3</v>
      </c>
      <c r="H1036">
        <f>Sales_Fact__2[[#This Row],[Unit_Price]]*Sales_Fact__2[[#This Row],[Quantity]]</f>
        <v>1383.09</v>
      </c>
      <c r="I1036" s="9">
        <v>461.03</v>
      </c>
      <c r="J1036" s="9">
        <f>Sales_Fact__2[[#This Row],[Unit_Price]]*Sales_Fact__2[[#This Row],[Quantity]]</f>
        <v>1383.09</v>
      </c>
      <c r="K1036">
        <v>0.11</v>
      </c>
      <c r="L1036" t="s">
        <v>1825</v>
      </c>
      <c r="M1036" s="9">
        <v>1230.9501</v>
      </c>
    </row>
    <row r="1037" spans="1:13" x14ac:dyDescent="0.35">
      <c r="A1037" t="s">
        <v>2860</v>
      </c>
      <c r="B1037">
        <f t="shared" si="16"/>
        <v>2024</v>
      </c>
      <c r="C1037" s="8">
        <v>45394</v>
      </c>
      <c r="D1037" t="s">
        <v>1150</v>
      </c>
      <c r="E1037" t="s">
        <v>1585</v>
      </c>
      <c r="F1037" t="s">
        <v>1798</v>
      </c>
      <c r="G1037" s="4">
        <v>2</v>
      </c>
      <c r="H1037">
        <f>Sales_Fact__2[[#This Row],[Unit_Price]]*Sales_Fact__2[[#This Row],[Quantity]]</f>
        <v>1520.28</v>
      </c>
      <c r="I1037" s="9">
        <v>760.14</v>
      </c>
      <c r="J1037" s="9">
        <f>Sales_Fact__2[[#This Row],[Unit_Price]]*Sales_Fact__2[[#This Row],[Quantity]]</f>
        <v>1520.28</v>
      </c>
      <c r="K1037">
        <v>0.02</v>
      </c>
      <c r="L1037" t="s">
        <v>1828</v>
      </c>
      <c r="M1037" s="9">
        <v>1489.8743999999999</v>
      </c>
    </row>
    <row r="1038" spans="1:13" x14ac:dyDescent="0.35">
      <c r="A1038" t="s">
        <v>2861</v>
      </c>
      <c r="B1038">
        <f t="shared" si="16"/>
        <v>2025</v>
      </c>
      <c r="C1038" s="8">
        <v>45773</v>
      </c>
      <c r="D1038" t="s">
        <v>883</v>
      </c>
      <c r="E1038" t="s">
        <v>1593</v>
      </c>
      <c r="F1038" t="s">
        <v>1756</v>
      </c>
      <c r="G1038" s="4">
        <v>3</v>
      </c>
      <c r="H1038">
        <f>Sales_Fact__2[[#This Row],[Unit_Price]]*Sales_Fact__2[[#This Row],[Quantity]]</f>
        <v>2066.2799999999997</v>
      </c>
      <c r="I1038" s="9">
        <v>688.76</v>
      </c>
      <c r="J1038" s="9">
        <f>Sales_Fact__2[[#This Row],[Unit_Price]]*Sales_Fact__2[[#This Row],[Quantity]]</f>
        <v>2066.2799999999997</v>
      </c>
      <c r="K1038">
        <v>0.12</v>
      </c>
      <c r="L1038" t="s">
        <v>1825</v>
      </c>
      <c r="M1038" s="9">
        <v>1818.3263999999999</v>
      </c>
    </row>
    <row r="1039" spans="1:13" x14ac:dyDescent="0.35">
      <c r="A1039" t="s">
        <v>2862</v>
      </c>
      <c r="B1039">
        <f t="shared" si="16"/>
        <v>2025</v>
      </c>
      <c r="C1039" s="8">
        <v>45779</v>
      </c>
      <c r="D1039" t="s">
        <v>531</v>
      </c>
      <c r="E1039" t="s">
        <v>1633</v>
      </c>
      <c r="F1039" t="s">
        <v>1785</v>
      </c>
      <c r="G1039" s="4">
        <v>2</v>
      </c>
      <c r="H1039">
        <f>Sales_Fact__2[[#This Row],[Unit_Price]]*Sales_Fact__2[[#This Row],[Quantity]]</f>
        <v>515.55999999999995</v>
      </c>
      <c r="I1039" s="9">
        <v>257.77999999999997</v>
      </c>
      <c r="J1039" s="9">
        <f>Sales_Fact__2[[#This Row],[Unit_Price]]*Sales_Fact__2[[#This Row],[Quantity]]</f>
        <v>515.55999999999995</v>
      </c>
      <c r="K1039">
        <v>0.05</v>
      </c>
      <c r="L1039" t="s">
        <v>1823</v>
      </c>
      <c r="M1039" s="9">
        <v>489.78199999999993</v>
      </c>
    </row>
    <row r="1040" spans="1:13" x14ac:dyDescent="0.35">
      <c r="A1040" t="s">
        <v>2863</v>
      </c>
      <c r="B1040">
        <f t="shared" si="16"/>
        <v>2024</v>
      </c>
      <c r="C1040" s="8">
        <v>45400</v>
      </c>
      <c r="D1040" t="s">
        <v>197</v>
      </c>
      <c r="E1040" t="s">
        <v>1653</v>
      </c>
      <c r="F1040" t="s">
        <v>1778</v>
      </c>
      <c r="G1040" s="4">
        <v>2</v>
      </c>
      <c r="H1040">
        <f>Sales_Fact__2[[#This Row],[Unit_Price]]*Sales_Fact__2[[#This Row],[Quantity]]</f>
        <v>628.58000000000004</v>
      </c>
      <c r="I1040" s="9">
        <v>314.29000000000002</v>
      </c>
      <c r="J1040" s="9">
        <f>Sales_Fact__2[[#This Row],[Unit_Price]]*Sales_Fact__2[[#This Row],[Quantity]]</f>
        <v>628.58000000000004</v>
      </c>
      <c r="K1040">
        <v>0.19</v>
      </c>
      <c r="L1040" t="s">
        <v>1828</v>
      </c>
      <c r="M1040" s="9">
        <v>509.14980000000008</v>
      </c>
    </row>
    <row r="1041" spans="1:13" x14ac:dyDescent="0.35">
      <c r="A1041" t="s">
        <v>2864</v>
      </c>
      <c r="B1041">
        <f t="shared" si="16"/>
        <v>2024</v>
      </c>
      <c r="C1041" s="8">
        <v>45520</v>
      </c>
      <c r="D1041" t="s">
        <v>519</v>
      </c>
      <c r="E1041" t="s">
        <v>1691</v>
      </c>
      <c r="F1041" t="s">
        <v>1798</v>
      </c>
      <c r="G1041" s="4">
        <v>3</v>
      </c>
      <c r="H1041">
        <f>Sales_Fact__2[[#This Row],[Unit_Price]]*Sales_Fact__2[[#This Row],[Quantity]]</f>
        <v>1008.27</v>
      </c>
      <c r="I1041" s="9">
        <v>336.09</v>
      </c>
      <c r="J1041" s="9">
        <f>Sales_Fact__2[[#This Row],[Unit_Price]]*Sales_Fact__2[[#This Row],[Quantity]]</f>
        <v>1008.27</v>
      </c>
      <c r="K1041">
        <v>0.01</v>
      </c>
      <c r="L1041" t="s">
        <v>1825</v>
      </c>
      <c r="M1041" s="9">
        <v>998.18730000000005</v>
      </c>
    </row>
    <row r="1042" spans="1:13" x14ac:dyDescent="0.35">
      <c r="A1042" t="s">
        <v>2865</v>
      </c>
      <c r="B1042">
        <f t="shared" si="16"/>
        <v>2025</v>
      </c>
      <c r="C1042" s="8">
        <v>45861</v>
      </c>
      <c r="D1042" t="s">
        <v>20</v>
      </c>
      <c r="E1042" t="s">
        <v>1697</v>
      </c>
      <c r="F1042" t="s">
        <v>1806</v>
      </c>
      <c r="G1042" s="4">
        <v>3</v>
      </c>
      <c r="H1042">
        <f>Sales_Fact__2[[#This Row],[Unit_Price]]*Sales_Fact__2[[#This Row],[Quantity]]</f>
        <v>606.21</v>
      </c>
      <c r="I1042" s="9">
        <v>202.07</v>
      </c>
      <c r="J1042" s="9">
        <f>Sales_Fact__2[[#This Row],[Unit_Price]]*Sales_Fact__2[[#This Row],[Quantity]]</f>
        <v>606.21</v>
      </c>
      <c r="K1042">
        <v>0.23</v>
      </c>
      <c r="L1042" t="s">
        <v>1825</v>
      </c>
      <c r="M1042" s="9">
        <v>466.78170000000006</v>
      </c>
    </row>
    <row r="1043" spans="1:13" x14ac:dyDescent="0.35">
      <c r="A1043" t="s">
        <v>2866</v>
      </c>
      <c r="B1043">
        <f t="shared" si="16"/>
        <v>2025</v>
      </c>
      <c r="C1043" s="8">
        <v>45781</v>
      </c>
      <c r="D1043" t="s">
        <v>977</v>
      </c>
      <c r="E1043" t="s">
        <v>1581</v>
      </c>
      <c r="F1043" t="s">
        <v>1781</v>
      </c>
      <c r="G1043" s="4">
        <v>2</v>
      </c>
      <c r="H1043">
        <f>Sales_Fact__2[[#This Row],[Unit_Price]]*Sales_Fact__2[[#This Row],[Quantity]]</f>
        <v>970.5</v>
      </c>
      <c r="I1043" s="9">
        <v>485.25</v>
      </c>
      <c r="J1043" s="9">
        <f>Sales_Fact__2[[#This Row],[Unit_Price]]*Sales_Fact__2[[#This Row],[Quantity]]</f>
        <v>970.5</v>
      </c>
      <c r="K1043">
        <v>0.28000000000000003</v>
      </c>
      <c r="L1043" t="s">
        <v>1823</v>
      </c>
      <c r="M1043" s="9">
        <v>698.76</v>
      </c>
    </row>
    <row r="1044" spans="1:13" x14ac:dyDescent="0.35">
      <c r="A1044" t="s">
        <v>2867</v>
      </c>
      <c r="B1044">
        <f t="shared" si="16"/>
        <v>2025</v>
      </c>
      <c r="C1044" s="8">
        <v>45906</v>
      </c>
      <c r="D1044" t="s">
        <v>567</v>
      </c>
      <c r="E1044" t="s">
        <v>1697</v>
      </c>
      <c r="F1044" t="s">
        <v>1788</v>
      </c>
      <c r="G1044" s="4">
        <v>4</v>
      </c>
      <c r="H1044">
        <f>Sales_Fact__2[[#This Row],[Unit_Price]]*Sales_Fact__2[[#This Row],[Quantity]]</f>
        <v>2209.52</v>
      </c>
      <c r="I1044" s="9">
        <v>552.38</v>
      </c>
      <c r="J1044" s="9">
        <f>Sales_Fact__2[[#This Row],[Unit_Price]]*Sales_Fact__2[[#This Row],[Quantity]]</f>
        <v>2209.52</v>
      </c>
      <c r="K1044">
        <v>0.1</v>
      </c>
      <c r="L1044" t="s">
        <v>1825</v>
      </c>
      <c r="M1044" s="9">
        <v>1988.568</v>
      </c>
    </row>
    <row r="1045" spans="1:13" x14ac:dyDescent="0.35">
      <c r="A1045" t="s">
        <v>2868</v>
      </c>
      <c r="B1045">
        <f t="shared" si="16"/>
        <v>2023</v>
      </c>
      <c r="C1045" s="8">
        <v>45251</v>
      </c>
      <c r="D1045" t="s">
        <v>377</v>
      </c>
      <c r="E1045" t="s">
        <v>1663</v>
      </c>
      <c r="F1045" t="s">
        <v>1806</v>
      </c>
      <c r="G1045" s="4">
        <v>4</v>
      </c>
      <c r="H1045">
        <f>Sales_Fact__2[[#This Row],[Unit_Price]]*Sales_Fact__2[[#This Row],[Quantity]]</f>
        <v>1509.04</v>
      </c>
      <c r="I1045" s="9">
        <v>377.26</v>
      </c>
      <c r="J1045" s="9">
        <f>Sales_Fact__2[[#This Row],[Unit_Price]]*Sales_Fact__2[[#This Row],[Quantity]]</f>
        <v>1509.04</v>
      </c>
      <c r="K1045">
        <v>0.22</v>
      </c>
      <c r="L1045" t="s">
        <v>1828</v>
      </c>
      <c r="M1045" s="9">
        <v>1177.0512000000001</v>
      </c>
    </row>
    <row r="1046" spans="1:13" x14ac:dyDescent="0.35">
      <c r="A1046" t="s">
        <v>2869</v>
      </c>
      <c r="B1046">
        <f t="shared" si="16"/>
        <v>2023</v>
      </c>
      <c r="C1046" s="8">
        <v>45257</v>
      </c>
      <c r="D1046" t="s">
        <v>201</v>
      </c>
      <c r="E1046" t="s">
        <v>1641</v>
      </c>
      <c r="F1046" t="s">
        <v>1812</v>
      </c>
      <c r="G1046" s="4">
        <v>4</v>
      </c>
      <c r="H1046">
        <f>Sales_Fact__2[[#This Row],[Unit_Price]]*Sales_Fact__2[[#This Row],[Quantity]]</f>
        <v>756.28</v>
      </c>
      <c r="I1046" s="9">
        <v>189.07</v>
      </c>
      <c r="J1046" s="9">
        <f>Sales_Fact__2[[#This Row],[Unit_Price]]*Sales_Fact__2[[#This Row],[Quantity]]</f>
        <v>756.28</v>
      </c>
      <c r="K1046">
        <v>0.1</v>
      </c>
      <c r="L1046" t="s">
        <v>1828</v>
      </c>
      <c r="M1046" s="9">
        <v>680.65200000000004</v>
      </c>
    </row>
    <row r="1047" spans="1:13" x14ac:dyDescent="0.35">
      <c r="A1047" t="s">
        <v>2870</v>
      </c>
      <c r="B1047">
        <f t="shared" si="16"/>
        <v>2025</v>
      </c>
      <c r="C1047" s="8">
        <v>45818</v>
      </c>
      <c r="D1047" t="s">
        <v>1532</v>
      </c>
      <c r="E1047" t="s">
        <v>1607</v>
      </c>
      <c r="F1047" t="s">
        <v>1768</v>
      </c>
      <c r="G1047" s="4">
        <v>3</v>
      </c>
      <c r="H1047">
        <f>Sales_Fact__2[[#This Row],[Unit_Price]]*Sales_Fact__2[[#This Row],[Quantity]]</f>
        <v>816.81</v>
      </c>
      <c r="I1047" s="9">
        <v>272.27</v>
      </c>
      <c r="J1047" s="9">
        <f>Sales_Fact__2[[#This Row],[Unit_Price]]*Sales_Fact__2[[#This Row],[Quantity]]</f>
        <v>816.81</v>
      </c>
      <c r="K1047">
        <v>0.01</v>
      </c>
      <c r="L1047" t="s">
        <v>1823</v>
      </c>
      <c r="M1047" s="9">
        <v>808.64189999999996</v>
      </c>
    </row>
    <row r="1048" spans="1:13" x14ac:dyDescent="0.35">
      <c r="A1048" t="s">
        <v>2871</v>
      </c>
      <c r="B1048">
        <f t="shared" si="16"/>
        <v>2025</v>
      </c>
      <c r="C1048" s="8">
        <v>45806</v>
      </c>
      <c r="D1048" t="s">
        <v>841</v>
      </c>
      <c r="E1048" t="s">
        <v>1731</v>
      </c>
      <c r="F1048" t="s">
        <v>1791</v>
      </c>
      <c r="G1048" s="4">
        <v>1</v>
      </c>
      <c r="H1048">
        <f>Sales_Fact__2[[#This Row],[Unit_Price]]*Sales_Fact__2[[#This Row],[Quantity]]</f>
        <v>209.39</v>
      </c>
      <c r="I1048" s="9">
        <v>209.39</v>
      </c>
      <c r="J1048" s="9">
        <f>Sales_Fact__2[[#This Row],[Unit_Price]]*Sales_Fact__2[[#This Row],[Quantity]]</f>
        <v>209.39</v>
      </c>
      <c r="K1048">
        <v>0.28000000000000003</v>
      </c>
      <c r="L1048" t="s">
        <v>1825</v>
      </c>
      <c r="M1048" s="9">
        <v>150.76079999999999</v>
      </c>
    </row>
    <row r="1049" spans="1:13" x14ac:dyDescent="0.35">
      <c r="A1049" t="s">
        <v>2872</v>
      </c>
      <c r="B1049">
        <f t="shared" si="16"/>
        <v>2023</v>
      </c>
      <c r="C1049" s="8">
        <v>45288</v>
      </c>
      <c r="D1049" t="s">
        <v>201</v>
      </c>
      <c r="E1049" t="s">
        <v>1707</v>
      </c>
      <c r="F1049" t="s">
        <v>1785</v>
      </c>
      <c r="G1049" s="4">
        <v>1</v>
      </c>
      <c r="H1049">
        <f>Sales_Fact__2[[#This Row],[Unit_Price]]*Sales_Fact__2[[#This Row],[Quantity]]</f>
        <v>813.87</v>
      </c>
      <c r="I1049" s="9">
        <v>813.87</v>
      </c>
      <c r="J1049" s="9">
        <f>Sales_Fact__2[[#This Row],[Unit_Price]]*Sales_Fact__2[[#This Row],[Quantity]]</f>
        <v>813.87</v>
      </c>
      <c r="K1049">
        <v>0.23</v>
      </c>
      <c r="L1049" t="s">
        <v>1823</v>
      </c>
      <c r="M1049" s="9">
        <v>626.67989999999998</v>
      </c>
    </row>
    <row r="1050" spans="1:13" x14ac:dyDescent="0.35">
      <c r="A1050" t="s">
        <v>2873</v>
      </c>
      <c r="B1050">
        <f t="shared" si="16"/>
        <v>2025</v>
      </c>
      <c r="C1050" s="8">
        <v>45783</v>
      </c>
      <c r="D1050" t="s">
        <v>820</v>
      </c>
      <c r="E1050" t="s">
        <v>1603</v>
      </c>
      <c r="F1050" t="s">
        <v>1751</v>
      </c>
      <c r="G1050" s="4">
        <v>1</v>
      </c>
      <c r="H1050">
        <f>Sales_Fact__2[[#This Row],[Unit_Price]]*Sales_Fact__2[[#This Row],[Quantity]]</f>
        <v>143.69999999999999</v>
      </c>
      <c r="I1050" s="9">
        <v>143.69999999999999</v>
      </c>
      <c r="J1050" s="9">
        <f>Sales_Fact__2[[#This Row],[Unit_Price]]*Sales_Fact__2[[#This Row],[Quantity]]</f>
        <v>143.69999999999999</v>
      </c>
      <c r="K1050">
        <v>0.19</v>
      </c>
      <c r="L1050" t="s">
        <v>1825</v>
      </c>
      <c r="M1050" s="9">
        <v>116.39700000000001</v>
      </c>
    </row>
    <row r="1051" spans="1:13" x14ac:dyDescent="0.35">
      <c r="A1051" t="s">
        <v>2874</v>
      </c>
      <c r="B1051">
        <f t="shared" si="16"/>
        <v>2024</v>
      </c>
      <c r="C1051" s="8">
        <v>45385</v>
      </c>
      <c r="D1051" t="s">
        <v>1448</v>
      </c>
      <c r="E1051" t="s">
        <v>1639</v>
      </c>
      <c r="F1051" t="s">
        <v>1756</v>
      </c>
      <c r="G1051" s="4">
        <v>4</v>
      </c>
      <c r="H1051">
        <f>Sales_Fact__2[[#This Row],[Unit_Price]]*Sales_Fact__2[[#This Row],[Quantity]]</f>
        <v>3349.36</v>
      </c>
      <c r="I1051" s="9">
        <v>837.34</v>
      </c>
      <c r="J1051" s="9">
        <f>Sales_Fact__2[[#This Row],[Unit_Price]]*Sales_Fact__2[[#This Row],[Quantity]]</f>
        <v>3349.36</v>
      </c>
      <c r="K1051">
        <v>0.05</v>
      </c>
      <c r="L1051" t="s">
        <v>1825</v>
      </c>
      <c r="M1051" s="9">
        <v>3181.8919999999998</v>
      </c>
    </row>
    <row r="1052" spans="1:13" x14ac:dyDescent="0.35">
      <c r="A1052" t="s">
        <v>2875</v>
      </c>
      <c r="B1052">
        <f t="shared" si="16"/>
        <v>2025</v>
      </c>
      <c r="C1052" s="8">
        <v>45878</v>
      </c>
      <c r="D1052" t="s">
        <v>416</v>
      </c>
      <c r="E1052" t="s">
        <v>1577</v>
      </c>
      <c r="F1052" t="s">
        <v>1812</v>
      </c>
      <c r="G1052" s="4">
        <v>1</v>
      </c>
      <c r="H1052">
        <f>Sales_Fact__2[[#This Row],[Unit_Price]]*Sales_Fact__2[[#This Row],[Quantity]]</f>
        <v>151.66</v>
      </c>
      <c r="I1052" s="9">
        <v>151.66</v>
      </c>
      <c r="J1052" s="9">
        <f>Sales_Fact__2[[#This Row],[Unit_Price]]*Sales_Fact__2[[#This Row],[Quantity]]</f>
        <v>151.66</v>
      </c>
      <c r="K1052">
        <v>0.16</v>
      </c>
      <c r="L1052" t="s">
        <v>1828</v>
      </c>
      <c r="M1052" s="9">
        <v>127.3944</v>
      </c>
    </row>
    <row r="1053" spans="1:13" x14ac:dyDescent="0.35">
      <c r="A1053" t="s">
        <v>2876</v>
      </c>
      <c r="B1053">
        <f t="shared" si="16"/>
        <v>2025</v>
      </c>
      <c r="C1053" s="8">
        <v>45720</v>
      </c>
      <c r="D1053" t="s">
        <v>1532</v>
      </c>
      <c r="E1053" t="s">
        <v>1635</v>
      </c>
      <c r="F1053" t="s">
        <v>1781</v>
      </c>
      <c r="G1053" s="4">
        <v>3</v>
      </c>
      <c r="H1053">
        <f>Sales_Fact__2[[#This Row],[Unit_Price]]*Sales_Fact__2[[#This Row],[Quantity]]</f>
        <v>2884.2</v>
      </c>
      <c r="I1053" s="9">
        <v>961.4</v>
      </c>
      <c r="J1053" s="9">
        <f>Sales_Fact__2[[#This Row],[Unit_Price]]*Sales_Fact__2[[#This Row],[Quantity]]</f>
        <v>2884.2</v>
      </c>
      <c r="K1053">
        <v>0.02</v>
      </c>
      <c r="L1053" t="s">
        <v>1825</v>
      </c>
      <c r="M1053" s="9">
        <v>2826.5160000000001</v>
      </c>
    </row>
    <row r="1054" spans="1:13" x14ac:dyDescent="0.35">
      <c r="A1054" t="s">
        <v>2877</v>
      </c>
      <c r="B1054">
        <f t="shared" si="16"/>
        <v>2024</v>
      </c>
      <c r="C1054" s="8">
        <v>45503</v>
      </c>
      <c r="D1054" t="s">
        <v>1156</v>
      </c>
      <c r="E1054" t="s">
        <v>1695</v>
      </c>
      <c r="F1054" t="s">
        <v>1809</v>
      </c>
      <c r="G1054" s="4">
        <v>4</v>
      </c>
      <c r="H1054">
        <f>Sales_Fact__2[[#This Row],[Unit_Price]]*Sales_Fact__2[[#This Row],[Quantity]]</f>
        <v>1903.92</v>
      </c>
      <c r="I1054" s="9">
        <v>475.98</v>
      </c>
      <c r="J1054" s="9">
        <f>Sales_Fact__2[[#This Row],[Unit_Price]]*Sales_Fact__2[[#This Row],[Quantity]]</f>
        <v>1903.92</v>
      </c>
      <c r="K1054">
        <v>0.19</v>
      </c>
      <c r="L1054" t="s">
        <v>1825</v>
      </c>
      <c r="M1054" s="9">
        <v>1542.1751999999999</v>
      </c>
    </row>
    <row r="1055" spans="1:13" x14ac:dyDescent="0.35">
      <c r="A1055" t="s">
        <v>2878</v>
      </c>
      <c r="B1055">
        <f t="shared" si="16"/>
        <v>2024</v>
      </c>
      <c r="C1055" s="8">
        <v>45551</v>
      </c>
      <c r="D1055" t="s">
        <v>1186</v>
      </c>
      <c r="E1055" t="s">
        <v>1623</v>
      </c>
      <c r="F1055" t="s">
        <v>1800</v>
      </c>
      <c r="G1055" s="4">
        <v>4</v>
      </c>
      <c r="H1055">
        <f>Sales_Fact__2[[#This Row],[Unit_Price]]*Sales_Fact__2[[#This Row],[Quantity]]</f>
        <v>531.55999999999995</v>
      </c>
      <c r="I1055" s="9">
        <v>132.88999999999999</v>
      </c>
      <c r="J1055" s="9">
        <f>Sales_Fact__2[[#This Row],[Unit_Price]]*Sales_Fact__2[[#This Row],[Quantity]]</f>
        <v>531.55999999999995</v>
      </c>
      <c r="K1055">
        <v>0.12</v>
      </c>
      <c r="L1055" t="s">
        <v>1823</v>
      </c>
      <c r="M1055" s="9">
        <v>467.77280000000002</v>
      </c>
    </row>
    <row r="1056" spans="1:13" x14ac:dyDescent="0.35">
      <c r="A1056" t="s">
        <v>2879</v>
      </c>
      <c r="B1056">
        <f t="shared" si="16"/>
        <v>2025</v>
      </c>
      <c r="C1056" s="8">
        <v>45850</v>
      </c>
      <c r="D1056" t="s">
        <v>1354</v>
      </c>
      <c r="E1056" t="s">
        <v>1617</v>
      </c>
      <c r="F1056" t="s">
        <v>1793</v>
      </c>
      <c r="G1056" s="4">
        <v>3</v>
      </c>
      <c r="H1056">
        <f>Sales_Fact__2[[#This Row],[Unit_Price]]*Sales_Fact__2[[#This Row],[Quantity]]</f>
        <v>1413.93</v>
      </c>
      <c r="I1056" s="9">
        <v>471.31</v>
      </c>
      <c r="J1056" s="9">
        <f>Sales_Fact__2[[#This Row],[Unit_Price]]*Sales_Fact__2[[#This Row],[Quantity]]</f>
        <v>1413.93</v>
      </c>
      <c r="K1056">
        <v>0</v>
      </c>
      <c r="L1056" t="s">
        <v>1825</v>
      </c>
      <c r="M1056" s="9">
        <v>1413.93</v>
      </c>
    </row>
    <row r="1057" spans="1:13" x14ac:dyDescent="0.35">
      <c r="A1057" t="s">
        <v>2880</v>
      </c>
      <c r="B1057">
        <f t="shared" si="16"/>
        <v>2024</v>
      </c>
      <c r="C1057" s="8">
        <v>45441</v>
      </c>
      <c r="D1057" t="s">
        <v>1430</v>
      </c>
      <c r="E1057" t="s">
        <v>1699</v>
      </c>
      <c r="F1057" t="s">
        <v>1798</v>
      </c>
      <c r="G1057" s="4">
        <v>2</v>
      </c>
      <c r="H1057">
        <f>Sales_Fact__2[[#This Row],[Unit_Price]]*Sales_Fact__2[[#This Row],[Quantity]]</f>
        <v>1440.64</v>
      </c>
      <c r="I1057" s="9">
        <v>720.32</v>
      </c>
      <c r="J1057" s="9">
        <f>Sales_Fact__2[[#This Row],[Unit_Price]]*Sales_Fact__2[[#This Row],[Quantity]]</f>
        <v>1440.64</v>
      </c>
      <c r="K1057">
        <v>0.26</v>
      </c>
      <c r="L1057" t="s">
        <v>1823</v>
      </c>
      <c r="M1057" s="9">
        <v>1066.0735999999999</v>
      </c>
    </row>
    <row r="1058" spans="1:13" x14ac:dyDescent="0.35">
      <c r="A1058" t="s">
        <v>2881</v>
      </c>
      <c r="B1058">
        <f t="shared" si="16"/>
        <v>2024</v>
      </c>
      <c r="C1058" s="8">
        <v>45431</v>
      </c>
      <c r="D1058" t="s">
        <v>274</v>
      </c>
      <c r="E1058" t="s">
        <v>1679</v>
      </c>
      <c r="F1058" t="s">
        <v>1809</v>
      </c>
      <c r="G1058" s="4">
        <v>4</v>
      </c>
      <c r="H1058">
        <f>Sales_Fact__2[[#This Row],[Unit_Price]]*Sales_Fact__2[[#This Row],[Quantity]]</f>
        <v>399.68</v>
      </c>
      <c r="I1058" s="9">
        <v>99.92</v>
      </c>
      <c r="J1058" s="9">
        <f>Sales_Fact__2[[#This Row],[Unit_Price]]*Sales_Fact__2[[#This Row],[Quantity]]</f>
        <v>399.68</v>
      </c>
      <c r="K1058">
        <v>0.11</v>
      </c>
      <c r="L1058" t="s">
        <v>1828</v>
      </c>
      <c r="M1058" s="9">
        <v>355.71519999999998</v>
      </c>
    </row>
    <row r="1059" spans="1:13" x14ac:dyDescent="0.35">
      <c r="A1059" t="s">
        <v>2882</v>
      </c>
      <c r="B1059">
        <f t="shared" si="16"/>
        <v>2025</v>
      </c>
      <c r="C1059" s="8">
        <v>45873</v>
      </c>
      <c r="D1059" t="s">
        <v>246</v>
      </c>
      <c r="E1059" t="s">
        <v>1567</v>
      </c>
      <c r="F1059" t="s">
        <v>1765</v>
      </c>
      <c r="G1059" s="4">
        <v>3</v>
      </c>
      <c r="H1059">
        <f>Sales_Fact__2[[#This Row],[Unit_Price]]*Sales_Fact__2[[#This Row],[Quantity]]</f>
        <v>2701.89</v>
      </c>
      <c r="I1059" s="9">
        <v>900.63</v>
      </c>
      <c r="J1059" s="9">
        <f>Sales_Fact__2[[#This Row],[Unit_Price]]*Sales_Fact__2[[#This Row],[Quantity]]</f>
        <v>2701.89</v>
      </c>
      <c r="K1059">
        <v>0.11</v>
      </c>
      <c r="L1059" t="s">
        <v>1828</v>
      </c>
      <c r="M1059" s="9">
        <v>2404.6821</v>
      </c>
    </row>
    <row r="1060" spans="1:13" x14ac:dyDescent="0.35">
      <c r="A1060" t="s">
        <v>2883</v>
      </c>
      <c r="B1060">
        <f t="shared" si="16"/>
        <v>2024</v>
      </c>
      <c r="C1060" s="8">
        <v>45629</v>
      </c>
      <c r="D1060" t="s">
        <v>1367</v>
      </c>
      <c r="E1060" t="s">
        <v>1639</v>
      </c>
      <c r="F1060" t="s">
        <v>1781</v>
      </c>
      <c r="G1060" s="4">
        <v>1</v>
      </c>
      <c r="H1060">
        <f>Sales_Fact__2[[#This Row],[Unit_Price]]*Sales_Fact__2[[#This Row],[Quantity]]</f>
        <v>681.72</v>
      </c>
      <c r="I1060" s="9">
        <v>681.72</v>
      </c>
      <c r="J1060" s="9">
        <f>Sales_Fact__2[[#This Row],[Unit_Price]]*Sales_Fact__2[[#This Row],[Quantity]]</f>
        <v>681.72</v>
      </c>
      <c r="K1060">
        <v>0.11</v>
      </c>
      <c r="L1060" t="s">
        <v>1825</v>
      </c>
      <c r="M1060" s="9">
        <v>606.73080000000004</v>
      </c>
    </row>
    <row r="1061" spans="1:13" x14ac:dyDescent="0.35">
      <c r="A1061" t="s">
        <v>2884</v>
      </c>
      <c r="B1061">
        <f t="shared" si="16"/>
        <v>2023</v>
      </c>
      <c r="C1061" s="8">
        <v>45222</v>
      </c>
      <c r="D1061" t="s">
        <v>48</v>
      </c>
      <c r="E1061" t="s">
        <v>1703</v>
      </c>
      <c r="F1061" t="s">
        <v>1796</v>
      </c>
      <c r="G1061" s="4">
        <v>2</v>
      </c>
      <c r="H1061">
        <f>Sales_Fact__2[[#This Row],[Unit_Price]]*Sales_Fact__2[[#This Row],[Quantity]]</f>
        <v>1676.44</v>
      </c>
      <c r="I1061" s="9">
        <v>838.22</v>
      </c>
      <c r="J1061" s="9">
        <f>Sales_Fact__2[[#This Row],[Unit_Price]]*Sales_Fact__2[[#This Row],[Quantity]]</f>
        <v>1676.44</v>
      </c>
      <c r="K1061">
        <v>0.3</v>
      </c>
      <c r="L1061" t="s">
        <v>1823</v>
      </c>
      <c r="M1061" s="9">
        <v>1173.508</v>
      </c>
    </row>
    <row r="1062" spans="1:13" x14ac:dyDescent="0.35">
      <c r="A1062" t="s">
        <v>2885</v>
      </c>
      <c r="B1062">
        <f t="shared" si="16"/>
        <v>2025</v>
      </c>
      <c r="C1062" s="8">
        <v>45797</v>
      </c>
      <c r="D1062" t="s">
        <v>636</v>
      </c>
      <c r="E1062" t="s">
        <v>1721</v>
      </c>
      <c r="F1062" t="s">
        <v>1793</v>
      </c>
      <c r="G1062" s="4">
        <v>2</v>
      </c>
      <c r="H1062">
        <f>Sales_Fact__2[[#This Row],[Unit_Price]]*Sales_Fact__2[[#This Row],[Quantity]]</f>
        <v>1632.44</v>
      </c>
      <c r="I1062" s="9">
        <v>816.22</v>
      </c>
      <c r="J1062" s="9">
        <f>Sales_Fact__2[[#This Row],[Unit_Price]]*Sales_Fact__2[[#This Row],[Quantity]]</f>
        <v>1632.44</v>
      </c>
      <c r="K1062">
        <v>0.27</v>
      </c>
      <c r="L1062" t="s">
        <v>1823</v>
      </c>
      <c r="M1062" s="9">
        <v>1191.6812</v>
      </c>
    </row>
    <row r="1063" spans="1:13" x14ac:dyDescent="0.35">
      <c r="A1063" t="s">
        <v>2886</v>
      </c>
      <c r="B1063">
        <f t="shared" si="16"/>
        <v>2024</v>
      </c>
      <c r="C1063" s="8">
        <v>45554</v>
      </c>
      <c r="D1063" t="s">
        <v>1186</v>
      </c>
      <c r="E1063" t="s">
        <v>1669</v>
      </c>
      <c r="F1063" t="s">
        <v>1778</v>
      </c>
      <c r="G1063" s="4">
        <v>2</v>
      </c>
      <c r="H1063">
        <f>Sales_Fact__2[[#This Row],[Unit_Price]]*Sales_Fact__2[[#This Row],[Quantity]]</f>
        <v>1308.24</v>
      </c>
      <c r="I1063" s="9">
        <v>654.12</v>
      </c>
      <c r="J1063" s="9">
        <f>Sales_Fact__2[[#This Row],[Unit_Price]]*Sales_Fact__2[[#This Row],[Quantity]]</f>
        <v>1308.24</v>
      </c>
      <c r="K1063">
        <v>0.27</v>
      </c>
      <c r="L1063" t="s">
        <v>1825</v>
      </c>
      <c r="M1063" s="9">
        <v>955.01520000000005</v>
      </c>
    </row>
    <row r="1064" spans="1:13" x14ac:dyDescent="0.35">
      <c r="A1064" t="s">
        <v>2887</v>
      </c>
      <c r="B1064">
        <f t="shared" si="16"/>
        <v>2024</v>
      </c>
      <c r="C1064" s="8">
        <v>45385</v>
      </c>
      <c r="D1064" t="s">
        <v>371</v>
      </c>
      <c r="E1064" t="s">
        <v>1693</v>
      </c>
      <c r="F1064" t="s">
        <v>1796</v>
      </c>
      <c r="G1064" s="4">
        <v>4</v>
      </c>
      <c r="H1064">
        <f>Sales_Fact__2[[#This Row],[Unit_Price]]*Sales_Fact__2[[#This Row],[Quantity]]</f>
        <v>2112.88</v>
      </c>
      <c r="I1064" s="9">
        <v>528.22</v>
      </c>
      <c r="J1064" s="9">
        <f>Sales_Fact__2[[#This Row],[Unit_Price]]*Sales_Fact__2[[#This Row],[Quantity]]</f>
        <v>2112.88</v>
      </c>
      <c r="K1064">
        <v>0.2</v>
      </c>
      <c r="L1064" t="s">
        <v>1825</v>
      </c>
      <c r="M1064" s="9">
        <v>1690.3040000000001</v>
      </c>
    </row>
    <row r="1065" spans="1:13" x14ac:dyDescent="0.35">
      <c r="A1065" t="s">
        <v>2888</v>
      </c>
      <c r="B1065">
        <f t="shared" si="16"/>
        <v>2025</v>
      </c>
      <c r="C1065" s="8">
        <v>45704</v>
      </c>
      <c r="D1065" t="s">
        <v>715</v>
      </c>
      <c r="E1065" t="s">
        <v>1615</v>
      </c>
      <c r="F1065" t="s">
        <v>1778</v>
      </c>
      <c r="G1065" s="4">
        <v>4</v>
      </c>
      <c r="H1065">
        <f>Sales_Fact__2[[#This Row],[Unit_Price]]*Sales_Fact__2[[#This Row],[Quantity]]</f>
        <v>146.88</v>
      </c>
      <c r="I1065" s="9">
        <v>36.72</v>
      </c>
      <c r="J1065" s="9">
        <f>Sales_Fact__2[[#This Row],[Unit_Price]]*Sales_Fact__2[[#This Row],[Quantity]]</f>
        <v>146.88</v>
      </c>
      <c r="K1065">
        <v>7.0000000000000007E-2</v>
      </c>
      <c r="L1065" t="s">
        <v>1828</v>
      </c>
      <c r="M1065" s="9">
        <v>136.5984</v>
      </c>
    </row>
    <row r="1066" spans="1:13" x14ac:dyDescent="0.35">
      <c r="A1066" t="s">
        <v>2889</v>
      </c>
      <c r="B1066">
        <f t="shared" si="16"/>
        <v>2024</v>
      </c>
      <c r="C1066" s="8">
        <v>45545</v>
      </c>
      <c r="D1066" t="s">
        <v>1156</v>
      </c>
      <c r="E1066" t="s">
        <v>1703</v>
      </c>
      <c r="F1066" t="s">
        <v>1812</v>
      </c>
      <c r="G1066" s="4">
        <v>2</v>
      </c>
      <c r="H1066">
        <f>Sales_Fact__2[[#This Row],[Unit_Price]]*Sales_Fact__2[[#This Row],[Quantity]]</f>
        <v>1411.94</v>
      </c>
      <c r="I1066" s="9">
        <v>705.97</v>
      </c>
      <c r="J1066" s="9">
        <f>Sales_Fact__2[[#This Row],[Unit_Price]]*Sales_Fact__2[[#This Row],[Quantity]]</f>
        <v>1411.94</v>
      </c>
      <c r="K1066">
        <v>0.1</v>
      </c>
      <c r="L1066" t="s">
        <v>1825</v>
      </c>
      <c r="M1066" s="9">
        <v>1270.7460000000001</v>
      </c>
    </row>
    <row r="1067" spans="1:13" x14ac:dyDescent="0.35">
      <c r="A1067" t="s">
        <v>2890</v>
      </c>
      <c r="B1067">
        <f t="shared" si="16"/>
        <v>2025</v>
      </c>
      <c r="C1067" s="8">
        <v>45736</v>
      </c>
      <c r="D1067" t="s">
        <v>100</v>
      </c>
      <c r="E1067" t="s">
        <v>1627</v>
      </c>
      <c r="F1067" t="s">
        <v>1756</v>
      </c>
      <c r="G1067" s="4">
        <v>2</v>
      </c>
      <c r="H1067">
        <f>Sales_Fact__2[[#This Row],[Unit_Price]]*Sales_Fact__2[[#This Row],[Quantity]]</f>
        <v>1988.58</v>
      </c>
      <c r="I1067" s="9">
        <v>994.29</v>
      </c>
      <c r="J1067" s="9">
        <f>Sales_Fact__2[[#This Row],[Unit_Price]]*Sales_Fact__2[[#This Row],[Quantity]]</f>
        <v>1988.58</v>
      </c>
      <c r="K1067">
        <v>0.01</v>
      </c>
      <c r="L1067" t="s">
        <v>1825</v>
      </c>
      <c r="M1067" s="9">
        <v>1968.6941999999999</v>
      </c>
    </row>
    <row r="1068" spans="1:13" x14ac:dyDescent="0.35">
      <c r="A1068" t="s">
        <v>2891</v>
      </c>
      <c r="B1068">
        <f t="shared" si="16"/>
        <v>2024</v>
      </c>
      <c r="C1068" s="8">
        <v>45608</v>
      </c>
      <c r="D1068" t="s">
        <v>1306</v>
      </c>
      <c r="E1068" t="s">
        <v>1731</v>
      </c>
      <c r="F1068" t="s">
        <v>1809</v>
      </c>
      <c r="G1068" s="4">
        <v>1</v>
      </c>
      <c r="H1068">
        <f>Sales_Fact__2[[#This Row],[Unit_Price]]*Sales_Fact__2[[#This Row],[Quantity]]</f>
        <v>909.04</v>
      </c>
      <c r="I1068" s="9">
        <v>909.04</v>
      </c>
      <c r="J1068" s="9">
        <f>Sales_Fact__2[[#This Row],[Unit_Price]]*Sales_Fact__2[[#This Row],[Quantity]]</f>
        <v>909.04</v>
      </c>
      <c r="K1068">
        <v>0.11</v>
      </c>
      <c r="L1068" t="s">
        <v>1823</v>
      </c>
      <c r="M1068" s="9">
        <v>809.04560000000004</v>
      </c>
    </row>
    <row r="1069" spans="1:13" x14ac:dyDescent="0.35">
      <c r="A1069" t="s">
        <v>2892</v>
      </c>
      <c r="B1069">
        <f t="shared" si="16"/>
        <v>2024</v>
      </c>
      <c r="C1069" s="8">
        <v>45334</v>
      </c>
      <c r="D1069" t="s">
        <v>1094</v>
      </c>
      <c r="E1069" t="s">
        <v>1615</v>
      </c>
      <c r="F1069" t="s">
        <v>1791</v>
      </c>
      <c r="G1069" s="4">
        <v>1</v>
      </c>
      <c r="H1069">
        <f>Sales_Fact__2[[#This Row],[Unit_Price]]*Sales_Fact__2[[#This Row],[Quantity]]</f>
        <v>164.73</v>
      </c>
      <c r="I1069" s="9">
        <v>164.73</v>
      </c>
      <c r="J1069" s="9">
        <f>Sales_Fact__2[[#This Row],[Unit_Price]]*Sales_Fact__2[[#This Row],[Quantity]]</f>
        <v>164.73</v>
      </c>
      <c r="K1069">
        <v>0.12</v>
      </c>
      <c r="L1069" t="s">
        <v>1825</v>
      </c>
      <c r="M1069" s="9">
        <v>144.9624</v>
      </c>
    </row>
    <row r="1070" spans="1:13" x14ac:dyDescent="0.35">
      <c r="A1070" t="s">
        <v>2893</v>
      </c>
      <c r="B1070">
        <f t="shared" si="16"/>
        <v>2025</v>
      </c>
      <c r="C1070" s="8">
        <v>45690</v>
      </c>
      <c r="D1070" t="s">
        <v>229</v>
      </c>
      <c r="E1070" t="s">
        <v>1621</v>
      </c>
      <c r="F1070" t="s">
        <v>1778</v>
      </c>
      <c r="G1070" s="4">
        <v>2</v>
      </c>
      <c r="H1070">
        <f>Sales_Fact__2[[#This Row],[Unit_Price]]*Sales_Fact__2[[#This Row],[Quantity]]</f>
        <v>1212.7</v>
      </c>
      <c r="I1070" s="9">
        <v>606.35</v>
      </c>
      <c r="J1070" s="9">
        <f>Sales_Fact__2[[#This Row],[Unit_Price]]*Sales_Fact__2[[#This Row],[Quantity]]</f>
        <v>1212.7</v>
      </c>
      <c r="K1070">
        <v>0.16</v>
      </c>
      <c r="L1070" t="s">
        <v>1828</v>
      </c>
      <c r="M1070" s="9">
        <v>1018.668</v>
      </c>
    </row>
    <row r="1071" spans="1:13" x14ac:dyDescent="0.35">
      <c r="A1071" t="s">
        <v>2894</v>
      </c>
      <c r="B1071">
        <f t="shared" si="16"/>
        <v>2024</v>
      </c>
      <c r="C1071" s="8">
        <v>45481</v>
      </c>
      <c r="D1071" t="s">
        <v>543</v>
      </c>
      <c r="E1071" t="s">
        <v>1743</v>
      </c>
      <c r="F1071" t="s">
        <v>1768</v>
      </c>
      <c r="G1071" s="4">
        <v>3</v>
      </c>
      <c r="H1071">
        <f>Sales_Fact__2[[#This Row],[Unit_Price]]*Sales_Fact__2[[#This Row],[Quantity]]</f>
        <v>2712.57</v>
      </c>
      <c r="I1071" s="9">
        <v>904.19</v>
      </c>
      <c r="J1071" s="9">
        <f>Sales_Fact__2[[#This Row],[Unit_Price]]*Sales_Fact__2[[#This Row],[Quantity]]</f>
        <v>2712.57</v>
      </c>
      <c r="K1071">
        <v>0.09</v>
      </c>
      <c r="L1071" t="s">
        <v>1823</v>
      </c>
      <c r="M1071" s="9">
        <v>2468.4387000000002</v>
      </c>
    </row>
    <row r="1072" spans="1:13" x14ac:dyDescent="0.35">
      <c r="A1072" t="s">
        <v>2895</v>
      </c>
      <c r="B1072">
        <f t="shared" si="16"/>
        <v>2024</v>
      </c>
      <c r="C1072" s="8">
        <v>45576</v>
      </c>
      <c r="D1072" t="s">
        <v>507</v>
      </c>
      <c r="E1072" t="s">
        <v>1647</v>
      </c>
      <c r="F1072" t="s">
        <v>1760</v>
      </c>
      <c r="G1072" s="4">
        <v>4</v>
      </c>
      <c r="H1072">
        <f>Sales_Fact__2[[#This Row],[Unit_Price]]*Sales_Fact__2[[#This Row],[Quantity]]</f>
        <v>2778.44</v>
      </c>
      <c r="I1072" s="9">
        <v>694.61</v>
      </c>
      <c r="J1072" s="9">
        <f>Sales_Fact__2[[#This Row],[Unit_Price]]*Sales_Fact__2[[#This Row],[Quantity]]</f>
        <v>2778.44</v>
      </c>
      <c r="K1072">
        <v>0.18</v>
      </c>
      <c r="L1072" t="s">
        <v>1828</v>
      </c>
      <c r="M1072" s="9">
        <v>2278.3208</v>
      </c>
    </row>
    <row r="1073" spans="1:13" x14ac:dyDescent="0.35">
      <c r="A1073" t="s">
        <v>2896</v>
      </c>
      <c r="B1073">
        <f t="shared" si="16"/>
        <v>2023</v>
      </c>
      <c r="C1073" s="8">
        <v>45215</v>
      </c>
      <c r="D1073" t="s">
        <v>726</v>
      </c>
      <c r="E1073" t="s">
        <v>1725</v>
      </c>
      <c r="F1073" t="s">
        <v>1760</v>
      </c>
      <c r="G1073" s="4">
        <v>4</v>
      </c>
      <c r="H1073">
        <f>Sales_Fact__2[[#This Row],[Unit_Price]]*Sales_Fact__2[[#This Row],[Quantity]]</f>
        <v>3015.32</v>
      </c>
      <c r="I1073" s="9">
        <v>753.83</v>
      </c>
      <c r="J1073" s="9">
        <f>Sales_Fact__2[[#This Row],[Unit_Price]]*Sales_Fact__2[[#This Row],[Quantity]]</f>
        <v>3015.32</v>
      </c>
      <c r="K1073">
        <v>0.24</v>
      </c>
      <c r="L1073" t="s">
        <v>1823</v>
      </c>
      <c r="M1073" s="9">
        <v>2291.6432</v>
      </c>
    </row>
    <row r="1074" spans="1:13" x14ac:dyDescent="0.35">
      <c r="A1074" t="s">
        <v>2897</v>
      </c>
      <c r="B1074">
        <f t="shared" si="16"/>
        <v>2024</v>
      </c>
      <c r="C1074" s="8">
        <v>45653</v>
      </c>
      <c r="D1074" t="s">
        <v>645</v>
      </c>
      <c r="E1074" t="s">
        <v>1589</v>
      </c>
      <c r="F1074" t="s">
        <v>1781</v>
      </c>
      <c r="G1074" s="4">
        <v>1</v>
      </c>
      <c r="H1074">
        <f>Sales_Fact__2[[#This Row],[Unit_Price]]*Sales_Fact__2[[#This Row],[Quantity]]</f>
        <v>66.22</v>
      </c>
      <c r="I1074" s="9">
        <v>66.22</v>
      </c>
      <c r="J1074" s="9">
        <f>Sales_Fact__2[[#This Row],[Unit_Price]]*Sales_Fact__2[[#This Row],[Quantity]]</f>
        <v>66.22</v>
      </c>
      <c r="K1074">
        <v>0.02</v>
      </c>
      <c r="L1074" t="s">
        <v>1823</v>
      </c>
      <c r="M1074" s="9">
        <v>64.895600000000002</v>
      </c>
    </row>
    <row r="1075" spans="1:13" x14ac:dyDescent="0.35">
      <c r="A1075" t="s">
        <v>2898</v>
      </c>
      <c r="B1075">
        <f t="shared" si="16"/>
        <v>2023</v>
      </c>
      <c r="C1075" s="8">
        <v>45241</v>
      </c>
      <c r="D1075" t="s">
        <v>1058</v>
      </c>
      <c r="E1075" t="s">
        <v>1675</v>
      </c>
      <c r="F1075" t="s">
        <v>1798</v>
      </c>
      <c r="G1075" s="4">
        <v>2</v>
      </c>
      <c r="H1075">
        <f>Sales_Fact__2[[#This Row],[Unit_Price]]*Sales_Fact__2[[#This Row],[Quantity]]</f>
        <v>1783.6</v>
      </c>
      <c r="I1075" s="9">
        <v>891.8</v>
      </c>
      <c r="J1075" s="9">
        <f>Sales_Fact__2[[#This Row],[Unit_Price]]*Sales_Fact__2[[#This Row],[Quantity]]</f>
        <v>1783.6</v>
      </c>
      <c r="K1075">
        <v>0.28999999999999998</v>
      </c>
      <c r="L1075" t="s">
        <v>1828</v>
      </c>
      <c r="M1075" s="9">
        <v>1266.356</v>
      </c>
    </row>
    <row r="1076" spans="1:13" x14ac:dyDescent="0.35">
      <c r="A1076" t="s">
        <v>2899</v>
      </c>
      <c r="B1076">
        <f t="shared" si="16"/>
        <v>2024</v>
      </c>
      <c r="C1076" s="8">
        <v>45428</v>
      </c>
      <c r="D1076" t="s">
        <v>1135</v>
      </c>
      <c r="E1076" t="s">
        <v>1697</v>
      </c>
      <c r="F1076" t="s">
        <v>1785</v>
      </c>
      <c r="G1076" s="4">
        <v>4</v>
      </c>
      <c r="H1076">
        <f>Sales_Fact__2[[#This Row],[Unit_Price]]*Sales_Fact__2[[#This Row],[Quantity]]</f>
        <v>1021.92</v>
      </c>
      <c r="I1076" s="9">
        <v>255.48</v>
      </c>
      <c r="J1076" s="9">
        <f>Sales_Fact__2[[#This Row],[Unit_Price]]*Sales_Fact__2[[#This Row],[Quantity]]</f>
        <v>1021.92</v>
      </c>
      <c r="K1076">
        <v>0.03</v>
      </c>
      <c r="L1076" t="s">
        <v>1828</v>
      </c>
      <c r="M1076" s="9">
        <v>991.26239999999996</v>
      </c>
    </row>
    <row r="1077" spans="1:13" x14ac:dyDescent="0.35">
      <c r="A1077" t="s">
        <v>2900</v>
      </c>
      <c r="B1077">
        <f t="shared" si="16"/>
        <v>2024</v>
      </c>
      <c r="C1077" s="8">
        <v>45593</v>
      </c>
      <c r="D1077" t="s">
        <v>950</v>
      </c>
      <c r="E1077" t="s">
        <v>1715</v>
      </c>
      <c r="F1077" t="s">
        <v>1806</v>
      </c>
      <c r="G1077" s="4">
        <v>4</v>
      </c>
      <c r="H1077">
        <f>Sales_Fact__2[[#This Row],[Unit_Price]]*Sales_Fact__2[[#This Row],[Quantity]]</f>
        <v>2419.48</v>
      </c>
      <c r="I1077" s="9">
        <v>604.87</v>
      </c>
      <c r="J1077" s="9">
        <f>Sales_Fact__2[[#This Row],[Unit_Price]]*Sales_Fact__2[[#This Row],[Quantity]]</f>
        <v>2419.48</v>
      </c>
      <c r="K1077">
        <v>0.28000000000000003</v>
      </c>
      <c r="L1077" t="s">
        <v>1825</v>
      </c>
      <c r="M1077" s="9">
        <v>1742.0255999999999</v>
      </c>
    </row>
    <row r="1078" spans="1:13" x14ac:dyDescent="0.35">
      <c r="A1078" t="s">
        <v>2901</v>
      </c>
      <c r="B1078">
        <f t="shared" si="16"/>
        <v>2024</v>
      </c>
      <c r="C1078" s="8">
        <v>45370</v>
      </c>
      <c r="D1078" t="s">
        <v>174</v>
      </c>
      <c r="E1078" t="s">
        <v>1613</v>
      </c>
      <c r="F1078" t="s">
        <v>1806</v>
      </c>
      <c r="G1078" s="4">
        <v>3</v>
      </c>
      <c r="H1078">
        <f>Sales_Fact__2[[#This Row],[Unit_Price]]*Sales_Fact__2[[#This Row],[Quantity]]</f>
        <v>1871.46</v>
      </c>
      <c r="I1078" s="9">
        <v>623.82000000000005</v>
      </c>
      <c r="J1078" s="9">
        <f>Sales_Fact__2[[#This Row],[Unit_Price]]*Sales_Fact__2[[#This Row],[Quantity]]</f>
        <v>1871.46</v>
      </c>
      <c r="K1078">
        <v>0.13</v>
      </c>
      <c r="L1078" t="s">
        <v>1828</v>
      </c>
      <c r="M1078" s="9">
        <v>1628.1702</v>
      </c>
    </row>
    <row r="1079" spans="1:13" x14ac:dyDescent="0.35">
      <c r="A1079" t="s">
        <v>2902</v>
      </c>
      <c r="B1079">
        <f t="shared" si="16"/>
        <v>2025</v>
      </c>
      <c r="C1079" s="8">
        <v>45882</v>
      </c>
      <c r="D1079" t="s">
        <v>469</v>
      </c>
      <c r="E1079" t="s">
        <v>1689</v>
      </c>
      <c r="F1079" t="s">
        <v>1803</v>
      </c>
      <c r="G1079" s="4">
        <v>3</v>
      </c>
      <c r="H1079">
        <f>Sales_Fact__2[[#This Row],[Unit_Price]]*Sales_Fact__2[[#This Row],[Quantity]]</f>
        <v>1725.72</v>
      </c>
      <c r="I1079" s="9">
        <v>575.24</v>
      </c>
      <c r="J1079" s="9">
        <f>Sales_Fact__2[[#This Row],[Unit_Price]]*Sales_Fact__2[[#This Row],[Quantity]]</f>
        <v>1725.72</v>
      </c>
      <c r="K1079">
        <v>0.12</v>
      </c>
      <c r="L1079" t="s">
        <v>1828</v>
      </c>
      <c r="M1079" s="9">
        <v>1518.6335999999999</v>
      </c>
    </row>
    <row r="1080" spans="1:13" x14ac:dyDescent="0.35">
      <c r="A1080" t="s">
        <v>2903</v>
      </c>
      <c r="B1080">
        <f t="shared" si="16"/>
        <v>2025</v>
      </c>
      <c r="C1080" s="8">
        <v>45878</v>
      </c>
      <c r="D1080" t="s">
        <v>1285</v>
      </c>
      <c r="E1080" t="s">
        <v>1552</v>
      </c>
      <c r="F1080" t="s">
        <v>1791</v>
      </c>
      <c r="G1080" s="4">
        <v>1</v>
      </c>
      <c r="H1080">
        <f>Sales_Fact__2[[#This Row],[Unit_Price]]*Sales_Fact__2[[#This Row],[Quantity]]</f>
        <v>769.4</v>
      </c>
      <c r="I1080" s="9">
        <v>769.4</v>
      </c>
      <c r="J1080" s="9">
        <f>Sales_Fact__2[[#This Row],[Unit_Price]]*Sales_Fact__2[[#This Row],[Quantity]]</f>
        <v>769.4</v>
      </c>
      <c r="K1080">
        <v>0.16</v>
      </c>
      <c r="L1080" t="s">
        <v>1823</v>
      </c>
      <c r="M1080" s="9">
        <v>646.29599999999994</v>
      </c>
    </row>
    <row r="1081" spans="1:13" x14ac:dyDescent="0.35">
      <c r="A1081" t="s">
        <v>2904</v>
      </c>
      <c r="B1081">
        <f t="shared" si="16"/>
        <v>2024</v>
      </c>
      <c r="C1081" s="8">
        <v>45420</v>
      </c>
      <c r="D1081" t="s">
        <v>1034</v>
      </c>
      <c r="E1081" t="s">
        <v>1552</v>
      </c>
      <c r="F1081" t="s">
        <v>1806</v>
      </c>
      <c r="G1081" s="4">
        <v>1</v>
      </c>
      <c r="H1081">
        <f>Sales_Fact__2[[#This Row],[Unit_Price]]*Sales_Fact__2[[#This Row],[Quantity]]</f>
        <v>227.28</v>
      </c>
      <c r="I1081" s="9">
        <v>227.28</v>
      </c>
      <c r="J1081" s="9">
        <f>Sales_Fact__2[[#This Row],[Unit_Price]]*Sales_Fact__2[[#This Row],[Quantity]]</f>
        <v>227.28</v>
      </c>
      <c r="K1081">
        <v>0.13</v>
      </c>
      <c r="L1081" t="s">
        <v>1828</v>
      </c>
      <c r="M1081" s="9">
        <v>197.7336</v>
      </c>
    </row>
    <row r="1082" spans="1:13" x14ac:dyDescent="0.35">
      <c r="A1082" t="s">
        <v>2905</v>
      </c>
      <c r="B1082">
        <f t="shared" si="16"/>
        <v>2024</v>
      </c>
      <c r="C1082" s="8">
        <v>45361</v>
      </c>
      <c r="D1082" t="s">
        <v>194</v>
      </c>
      <c r="E1082" t="s">
        <v>1548</v>
      </c>
      <c r="F1082" t="s">
        <v>1806</v>
      </c>
      <c r="G1082" s="4">
        <v>4</v>
      </c>
      <c r="H1082">
        <f>Sales_Fact__2[[#This Row],[Unit_Price]]*Sales_Fact__2[[#This Row],[Quantity]]</f>
        <v>510.32</v>
      </c>
      <c r="I1082" s="9">
        <v>127.58</v>
      </c>
      <c r="J1082" s="9">
        <f>Sales_Fact__2[[#This Row],[Unit_Price]]*Sales_Fact__2[[#This Row],[Quantity]]</f>
        <v>510.32</v>
      </c>
      <c r="K1082">
        <v>0.15</v>
      </c>
      <c r="L1082" t="s">
        <v>1823</v>
      </c>
      <c r="M1082" s="9">
        <v>433.77199999999999</v>
      </c>
    </row>
    <row r="1083" spans="1:13" x14ac:dyDescent="0.35">
      <c r="A1083" t="s">
        <v>2906</v>
      </c>
      <c r="B1083">
        <f t="shared" si="16"/>
        <v>2025</v>
      </c>
      <c r="C1083" s="8">
        <v>45702</v>
      </c>
      <c r="D1083" t="s">
        <v>1297</v>
      </c>
      <c r="E1083" t="s">
        <v>1635</v>
      </c>
      <c r="F1083" t="s">
        <v>1765</v>
      </c>
      <c r="G1083" s="4">
        <v>1</v>
      </c>
      <c r="H1083">
        <f>Sales_Fact__2[[#This Row],[Unit_Price]]*Sales_Fact__2[[#This Row],[Quantity]]</f>
        <v>793.21</v>
      </c>
      <c r="I1083" s="9">
        <v>793.21</v>
      </c>
      <c r="J1083" s="9">
        <f>Sales_Fact__2[[#This Row],[Unit_Price]]*Sales_Fact__2[[#This Row],[Quantity]]</f>
        <v>793.21</v>
      </c>
      <c r="K1083">
        <v>0.09</v>
      </c>
      <c r="L1083" t="s">
        <v>1823</v>
      </c>
      <c r="M1083" s="9">
        <v>721.8211</v>
      </c>
    </row>
    <row r="1084" spans="1:13" x14ac:dyDescent="0.35">
      <c r="A1084" t="s">
        <v>2907</v>
      </c>
      <c r="B1084">
        <f t="shared" si="16"/>
        <v>2025</v>
      </c>
      <c r="C1084" s="8">
        <v>45871</v>
      </c>
      <c r="D1084" t="s">
        <v>950</v>
      </c>
      <c r="E1084" t="s">
        <v>1713</v>
      </c>
      <c r="F1084" t="s">
        <v>1793</v>
      </c>
      <c r="G1084" s="4">
        <v>3</v>
      </c>
      <c r="H1084">
        <f>Sales_Fact__2[[#This Row],[Unit_Price]]*Sales_Fact__2[[#This Row],[Quantity]]</f>
        <v>1306.83</v>
      </c>
      <c r="I1084" s="9">
        <v>435.61</v>
      </c>
      <c r="J1084" s="9">
        <f>Sales_Fact__2[[#This Row],[Unit_Price]]*Sales_Fact__2[[#This Row],[Quantity]]</f>
        <v>1306.83</v>
      </c>
      <c r="K1084">
        <v>0.03</v>
      </c>
      <c r="L1084" t="s">
        <v>1825</v>
      </c>
      <c r="M1084" s="9">
        <v>1267.6251</v>
      </c>
    </row>
    <row r="1085" spans="1:13" x14ac:dyDescent="0.35">
      <c r="A1085" t="s">
        <v>2908</v>
      </c>
      <c r="B1085">
        <f t="shared" si="16"/>
        <v>2024</v>
      </c>
      <c r="C1085" s="8">
        <v>45531</v>
      </c>
      <c r="D1085" t="s">
        <v>1201</v>
      </c>
      <c r="E1085" t="s">
        <v>1605</v>
      </c>
      <c r="F1085" t="s">
        <v>1803</v>
      </c>
      <c r="G1085" s="4">
        <v>1</v>
      </c>
      <c r="H1085">
        <f>Sales_Fact__2[[#This Row],[Unit_Price]]*Sales_Fact__2[[#This Row],[Quantity]]</f>
        <v>850.06</v>
      </c>
      <c r="I1085" s="9">
        <v>850.06</v>
      </c>
      <c r="J1085" s="9">
        <f>Sales_Fact__2[[#This Row],[Unit_Price]]*Sales_Fact__2[[#This Row],[Quantity]]</f>
        <v>850.06</v>
      </c>
      <c r="K1085">
        <v>0.28999999999999998</v>
      </c>
      <c r="L1085" t="s">
        <v>1825</v>
      </c>
      <c r="M1085" s="9">
        <v>603.54259999999988</v>
      </c>
    </row>
    <row r="1086" spans="1:13" x14ac:dyDescent="0.35">
      <c r="A1086" t="s">
        <v>2909</v>
      </c>
      <c r="B1086">
        <f t="shared" si="16"/>
        <v>2024</v>
      </c>
      <c r="C1086" s="8">
        <v>45330</v>
      </c>
      <c r="D1086" t="s">
        <v>1088</v>
      </c>
      <c r="E1086" t="s">
        <v>1579</v>
      </c>
      <c r="F1086" t="s">
        <v>1803</v>
      </c>
      <c r="G1086" s="4">
        <v>2</v>
      </c>
      <c r="H1086">
        <f>Sales_Fact__2[[#This Row],[Unit_Price]]*Sales_Fact__2[[#This Row],[Quantity]]</f>
        <v>1507.84</v>
      </c>
      <c r="I1086" s="9">
        <v>753.92</v>
      </c>
      <c r="J1086" s="9">
        <f>Sales_Fact__2[[#This Row],[Unit_Price]]*Sales_Fact__2[[#This Row],[Quantity]]</f>
        <v>1507.84</v>
      </c>
      <c r="K1086">
        <v>0.17</v>
      </c>
      <c r="L1086" t="s">
        <v>1825</v>
      </c>
      <c r="M1086" s="9">
        <v>1251.5072</v>
      </c>
    </row>
    <row r="1087" spans="1:13" x14ac:dyDescent="0.35">
      <c r="A1087" t="s">
        <v>2910</v>
      </c>
      <c r="B1087">
        <f t="shared" si="16"/>
        <v>2024</v>
      </c>
      <c r="C1087" s="8">
        <v>45311</v>
      </c>
      <c r="D1087" t="s">
        <v>1500</v>
      </c>
      <c r="E1087" t="s">
        <v>1552</v>
      </c>
      <c r="F1087" t="s">
        <v>1796</v>
      </c>
      <c r="G1087" s="4">
        <v>3</v>
      </c>
      <c r="H1087">
        <f>Sales_Fact__2[[#This Row],[Unit_Price]]*Sales_Fact__2[[#This Row],[Quantity]]</f>
        <v>1226.97</v>
      </c>
      <c r="I1087" s="9">
        <v>408.99</v>
      </c>
      <c r="J1087" s="9">
        <f>Sales_Fact__2[[#This Row],[Unit_Price]]*Sales_Fact__2[[#This Row],[Quantity]]</f>
        <v>1226.97</v>
      </c>
      <c r="K1087">
        <v>0.27</v>
      </c>
      <c r="L1087" t="s">
        <v>1825</v>
      </c>
      <c r="M1087" s="9">
        <v>895.68809999999996</v>
      </c>
    </row>
    <row r="1088" spans="1:13" x14ac:dyDescent="0.35">
      <c r="A1088" t="s">
        <v>2911</v>
      </c>
      <c r="B1088">
        <f t="shared" si="16"/>
        <v>2024</v>
      </c>
      <c r="C1088" s="8">
        <v>45567</v>
      </c>
      <c r="D1088" t="s">
        <v>904</v>
      </c>
      <c r="E1088" t="s">
        <v>1661</v>
      </c>
      <c r="F1088" t="s">
        <v>1772</v>
      </c>
      <c r="G1088" s="4">
        <v>3</v>
      </c>
      <c r="H1088">
        <f>Sales_Fact__2[[#This Row],[Unit_Price]]*Sales_Fact__2[[#This Row],[Quantity]]</f>
        <v>1213.5</v>
      </c>
      <c r="I1088" s="9">
        <v>404.5</v>
      </c>
      <c r="J1088" s="9">
        <f>Sales_Fact__2[[#This Row],[Unit_Price]]*Sales_Fact__2[[#This Row],[Quantity]]</f>
        <v>1213.5</v>
      </c>
      <c r="K1088">
        <v>0.22</v>
      </c>
      <c r="L1088" t="s">
        <v>1825</v>
      </c>
      <c r="M1088" s="9">
        <v>946.5300000000002</v>
      </c>
    </row>
    <row r="1089" spans="1:13" x14ac:dyDescent="0.35">
      <c r="A1089" t="s">
        <v>2912</v>
      </c>
      <c r="B1089">
        <f t="shared" si="16"/>
        <v>2023</v>
      </c>
      <c r="C1089" s="8">
        <v>45239</v>
      </c>
      <c r="D1089" t="s">
        <v>1186</v>
      </c>
      <c r="E1089" t="s">
        <v>1625</v>
      </c>
      <c r="F1089" t="s">
        <v>1765</v>
      </c>
      <c r="G1089" s="4">
        <v>3</v>
      </c>
      <c r="H1089">
        <f>Sales_Fact__2[[#This Row],[Unit_Price]]*Sales_Fact__2[[#This Row],[Quantity]]</f>
        <v>2153.4299999999998</v>
      </c>
      <c r="I1089" s="9">
        <v>717.81</v>
      </c>
      <c r="J1089" s="9">
        <f>Sales_Fact__2[[#This Row],[Unit_Price]]*Sales_Fact__2[[#This Row],[Quantity]]</f>
        <v>2153.4299999999998</v>
      </c>
      <c r="K1089">
        <v>0.17</v>
      </c>
      <c r="L1089" t="s">
        <v>1828</v>
      </c>
      <c r="M1089" s="9">
        <v>1787.3469</v>
      </c>
    </row>
    <row r="1090" spans="1:13" x14ac:dyDescent="0.35">
      <c r="A1090" t="s">
        <v>2913</v>
      </c>
      <c r="B1090">
        <f t="shared" ref="B1090:B1153" si="17">YEAR(C1090)</f>
        <v>2023</v>
      </c>
      <c r="C1090" s="8">
        <v>45284</v>
      </c>
      <c r="D1090" t="s">
        <v>802</v>
      </c>
      <c r="E1090" t="s">
        <v>1715</v>
      </c>
      <c r="F1090" t="s">
        <v>1756</v>
      </c>
      <c r="G1090" s="4">
        <v>3</v>
      </c>
      <c r="H1090">
        <f>Sales_Fact__2[[#This Row],[Unit_Price]]*Sales_Fact__2[[#This Row],[Quantity]]</f>
        <v>614.31000000000006</v>
      </c>
      <c r="I1090" s="9">
        <v>204.77</v>
      </c>
      <c r="J1090" s="9">
        <f>Sales_Fact__2[[#This Row],[Unit_Price]]*Sales_Fact__2[[#This Row],[Quantity]]</f>
        <v>614.31000000000006</v>
      </c>
      <c r="K1090">
        <v>0.14000000000000001</v>
      </c>
      <c r="L1090" t="s">
        <v>1823</v>
      </c>
      <c r="M1090" s="9">
        <v>528.3066</v>
      </c>
    </row>
    <row r="1091" spans="1:13" x14ac:dyDescent="0.35">
      <c r="A1091" t="s">
        <v>2914</v>
      </c>
      <c r="B1091">
        <f t="shared" si="17"/>
        <v>2025</v>
      </c>
      <c r="C1091" s="8">
        <v>45686</v>
      </c>
      <c r="D1091" t="s">
        <v>153</v>
      </c>
      <c r="E1091" t="s">
        <v>1643</v>
      </c>
      <c r="F1091" t="s">
        <v>1809</v>
      </c>
      <c r="G1091" s="4">
        <v>4</v>
      </c>
      <c r="H1091">
        <f>Sales_Fact__2[[#This Row],[Unit_Price]]*Sales_Fact__2[[#This Row],[Quantity]]</f>
        <v>424.92</v>
      </c>
      <c r="I1091" s="9">
        <v>106.23</v>
      </c>
      <c r="J1091" s="9">
        <f>Sales_Fact__2[[#This Row],[Unit_Price]]*Sales_Fact__2[[#This Row],[Quantity]]</f>
        <v>424.92</v>
      </c>
      <c r="K1091">
        <v>0.28000000000000003</v>
      </c>
      <c r="L1091" t="s">
        <v>1828</v>
      </c>
      <c r="M1091" s="9">
        <v>305.94240000000002</v>
      </c>
    </row>
    <row r="1092" spans="1:13" x14ac:dyDescent="0.35">
      <c r="A1092" t="s">
        <v>2915</v>
      </c>
      <c r="B1092">
        <f t="shared" si="17"/>
        <v>2025</v>
      </c>
      <c r="C1092" s="8">
        <v>45824</v>
      </c>
      <c r="D1092" t="s">
        <v>1022</v>
      </c>
      <c r="E1092" t="s">
        <v>1679</v>
      </c>
      <c r="F1092" t="s">
        <v>1772</v>
      </c>
      <c r="G1092" s="4">
        <v>2</v>
      </c>
      <c r="H1092">
        <f>Sales_Fact__2[[#This Row],[Unit_Price]]*Sales_Fact__2[[#This Row],[Quantity]]</f>
        <v>1538.96</v>
      </c>
      <c r="I1092" s="9">
        <v>769.48</v>
      </c>
      <c r="J1092" s="9">
        <f>Sales_Fact__2[[#This Row],[Unit_Price]]*Sales_Fact__2[[#This Row],[Quantity]]</f>
        <v>1538.96</v>
      </c>
      <c r="K1092">
        <v>0.11</v>
      </c>
      <c r="L1092" t="s">
        <v>1825</v>
      </c>
      <c r="M1092" s="9">
        <v>1369.6744000000001</v>
      </c>
    </row>
    <row r="1093" spans="1:13" x14ac:dyDescent="0.35">
      <c r="A1093" t="s">
        <v>2916</v>
      </c>
      <c r="B1093">
        <f t="shared" si="17"/>
        <v>2025</v>
      </c>
      <c r="C1093" s="8">
        <v>45867</v>
      </c>
      <c r="D1093" t="s">
        <v>814</v>
      </c>
      <c r="E1093" t="s">
        <v>1661</v>
      </c>
      <c r="F1093" t="s">
        <v>1796</v>
      </c>
      <c r="G1093" s="4">
        <v>2</v>
      </c>
      <c r="H1093">
        <f>Sales_Fact__2[[#This Row],[Unit_Price]]*Sales_Fact__2[[#This Row],[Quantity]]</f>
        <v>1428.42</v>
      </c>
      <c r="I1093" s="9">
        <v>714.21</v>
      </c>
      <c r="J1093" s="9">
        <f>Sales_Fact__2[[#This Row],[Unit_Price]]*Sales_Fact__2[[#This Row],[Quantity]]</f>
        <v>1428.42</v>
      </c>
      <c r="K1093">
        <v>0.14000000000000001</v>
      </c>
      <c r="L1093" t="s">
        <v>1823</v>
      </c>
      <c r="M1093" s="9">
        <v>1228.4412</v>
      </c>
    </row>
    <row r="1094" spans="1:13" x14ac:dyDescent="0.35">
      <c r="A1094" t="s">
        <v>2917</v>
      </c>
      <c r="B1094">
        <f t="shared" si="17"/>
        <v>2024</v>
      </c>
      <c r="C1094" s="8">
        <v>45578</v>
      </c>
      <c r="D1094" t="s">
        <v>862</v>
      </c>
      <c r="E1094" t="s">
        <v>1569</v>
      </c>
      <c r="F1094" t="s">
        <v>1800</v>
      </c>
      <c r="G1094" s="4">
        <v>4</v>
      </c>
      <c r="H1094">
        <f>Sales_Fact__2[[#This Row],[Unit_Price]]*Sales_Fact__2[[#This Row],[Quantity]]</f>
        <v>2528.96</v>
      </c>
      <c r="I1094" s="9">
        <v>632.24</v>
      </c>
      <c r="J1094" s="9">
        <f>Sales_Fact__2[[#This Row],[Unit_Price]]*Sales_Fact__2[[#This Row],[Quantity]]</f>
        <v>2528.96</v>
      </c>
      <c r="K1094">
        <v>0.25</v>
      </c>
      <c r="L1094" t="s">
        <v>1825</v>
      </c>
      <c r="M1094" s="9">
        <v>1896.72</v>
      </c>
    </row>
    <row r="1095" spans="1:13" x14ac:dyDescent="0.35">
      <c r="A1095" t="s">
        <v>2918</v>
      </c>
      <c r="B1095">
        <f t="shared" si="17"/>
        <v>2024</v>
      </c>
      <c r="C1095" s="8">
        <v>45575</v>
      </c>
      <c r="D1095" t="s">
        <v>537</v>
      </c>
      <c r="E1095" t="s">
        <v>1703</v>
      </c>
      <c r="F1095" t="s">
        <v>1765</v>
      </c>
      <c r="G1095" s="4">
        <v>2</v>
      </c>
      <c r="H1095">
        <f>Sales_Fact__2[[#This Row],[Unit_Price]]*Sales_Fact__2[[#This Row],[Quantity]]</f>
        <v>1690.54</v>
      </c>
      <c r="I1095" s="9">
        <v>845.27</v>
      </c>
      <c r="J1095" s="9">
        <f>Sales_Fact__2[[#This Row],[Unit_Price]]*Sales_Fact__2[[#This Row],[Quantity]]</f>
        <v>1690.54</v>
      </c>
      <c r="K1095">
        <v>0.18</v>
      </c>
      <c r="L1095" t="s">
        <v>1825</v>
      </c>
      <c r="M1095" s="9">
        <v>1386.2428</v>
      </c>
    </row>
    <row r="1096" spans="1:13" x14ac:dyDescent="0.35">
      <c r="A1096" t="s">
        <v>2919</v>
      </c>
      <c r="B1096">
        <f t="shared" si="17"/>
        <v>2025</v>
      </c>
      <c r="C1096" s="8">
        <v>45816</v>
      </c>
      <c r="D1096" t="s">
        <v>1526</v>
      </c>
      <c r="E1096" t="s">
        <v>1721</v>
      </c>
      <c r="F1096" t="s">
        <v>1796</v>
      </c>
      <c r="G1096" s="4">
        <v>1</v>
      </c>
      <c r="H1096">
        <f>Sales_Fact__2[[#This Row],[Unit_Price]]*Sales_Fact__2[[#This Row],[Quantity]]</f>
        <v>575.94000000000005</v>
      </c>
      <c r="I1096" s="9">
        <v>575.94000000000005</v>
      </c>
      <c r="J1096" s="9">
        <f>Sales_Fact__2[[#This Row],[Unit_Price]]*Sales_Fact__2[[#This Row],[Quantity]]</f>
        <v>575.94000000000005</v>
      </c>
      <c r="K1096">
        <v>0.17</v>
      </c>
      <c r="L1096" t="s">
        <v>1823</v>
      </c>
      <c r="M1096" s="9">
        <v>478.03019999999998</v>
      </c>
    </row>
    <row r="1097" spans="1:13" x14ac:dyDescent="0.35">
      <c r="A1097" t="s">
        <v>2920</v>
      </c>
      <c r="B1097">
        <f t="shared" si="17"/>
        <v>2024</v>
      </c>
      <c r="C1097" s="8">
        <v>45620</v>
      </c>
      <c r="D1097" t="s">
        <v>802</v>
      </c>
      <c r="E1097" t="s">
        <v>1715</v>
      </c>
      <c r="F1097" t="s">
        <v>1800</v>
      </c>
      <c r="G1097" s="4">
        <v>1</v>
      </c>
      <c r="H1097">
        <f>Sales_Fact__2[[#This Row],[Unit_Price]]*Sales_Fact__2[[#This Row],[Quantity]]</f>
        <v>907.97</v>
      </c>
      <c r="I1097" s="9">
        <v>907.97</v>
      </c>
      <c r="J1097" s="9">
        <f>Sales_Fact__2[[#This Row],[Unit_Price]]*Sales_Fact__2[[#This Row],[Quantity]]</f>
        <v>907.97</v>
      </c>
      <c r="K1097">
        <v>0.26</v>
      </c>
      <c r="L1097" t="s">
        <v>1828</v>
      </c>
      <c r="M1097" s="9">
        <v>671.89779999999996</v>
      </c>
    </row>
    <row r="1098" spans="1:13" x14ac:dyDescent="0.35">
      <c r="A1098" t="s">
        <v>2921</v>
      </c>
      <c r="B1098">
        <f t="shared" si="17"/>
        <v>2025</v>
      </c>
      <c r="C1098" s="8">
        <v>45695</v>
      </c>
      <c r="D1098" t="s">
        <v>848</v>
      </c>
      <c r="E1098" t="s">
        <v>1587</v>
      </c>
      <c r="F1098" t="s">
        <v>1793</v>
      </c>
      <c r="G1098" s="4">
        <v>1</v>
      </c>
      <c r="H1098">
        <f>Sales_Fact__2[[#This Row],[Unit_Price]]*Sales_Fact__2[[#This Row],[Quantity]]</f>
        <v>99.35</v>
      </c>
      <c r="I1098" s="9">
        <v>99.35</v>
      </c>
      <c r="J1098" s="9">
        <f>Sales_Fact__2[[#This Row],[Unit_Price]]*Sales_Fact__2[[#This Row],[Quantity]]</f>
        <v>99.35</v>
      </c>
      <c r="K1098">
        <v>0.08</v>
      </c>
      <c r="L1098" t="s">
        <v>1828</v>
      </c>
      <c r="M1098" s="9">
        <v>91.402000000000001</v>
      </c>
    </row>
    <row r="1099" spans="1:13" x14ac:dyDescent="0.35">
      <c r="A1099" t="s">
        <v>2922</v>
      </c>
      <c r="B1099">
        <f t="shared" si="17"/>
        <v>2024</v>
      </c>
      <c r="C1099" s="8">
        <v>45596</v>
      </c>
      <c r="D1099" t="s">
        <v>260</v>
      </c>
      <c r="E1099" t="s">
        <v>1542</v>
      </c>
      <c r="F1099" t="s">
        <v>1765</v>
      </c>
      <c r="G1099" s="4">
        <v>2</v>
      </c>
      <c r="H1099">
        <f>Sales_Fact__2[[#This Row],[Unit_Price]]*Sales_Fact__2[[#This Row],[Quantity]]</f>
        <v>748.84</v>
      </c>
      <c r="I1099" s="9">
        <v>374.42</v>
      </c>
      <c r="J1099" s="9">
        <f>Sales_Fact__2[[#This Row],[Unit_Price]]*Sales_Fact__2[[#This Row],[Quantity]]</f>
        <v>748.84</v>
      </c>
      <c r="K1099">
        <v>0.21</v>
      </c>
      <c r="L1099" t="s">
        <v>1828</v>
      </c>
      <c r="M1099" s="9">
        <v>591.58360000000005</v>
      </c>
    </row>
    <row r="1100" spans="1:13" x14ac:dyDescent="0.35">
      <c r="A1100" t="s">
        <v>2923</v>
      </c>
      <c r="B1100">
        <f t="shared" si="17"/>
        <v>2025</v>
      </c>
      <c r="C1100" s="8">
        <v>45869</v>
      </c>
      <c r="D1100" t="s">
        <v>1480</v>
      </c>
      <c r="E1100" t="s">
        <v>1577</v>
      </c>
      <c r="F1100" t="s">
        <v>1800</v>
      </c>
      <c r="G1100" s="4">
        <v>3</v>
      </c>
      <c r="H1100">
        <f>Sales_Fact__2[[#This Row],[Unit_Price]]*Sales_Fact__2[[#This Row],[Quantity]]</f>
        <v>745.29</v>
      </c>
      <c r="I1100" s="9">
        <v>248.43</v>
      </c>
      <c r="J1100" s="9">
        <f>Sales_Fact__2[[#This Row],[Unit_Price]]*Sales_Fact__2[[#This Row],[Quantity]]</f>
        <v>745.29</v>
      </c>
      <c r="K1100">
        <v>0.24</v>
      </c>
      <c r="L1100" t="s">
        <v>1828</v>
      </c>
      <c r="M1100" s="9">
        <v>566.42039999999997</v>
      </c>
    </row>
    <row r="1101" spans="1:13" x14ac:dyDescent="0.35">
      <c r="A1101" t="s">
        <v>2924</v>
      </c>
      <c r="B1101">
        <f t="shared" si="17"/>
        <v>2024</v>
      </c>
      <c r="C1101" s="8">
        <v>45631</v>
      </c>
      <c r="D1101" t="s">
        <v>1442</v>
      </c>
      <c r="E1101" t="s">
        <v>1717</v>
      </c>
      <c r="F1101" t="s">
        <v>1756</v>
      </c>
      <c r="G1101" s="4">
        <v>1</v>
      </c>
      <c r="H1101">
        <f>Sales_Fact__2[[#This Row],[Unit_Price]]*Sales_Fact__2[[#This Row],[Quantity]]</f>
        <v>784.46</v>
      </c>
      <c r="I1101" s="9">
        <v>784.46</v>
      </c>
      <c r="J1101" s="9">
        <f>Sales_Fact__2[[#This Row],[Unit_Price]]*Sales_Fact__2[[#This Row],[Quantity]]</f>
        <v>784.46</v>
      </c>
      <c r="K1101">
        <v>0.14000000000000001</v>
      </c>
      <c r="L1101" t="s">
        <v>1828</v>
      </c>
      <c r="M1101" s="9">
        <v>674.63560000000007</v>
      </c>
    </row>
    <row r="1102" spans="1:13" x14ac:dyDescent="0.35">
      <c r="A1102" t="s">
        <v>2925</v>
      </c>
      <c r="B1102">
        <f t="shared" si="17"/>
        <v>2024</v>
      </c>
      <c r="C1102" s="8">
        <v>45379</v>
      </c>
      <c r="D1102" t="s">
        <v>826</v>
      </c>
      <c r="E1102" t="s">
        <v>1651</v>
      </c>
      <c r="F1102" t="s">
        <v>1788</v>
      </c>
      <c r="G1102" s="4">
        <v>3</v>
      </c>
      <c r="H1102">
        <f>Sales_Fact__2[[#This Row],[Unit_Price]]*Sales_Fact__2[[#This Row],[Quantity]]</f>
        <v>212.64</v>
      </c>
      <c r="I1102" s="9">
        <v>70.88</v>
      </c>
      <c r="J1102" s="9">
        <f>Sales_Fact__2[[#This Row],[Unit_Price]]*Sales_Fact__2[[#This Row],[Quantity]]</f>
        <v>212.64</v>
      </c>
      <c r="K1102">
        <v>0.27</v>
      </c>
      <c r="L1102" t="s">
        <v>1828</v>
      </c>
      <c r="M1102" s="9">
        <v>155.22720000000001</v>
      </c>
    </row>
    <row r="1103" spans="1:13" x14ac:dyDescent="0.35">
      <c r="A1103" t="s">
        <v>2926</v>
      </c>
      <c r="B1103">
        <f t="shared" si="17"/>
        <v>2024</v>
      </c>
      <c r="C1103" s="8">
        <v>45641</v>
      </c>
      <c r="D1103" t="s">
        <v>386</v>
      </c>
      <c r="E1103" t="s">
        <v>1561</v>
      </c>
      <c r="F1103" t="s">
        <v>1756</v>
      </c>
      <c r="G1103" s="4">
        <v>3</v>
      </c>
      <c r="H1103">
        <f>Sales_Fact__2[[#This Row],[Unit_Price]]*Sales_Fact__2[[#This Row],[Quantity]]</f>
        <v>972.87000000000012</v>
      </c>
      <c r="I1103" s="9">
        <v>324.29000000000002</v>
      </c>
      <c r="J1103" s="9">
        <f>Sales_Fact__2[[#This Row],[Unit_Price]]*Sales_Fact__2[[#This Row],[Quantity]]</f>
        <v>972.87000000000012</v>
      </c>
      <c r="K1103">
        <v>0.16</v>
      </c>
      <c r="L1103" t="s">
        <v>1828</v>
      </c>
      <c r="M1103" s="9">
        <v>817.21079999999995</v>
      </c>
    </row>
    <row r="1104" spans="1:13" x14ac:dyDescent="0.35">
      <c r="A1104" t="s">
        <v>2927</v>
      </c>
      <c r="B1104">
        <f t="shared" si="17"/>
        <v>2025</v>
      </c>
      <c r="C1104" s="8">
        <v>45842</v>
      </c>
      <c r="D1104" t="s">
        <v>477</v>
      </c>
      <c r="E1104" t="s">
        <v>1577</v>
      </c>
      <c r="F1104" t="s">
        <v>1765</v>
      </c>
      <c r="G1104" s="4">
        <v>4</v>
      </c>
      <c r="H1104">
        <f>Sales_Fact__2[[#This Row],[Unit_Price]]*Sales_Fact__2[[#This Row],[Quantity]]</f>
        <v>975.68</v>
      </c>
      <c r="I1104" s="9">
        <v>243.92</v>
      </c>
      <c r="J1104" s="9">
        <f>Sales_Fact__2[[#This Row],[Unit_Price]]*Sales_Fact__2[[#This Row],[Quantity]]</f>
        <v>975.68</v>
      </c>
      <c r="K1104">
        <v>0.02</v>
      </c>
      <c r="L1104" t="s">
        <v>1825</v>
      </c>
      <c r="M1104" s="9">
        <v>956.16639999999995</v>
      </c>
    </row>
    <row r="1105" spans="1:13" x14ac:dyDescent="0.35">
      <c r="A1105" t="s">
        <v>2928</v>
      </c>
      <c r="B1105">
        <f t="shared" si="17"/>
        <v>2023</v>
      </c>
      <c r="C1105" s="8">
        <v>45257</v>
      </c>
      <c r="D1105" t="s">
        <v>1171</v>
      </c>
      <c r="E1105" t="s">
        <v>1603</v>
      </c>
      <c r="F1105" t="s">
        <v>1796</v>
      </c>
      <c r="G1105" s="4">
        <v>1</v>
      </c>
      <c r="H1105">
        <f>Sales_Fact__2[[#This Row],[Unit_Price]]*Sales_Fact__2[[#This Row],[Quantity]]</f>
        <v>664.35</v>
      </c>
      <c r="I1105" s="9">
        <v>664.35</v>
      </c>
      <c r="J1105" s="9">
        <f>Sales_Fact__2[[#This Row],[Unit_Price]]*Sales_Fact__2[[#This Row],[Quantity]]</f>
        <v>664.35</v>
      </c>
      <c r="K1105">
        <v>0</v>
      </c>
      <c r="L1105" t="s">
        <v>1823</v>
      </c>
      <c r="M1105" s="9">
        <v>664.35</v>
      </c>
    </row>
    <row r="1106" spans="1:13" x14ac:dyDescent="0.35">
      <c r="A1106" t="s">
        <v>2929</v>
      </c>
      <c r="B1106">
        <f t="shared" si="17"/>
        <v>2024</v>
      </c>
      <c r="C1106" s="8">
        <v>45468</v>
      </c>
      <c r="D1106" t="s">
        <v>1198</v>
      </c>
      <c r="E1106" t="s">
        <v>1589</v>
      </c>
      <c r="F1106" t="s">
        <v>1788</v>
      </c>
      <c r="G1106" s="4">
        <v>2</v>
      </c>
      <c r="H1106">
        <f>Sales_Fact__2[[#This Row],[Unit_Price]]*Sales_Fact__2[[#This Row],[Quantity]]</f>
        <v>436.14</v>
      </c>
      <c r="I1106" s="9">
        <v>218.07</v>
      </c>
      <c r="J1106" s="9">
        <f>Sales_Fact__2[[#This Row],[Unit_Price]]*Sales_Fact__2[[#This Row],[Quantity]]</f>
        <v>436.14</v>
      </c>
      <c r="K1106">
        <v>0.19</v>
      </c>
      <c r="L1106" t="s">
        <v>1825</v>
      </c>
      <c r="M1106" s="9">
        <v>353.27339999999998</v>
      </c>
    </row>
    <row r="1107" spans="1:13" x14ac:dyDescent="0.35">
      <c r="A1107" t="s">
        <v>2930</v>
      </c>
      <c r="B1107">
        <f t="shared" si="17"/>
        <v>2023</v>
      </c>
      <c r="C1107" s="8">
        <v>45228</v>
      </c>
      <c r="D1107" t="s">
        <v>1195</v>
      </c>
      <c r="E1107" t="s">
        <v>1577</v>
      </c>
      <c r="F1107" t="s">
        <v>1765</v>
      </c>
      <c r="G1107" s="4">
        <v>4</v>
      </c>
      <c r="H1107">
        <f>Sales_Fact__2[[#This Row],[Unit_Price]]*Sales_Fact__2[[#This Row],[Quantity]]</f>
        <v>3687.32</v>
      </c>
      <c r="I1107" s="9">
        <v>921.83</v>
      </c>
      <c r="J1107" s="9">
        <f>Sales_Fact__2[[#This Row],[Unit_Price]]*Sales_Fact__2[[#This Row],[Quantity]]</f>
        <v>3687.32</v>
      </c>
      <c r="K1107">
        <v>0.27</v>
      </c>
      <c r="L1107" t="s">
        <v>1823</v>
      </c>
      <c r="M1107" s="9">
        <v>2691.7435999999998</v>
      </c>
    </row>
    <row r="1108" spans="1:13" x14ac:dyDescent="0.35">
      <c r="A1108" t="s">
        <v>2931</v>
      </c>
      <c r="B1108">
        <f t="shared" si="17"/>
        <v>2025</v>
      </c>
      <c r="C1108" s="8">
        <v>45661</v>
      </c>
      <c r="D1108" t="s">
        <v>558</v>
      </c>
      <c r="E1108" t="s">
        <v>1647</v>
      </c>
      <c r="F1108" t="s">
        <v>1756</v>
      </c>
      <c r="G1108" s="4">
        <v>3</v>
      </c>
      <c r="H1108">
        <f>Sales_Fact__2[[#This Row],[Unit_Price]]*Sales_Fact__2[[#This Row],[Quantity]]</f>
        <v>978.59999999999991</v>
      </c>
      <c r="I1108" s="9">
        <v>326.2</v>
      </c>
      <c r="J1108" s="9">
        <f>Sales_Fact__2[[#This Row],[Unit_Price]]*Sales_Fact__2[[#This Row],[Quantity]]</f>
        <v>978.59999999999991</v>
      </c>
      <c r="K1108">
        <v>0.22</v>
      </c>
      <c r="L1108" t="s">
        <v>1828</v>
      </c>
      <c r="M1108" s="9">
        <v>763.30799999999999</v>
      </c>
    </row>
    <row r="1109" spans="1:13" x14ac:dyDescent="0.35">
      <c r="A1109" t="s">
        <v>2932</v>
      </c>
      <c r="B1109">
        <f t="shared" si="17"/>
        <v>2025</v>
      </c>
      <c r="C1109" s="8">
        <v>45701</v>
      </c>
      <c r="D1109" t="s">
        <v>1413</v>
      </c>
      <c r="E1109" t="s">
        <v>1581</v>
      </c>
      <c r="F1109" t="s">
        <v>1812</v>
      </c>
      <c r="G1109" s="4">
        <v>1</v>
      </c>
      <c r="H1109">
        <f>Sales_Fact__2[[#This Row],[Unit_Price]]*Sales_Fact__2[[#This Row],[Quantity]]</f>
        <v>244.25</v>
      </c>
      <c r="I1109" s="9">
        <v>244.25</v>
      </c>
      <c r="J1109" s="9">
        <f>Sales_Fact__2[[#This Row],[Unit_Price]]*Sales_Fact__2[[#This Row],[Quantity]]</f>
        <v>244.25</v>
      </c>
      <c r="K1109">
        <v>0.09</v>
      </c>
      <c r="L1109" t="s">
        <v>1825</v>
      </c>
      <c r="M1109" s="9">
        <v>222.26750000000001</v>
      </c>
    </row>
    <row r="1110" spans="1:13" x14ac:dyDescent="0.35">
      <c r="A1110" t="s">
        <v>2933</v>
      </c>
      <c r="B1110">
        <f t="shared" si="17"/>
        <v>2024</v>
      </c>
      <c r="C1110" s="8">
        <v>45448</v>
      </c>
      <c r="D1110" t="s">
        <v>1153</v>
      </c>
      <c r="E1110" t="s">
        <v>1669</v>
      </c>
      <c r="F1110" t="s">
        <v>1788</v>
      </c>
      <c r="G1110" s="4">
        <v>3</v>
      </c>
      <c r="H1110">
        <f>Sales_Fact__2[[#This Row],[Unit_Price]]*Sales_Fact__2[[#This Row],[Quantity]]</f>
        <v>2426.61</v>
      </c>
      <c r="I1110" s="9">
        <v>808.87</v>
      </c>
      <c r="J1110" s="9">
        <f>Sales_Fact__2[[#This Row],[Unit_Price]]*Sales_Fact__2[[#This Row],[Quantity]]</f>
        <v>2426.61</v>
      </c>
      <c r="K1110">
        <v>0.12</v>
      </c>
      <c r="L1110" t="s">
        <v>1828</v>
      </c>
      <c r="M1110" s="9">
        <v>2135.4168</v>
      </c>
    </row>
    <row r="1111" spans="1:13" x14ac:dyDescent="0.35">
      <c r="A1111" t="s">
        <v>2934</v>
      </c>
      <c r="B1111">
        <f t="shared" si="17"/>
        <v>2024</v>
      </c>
      <c r="C1111" s="8">
        <v>45387</v>
      </c>
      <c r="D1111" t="s">
        <v>1061</v>
      </c>
      <c r="E1111" t="s">
        <v>1609</v>
      </c>
      <c r="F1111" t="s">
        <v>1760</v>
      </c>
      <c r="G1111" s="4">
        <v>3</v>
      </c>
      <c r="H1111">
        <f>Sales_Fact__2[[#This Row],[Unit_Price]]*Sales_Fact__2[[#This Row],[Quantity]]</f>
        <v>2478.4499999999998</v>
      </c>
      <c r="I1111" s="9">
        <v>826.15</v>
      </c>
      <c r="J1111" s="9">
        <f>Sales_Fact__2[[#This Row],[Unit_Price]]*Sales_Fact__2[[#This Row],[Quantity]]</f>
        <v>2478.4499999999998</v>
      </c>
      <c r="K1111">
        <v>0</v>
      </c>
      <c r="L1111" t="s">
        <v>1825</v>
      </c>
      <c r="M1111" s="9">
        <v>2478.4499999999998</v>
      </c>
    </row>
    <row r="1112" spans="1:13" x14ac:dyDescent="0.35">
      <c r="A1112" t="s">
        <v>2935</v>
      </c>
      <c r="B1112">
        <f t="shared" si="17"/>
        <v>2024</v>
      </c>
      <c r="C1112" s="8">
        <v>45652</v>
      </c>
      <c r="D1112" t="s">
        <v>615</v>
      </c>
      <c r="E1112" t="s">
        <v>1595</v>
      </c>
      <c r="F1112" t="s">
        <v>1812</v>
      </c>
      <c r="G1112" s="4">
        <v>3</v>
      </c>
      <c r="H1112">
        <f>Sales_Fact__2[[#This Row],[Unit_Price]]*Sales_Fact__2[[#This Row],[Quantity]]</f>
        <v>1893.6000000000001</v>
      </c>
      <c r="I1112" s="9">
        <v>631.20000000000005</v>
      </c>
      <c r="J1112" s="9">
        <f>Sales_Fact__2[[#This Row],[Unit_Price]]*Sales_Fact__2[[#This Row],[Quantity]]</f>
        <v>1893.6000000000001</v>
      </c>
      <c r="K1112">
        <v>0.24</v>
      </c>
      <c r="L1112" t="s">
        <v>1823</v>
      </c>
      <c r="M1112" s="9">
        <v>1439.136</v>
      </c>
    </row>
    <row r="1113" spans="1:13" x14ac:dyDescent="0.35">
      <c r="A1113" t="s">
        <v>2936</v>
      </c>
      <c r="B1113">
        <f t="shared" si="17"/>
        <v>2024</v>
      </c>
      <c r="C1113" s="8">
        <v>45316</v>
      </c>
      <c r="D1113" t="s">
        <v>871</v>
      </c>
      <c r="E1113" t="s">
        <v>1663</v>
      </c>
      <c r="F1113" t="s">
        <v>1788</v>
      </c>
      <c r="G1113" s="4">
        <v>1</v>
      </c>
      <c r="H1113">
        <f>Sales_Fact__2[[#This Row],[Unit_Price]]*Sales_Fact__2[[#This Row],[Quantity]]</f>
        <v>937.01</v>
      </c>
      <c r="I1113" s="9">
        <v>937.01</v>
      </c>
      <c r="J1113" s="9">
        <f>Sales_Fact__2[[#This Row],[Unit_Price]]*Sales_Fact__2[[#This Row],[Quantity]]</f>
        <v>937.01</v>
      </c>
      <c r="K1113">
        <v>7.0000000000000007E-2</v>
      </c>
      <c r="L1113" t="s">
        <v>1823</v>
      </c>
      <c r="M1113" s="9">
        <v>871.41929999999979</v>
      </c>
    </row>
    <row r="1114" spans="1:13" x14ac:dyDescent="0.35">
      <c r="A1114" t="s">
        <v>2937</v>
      </c>
      <c r="B1114">
        <f t="shared" si="17"/>
        <v>2024</v>
      </c>
      <c r="C1114" s="8">
        <v>45316</v>
      </c>
      <c r="D1114" t="s">
        <v>507</v>
      </c>
      <c r="E1114" t="s">
        <v>1693</v>
      </c>
      <c r="F1114" t="s">
        <v>1772</v>
      </c>
      <c r="G1114" s="4">
        <v>2</v>
      </c>
      <c r="H1114">
        <f>Sales_Fact__2[[#This Row],[Unit_Price]]*Sales_Fact__2[[#This Row],[Quantity]]</f>
        <v>1288</v>
      </c>
      <c r="I1114" s="9">
        <v>644</v>
      </c>
      <c r="J1114" s="9">
        <f>Sales_Fact__2[[#This Row],[Unit_Price]]*Sales_Fact__2[[#This Row],[Quantity]]</f>
        <v>1288</v>
      </c>
      <c r="K1114">
        <v>0.04</v>
      </c>
      <c r="L1114" t="s">
        <v>1825</v>
      </c>
      <c r="M1114" s="9">
        <v>1236.48</v>
      </c>
    </row>
    <row r="1115" spans="1:13" x14ac:dyDescent="0.35">
      <c r="A1115" t="s">
        <v>2938</v>
      </c>
      <c r="B1115">
        <f t="shared" si="17"/>
        <v>2025</v>
      </c>
      <c r="C1115" s="8">
        <v>45888</v>
      </c>
      <c r="D1115" t="s">
        <v>337</v>
      </c>
      <c r="E1115" t="s">
        <v>1729</v>
      </c>
      <c r="F1115" t="s">
        <v>1772</v>
      </c>
      <c r="G1115" s="4">
        <v>3</v>
      </c>
      <c r="H1115">
        <f>Sales_Fact__2[[#This Row],[Unit_Price]]*Sales_Fact__2[[#This Row],[Quantity]]</f>
        <v>1888.7400000000002</v>
      </c>
      <c r="I1115" s="9">
        <v>629.58000000000004</v>
      </c>
      <c r="J1115" s="9">
        <f>Sales_Fact__2[[#This Row],[Unit_Price]]*Sales_Fact__2[[#This Row],[Quantity]]</f>
        <v>1888.7400000000002</v>
      </c>
      <c r="K1115">
        <v>0.05</v>
      </c>
      <c r="L1115" t="s">
        <v>1823</v>
      </c>
      <c r="M1115" s="9">
        <v>1794.3030000000001</v>
      </c>
    </row>
    <row r="1116" spans="1:13" x14ac:dyDescent="0.35">
      <c r="A1116" t="s">
        <v>2939</v>
      </c>
      <c r="B1116">
        <f t="shared" si="17"/>
        <v>2025</v>
      </c>
      <c r="C1116" s="8">
        <v>45791</v>
      </c>
      <c r="D1116" t="s">
        <v>1436</v>
      </c>
      <c r="E1116" t="s">
        <v>1721</v>
      </c>
      <c r="F1116" t="s">
        <v>1760</v>
      </c>
      <c r="G1116" s="4">
        <v>2</v>
      </c>
      <c r="H1116">
        <f>Sales_Fact__2[[#This Row],[Unit_Price]]*Sales_Fact__2[[#This Row],[Quantity]]</f>
        <v>243.04</v>
      </c>
      <c r="I1116" s="9">
        <v>121.52</v>
      </c>
      <c r="J1116" s="9">
        <f>Sales_Fact__2[[#This Row],[Unit_Price]]*Sales_Fact__2[[#This Row],[Quantity]]</f>
        <v>243.04</v>
      </c>
      <c r="K1116">
        <v>0.18</v>
      </c>
      <c r="L1116" t="s">
        <v>1828</v>
      </c>
      <c r="M1116" s="9">
        <v>199.2928</v>
      </c>
    </row>
    <row r="1117" spans="1:13" x14ac:dyDescent="0.35">
      <c r="A1117" t="s">
        <v>2940</v>
      </c>
      <c r="B1117">
        <f t="shared" si="17"/>
        <v>2024</v>
      </c>
      <c r="C1117" s="8">
        <v>45420</v>
      </c>
      <c r="D1117" t="s">
        <v>1248</v>
      </c>
      <c r="E1117" t="s">
        <v>1677</v>
      </c>
      <c r="F1117" t="s">
        <v>1812</v>
      </c>
      <c r="G1117" s="4">
        <v>2</v>
      </c>
      <c r="H1117">
        <f>Sales_Fact__2[[#This Row],[Unit_Price]]*Sales_Fact__2[[#This Row],[Quantity]]</f>
        <v>1099.6600000000001</v>
      </c>
      <c r="I1117" s="9">
        <v>549.83000000000004</v>
      </c>
      <c r="J1117" s="9">
        <f>Sales_Fact__2[[#This Row],[Unit_Price]]*Sales_Fact__2[[#This Row],[Quantity]]</f>
        <v>1099.6600000000001</v>
      </c>
      <c r="K1117">
        <v>7.0000000000000007E-2</v>
      </c>
      <c r="L1117" t="s">
        <v>1825</v>
      </c>
      <c r="M1117" s="9">
        <v>1022.6838</v>
      </c>
    </row>
    <row r="1118" spans="1:13" x14ac:dyDescent="0.35">
      <c r="A1118" t="s">
        <v>2941</v>
      </c>
      <c r="B1118">
        <f t="shared" si="17"/>
        <v>2023</v>
      </c>
      <c r="C1118" s="8">
        <v>45219</v>
      </c>
      <c r="D1118" t="s">
        <v>474</v>
      </c>
      <c r="E1118" t="s">
        <v>1573</v>
      </c>
      <c r="F1118" t="s">
        <v>1781</v>
      </c>
      <c r="G1118" s="4">
        <v>3</v>
      </c>
      <c r="H1118">
        <f>Sales_Fact__2[[#This Row],[Unit_Price]]*Sales_Fact__2[[#This Row],[Quantity]]</f>
        <v>835.14</v>
      </c>
      <c r="I1118" s="9">
        <v>278.38</v>
      </c>
      <c r="J1118" s="9">
        <f>Sales_Fact__2[[#This Row],[Unit_Price]]*Sales_Fact__2[[#This Row],[Quantity]]</f>
        <v>835.14</v>
      </c>
      <c r="K1118">
        <v>0.03</v>
      </c>
      <c r="L1118" t="s">
        <v>1823</v>
      </c>
      <c r="M1118" s="9">
        <v>810.08579999999995</v>
      </c>
    </row>
    <row r="1119" spans="1:13" x14ac:dyDescent="0.35">
      <c r="A1119" t="s">
        <v>2942</v>
      </c>
      <c r="B1119">
        <f t="shared" si="17"/>
        <v>2024</v>
      </c>
      <c r="C1119" s="8">
        <v>45510</v>
      </c>
      <c r="D1119" t="s">
        <v>1354</v>
      </c>
      <c r="E1119" t="s">
        <v>1739</v>
      </c>
      <c r="F1119" t="s">
        <v>1765</v>
      </c>
      <c r="G1119" s="4">
        <v>4</v>
      </c>
      <c r="H1119">
        <f>Sales_Fact__2[[#This Row],[Unit_Price]]*Sales_Fact__2[[#This Row],[Quantity]]</f>
        <v>2894.64</v>
      </c>
      <c r="I1119" s="9">
        <v>723.66</v>
      </c>
      <c r="J1119" s="9">
        <f>Sales_Fact__2[[#This Row],[Unit_Price]]*Sales_Fact__2[[#This Row],[Quantity]]</f>
        <v>2894.64</v>
      </c>
      <c r="K1119">
        <v>0.03</v>
      </c>
      <c r="L1119" t="s">
        <v>1825</v>
      </c>
      <c r="M1119" s="9">
        <v>2807.8008</v>
      </c>
    </row>
    <row r="1120" spans="1:13" x14ac:dyDescent="0.35">
      <c r="A1120" t="s">
        <v>2943</v>
      </c>
      <c r="B1120">
        <f t="shared" si="17"/>
        <v>2025</v>
      </c>
      <c r="C1120" s="8">
        <v>45687</v>
      </c>
      <c r="D1120" t="s">
        <v>668</v>
      </c>
      <c r="E1120" t="s">
        <v>1691</v>
      </c>
      <c r="F1120" t="s">
        <v>1785</v>
      </c>
      <c r="G1120" s="4">
        <v>1</v>
      </c>
      <c r="H1120">
        <f>Sales_Fact__2[[#This Row],[Unit_Price]]*Sales_Fact__2[[#This Row],[Quantity]]</f>
        <v>724.74</v>
      </c>
      <c r="I1120" s="9">
        <v>724.74</v>
      </c>
      <c r="J1120" s="9">
        <f>Sales_Fact__2[[#This Row],[Unit_Price]]*Sales_Fact__2[[#This Row],[Quantity]]</f>
        <v>724.74</v>
      </c>
      <c r="K1120">
        <v>0.15</v>
      </c>
      <c r="L1120" t="s">
        <v>1825</v>
      </c>
      <c r="M1120" s="9">
        <v>616.029</v>
      </c>
    </row>
    <row r="1121" spans="1:13" x14ac:dyDescent="0.35">
      <c r="A1121" t="s">
        <v>2944</v>
      </c>
      <c r="B1121">
        <f t="shared" si="17"/>
        <v>2023</v>
      </c>
      <c r="C1121" s="8">
        <v>45271</v>
      </c>
      <c r="D1121" t="s">
        <v>1404</v>
      </c>
      <c r="E1121" t="s">
        <v>1589</v>
      </c>
      <c r="F1121" t="s">
        <v>1768</v>
      </c>
      <c r="G1121" s="4">
        <v>2</v>
      </c>
      <c r="H1121">
        <f>Sales_Fact__2[[#This Row],[Unit_Price]]*Sales_Fact__2[[#This Row],[Quantity]]</f>
        <v>1923.68</v>
      </c>
      <c r="I1121" s="9">
        <v>961.84</v>
      </c>
      <c r="J1121" s="9">
        <f>Sales_Fact__2[[#This Row],[Unit_Price]]*Sales_Fact__2[[#This Row],[Quantity]]</f>
        <v>1923.68</v>
      </c>
      <c r="K1121">
        <v>0.25</v>
      </c>
      <c r="L1121" t="s">
        <v>1825</v>
      </c>
      <c r="M1121" s="9">
        <v>1442.76</v>
      </c>
    </row>
    <row r="1122" spans="1:13" x14ac:dyDescent="0.35">
      <c r="A1122" t="s">
        <v>2945</v>
      </c>
      <c r="B1122">
        <f t="shared" si="17"/>
        <v>2024</v>
      </c>
      <c r="C1122" s="8">
        <v>45446</v>
      </c>
      <c r="D1122" t="s">
        <v>89</v>
      </c>
      <c r="E1122" t="s">
        <v>1621</v>
      </c>
      <c r="F1122" t="s">
        <v>1803</v>
      </c>
      <c r="G1122" s="4">
        <v>4</v>
      </c>
      <c r="H1122">
        <f>Sales_Fact__2[[#This Row],[Unit_Price]]*Sales_Fact__2[[#This Row],[Quantity]]</f>
        <v>84.48</v>
      </c>
      <c r="I1122" s="9">
        <v>21.12</v>
      </c>
      <c r="J1122" s="9">
        <f>Sales_Fact__2[[#This Row],[Unit_Price]]*Sales_Fact__2[[#This Row],[Quantity]]</f>
        <v>84.48</v>
      </c>
      <c r="K1122">
        <v>0.18</v>
      </c>
      <c r="L1122" t="s">
        <v>1828</v>
      </c>
      <c r="M1122" s="9">
        <v>69.273600000000002</v>
      </c>
    </row>
    <row r="1123" spans="1:13" x14ac:dyDescent="0.35">
      <c r="A1123" t="s">
        <v>2946</v>
      </c>
      <c r="B1123">
        <f t="shared" si="17"/>
        <v>2024</v>
      </c>
      <c r="C1123" s="8">
        <v>45579</v>
      </c>
      <c r="D1123" t="s">
        <v>1004</v>
      </c>
      <c r="E1123" t="s">
        <v>1542</v>
      </c>
      <c r="F1123" t="s">
        <v>1768</v>
      </c>
      <c r="G1123" s="4">
        <v>3</v>
      </c>
      <c r="H1123">
        <f>Sales_Fact__2[[#This Row],[Unit_Price]]*Sales_Fact__2[[#This Row],[Quantity]]</f>
        <v>2459.79</v>
      </c>
      <c r="I1123" s="9">
        <v>819.93</v>
      </c>
      <c r="J1123" s="9">
        <f>Sales_Fact__2[[#This Row],[Unit_Price]]*Sales_Fact__2[[#This Row],[Quantity]]</f>
        <v>2459.79</v>
      </c>
      <c r="K1123">
        <v>0.08</v>
      </c>
      <c r="L1123" t="s">
        <v>1825</v>
      </c>
      <c r="M1123" s="9">
        <v>2263.0068000000001</v>
      </c>
    </row>
    <row r="1124" spans="1:13" x14ac:dyDescent="0.35">
      <c r="A1124" t="s">
        <v>2947</v>
      </c>
      <c r="B1124">
        <f t="shared" si="17"/>
        <v>2025</v>
      </c>
      <c r="C1124" s="8">
        <v>45725</v>
      </c>
      <c r="D1124" t="s">
        <v>931</v>
      </c>
      <c r="E1124" t="s">
        <v>1631</v>
      </c>
      <c r="F1124" t="s">
        <v>1751</v>
      </c>
      <c r="G1124" s="4">
        <v>2</v>
      </c>
      <c r="H1124">
        <f>Sales_Fact__2[[#This Row],[Unit_Price]]*Sales_Fact__2[[#This Row],[Quantity]]</f>
        <v>1401.9</v>
      </c>
      <c r="I1124" s="9">
        <v>700.95</v>
      </c>
      <c r="J1124" s="9">
        <f>Sales_Fact__2[[#This Row],[Unit_Price]]*Sales_Fact__2[[#This Row],[Quantity]]</f>
        <v>1401.9</v>
      </c>
      <c r="K1124">
        <v>0.18</v>
      </c>
      <c r="L1124" t="s">
        <v>1823</v>
      </c>
      <c r="M1124" s="9">
        <v>1149.558</v>
      </c>
    </row>
    <row r="1125" spans="1:13" x14ac:dyDescent="0.35">
      <c r="A1125" t="s">
        <v>2948</v>
      </c>
      <c r="B1125">
        <f t="shared" si="17"/>
        <v>2025</v>
      </c>
      <c r="C1125" s="8">
        <v>45910</v>
      </c>
      <c r="D1125" t="s">
        <v>477</v>
      </c>
      <c r="E1125" t="s">
        <v>1581</v>
      </c>
      <c r="F1125" t="s">
        <v>1798</v>
      </c>
      <c r="G1125" s="4">
        <v>2</v>
      </c>
      <c r="H1125">
        <f>Sales_Fact__2[[#This Row],[Unit_Price]]*Sales_Fact__2[[#This Row],[Quantity]]</f>
        <v>912.76</v>
      </c>
      <c r="I1125" s="9">
        <v>456.38</v>
      </c>
      <c r="J1125" s="9">
        <f>Sales_Fact__2[[#This Row],[Unit_Price]]*Sales_Fact__2[[#This Row],[Quantity]]</f>
        <v>912.76</v>
      </c>
      <c r="K1125">
        <v>0.12</v>
      </c>
      <c r="L1125" t="s">
        <v>1823</v>
      </c>
      <c r="M1125" s="9">
        <v>803.22879999999998</v>
      </c>
    </row>
    <row r="1126" spans="1:13" x14ac:dyDescent="0.35">
      <c r="A1126" t="s">
        <v>2949</v>
      </c>
      <c r="B1126">
        <f t="shared" si="17"/>
        <v>2024</v>
      </c>
      <c r="C1126" s="8">
        <v>45447</v>
      </c>
      <c r="D1126" t="s">
        <v>1129</v>
      </c>
      <c r="E1126" t="s">
        <v>1699</v>
      </c>
      <c r="F1126" t="s">
        <v>1798</v>
      </c>
      <c r="G1126" s="4">
        <v>3</v>
      </c>
      <c r="H1126">
        <f>Sales_Fact__2[[#This Row],[Unit_Price]]*Sales_Fact__2[[#This Row],[Quantity]]</f>
        <v>873.15000000000009</v>
      </c>
      <c r="I1126" s="9">
        <v>291.05</v>
      </c>
      <c r="J1126" s="9">
        <f>Sales_Fact__2[[#This Row],[Unit_Price]]*Sales_Fact__2[[#This Row],[Quantity]]</f>
        <v>873.15000000000009</v>
      </c>
      <c r="K1126">
        <v>0.3</v>
      </c>
      <c r="L1126" t="s">
        <v>1823</v>
      </c>
      <c r="M1126" s="9">
        <v>611.20500000000004</v>
      </c>
    </row>
    <row r="1127" spans="1:13" x14ac:dyDescent="0.35">
      <c r="A1127" t="s">
        <v>2950</v>
      </c>
      <c r="B1127">
        <f t="shared" si="17"/>
        <v>2024</v>
      </c>
      <c r="C1127" s="8">
        <v>45307</v>
      </c>
      <c r="D1127" t="s">
        <v>748</v>
      </c>
      <c r="E1127" t="s">
        <v>1737</v>
      </c>
      <c r="F1127" t="s">
        <v>1800</v>
      </c>
      <c r="G1127" s="4">
        <v>2</v>
      </c>
      <c r="H1127">
        <f>Sales_Fact__2[[#This Row],[Unit_Price]]*Sales_Fact__2[[#This Row],[Quantity]]</f>
        <v>927.04</v>
      </c>
      <c r="I1127" s="9">
        <v>463.52</v>
      </c>
      <c r="J1127" s="9">
        <f>Sales_Fact__2[[#This Row],[Unit_Price]]*Sales_Fact__2[[#This Row],[Quantity]]</f>
        <v>927.04</v>
      </c>
      <c r="K1127">
        <v>0.27</v>
      </c>
      <c r="L1127" t="s">
        <v>1825</v>
      </c>
      <c r="M1127" s="9">
        <v>676.73919999999998</v>
      </c>
    </row>
    <row r="1128" spans="1:13" x14ac:dyDescent="0.35">
      <c r="A1128" t="s">
        <v>2951</v>
      </c>
      <c r="B1128">
        <f t="shared" si="17"/>
        <v>2024</v>
      </c>
      <c r="C1128" s="8">
        <v>45653</v>
      </c>
      <c r="D1128" t="s">
        <v>1183</v>
      </c>
      <c r="E1128" t="s">
        <v>1542</v>
      </c>
      <c r="F1128" t="s">
        <v>1806</v>
      </c>
      <c r="G1128" s="4">
        <v>3</v>
      </c>
      <c r="H1128">
        <f>Sales_Fact__2[[#This Row],[Unit_Price]]*Sales_Fact__2[[#This Row],[Quantity]]</f>
        <v>724.92</v>
      </c>
      <c r="I1128" s="9">
        <v>241.64</v>
      </c>
      <c r="J1128" s="9">
        <f>Sales_Fact__2[[#This Row],[Unit_Price]]*Sales_Fact__2[[#This Row],[Quantity]]</f>
        <v>724.92</v>
      </c>
      <c r="K1128">
        <v>0.28999999999999998</v>
      </c>
      <c r="L1128" t="s">
        <v>1825</v>
      </c>
      <c r="M1128" s="9">
        <v>514.69319999999993</v>
      </c>
    </row>
    <row r="1129" spans="1:13" x14ac:dyDescent="0.35">
      <c r="A1129" t="s">
        <v>2952</v>
      </c>
      <c r="B1129">
        <f t="shared" si="17"/>
        <v>2025</v>
      </c>
      <c r="C1129" s="8">
        <v>45817</v>
      </c>
      <c r="D1129" t="s">
        <v>1486</v>
      </c>
      <c r="E1129" t="s">
        <v>1607</v>
      </c>
      <c r="F1129" t="s">
        <v>1788</v>
      </c>
      <c r="G1129" s="4">
        <v>2</v>
      </c>
      <c r="H1129">
        <f>Sales_Fact__2[[#This Row],[Unit_Price]]*Sales_Fact__2[[#This Row],[Quantity]]</f>
        <v>95.72</v>
      </c>
      <c r="I1129" s="9">
        <v>47.86</v>
      </c>
      <c r="J1129" s="9">
        <f>Sales_Fact__2[[#This Row],[Unit_Price]]*Sales_Fact__2[[#This Row],[Quantity]]</f>
        <v>95.72</v>
      </c>
      <c r="K1129">
        <v>0.03</v>
      </c>
      <c r="L1129" t="s">
        <v>1825</v>
      </c>
      <c r="M1129" s="9">
        <v>92.848399999999998</v>
      </c>
    </row>
    <row r="1130" spans="1:13" x14ac:dyDescent="0.35">
      <c r="A1130" t="s">
        <v>2953</v>
      </c>
      <c r="B1130">
        <f t="shared" si="17"/>
        <v>2024</v>
      </c>
      <c r="C1130" s="8">
        <v>45509</v>
      </c>
      <c r="D1130" t="s">
        <v>1079</v>
      </c>
      <c r="E1130" t="s">
        <v>1731</v>
      </c>
      <c r="F1130" t="s">
        <v>1765</v>
      </c>
      <c r="G1130" s="4">
        <v>1</v>
      </c>
      <c r="H1130">
        <f>Sales_Fact__2[[#This Row],[Unit_Price]]*Sales_Fact__2[[#This Row],[Quantity]]</f>
        <v>805.07</v>
      </c>
      <c r="I1130" s="9">
        <v>805.07</v>
      </c>
      <c r="J1130" s="9">
        <f>Sales_Fact__2[[#This Row],[Unit_Price]]*Sales_Fact__2[[#This Row],[Quantity]]</f>
        <v>805.07</v>
      </c>
      <c r="K1130">
        <v>0.06</v>
      </c>
      <c r="L1130" t="s">
        <v>1828</v>
      </c>
      <c r="M1130" s="9">
        <v>756.76580000000001</v>
      </c>
    </row>
    <row r="1131" spans="1:13" x14ac:dyDescent="0.35">
      <c r="A1131" t="s">
        <v>2954</v>
      </c>
      <c r="B1131">
        <f t="shared" si="17"/>
        <v>2025</v>
      </c>
      <c r="C1131" s="8">
        <v>45753</v>
      </c>
      <c r="D1131" t="s">
        <v>1165</v>
      </c>
      <c r="E1131" t="s">
        <v>1615</v>
      </c>
      <c r="F1131" t="s">
        <v>1756</v>
      </c>
      <c r="G1131" s="4">
        <v>3</v>
      </c>
      <c r="H1131">
        <f>Sales_Fact__2[[#This Row],[Unit_Price]]*Sales_Fact__2[[#This Row],[Quantity]]</f>
        <v>2545.44</v>
      </c>
      <c r="I1131" s="9">
        <v>848.48</v>
      </c>
      <c r="J1131" s="9">
        <f>Sales_Fact__2[[#This Row],[Unit_Price]]*Sales_Fact__2[[#This Row],[Quantity]]</f>
        <v>2545.44</v>
      </c>
      <c r="K1131">
        <v>0</v>
      </c>
      <c r="L1131" t="s">
        <v>1828</v>
      </c>
      <c r="M1131" s="9">
        <v>2545.44</v>
      </c>
    </row>
    <row r="1132" spans="1:13" x14ac:dyDescent="0.35">
      <c r="A1132" t="s">
        <v>2955</v>
      </c>
      <c r="B1132">
        <f t="shared" si="17"/>
        <v>2024</v>
      </c>
      <c r="C1132" s="8">
        <v>45512</v>
      </c>
      <c r="D1132" t="s">
        <v>781</v>
      </c>
      <c r="E1132" t="s">
        <v>1653</v>
      </c>
      <c r="F1132" t="s">
        <v>1781</v>
      </c>
      <c r="G1132" s="4">
        <v>2</v>
      </c>
      <c r="H1132">
        <f>Sales_Fact__2[[#This Row],[Unit_Price]]*Sales_Fact__2[[#This Row],[Quantity]]</f>
        <v>1137.9000000000001</v>
      </c>
      <c r="I1132" s="9">
        <v>568.95000000000005</v>
      </c>
      <c r="J1132" s="9">
        <f>Sales_Fact__2[[#This Row],[Unit_Price]]*Sales_Fact__2[[#This Row],[Quantity]]</f>
        <v>1137.9000000000001</v>
      </c>
      <c r="K1132">
        <v>0.22</v>
      </c>
      <c r="L1132" t="s">
        <v>1823</v>
      </c>
      <c r="M1132" s="9">
        <v>887.56200000000013</v>
      </c>
    </row>
    <row r="1133" spans="1:13" x14ac:dyDescent="0.35">
      <c r="A1133" t="s">
        <v>2956</v>
      </c>
      <c r="B1133">
        <f t="shared" si="17"/>
        <v>2025</v>
      </c>
      <c r="C1133" s="8">
        <v>45764</v>
      </c>
      <c r="D1133" t="s">
        <v>540</v>
      </c>
      <c r="E1133" t="s">
        <v>1653</v>
      </c>
      <c r="F1133" t="s">
        <v>1791</v>
      </c>
      <c r="G1133" s="4">
        <v>3</v>
      </c>
      <c r="H1133">
        <f>Sales_Fact__2[[#This Row],[Unit_Price]]*Sales_Fact__2[[#This Row],[Quantity]]</f>
        <v>809.52</v>
      </c>
      <c r="I1133" s="9">
        <v>269.83999999999997</v>
      </c>
      <c r="J1133" s="9">
        <f>Sales_Fact__2[[#This Row],[Unit_Price]]*Sales_Fact__2[[#This Row],[Quantity]]</f>
        <v>809.52</v>
      </c>
      <c r="K1133">
        <v>0.05</v>
      </c>
      <c r="L1133" t="s">
        <v>1825</v>
      </c>
      <c r="M1133" s="9">
        <v>769.04399999999998</v>
      </c>
    </row>
    <row r="1134" spans="1:13" x14ac:dyDescent="0.35">
      <c r="A1134" t="s">
        <v>2957</v>
      </c>
      <c r="B1134">
        <f t="shared" si="17"/>
        <v>2025</v>
      </c>
      <c r="C1134" s="8">
        <v>45746</v>
      </c>
      <c r="D1134" t="s">
        <v>974</v>
      </c>
      <c r="E1134" t="s">
        <v>1671</v>
      </c>
      <c r="F1134" t="s">
        <v>1796</v>
      </c>
      <c r="G1134" s="4">
        <v>4</v>
      </c>
      <c r="H1134">
        <f>Sales_Fact__2[[#This Row],[Unit_Price]]*Sales_Fact__2[[#This Row],[Quantity]]</f>
        <v>1069.44</v>
      </c>
      <c r="I1134" s="9">
        <v>267.36</v>
      </c>
      <c r="J1134" s="9">
        <f>Sales_Fact__2[[#This Row],[Unit_Price]]*Sales_Fact__2[[#This Row],[Quantity]]</f>
        <v>1069.44</v>
      </c>
      <c r="K1134">
        <v>0.27</v>
      </c>
      <c r="L1134" t="s">
        <v>1825</v>
      </c>
      <c r="M1134" s="9">
        <v>780.69119999999998</v>
      </c>
    </row>
    <row r="1135" spans="1:13" x14ac:dyDescent="0.35">
      <c r="A1135" t="s">
        <v>2958</v>
      </c>
      <c r="B1135">
        <f t="shared" si="17"/>
        <v>2024</v>
      </c>
      <c r="C1135" s="8">
        <v>45647</v>
      </c>
      <c r="D1135" t="s">
        <v>398</v>
      </c>
      <c r="E1135" t="s">
        <v>1621</v>
      </c>
      <c r="F1135" t="s">
        <v>1756</v>
      </c>
      <c r="G1135" s="4">
        <v>1</v>
      </c>
      <c r="H1135">
        <f>Sales_Fact__2[[#This Row],[Unit_Price]]*Sales_Fact__2[[#This Row],[Quantity]]</f>
        <v>438.41</v>
      </c>
      <c r="I1135" s="9">
        <v>438.41</v>
      </c>
      <c r="J1135" s="9">
        <f>Sales_Fact__2[[#This Row],[Unit_Price]]*Sales_Fact__2[[#This Row],[Quantity]]</f>
        <v>438.41</v>
      </c>
      <c r="K1135">
        <v>0.09</v>
      </c>
      <c r="L1135" t="s">
        <v>1823</v>
      </c>
      <c r="M1135" s="9">
        <v>398.95310000000018</v>
      </c>
    </row>
    <row r="1136" spans="1:13" x14ac:dyDescent="0.35">
      <c r="A1136" t="s">
        <v>2959</v>
      </c>
      <c r="B1136">
        <f t="shared" si="17"/>
        <v>2024</v>
      </c>
      <c r="C1136" s="8">
        <v>45443</v>
      </c>
      <c r="D1136" t="s">
        <v>546</v>
      </c>
      <c r="E1136" t="s">
        <v>1649</v>
      </c>
      <c r="F1136" t="s">
        <v>1809</v>
      </c>
      <c r="G1136" s="4">
        <v>2</v>
      </c>
      <c r="H1136">
        <f>Sales_Fact__2[[#This Row],[Unit_Price]]*Sales_Fact__2[[#This Row],[Quantity]]</f>
        <v>173.44</v>
      </c>
      <c r="I1136" s="9">
        <v>86.72</v>
      </c>
      <c r="J1136" s="9">
        <f>Sales_Fact__2[[#This Row],[Unit_Price]]*Sales_Fact__2[[#This Row],[Quantity]]</f>
        <v>173.44</v>
      </c>
      <c r="K1136">
        <v>0.28000000000000003</v>
      </c>
      <c r="L1136" t="s">
        <v>1828</v>
      </c>
      <c r="M1136" s="9">
        <v>124.8768</v>
      </c>
    </row>
    <row r="1137" spans="1:13" x14ac:dyDescent="0.35">
      <c r="A1137" t="s">
        <v>2960</v>
      </c>
      <c r="B1137">
        <f t="shared" si="17"/>
        <v>2025</v>
      </c>
      <c r="C1137" s="8">
        <v>45722</v>
      </c>
      <c r="D1137" t="s">
        <v>1318</v>
      </c>
      <c r="E1137" t="s">
        <v>1725</v>
      </c>
      <c r="F1137" t="s">
        <v>1775</v>
      </c>
      <c r="G1137" s="4">
        <v>4</v>
      </c>
      <c r="H1137">
        <f>Sales_Fact__2[[#This Row],[Unit_Price]]*Sales_Fact__2[[#This Row],[Quantity]]</f>
        <v>2520.84</v>
      </c>
      <c r="I1137" s="9">
        <v>630.21</v>
      </c>
      <c r="J1137" s="9">
        <f>Sales_Fact__2[[#This Row],[Unit_Price]]*Sales_Fact__2[[#This Row],[Quantity]]</f>
        <v>2520.84</v>
      </c>
      <c r="K1137">
        <v>0.14000000000000001</v>
      </c>
      <c r="L1137" t="s">
        <v>1828</v>
      </c>
      <c r="M1137" s="9">
        <v>2167.9223999999999</v>
      </c>
    </row>
    <row r="1138" spans="1:13" x14ac:dyDescent="0.35">
      <c r="A1138" t="s">
        <v>2961</v>
      </c>
      <c r="B1138">
        <f t="shared" si="17"/>
        <v>2024</v>
      </c>
      <c r="C1138" s="8">
        <v>45575</v>
      </c>
      <c r="D1138" t="s">
        <v>1123</v>
      </c>
      <c r="E1138" t="s">
        <v>1665</v>
      </c>
      <c r="F1138" t="s">
        <v>1775</v>
      </c>
      <c r="G1138" s="4">
        <v>3</v>
      </c>
      <c r="H1138">
        <f>Sales_Fact__2[[#This Row],[Unit_Price]]*Sales_Fact__2[[#This Row],[Quantity]]</f>
        <v>542.52</v>
      </c>
      <c r="I1138" s="9">
        <v>180.84</v>
      </c>
      <c r="J1138" s="9">
        <f>Sales_Fact__2[[#This Row],[Unit_Price]]*Sales_Fact__2[[#This Row],[Quantity]]</f>
        <v>542.52</v>
      </c>
      <c r="K1138">
        <v>0.03</v>
      </c>
      <c r="L1138" t="s">
        <v>1825</v>
      </c>
      <c r="M1138" s="9">
        <v>526.24439999999993</v>
      </c>
    </row>
    <row r="1139" spans="1:13" x14ac:dyDescent="0.35">
      <c r="A1139" t="s">
        <v>2962</v>
      </c>
      <c r="B1139">
        <f t="shared" si="17"/>
        <v>2024</v>
      </c>
      <c r="C1139" s="8">
        <v>45441</v>
      </c>
      <c r="D1139" t="s">
        <v>27</v>
      </c>
      <c r="E1139" t="s">
        <v>1675</v>
      </c>
      <c r="F1139" t="s">
        <v>1803</v>
      </c>
      <c r="G1139" s="4">
        <v>1</v>
      </c>
      <c r="H1139">
        <f>Sales_Fact__2[[#This Row],[Unit_Price]]*Sales_Fact__2[[#This Row],[Quantity]]</f>
        <v>453.41</v>
      </c>
      <c r="I1139" s="9">
        <v>453.41</v>
      </c>
      <c r="J1139" s="9">
        <f>Sales_Fact__2[[#This Row],[Unit_Price]]*Sales_Fact__2[[#This Row],[Quantity]]</f>
        <v>453.41</v>
      </c>
      <c r="K1139">
        <v>0.04</v>
      </c>
      <c r="L1139" t="s">
        <v>1828</v>
      </c>
      <c r="M1139" s="9">
        <v>435.27359999999999</v>
      </c>
    </row>
    <row r="1140" spans="1:13" x14ac:dyDescent="0.35">
      <c r="A1140" t="s">
        <v>2963</v>
      </c>
      <c r="B1140">
        <f t="shared" si="17"/>
        <v>2025</v>
      </c>
      <c r="C1140" s="8">
        <v>45940</v>
      </c>
      <c r="D1140" t="s">
        <v>103</v>
      </c>
      <c r="E1140" t="s">
        <v>1649</v>
      </c>
      <c r="F1140" t="s">
        <v>1775</v>
      </c>
      <c r="G1140" s="4">
        <v>1</v>
      </c>
      <c r="H1140">
        <f>Sales_Fact__2[[#This Row],[Unit_Price]]*Sales_Fact__2[[#This Row],[Quantity]]</f>
        <v>629.09</v>
      </c>
      <c r="I1140" s="9">
        <v>629.09</v>
      </c>
      <c r="J1140" s="9">
        <f>Sales_Fact__2[[#This Row],[Unit_Price]]*Sales_Fact__2[[#This Row],[Quantity]]</f>
        <v>629.09</v>
      </c>
      <c r="K1140">
        <v>0.02</v>
      </c>
      <c r="L1140" t="s">
        <v>1823</v>
      </c>
      <c r="M1140" s="9">
        <v>616.50819999999999</v>
      </c>
    </row>
    <row r="1141" spans="1:13" x14ac:dyDescent="0.35">
      <c r="A1141" t="s">
        <v>2964</v>
      </c>
      <c r="B1141">
        <f t="shared" si="17"/>
        <v>2024</v>
      </c>
      <c r="C1141" s="8">
        <v>45518</v>
      </c>
      <c r="D1141" t="s">
        <v>97</v>
      </c>
      <c r="E1141" t="s">
        <v>1701</v>
      </c>
      <c r="F1141" t="s">
        <v>1760</v>
      </c>
      <c r="G1141" s="4">
        <v>2</v>
      </c>
      <c r="H1141">
        <f>Sales_Fact__2[[#This Row],[Unit_Price]]*Sales_Fact__2[[#This Row],[Quantity]]</f>
        <v>514.9</v>
      </c>
      <c r="I1141" s="9">
        <v>257.45</v>
      </c>
      <c r="J1141" s="9">
        <f>Sales_Fact__2[[#This Row],[Unit_Price]]*Sales_Fact__2[[#This Row],[Quantity]]</f>
        <v>514.9</v>
      </c>
      <c r="K1141">
        <v>0</v>
      </c>
      <c r="L1141" t="s">
        <v>1828</v>
      </c>
      <c r="M1141" s="9">
        <v>514.9</v>
      </c>
    </row>
    <row r="1142" spans="1:13" x14ac:dyDescent="0.35">
      <c r="A1142" t="s">
        <v>2965</v>
      </c>
      <c r="B1142">
        <f t="shared" si="17"/>
        <v>2025</v>
      </c>
      <c r="C1142" s="8">
        <v>45861</v>
      </c>
      <c r="D1142" t="s">
        <v>591</v>
      </c>
      <c r="E1142" t="s">
        <v>1615</v>
      </c>
      <c r="F1142" t="s">
        <v>1800</v>
      </c>
      <c r="G1142" s="4">
        <v>2</v>
      </c>
      <c r="H1142">
        <f>Sales_Fact__2[[#This Row],[Unit_Price]]*Sales_Fact__2[[#This Row],[Quantity]]</f>
        <v>1393.22</v>
      </c>
      <c r="I1142" s="9">
        <v>696.61</v>
      </c>
      <c r="J1142" s="9">
        <f>Sales_Fact__2[[#This Row],[Unit_Price]]*Sales_Fact__2[[#This Row],[Quantity]]</f>
        <v>1393.22</v>
      </c>
      <c r="K1142">
        <v>0.17</v>
      </c>
      <c r="L1142" t="s">
        <v>1825</v>
      </c>
      <c r="M1142" s="9">
        <v>1156.3725999999999</v>
      </c>
    </row>
    <row r="1143" spans="1:13" x14ac:dyDescent="0.35">
      <c r="A1143" t="s">
        <v>2966</v>
      </c>
      <c r="B1143">
        <f t="shared" si="17"/>
        <v>2024</v>
      </c>
      <c r="C1143" s="8">
        <v>45416</v>
      </c>
      <c r="D1143" t="s">
        <v>1165</v>
      </c>
      <c r="E1143" t="s">
        <v>1639</v>
      </c>
      <c r="F1143" t="s">
        <v>1778</v>
      </c>
      <c r="G1143" s="4">
        <v>2</v>
      </c>
      <c r="H1143">
        <f>Sales_Fact__2[[#This Row],[Unit_Price]]*Sales_Fact__2[[#This Row],[Quantity]]</f>
        <v>287.58</v>
      </c>
      <c r="I1143" s="9">
        <v>143.79</v>
      </c>
      <c r="J1143" s="9">
        <f>Sales_Fact__2[[#This Row],[Unit_Price]]*Sales_Fact__2[[#This Row],[Quantity]]</f>
        <v>287.58</v>
      </c>
      <c r="K1143">
        <v>0.1</v>
      </c>
      <c r="L1143" t="s">
        <v>1825</v>
      </c>
      <c r="M1143" s="9">
        <v>258.822</v>
      </c>
    </row>
    <row r="1144" spans="1:13" x14ac:dyDescent="0.35">
      <c r="A1144" t="s">
        <v>2967</v>
      </c>
      <c r="B1144">
        <f t="shared" si="17"/>
        <v>2024</v>
      </c>
      <c r="C1144" s="8">
        <v>45608</v>
      </c>
      <c r="D1144" t="s">
        <v>936</v>
      </c>
      <c r="E1144" t="s">
        <v>1713</v>
      </c>
      <c r="F1144" t="s">
        <v>1756</v>
      </c>
      <c r="G1144" s="4">
        <v>3</v>
      </c>
      <c r="H1144">
        <f>Sales_Fact__2[[#This Row],[Unit_Price]]*Sales_Fact__2[[#This Row],[Quantity]]</f>
        <v>1382.79</v>
      </c>
      <c r="I1144" s="9">
        <v>460.93</v>
      </c>
      <c r="J1144" s="9">
        <f>Sales_Fact__2[[#This Row],[Unit_Price]]*Sales_Fact__2[[#This Row],[Quantity]]</f>
        <v>1382.79</v>
      </c>
      <c r="K1144">
        <v>0.19</v>
      </c>
      <c r="L1144" t="s">
        <v>1828</v>
      </c>
      <c r="M1144" s="9">
        <v>1120.0599</v>
      </c>
    </row>
    <row r="1145" spans="1:13" x14ac:dyDescent="0.35">
      <c r="A1145" t="s">
        <v>2968</v>
      </c>
      <c r="B1145">
        <f t="shared" si="17"/>
        <v>2024</v>
      </c>
      <c r="C1145" s="8">
        <v>45301</v>
      </c>
      <c r="D1145" t="s">
        <v>1532</v>
      </c>
      <c r="E1145" t="s">
        <v>1603</v>
      </c>
      <c r="F1145" t="s">
        <v>1785</v>
      </c>
      <c r="G1145" s="4">
        <v>2</v>
      </c>
      <c r="H1145">
        <f>Sales_Fact__2[[#This Row],[Unit_Price]]*Sales_Fact__2[[#This Row],[Quantity]]</f>
        <v>135.1</v>
      </c>
      <c r="I1145" s="9">
        <v>67.55</v>
      </c>
      <c r="J1145" s="9">
        <f>Sales_Fact__2[[#This Row],[Unit_Price]]*Sales_Fact__2[[#This Row],[Quantity]]</f>
        <v>135.1</v>
      </c>
      <c r="K1145">
        <v>0.03</v>
      </c>
      <c r="L1145" t="s">
        <v>1823</v>
      </c>
      <c r="M1145" s="9">
        <v>131.047</v>
      </c>
    </row>
    <row r="1146" spans="1:13" x14ac:dyDescent="0.35">
      <c r="A1146" t="s">
        <v>2969</v>
      </c>
      <c r="B1146">
        <f t="shared" si="17"/>
        <v>2024</v>
      </c>
      <c r="C1146" s="8">
        <v>45433</v>
      </c>
      <c r="D1146" t="s">
        <v>683</v>
      </c>
      <c r="E1146" t="s">
        <v>1645</v>
      </c>
      <c r="F1146" t="s">
        <v>1756</v>
      </c>
      <c r="G1146" s="4">
        <v>3</v>
      </c>
      <c r="H1146">
        <f>Sales_Fact__2[[#This Row],[Unit_Price]]*Sales_Fact__2[[#This Row],[Quantity]]</f>
        <v>2409.9299999999998</v>
      </c>
      <c r="I1146" s="9">
        <v>803.31</v>
      </c>
      <c r="J1146" s="9">
        <f>Sales_Fact__2[[#This Row],[Unit_Price]]*Sales_Fact__2[[#This Row],[Quantity]]</f>
        <v>2409.9299999999998</v>
      </c>
      <c r="K1146">
        <v>0.1</v>
      </c>
      <c r="L1146" t="s">
        <v>1825</v>
      </c>
      <c r="M1146" s="9">
        <v>2168.9369999999999</v>
      </c>
    </row>
    <row r="1147" spans="1:13" x14ac:dyDescent="0.35">
      <c r="A1147" t="s">
        <v>2970</v>
      </c>
      <c r="B1147">
        <f t="shared" si="17"/>
        <v>2025</v>
      </c>
      <c r="C1147" s="8">
        <v>45821</v>
      </c>
      <c r="D1147" t="s">
        <v>1339</v>
      </c>
      <c r="E1147" t="s">
        <v>1579</v>
      </c>
      <c r="F1147" t="s">
        <v>1796</v>
      </c>
      <c r="G1147" s="4">
        <v>4</v>
      </c>
      <c r="H1147">
        <f>Sales_Fact__2[[#This Row],[Unit_Price]]*Sales_Fact__2[[#This Row],[Quantity]]</f>
        <v>1018.84</v>
      </c>
      <c r="I1147" s="9">
        <v>254.71</v>
      </c>
      <c r="J1147" s="9">
        <f>Sales_Fact__2[[#This Row],[Unit_Price]]*Sales_Fact__2[[#This Row],[Quantity]]</f>
        <v>1018.84</v>
      </c>
      <c r="K1147">
        <v>0.2</v>
      </c>
      <c r="L1147" t="s">
        <v>1828</v>
      </c>
      <c r="M1147" s="9">
        <v>815.07200000000012</v>
      </c>
    </row>
    <row r="1148" spans="1:13" x14ac:dyDescent="0.35">
      <c r="A1148" t="s">
        <v>2971</v>
      </c>
      <c r="B1148">
        <f t="shared" si="17"/>
        <v>2024</v>
      </c>
      <c r="C1148" s="8">
        <v>45508</v>
      </c>
      <c r="D1148" t="s">
        <v>194</v>
      </c>
      <c r="E1148" t="s">
        <v>1647</v>
      </c>
      <c r="F1148" t="s">
        <v>1768</v>
      </c>
      <c r="G1148" s="4">
        <v>4</v>
      </c>
      <c r="H1148">
        <f>Sales_Fact__2[[#This Row],[Unit_Price]]*Sales_Fact__2[[#This Row],[Quantity]]</f>
        <v>2379.56</v>
      </c>
      <c r="I1148" s="9">
        <v>594.89</v>
      </c>
      <c r="J1148" s="9">
        <f>Sales_Fact__2[[#This Row],[Unit_Price]]*Sales_Fact__2[[#This Row],[Quantity]]</f>
        <v>2379.56</v>
      </c>
      <c r="K1148">
        <v>0.3</v>
      </c>
      <c r="L1148" t="s">
        <v>1825</v>
      </c>
      <c r="M1148" s="9">
        <v>1665.692</v>
      </c>
    </row>
    <row r="1149" spans="1:13" x14ac:dyDescent="0.35">
      <c r="A1149" t="s">
        <v>2972</v>
      </c>
      <c r="B1149">
        <f t="shared" si="17"/>
        <v>2025</v>
      </c>
      <c r="C1149" s="8">
        <v>45854</v>
      </c>
      <c r="D1149" t="s">
        <v>710</v>
      </c>
      <c r="E1149" t="s">
        <v>1729</v>
      </c>
      <c r="F1149" t="s">
        <v>1751</v>
      </c>
      <c r="G1149" s="4">
        <v>2</v>
      </c>
      <c r="H1149">
        <f>Sales_Fact__2[[#This Row],[Unit_Price]]*Sales_Fact__2[[#This Row],[Quantity]]</f>
        <v>1688.62</v>
      </c>
      <c r="I1149" s="9">
        <v>844.31</v>
      </c>
      <c r="J1149" s="9">
        <f>Sales_Fact__2[[#This Row],[Unit_Price]]*Sales_Fact__2[[#This Row],[Quantity]]</f>
        <v>1688.62</v>
      </c>
      <c r="K1149">
        <v>7.0000000000000007E-2</v>
      </c>
      <c r="L1149" t="s">
        <v>1825</v>
      </c>
      <c r="M1149" s="9">
        <v>1570.4166</v>
      </c>
    </row>
    <row r="1150" spans="1:13" x14ac:dyDescent="0.35">
      <c r="A1150" t="s">
        <v>2973</v>
      </c>
      <c r="B1150">
        <f t="shared" si="17"/>
        <v>2024</v>
      </c>
      <c r="C1150" s="8">
        <v>45569</v>
      </c>
      <c r="D1150" t="s">
        <v>457</v>
      </c>
      <c r="E1150" t="s">
        <v>1577</v>
      </c>
      <c r="F1150" t="s">
        <v>1775</v>
      </c>
      <c r="G1150" s="4">
        <v>4</v>
      </c>
      <c r="H1150">
        <f>Sales_Fact__2[[#This Row],[Unit_Price]]*Sales_Fact__2[[#This Row],[Quantity]]</f>
        <v>405.32</v>
      </c>
      <c r="I1150" s="9">
        <v>101.33</v>
      </c>
      <c r="J1150" s="9">
        <f>Sales_Fact__2[[#This Row],[Unit_Price]]*Sales_Fact__2[[#This Row],[Quantity]]</f>
        <v>405.32</v>
      </c>
      <c r="K1150">
        <v>0</v>
      </c>
      <c r="L1150" t="s">
        <v>1823</v>
      </c>
      <c r="M1150" s="9">
        <v>405.32</v>
      </c>
    </row>
    <row r="1151" spans="1:13" x14ac:dyDescent="0.35">
      <c r="A1151" t="s">
        <v>2974</v>
      </c>
      <c r="B1151">
        <f t="shared" si="17"/>
        <v>2025</v>
      </c>
      <c r="C1151" s="8">
        <v>45824</v>
      </c>
      <c r="D1151" t="s">
        <v>448</v>
      </c>
      <c r="E1151" t="s">
        <v>1599</v>
      </c>
      <c r="F1151" t="s">
        <v>1781</v>
      </c>
      <c r="G1151" s="4">
        <v>3</v>
      </c>
      <c r="H1151">
        <f>Sales_Fact__2[[#This Row],[Unit_Price]]*Sales_Fact__2[[#This Row],[Quantity]]</f>
        <v>2767.68</v>
      </c>
      <c r="I1151" s="9">
        <v>922.56</v>
      </c>
      <c r="J1151" s="9">
        <f>Sales_Fact__2[[#This Row],[Unit_Price]]*Sales_Fact__2[[#This Row],[Quantity]]</f>
        <v>2767.68</v>
      </c>
      <c r="K1151">
        <v>0.18</v>
      </c>
      <c r="L1151" t="s">
        <v>1825</v>
      </c>
      <c r="M1151" s="9">
        <v>2269.4976000000001</v>
      </c>
    </row>
    <row r="1152" spans="1:13" x14ac:dyDescent="0.35">
      <c r="A1152" t="s">
        <v>2975</v>
      </c>
      <c r="B1152">
        <f t="shared" si="17"/>
        <v>2024</v>
      </c>
      <c r="C1152" s="8">
        <v>45352</v>
      </c>
      <c r="D1152" t="s">
        <v>1339</v>
      </c>
      <c r="E1152" t="s">
        <v>1623</v>
      </c>
      <c r="F1152" t="s">
        <v>1798</v>
      </c>
      <c r="G1152" s="4">
        <v>4</v>
      </c>
      <c r="H1152">
        <f>Sales_Fact__2[[#This Row],[Unit_Price]]*Sales_Fact__2[[#This Row],[Quantity]]</f>
        <v>3468.76</v>
      </c>
      <c r="I1152" s="9">
        <v>867.19</v>
      </c>
      <c r="J1152" s="9">
        <f>Sales_Fact__2[[#This Row],[Unit_Price]]*Sales_Fact__2[[#This Row],[Quantity]]</f>
        <v>3468.76</v>
      </c>
      <c r="K1152">
        <v>7.0000000000000007E-2</v>
      </c>
      <c r="L1152" t="s">
        <v>1828</v>
      </c>
      <c r="M1152" s="9">
        <v>3225.9468000000002</v>
      </c>
    </row>
    <row r="1153" spans="1:13" x14ac:dyDescent="0.35">
      <c r="A1153" t="s">
        <v>2976</v>
      </c>
      <c r="B1153">
        <f t="shared" si="17"/>
        <v>2024</v>
      </c>
      <c r="C1153" s="8">
        <v>45454</v>
      </c>
      <c r="D1153" t="s">
        <v>36</v>
      </c>
      <c r="E1153" t="s">
        <v>1713</v>
      </c>
      <c r="F1153" t="s">
        <v>1806</v>
      </c>
      <c r="G1153" s="4">
        <v>3</v>
      </c>
      <c r="H1153">
        <f>Sales_Fact__2[[#This Row],[Unit_Price]]*Sales_Fact__2[[#This Row],[Quantity]]</f>
        <v>2450.61</v>
      </c>
      <c r="I1153" s="9">
        <v>816.87</v>
      </c>
      <c r="J1153" s="9">
        <f>Sales_Fact__2[[#This Row],[Unit_Price]]*Sales_Fact__2[[#This Row],[Quantity]]</f>
        <v>2450.61</v>
      </c>
      <c r="K1153">
        <v>0.14000000000000001</v>
      </c>
      <c r="L1153" t="s">
        <v>1825</v>
      </c>
      <c r="M1153" s="9">
        <v>2107.5246000000002</v>
      </c>
    </row>
    <row r="1154" spans="1:13" x14ac:dyDescent="0.35">
      <c r="A1154" t="s">
        <v>2977</v>
      </c>
      <c r="B1154">
        <f t="shared" ref="B1154:B1217" si="18">YEAR(C1154)</f>
        <v>2025</v>
      </c>
      <c r="C1154" s="8">
        <v>45924</v>
      </c>
      <c r="D1154" t="s">
        <v>1477</v>
      </c>
      <c r="E1154" t="s">
        <v>1677</v>
      </c>
      <c r="F1154" t="s">
        <v>1765</v>
      </c>
      <c r="G1154" s="4">
        <v>3</v>
      </c>
      <c r="H1154">
        <f>Sales_Fact__2[[#This Row],[Unit_Price]]*Sales_Fact__2[[#This Row],[Quantity]]</f>
        <v>774.18000000000006</v>
      </c>
      <c r="I1154" s="9">
        <v>258.06</v>
      </c>
      <c r="J1154" s="9">
        <f>Sales_Fact__2[[#This Row],[Unit_Price]]*Sales_Fact__2[[#This Row],[Quantity]]</f>
        <v>774.18000000000006</v>
      </c>
      <c r="K1154">
        <v>0</v>
      </c>
      <c r="L1154" t="s">
        <v>1825</v>
      </c>
      <c r="M1154" s="9">
        <v>774.18</v>
      </c>
    </row>
    <row r="1155" spans="1:13" x14ac:dyDescent="0.35">
      <c r="A1155" t="s">
        <v>2978</v>
      </c>
      <c r="B1155">
        <f t="shared" si="18"/>
        <v>2025</v>
      </c>
      <c r="C1155" s="8">
        <v>45694</v>
      </c>
      <c r="D1155" t="s">
        <v>983</v>
      </c>
      <c r="E1155" t="s">
        <v>1623</v>
      </c>
      <c r="F1155" t="s">
        <v>1798</v>
      </c>
      <c r="G1155" s="4">
        <v>2</v>
      </c>
      <c r="H1155">
        <f>Sales_Fact__2[[#This Row],[Unit_Price]]*Sales_Fact__2[[#This Row],[Quantity]]</f>
        <v>1149.1600000000001</v>
      </c>
      <c r="I1155" s="9">
        <v>574.58000000000004</v>
      </c>
      <c r="J1155" s="9">
        <f>Sales_Fact__2[[#This Row],[Unit_Price]]*Sales_Fact__2[[#This Row],[Quantity]]</f>
        <v>1149.1600000000001</v>
      </c>
      <c r="K1155">
        <v>0.06</v>
      </c>
      <c r="L1155" t="s">
        <v>1823</v>
      </c>
      <c r="M1155" s="9">
        <v>1080.2103999999999</v>
      </c>
    </row>
    <row r="1156" spans="1:13" x14ac:dyDescent="0.35">
      <c r="A1156" t="s">
        <v>2979</v>
      </c>
      <c r="B1156">
        <f t="shared" si="18"/>
        <v>2024</v>
      </c>
      <c r="C1156" s="8">
        <v>45587</v>
      </c>
      <c r="D1156" t="s">
        <v>97</v>
      </c>
      <c r="E1156" t="s">
        <v>1713</v>
      </c>
      <c r="F1156" t="s">
        <v>1775</v>
      </c>
      <c r="G1156" s="4">
        <v>2</v>
      </c>
      <c r="H1156">
        <f>Sales_Fact__2[[#This Row],[Unit_Price]]*Sales_Fact__2[[#This Row],[Quantity]]</f>
        <v>944.36</v>
      </c>
      <c r="I1156" s="9">
        <v>472.18</v>
      </c>
      <c r="J1156" s="9">
        <f>Sales_Fact__2[[#This Row],[Unit_Price]]*Sales_Fact__2[[#This Row],[Quantity]]</f>
        <v>944.36</v>
      </c>
      <c r="K1156">
        <v>0.27</v>
      </c>
      <c r="L1156" t="s">
        <v>1825</v>
      </c>
      <c r="M1156" s="9">
        <v>689.38279999999997</v>
      </c>
    </row>
    <row r="1157" spans="1:13" x14ac:dyDescent="0.35">
      <c r="A1157" t="s">
        <v>2980</v>
      </c>
      <c r="B1157">
        <f t="shared" si="18"/>
        <v>2024</v>
      </c>
      <c r="C1157" s="8">
        <v>45556</v>
      </c>
      <c r="D1157" t="s">
        <v>1067</v>
      </c>
      <c r="E1157" t="s">
        <v>1629</v>
      </c>
      <c r="F1157" t="s">
        <v>1772</v>
      </c>
      <c r="G1157" s="4">
        <v>2</v>
      </c>
      <c r="H1157">
        <f>Sales_Fact__2[[#This Row],[Unit_Price]]*Sales_Fact__2[[#This Row],[Quantity]]</f>
        <v>40.94</v>
      </c>
      <c r="I1157" s="9">
        <v>20.47</v>
      </c>
      <c r="J1157" s="9">
        <f>Sales_Fact__2[[#This Row],[Unit_Price]]*Sales_Fact__2[[#This Row],[Quantity]]</f>
        <v>40.94</v>
      </c>
      <c r="K1157">
        <v>0.12</v>
      </c>
      <c r="L1157" t="s">
        <v>1828</v>
      </c>
      <c r="M1157" s="9">
        <v>36.027200000000001</v>
      </c>
    </row>
    <row r="1158" spans="1:13" x14ac:dyDescent="0.35">
      <c r="A1158" t="s">
        <v>2981</v>
      </c>
      <c r="B1158">
        <f t="shared" si="18"/>
        <v>2025</v>
      </c>
      <c r="C1158" s="8">
        <v>45923</v>
      </c>
      <c r="D1158" t="s">
        <v>100</v>
      </c>
      <c r="E1158" t="s">
        <v>1591</v>
      </c>
      <c r="F1158" t="s">
        <v>1778</v>
      </c>
      <c r="G1158" s="4">
        <v>3</v>
      </c>
      <c r="H1158">
        <f>Sales_Fact__2[[#This Row],[Unit_Price]]*Sales_Fact__2[[#This Row],[Quantity]]</f>
        <v>706.23</v>
      </c>
      <c r="I1158" s="9">
        <v>235.41</v>
      </c>
      <c r="J1158" s="9">
        <f>Sales_Fact__2[[#This Row],[Unit_Price]]*Sales_Fact__2[[#This Row],[Quantity]]</f>
        <v>706.23</v>
      </c>
      <c r="K1158">
        <v>0.15</v>
      </c>
      <c r="L1158" t="s">
        <v>1825</v>
      </c>
      <c r="M1158" s="9">
        <v>600.29549999999995</v>
      </c>
    </row>
    <row r="1159" spans="1:13" x14ac:dyDescent="0.35">
      <c r="A1159" t="s">
        <v>2982</v>
      </c>
      <c r="B1159">
        <f t="shared" si="18"/>
        <v>2025</v>
      </c>
      <c r="C1159" s="8">
        <v>45811</v>
      </c>
      <c r="D1159" t="s">
        <v>739</v>
      </c>
      <c r="E1159" t="s">
        <v>1703</v>
      </c>
      <c r="F1159" t="s">
        <v>1778</v>
      </c>
      <c r="G1159" s="4">
        <v>3</v>
      </c>
      <c r="H1159">
        <f>Sales_Fact__2[[#This Row],[Unit_Price]]*Sales_Fact__2[[#This Row],[Quantity]]</f>
        <v>2234.6999999999998</v>
      </c>
      <c r="I1159" s="9">
        <v>744.9</v>
      </c>
      <c r="J1159" s="9">
        <f>Sales_Fact__2[[#This Row],[Unit_Price]]*Sales_Fact__2[[#This Row],[Quantity]]</f>
        <v>2234.6999999999998</v>
      </c>
      <c r="K1159">
        <v>0.27</v>
      </c>
      <c r="L1159" t="s">
        <v>1825</v>
      </c>
      <c r="M1159" s="9">
        <v>1631.3309999999999</v>
      </c>
    </row>
    <row r="1160" spans="1:13" x14ac:dyDescent="0.35">
      <c r="A1160" t="s">
        <v>2983</v>
      </c>
      <c r="B1160">
        <f t="shared" si="18"/>
        <v>2024</v>
      </c>
      <c r="C1160" s="8">
        <v>45559</v>
      </c>
      <c r="D1160" t="s">
        <v>180</v>
      </c>
      <c r="E1160" t="s">
        <v>1583</v>
      </c>
      <c r="F1160" t="s">
        <v>1765</v>
      </c>
      <c r="G1160" s="4">
        <v>2</v>
      </c>
      <c r="H1160">
        <f>Sales_Fact__2[[#This Row],[Unit_Price]]*Sales_Fact__2[[#This Row],[Quantity]]</f>
        <v>764.4</v>
      </c>
      <c r="I1160" s="9">
        <v>382.2</v>
      </c>
      <c r="J1160" s="9">
        <f>Sales_Fact__2[[#This Row],[Unit_Price]]*Sales_Fact__2[[#This Row],[Quantity]]</f>
        <v>764.4</v>
      </c>
      <c r="K1160">
        <v>0.15</v>
      </c>
      <c r="L1160" t="s">
        <v>1823</v>
      </c>
      <c r="M1160" s="9">
        <v>649.74</v>
      </c>
    </row>
    <row r="1161" spans="1:13" x14ac:dyDescent="0.35">
      <c r="A1161" t="s">
        <v>2984</v>
      </c>
      <c r="B1161">
        <f t="shared" si="18"/>
        <v>2025</v>
      </c>
      <c r="C1161" s="8">
        <v>45881</v>
      </c>
      <c r="D1161" t="s">
        <v>1085</v>
      </c>
      <c r="E1161" t="s">
        <v>1727</v>
      </c>
      <c r="F1161" t="s">
        <v>1803</v>
      </c>
      <c r="G1161" s="4">
        <v>1</v>
      </c>
      <c r="H1161">
        <f>Sales_Fact__2[[#This Row],[Unit_Price]]*Sales_Fact__2[[#This Row],[Quantity]]</f>
        <v>269.25</v>
      </c>
      <c r="I1161" s="9">
        <v>269.25</v>
      </c>
      <c r="J1161" s="9">
        <f>Sales_Fact__2[[#This Row],[Unit_Price]]*Sales_Fact__2[[#This Row],[Quantity]]</f>
        <v>269.25</v>
      </c>
      <c r="K1161">
        <v>0.14000000000000001</v>
      </c>
      <c r="L1161" t="s">
        <v>1825</v>
      </c>
      <c r="M1161" s="9">
        <v>231.55500000000001</v>
      </c>
    </row>
    <row r="1162" spans="1:13" x14ac:dyDescent="0.35">
      <c r="A1162" t="s">
        <v>2985</v>
      </c>
      <c r="B1162">
        <f t="shared" si="18"/>
        <v>2024</v>
      </c>
      <c r="C1162" s="8">
        <v>45367</v>
      </c>
      <c r="D1162" t="s">
        <v>1141</v>
      </c>
      <c r="E1162" t="s">
        <v>1607</v>
      </c>
      <c r="F1162" t="s">
        <v>1791</v>
      </c>
      <c r="G1162" s="4">
        <v>2</v>
      </c>
      <c r="H1162">
        <f>Sales_Fact__2[[#This Row],[Unit_Price]]*Sales_Fact__2[[#This Row],[Quantity]]</f>
        <v>1447.5</v>
      </c>
      <c r="I1162" s="9">
        <v>723.75</v>
      </c>
      <c r="J1162" s="9">
        <f>Sales_Fact__2[[#This Row],[Unit_Price]]*Sales_Fact__2[[#This Row],[Quantity]]</f>
        <v>1447.5</v>
      </c>
      <c r="K1162">
        <v>0.03</v>
      </c>
      <c r="L1162" t="s">
        <v>1825</v>
      </c>
      <c r="M1162" s="9">
        <v>1404.075</v>
      </c>
    </row>
    <row r="1163" spans="1:13" x14ac:dyDescent="0.35">
      <c r="A1163" t="s">
        <v>2986</v>
      </c>
      <c r="B1163">
        <f t="shared" si="18"/>
        <v>2025</v>
      </c>
      <c r="C1163" s="8">
        <v>45832</v>
      </c>
      <c r="D1163" t="s">
        <v>892</v>
      </c>
      <c r="E1163" t="s">
        <v>1585</v>
      </c>
      <c r="F1163" t="s">
        <v>1812</v>
      </c>
      <c r="G1163" s="4">
        <v>4</v>
      </c>
      <c r="H1163">
        <f>Sales_Fact__2[[#This Row],[Unit_Price]]*Sales_Fact__2[[#This Row],[Quantity]]</f>
        <v>235.68</v>
      </c>
      <c r="I1163" s="9">
        <v>58.92</v>
      </c>
      <c r="J1163" s="9">
        <f>Sales_Fact__2[[#This Row],[Unit_Price]]*Sales_Fact__2[[#This Row],[Quantity]]</f>
        <v>235.68</v>
      </c>
      <c r="K1163">
        <v>0.18</v>
      </c>
      <c r="L1163" t="s">
        <v>1823</v>
      </c>
      <c r="M1163" s="9">
        <v>193.2576</v>
      </c>
    </row>
    <row r="1164" spans="1:13" x14ac:dyDescent="0.35">
      <c r="A1164" t="s">
        <v>2987</v>
      </c>
      <c r="B1164">
        <f t="shared" si="18"/>
        <v>2024</v>
      </c>
      <c r="C1164" s="8">
        <v>45438</v>
      </c>
      <c r="D1164" t="s">
        <v>618</v>
      </c>
      <c r="E1164" t="s">
        <v>1689</v>
      </c>
      <c r="F1164" t="s">
        <v>1788</v>
      </c>
      <c r="G1164" s="4">
        <v>2</v>
      </c>
      <c r="H1164">
        <f>Sales_Fact__2[[#This Row],[Unit_Price]]*Sales_Fact__2[[#This Row],[Quantity]]</f>
        <v>1826.16</v>
      </c>
      <c r="I1164" s="9">
        <v>913.08</v>
      </c>
      <c r="J1164" s="9">
        <f>Sales_Fact__2[[#This Row],[Unit_Price]]*Sales_Fact__2[[#This Row],[Quantity]]</f>
        <v>1826.16</v>
      </c>
      <c r="K1164">
        <v>0.26</v>
      </c>
      <c r="L1164" t="s">
        <v>1823</v>
      </c>
      <c r="M1164" s="9">
        <v>1351.3584000000001</v>
      </c>
    </row>
    <row r="1165" spans="1:13" x14ac:dyDescent="0.35">
      <c r="A1165" t="s">
        <v>2988</v>
      </c>
      <c r="B1165">
        <f t="shared" si="18"/>
        <v>2025</v>
      </c>
      <c r="C1165" s="8">
        <v>45691</v>
      </c>
      <c r="D1165" t="s">
        <v>775</v>
      </c>
      <c r="E1165" t="s">
        <v>1709</v>
      </c>
      <c r="F1165" t="s">
        <v>1756</v>
      </c>
      <c r="G1165" s="4">
        <v>1</v>
      </c>
      <c r="H1165">
        <f>Sales_Fact__2[[#This Row],[Unit_Price]]*Sales_Fact__2[[#This Row],[Quantity]]</f>
        <v>791.83</v>
      </c>
      <c r="I1165" s="9">
        <v>791.83</v>
      </c>
      <c r="J1165" s="9">
        <f>Sales_Fact__2[[#This Row],[Unit_Price]]*Sales_Fact__2[[#This Row],[Quantity]]</f>
        <v>791.83</v>
      </c>
      <c r="K1165">
        <v>0.28000000000000003</v>
      </c>
      <c r="L1165" t="s">
        <v>1825</v>
      </c>
      <c r="M1165" s="9">
        <v>570.11760000000004</v>
      </c>
    </row>
    <row r="1166" spans="1:13" x14ac:dyDescent="0.35">
      <c r="A1166" t="s">
        <v>2989</v>
      </c>
      <c r="B1166">
        <f t="shared" si="18"/>
        <v>2024</v>
      </c>
      <c r="C1166" s="8">
        <v>45506</v>
      </c>
      <c r="D1166" t="s">
        <v>1451</v>
      </c>
      <c r="E1166" t="s">
        <v>1550</v>
      </c>
      <c r="F1166" t="s">
        <v>1800</v>
      </c>
      <c r="G1166" s="4">
        <v>1</v>
      </c>
      <c r="H1166">
        <f>Sales_Fact__2[[#This Row],[Unit_Price]]*Sales_Fact__2[[#This Row],[Quantity]]</f>
        <v>74.290000000000006</v>
      </c>
      <c r="I1166" s="9">
        <v>74.290000000000006</v>
      </c>
      <c r="J1166" s="9">
        <f>Sales_Fact__2[[#This Row],[Unit_Price]]*Sales_Fact__2[[#This Row],[Quantity]]</f>
        <v>74.290000000000006</v>
      </c>
      <c r="K1166">
        <v>0.3</v>
      </c>
      <c r="L1166" t="s">
        <v>1828</v>
      </c>
      <c r="M1166" s="9">
        <v>52.003</v>
      </c>
    </row>
    <row r="1167" spans="1:13" x14ac:dyDescent="0.35">
      <c r="A1167" t="s">
        <v>2990</v>
      </c>
      <c r="B1167">
        <f t="shared" si="18"/>
        <v>2023</v>
      </c>
      <c r="C1167" s="8">
        <v>45251</v>
      </c>
      <c r="D1167" t="s">
        <v>778</v>
      </c>
      <c r="E1167" t="s">
        <v>1617</v>
      </c>
      <c r="F1167" t="s">
        <v>1751</v>
      </c>
      <c r="G1167" s="4">
        <v>2</v>
      </c>
      <c r="H1167">
        <f>Sales_Fact__2[[#This Row],[Unit_Price]]*Sales_Fact__2[[#This Row],[Quantity]]</f>
        <v>1923.36</v>
      </c>
      <c r="I1167" s="9">
        <v>961.68</v>
      </c>
      <c r="J1167" s="9">
        <f>Sales_Fact__2[[#This Row],[Unit_Price]]*Sales_Fact__2[[#This Row],[Quantity]]</f>
        <v>1923.36</v>
      </c>
      <c r="K1167">
        <v>0.27</v>
      </c>
      <c r="L1167" t="s">
        <v>1825</v>
      </c>
      <c r="M1167" s="9">
        <v>1404.0527999999999</v>
      </c>
    </row>
    <row r="1168" spans="1:13" x14ac:dyDescent="0.35">
      <c r="A1168" t="s">
        <v>2991</v>
      </c>
      <c r="B1168">
        <f t="shared" si="18"/>
        <v>2025</v>
      </c>
      <c r="C1168" s="8">
        <v>45722</v>
      </c>
      <c r="D1168" t="s">
        <v>1517</v>
      </c>
      <c r="E1168" t="s">
        <v>1585</v>
      </c>
      <c r="F1168" t="s">
        <v>1798</v>
      </c>
      <c r="G1168" s="4">
        <v>1</v>
      </c>
      <c r="H1168">
        <f>Sales_Fact__2[[#This Row],[Unit_Price]]*Sales_Fact__2[[#This Row],[Quantity]]</f>
        <v>90.72</v>
      </c>
      <c r="I1168" s="9">
        <v>90.72</v>
      </c>
      <c r="J1168" s="9">
        <f>Sales_Fact__2[[#This Row],[Unit_Price]]*Sales_Fact__2[[#This Row],[Quantity]]</f>
        <v>90.72</v>
      </c>
      <c r="K1168">
        <v>0.1</v>
      </c>
      <c r="L1168" t="s">
        <v>1825</v>
      </c>
      <c r="M1168" s="9">
        <v>81.647999999999996</v>
      </c>
    </row>
    <row r="1169" spans="1:13" x14ac:dyDescent="0.35">
      <c r="A1169" t="s">
        <v>2992</v>
      </c>
      <c r="B1169">
        <f t="shared" si="18"/>
        <v>2025</v>
      </c>
      <c r="C1169" s="8">
        <v>45689</v>
      </c>
      <c r="D1169" t="s">
        <v>223</v>
      </c>
      <c r="E1169" t="s">
        <v>1663</v>
      </c>
      <c r="F1169" t="s">
        <v>1778</v>
      </c>
      <c r="G1169" s="4">
        <v>1</v>
      </c>
      <c r="H1169">
        <f>Sales_Fact__2[[#This Row],[Unit_Price]]*Sales_Fact__2[[#This Row],[Quantity]]</f>
        <v>458.69</v>
      </c>
      <c r="I1169" s="9">
        <v>458.69</v>
      </c>
      <c r="J1169" s="9">
        <f>Sales_Fact__2[[#This Row],[Unit_Price]]*Sales_Fact__2[[#This Row],[Quantity]]</f>
        <v>458.69</v>
      </c>
      <c r="K1169">
        <v>0.16</v>
      </c>
      <c r="L1169" t="s">
        <v>1825</v>
      </c>
      <c r="M1169" s="9">
        <v>385.2996</v>
      </c>
    </row>
    <row r="1170" spans="1:13" x14ac:dyDescent="0.35">
      <c r="A1170" t="s">
        <v>2993</v>
      </c>
      <c r="B1170">
        <f t="shared" si="18"/>
        <v>2024</v>
      </c>
      <c r="C1170" s="8">
        <v>45346</v>
      </c>
      <c r="D1170" t="s">
        <v>742</v>
      </c>
      <c r="E1170" t="s">
        <v>1615</v>
      </c>
      <c r="F1170" t="s">
        <v>1778</v>
      </c>
      <c r="G1170" s="4">
        <v>1</v>
      </c>
      <c r="H1170">
        <f>Sales_Fact__2[[#This Row],[Unit_Price]]*Sales_Fact__2[[#This Row],[Quantity]]</f>
        <v>168.29</v>
      </c>
      <c r="I1170" s="9">
        <v>168.29</v>
      </c>
      <c r="J1170" s="9">
        <f>Sales_Fact__2[[#This Row],[Unit_Price]]*Sales_Fact__2[[#This Row],[Quantity]]</f>
        <v>168.29</v>
      </c>
      <c r="K1170">
        <v>0.05</v>
      </c>
      <c r="L1170" t="s">
        <v>1825</v>
      </c>
      <c r="M1170" s="9">
        <v>159.87549999999999</v>
      </c>
    </row>
    <row r="1171" spans="1:13" x14ac:dyDescent="0.35">
      <c r="A1171" t="s">
        <v>2994</v>
      </c>
      <c r="B1171">
        <f t="shared" si="18"/>
        <v>2024</v>
      </c>
      <c r="C1171" s="8">
        <v>45549</v>
      </c>
      <c r="D1171" t="s">
        <v>686</v>
      </c>
      <c r="E1171" t="s">
        <v>1581</v>
      </c>
      <c r="F1171" t="s">
        <v>1806</v>
      </c>
      <c r="G1171" s="4">
        <v>1</v>
      </c>
      <c r="H1171">
        <f>Sales_Fact__2[[#This Row],[Unit_Price]]*Sales_Fact__2[[#This Row],[Quantity]]</f>
        <v>391.77</v>
      </c>
      <c r="I1171" s="9">
        <v>391.77</v>
      </c>
      <c r="J1171" s="9">
        <f>Sales_Fact__2[[#This Row],[Unit_Price]]*Sales_Fact__2[[#This Row],[Quantity]]</f>
        <v>391.77</v>
      </c>
      <c r="K1171">
        <v>0.1</v>
      </c>
      <c r="L1171" t="s">
        <v>1825</v>
      </c>
      <c r="M1171" s="9">
        <v>352.59300000000002</v>
      </c>
    </row>
    <row r="1172" spans="1:13" x14ac:dyDescent="0.35">
      <c r="A1172" t="s">
        <v>2995</v>
      </c>
      <c r="B1172">
        <f t="shared" si="18"/>
        <v>2025</v>
      </c>
      <c r="C1172" s="8">
        <v>45900</v>
      </c>
      <c r="D1172" t="s">
        <v>1076</v>
      </c>
      <c r="E1172" t="s">
        <v>1571</v>
      </c>
      <c r="F1172" t="s">
        <v>1798</v>
      </c>
      <c r="G1172" s="4">
        <v>1</v>
      </c>
      <c r="H1172">
        <f>Sales_Fact__2[[#This Row],[Unit_Price]]*Sales_Fact__2[[#This Row],[Quantity]]</f>
        <v>424.83</v>
      </c>
      <c r="I1172" s="9">
        <v>424.83</v>
      </c>
      <c r="J1172" s="9">
        <f>Sales_Fact__2[[#This Row],[Unit_Price]]*Sales_Fact__2[[#This Row],[Quantity]]</f>
        <v>424.83</v>
      </c>
      <c r="K1172">
        <v>0.05</v>
      </c>
      <c r="L1172" t="s">
        <v>1828</v>
      </c>
      <c r="M1172" s="9">
        <v>403.58850000000001</v>
      </c>
    </row>
    <row r="1173" spans="1:13" x14ac:dyDescent="0.35">
      <c r="A1173" t="s">
        <v>2996</v>
      </c>
      <c r="B1173">
        <f t="shared" si="18"/>
        <v>2024</v>
      </c>
      <c r="C1173" s="8">
        <v>45308</v>
      </c>
      <c r="D1173" t="s">
        <v>201</v>
      </c>
      <c r="E1173" t="s">
        <v>1569</v>
      </c>
      <c r="F1173" t="s">
        <v>1765</v>
      </c>
      <c r="G1173" s="4">
        <v>1</v>
      </c>
      <c r="H1173">
        <f>Sales_Fact__2[[#This Row],[Unit_Price]]*Sales_Fact__2[[#This Row],[Quantity]]</f>
        <v>499.46</v>
      </c>
      <c r="I1173" s="9">
        <v>499.46</v>
      </c>
      <c r="J1173" s="9">
        <f>Sales_Fact__2[[#This Row],[Unit_Price]]*Sales_Fact__2[[#This Row],[Quantity]]</f>
        <v>499.46</v>
      </c>
      <c r="K1173">
        <v>0.1</v>
      </c>
      <c r="L1173" t="s">
        <v>1823</v>
      </c>
      <c r="M1173" s="9">
        <v>449.51400000000001</v>
      </c>
    </row>
    <row r="1174" spans="1:13" x14ac:dyDescent="0.35">
      <c r="A1174" t="s">
        <v>2997</v>
      </c>
      <c r="B1174">
        <f t="shared" si="18"/>
        <v>2024</v>
      </c>
      <c r="C1174" s="8">
        <v>45336</v>
      </c>
      <c r="D1174" t="s">
        <v>85</v>
      </c>
      <c r="E1174" t="s">
        <v>1745</v>
      </c>
      <c r="F1174" t="s">
        <v>1756</v>
      </c>
      <c r="G1174" s="4">
        <v>2</v>
      </c>
      <c r="H1174">
        <f>Sales_Fact__2[[#This Row],[Unit_Price]]*Sales_Fact__2[[#This Row],[Quantity]]</f>
        <v>1396.68</v>
      </c>
      <c r="I1174" s="9">
        <v>698.34</v>
      </c>
      <c r="J1174" s="9">
        <f>Sales_Fact__2[[#This Row],[Unit_Price]]*Sales_Fact__2[[#This Row],[Quantity]]</f>
        <v>1396.68</v>
      </c>
      <c r="K1174">
        <v>0.15</v>
      </c>
      <c r="L1174" t="s">
        <v>1825</v>
      </c>
      <c r="M1174" s="9">
        <v>1187.1780000000001</v>
      </c>
    </row>
    <row r="1175" spans="1:13" x14ac:dyDescent="0.35">
      <c r="A1175" t="s">
        <v>2998</v>
      </c>
      <c r="B1175">
        <f t="shared" si="18"/>
        <v>2023</v>
      </c>
      <c r="C1175" s="8">
        <v>45213</v>
      </c>
      <c r="D1175" t="s">
        <v>898</v>
      </c>
      <c r="E1175" t="s">
        <v>1659</v>
      </c>
      <c r="F1175" t="s">
        <v>1803</v>
      </c>
      <c r="G1175" s="4">
        <v>2</v>
      </c>
      <c r="H1175">
        <f>Sales_Fact__2[[#This Row],[Unit_Price]]*Sales_Fact__2[[#This Row],[Quantity]]</f>
        <v>1610.16</v>
      </c>
      <c r="I1175" s="9">
        <v>805.08</v>
      </c>
      <c r="J1175" s="9">
        <f>Sales_Fact__2[[#This Row],[Unit_Price]]*Sales_Fact__2[[#This Row],[Quantity]]</f>
        <v>1610.16</v>
      </c>
      <c r="K1175">
        <v>0.27</v>
      </c>
      <c r="L1175" t="s">
        <v>1825</v>
      </c>
      <c r="M1175" s="9">
        <v>1175.4168</v>
      </c>
    </row>
    <row r="1176" spans="1:13" x14ac:dyDescent="0.35">
      <c r="A1176" t="s">
        <v>2999</v>
      </c>
      <c r="B1176">
        <f t="shared" si="18"/>
        <v>2025</v>
      </c>
      <c r="C1176" s="8">
        <v>45742</v>
      </c>
      <c r="D1176" t="s">
        <v>1436</v>
      </c>
      <c r="E1176" t="s">
        <v>1699</v>
      </c>
      <c r="F1176" t="s">
        <v>1760</v>
      </c>
      <c r="G1176" s="4">
        <v>4</v>
      </c>
      <c r="H1176">
        <f>Sales_Fact__2[[#This Row],[Unit_Price]]*Sales_Fact__2[[#This Row],[Quantity]]</f>
        <v>3739.16</v>
      </c>
      <c r="I1176" s="9">
        <v>934.79</v>
      </c>
      <c r="J1176" s="9">
        <f>Sales_Fact__2[[#This Row],[Unit_Price]]*Sales_Fact__2[[#This Row],[Quantity]]</f>
        <v>3739.16</v>
      </c>
      <c r="K1176">
        <v>0.08</v>
      </c>
      <c r="L1176" t="s">
        <v>1825</v>
      </c>
      <c r="M1176" s="9">
        <v>3440.0272</v>
      </c>
    </row>
    <row r="1177" spans="1:13" x14ac:dyDescent="0.35">
      <c r="A1177" t="s">
        <v>3000</v>
      </c>
      <c r="B1177">
        <f t="shared" si="18"/>
        <v>2025</v>
      </c>
      <c r="C1177" s="8">
        <v>45932</v>
      </c>
      <c r="D1177" t="s">
        <v>85</v>
      </c>
      <c r="E1177" t="s">
        <v>1667</v>
      </c>
      <c r="F1177" t="s">
        <v>1756</v>
      </c>
      <c r="G1177" s="4">
        <v>2</v>
      </c>
      <c r="H1177">
        <f>Sales_Fact__2[[#This Row],[Unit_Price]]*Sales_Fact__2[[#This Row],[Quantity]]</f>
        <v>849.08</v>
      </c>
      <c r="I1177" s="9">
        <v>424.54</v>
      </c>
      <c r="J1177" s="9">
        <f>Sales_Fact__2[[#This Row],[Unit_Price]]*Sales_Fact__2[[#This Row],[Quantity]]</f>
        <v>849.08</v>
      </c>
      <c r="K1177">
        <v>0.24</v>
      </c>
      <c r="L1177" t="s">
        <v>1825</v>
      </c>
      <c r="M1177" s="9">
        <v>645.30080000000009</v>
      </c>
    </row>
    <row r="1178" spans="1:13" x14ac:dyDescent="0.35">
      <c r="A1178" t="s">
        <v>3001</v>
      </c>
      <c r="B1178">
        <f t="shared" si="18"/>
        <v>2024</v>
      </c>
      <c r="C1178" s="8">
        <v>45462</v>
      </c>
      <c r="D1178" t="s">
        <v>1028</v>
      </c>
      <c r="E1178" t="s">
        <v>1715</v>
      </c>
      <c r="F1178" t="s">
        <v>1806</v>
      </c>
      <c r="G1178" s="4">
        <v>1</v>
      </c>
      <c r="H1178">
        <f>Sales_Fact__2[[#This Row],[Unit_Price]]*Sales_Fact__2[[#This Row],[Quantity]]</f>
        <v>235.44</v>
      </c>
      <c r="I1178" s="9">
        <v>235.44</v>
      </c>
      <c r="J1178" s="9">
        <f>Sales_Fact__2[[#This Row],[Unit_Price]]*Sales_Fact__2[[#This Row],[Quantity]]</f>
        <v>235.44</v>
      </c>
      <c r="K1178">
        <v>0.19</v>
      </c>
      <c r="L1178" t="s">
        <v>1828</v>
      </c>
      <c r="M1178" s="9">
        <v>190.7064</v>
      </c>
    </row>
    <row r="1179" spans="1:13" x14ac:dyDescent="0.35">
      <c r="A1179" t="s">
        <v>3002</v>
      </c>
      <c r="B1179">
        <f t="shared" si="18"/>
        <v>2024</v>
      </c>
      <c r="C1179" s="8">
        <v>45568</v>
      </c>
      <c r="D1179" t="s">
        <v>862</v>
      </c>
      <c r="E1179" t="s">
        <v>1645</v>
      </c>
      <c r="F1179" t="s">
        <v>1796</v>
      </c>
      <c r="G1179" s="4">
        <v>2</v>
      </c>
      <c r="H1179">
        <f>Sales_Fact__2[[#This Row],[Unit_Price]]*Sales_Fact__2[[#This Row],[Quantity]]</f>
        <v>1241.42</v>
      </c>
      <c r="I1179" s="9">
        <v>620.71</v>
      </c>
      <c r="J1179" s="9">
        <f>Sales_Fact__2[[#This Row],[Unit_Price]]*Sales_Fact__2[[#This Row],[Quantity]]</f>
        <v>1241.42</v>
      </c>
      <c r="K1179">
        <v>0.27</v>
      </c>
      <c r="L1179" t="s">
        <v>1823</v>
      </c>
      <c r="M1179" s="9">
        <v>906.23659999999995</v>
      </c>
    </row>
    <row r="1180" spans="1:13" x14ac:dyDescent="0.35">
      <c r="A1180" t="s">
        <v>3003</v>
      </c>
      <c r="B1180">
        <f t="shared" si="18"/>
        <v>2024</v>
      </c>
      <c r="C1180" s="8">
        <v>45397</v>
      </c>
      <c r="D1180" t="s">
        <v>401</v>
      </c>
      <c r="E1180" t="s">
        <v>1579</v>
      </c>
      <c r="F1180" t="s">
        <v>1791</v>
      </c>
      <c r="G1180" s="4">
        <v>2</v>
      </c>
      <c r="H1180">
        <f>Sales_Fact__2[[#This Row],[Unit_Price]]*Sales_Fact__2[[#This Row],[Quantity]]</f>
        <v>1703.54</v>
      </c>
      <c r="I1180" s="9">
        <v>851.77</v>
      </c>
      <c r="J1180" s="9">
        <f>Sales_Fact__2[[#This Row],[Unit_Price]]*Sales_Fact__2[[#This Row],[Quantity]]</f>
        <v>1703.54</v>
      </c>
      <c r="K1180">
        <v>0.13</v>
      </c>
      <c r="L1180" t="s">
        <v>1825</v>
      </c>
      <c r="M1180" s="9">
        <v>1482.0798</v>
      </c>
    </row>
    <row r="1181" spans="1:13" x14ac:dyDescent="0.35">
      <c r="A1181" t="s">
        <v>3004</v>
      </c>
      <c r="B1181">
        <f t="shared" si="18"/>
        <v>2024</v>
      </c>
      <c r="C1181" s="8">
        <v>45569</v>
      </c>
      <c r="D1181" t="s">
        <v>558</v>
      </c>
      <c r="E1181" t="s">
        <v>1637</v>
      </c>
      <c r="F1181" t="s">
        <v>1756</v>
      </c>
      <c r="G1181" s="4">
        <v>3</v>
      </c>
      <c r="H1181">
        <f>Sales_Fact__2[[#This Row],[Unit_Price]]*Sales_Fact__2[[#This Row],[Quantity]]</f>
        <v>2628.0299999999997</v>
      </c>
      <c r="I1181" s="9">
        <v>876.01</v>
      </c>
      <c r="J1181" s="9">
        <f>Sales_Fact__2[[#This Row],[Unit_Price]]*Sales_Fact__2[[#This Row],[Quantity]]</f>
        <v>2628.0299999999997</v>
      </c>
      <c r="K1181">
        <v>0.2</v>
      </c>
      <c r="L1181" t="s">
        <v>1823</v>
      </c>
      <c r="M1181" s="9">
        <v>2102.424</v>
      </c>
    </row>
    <row r="1182" spans="1:13" x14ac:dyDescent="0.35">
      <c r="A1182" t="s">
        <v>3005</v>
      </c>
      <c r="B1182">
        <f t="shared" si="18"/>
        <v>2024</v>
      </c>
      <c r="C1182" s="8">
        <v>45353</v>
      </c>
      <c r="D1182" t="s">
        <v>877</v>
      </c>
      <c r="E1182" t="s">
        <v>1601</v>
      </c>
      <c r="F1182" t="s">
        <v>1785</v>
      </c>
      <c r="G1182" s="4">
        <v>2</v>
      </c>
      <c r="H1182">
        <f>Sales_Fact__2[[#This Row],[Unit_Price]]*Sales_Fact__2[[#This Row],[Quantity]]</f>
        <v>1434.42</v>
      </c>
      <c r="I1182" s="9">
        <v>717.21</v>
      </c>
      <c r="J1182" s="9">
        <f>Sales_Fact__2[[#This Row],[Unit_Price]]*Sales_Fact__2[[#This Row],[Quantity]]</f>
        <v>1434.42</v>
      </c>
      <c r="K1182">
        <v>0.15</v>
      </c>
      <c r="L1182" t="s">
        <v>1828</v>
      </c>
      <c r="M1182" s="9">
        <v>1219.2570000000001</v>
      </c>
    </row>
    <row r="1183" spans="1:13" x14ac:dyDescent="0.35">
      <c r="A1183" t="s">
        <v>3006</v>
      </c>
      <c r="B1183">
        <f t="shared" si="18"/>
        <v>2024</v>
      </c>
      <c r="C1183" s="8">
        <v>45343</v>
      </c>
      <c r="D1183" t="s">
        <v>210</v>
      </c>
      <c r="E1183" t="s">
        <v>1629</v>
      </c>
      <c r="F1183" t="s">
        <v>1781</v>
      </c>
      <c r="G1183" s="4">
        <v>2</v>
      </c>
      <c r="H1183">
        <f>Sales_Fact__2[[#This Row],[Unit_Price]]*Sales_Fact__2[[#This Row],[Quantity]]</f>
        <v>1742.86</v>
      </c>
      <c r="I1183" s="9">
        <v>871.43</v>
      </c>
      <c r="J1183" s="9">
        <f>Sales_Fact__2[[#This Row],[Unit_Price]]*Sales_Fact__2[[#This Row],[Quantity]]</f>
        <v>1742.86</v>
      </c>
      <c r="K1183">
        <v>0.05</v>
      </c>
      <c r="L1183" t="s">
        <v>1823</v>
      </c>
      <c r="M1183" s="9">
        <v>1655.7170000000001</v>
      </c>
    </row>
    <row r="1184" spans="1:13" x14ac:dyDescent="0.35">
      <c r="A1184" t="s">
        <v>3007</v>
      </c>
      <c r="B1184">
        <f t="shared" si="18"/>
        <v>2024</v>
      </c>
      <c r="C1184" s="8">
        <v>45321</v>
      </c>
      <c r="D1184" t="s">
        <v>1399</v>
      </c>
      <c r="E1184" t="s">
        <v>1619</v>
      </c>
      <c r="F1184" t="s">
        <v>1778</v>
      </c>
      <c r="G1184" s="4">
        <v>1</v>
      </c>
      <c r="H1184">
        <f>Sales_Fact__2[[#This Row],[Unit_Price]]*Sales_Fact__2[[#This Row],[Quantity]]</f>
        <v>514.65</v>
      </c>
      <c r="I1184" s="9">
        <v>514.65</v>
      </c>
      <c r="J1184" s="9">
        <f>Sales_Fact__2[[#This Row],[Unit_Price]]*Sales_Fact__2[[#This Row],[Quantity]]</f>
        <v>514.65</v>
      </c>
      <c r="K1184">
        <v>0.18</v>
      </c>
      <c r="L1184" t="s">
        <v>1823</v>
      </c>
      <c r="M1184" s="9">
        <v>422.01299999999998</v>
      </c>
    </row>
    <row r="1185" spans="1:13" x14ac:dyDescent="0.35">
      <c r="A1185" t="s">
        <v>3008</v>
      </c>
      <c r="B1185">
        <f t="shared" si="18"/>
        <v>2024</v>
      </c>
      <c r="C1185" s="8">
        <v>45650</v>
      </c>
      <c r="D1185" t="s">
        <v>1416</v>
      </c>
      <c r="E1185" t="s">
        <v>1671</v>
      </c>
      <c r="F1185" t="s">
        <v>1803</v>
      </c>
      <c r="G1185" s="4">
        <v>3</v>
      </c>
      <c r="H1185">
        <f>Sales_Fact__2[[#This Row],[Unit_Price]]*Sales_Fact__2[[#This Row],[Quantity]]</f>
        <v>596.28</v>
      </c>
      <c r="I1185" s="9">
        <v>198.76</v>
      </c>
      <c r="J1185" s="9">
        <f>Sales_Fact__2[[#This Row],[Unit_Price]]*Sales_Fact__2[[#This Row],[Quantity]]</f>
        <v>596.28</v>
      </c>
      <c r="K1185">
        <v>0.28000000000000003</v>
      </c>
      <c r="L1185" t="s">
        <v>1828</v>
      </c>
      <c r="M1185" s="9">
        <v>429.32159999999999</v>
      </c>
    </row>
    <row r="1186" spans="1:13" x14ac:dyDescent="0.35">
      <c r="A1186" t="s">
        <v>3009</v>
      </c>
      <c r="B1186">
        <f t="shared" si="18"/>
        <v>2025</v>
      </c>
      <c r="C1186" s="8">
        <v>45811</v>
      </c>
      <c r="D1186" t="s">
        <v>726</v>
      </c>
      <c r="E1186" t="s">
        <v>1673</v>
      </c>
      <c r="F1186" t="s">
        <v>1765</v>
      </c>
      <c r="G1186" s="4">
        <v>2</v>
      </c>
      <c r="H1186">
        <f>Sales_Fact__2[[#This Row],[Unit_Price]]*Sales_Fact__2[[#This Row],[Quantity]]</f>
        <v>1951.44</v>
      </c>
      <c r="I1186" s="9">
        <v>975.72</v>
      </c>
      <c r="J1186" s="9">
        <f>Sales_Fact__2[[#This Row],[Unit_Price]]*Sales_Fact__2[[#This Row],[Quantity]]</f>
        <v>1951.44</v>
      </c>
      <c r="K1186">
        <v>0.16</v>
      </c>
      <c r="L1186" t="s">
        <v>1828</v>
      </c>
      <c r="M1186" s="9">
        <v>1639.2095999999999</v>
      </c>
    </row>
    <row r="1187" spans="1:13" x14ac:dyDescent="0.35">
      <c r="A1187" t="s">
        <v>3010</v>
      </c>
      <c r="B1187">
        <f t="shared" si="18"/>
        <v>2024</v>
      </c>
      <c r="C1187" s="8">
        <v>45505</v>
      </c>
      <c r="D1187" t="s">
        <v>1303</v>
      </c>
      <c r="E1187" t="s">
        <v>1577</v>
      </c>
      <c r="F1187" t="s">
        <v>1756</v>
      </c>
      <c r="G1187" s="4">
        <v>1</v>
      </c>
      <c r="H1187">
        <f>Sales_Fact__2[[#This Row],[Unit_Price]]*Sales_Fact__2[[#This Row],[Quantity]]</f>
        <v>86.03</v>
      </c>
      <c r="I1187" s="9">
        <v>86.03</v>
      </c>
      <c r="J1187" s="9">
        <f>Sales_Fact__2[[#This Row],[Unit_Price]]*Sales_Fact__2[[#This Row],[Quantity]]</f>
        <v>86.03</v>
      </c>
      <c r="K1187">
        <v>0.01</v>
      </c>
      <c r="L1187" t="s">
        <v>1823</v>
      </c>
      <c r="M1187" s="9">
        <v>85.169700000000006</v>
      </c>
    </row>
    <row r="1188" spans="1:13" x14ac:dyDescent="0.35">
      <c r="A1188" t="s">
        <v>3011</v>
      </c>
      <c r="B1188">
        <f t="shared" si="18"/>
        <v>2025</v>
      </c>
      <c r="C1188" s="8">
        <v>45897</v>
      </c>
      <c r="D1188" t="s">
        <v>313</v>
      </c>
      <c r="E1188" t="s">
        <v>1655</v>
      </c>
      <c r="F1188" t="s">
        <v>1793</v>
      </c>
      <c r="G1188" s="4">
        <v>4</v>
      </c>
      <c r="H1188">
        <f>Sales_Fact__2[[#This Row],[Unit_Price]]*Sales_Fact__2[[#This Row],[Quantity]]</f>
        <v>2820.48</v>
      </c>
      <c r="I1188" s="9">
        <v>705.12</v>
      </c>
      <c r="J1188" s="9">
        <f>Sales_Fact__2[[#This Row],[Unit_Price]]*Sales_Fact__2[[#This Row],[Quantity]]</f>
        <v>2820.48</v>
      </c>
      <c r="K1188">
        <v>0.15</v>
      </c>
      <c r="L1188" t="s">
        <v>1825</v>
      </c>
      <c r="M1188" s="9">
        <v>2397.4079999999999</v>
      </c>
    </row>
    <row r="1189" spans="1:13" x14ac:dyDescent="0.35">
      <c r="A1189" t="s">
        <v>3012</v>
      </c>
      <c r="B1189">
        <f t="shared" si="18"/>
        <v>2024</v>
      </c>
      <c r="C1189" s="8">
        <v>45602</v>
      </c>
      <c r="D1189" t="s">
        <v>1159</v>
      </c>
      <c r="E1189" t="s">
        <v>1583</v>
      </c>
      <c r="F1189" t="s">
        <v>1793</v>
      </c>
      <c r="G1189" s="4">
        <v>3</v>
      </c>
      <c r="H1189">
        <f>Sales_Fact__2[[#This Row],[Unit_Price]]*Sales_Fact__2[[#This Row],[Quantity]]</f>
        <v>299.31</v>
      </c>
      <c r="I1189" s="9">
        <v>99.77</v>
      </c>
      <c r="J1189" s="9">
        <f>Sales_Fact__2[[#This Row],[Unit_Price]]*Sales_Fact__2[[#This Row],[Quantity]]</f>
        <v>299.31</v>
      </c>
      <c r="K1189">
        <v>0.01</v>
      </c>
      <c r="L1189" t="s">
        <v>1825</v>
      </c>
      <c r="M1189" s="9">
        <v>296.31689999999998</v>
      </c>
    </row>
    <row r="1190" spans="1:13" x14ac:dyDescent="0.35">
      <c r="A1190" t="s">
        <v>3013</v>
      </c>
      <c r="B1190">
        <f t="shared" si="18"/>
        <v>2024</v>
      </c>
      <c r="C1190" s="8">
        <v>45530</v>
      </c>
      <c r="D1190" t="s">
        <v>680</v>
      </c>
      <c r="E1190" t="s">
        <v>1615</v>
      </c>
      <c r="F1190" t="s">
        <v>1785</v>
      </c>
      <c r="G1190" s="4">
        <v>2</v>
      </c>
      <c r="H1190">
        <f>Sales_Fact__2[[#This Row],[Unit_Price]]*Sales_Fact__2[[#This Row],[Quantity]]</f>
        <v>332.52</v>
      </c>
      <c r="I1190" s="9">
        <v>166.26</v>
      </c>
      <c r="J1190" s="9">
        <f>Sales_Fact__2[[#This Row],[Unit_Price]]*Sales_Fact__2[[#This Row],[Quantity]]</f>
        <v>332.52</v>
      </c>
      <c r="K1190">
        <v>0.14000000000000001</v>
      </c>
      <c r="L1190" t="s">
        <v>1825</v>
      </c>
      <c r="M1190" s="9">
        <v>285.96719999999999</v>
      </c>
    </row>
    <row r="1191" spans="1:13" x14ac:dyDescent="0.35">
      <c r="A1191" t="s">
        <v>3014</v>
      </c>
      <c r="B1191">
        <f t="shared" si="18"/>
        <v>2025</v>
      </c>
      <c r="C1191" s="8">
        <v>45729</v>
      </c>
      <c r="D1191" t="s">
        <v>1416</v>
      </c>
      <c r="E1191" t="s">
        <v>1599</v>
      </c>
      <c r="F1191" t="s">
        <v>1772</v>
      </c>
      <c r="G1191" s="4">
        <v>1</v>
      </c>
      <c r="H1191">
        <f>Sales_Fact__2[[#This Row],[Unit_Price]]*Sales_Fact__2[[#This Row],[Quantity]]</f>
        <v>429.25</v>
      </c>
      <c r="I1191" s="9">
        <v>429.25</v>
      </c>
      <c r="J1191" s="9">
        <f>Sales_Fact__2[[#This Row],[Unit_Price]]*Sales_Fact__2[[#This Row],[Quantity]]</f>
        <v>429.25</v>
      </c>
      <c r="K1191">
        <v>0.28999999999999998</v>
      </c>
      <c r="L1191" t="s">
        <v>1823</v>
      </c>
      <c r="M1191" s="9">
        <v>304.76749999999998</v>
      </c>
    </row>
    <row r="1192" spans="1:13" x14ac:dyDescent="0.35">
      <c r="A1192" t="s">
        <v>3015</v>
      </c>
      <c r="B1192">
        <f t="shared" si="18"/>
        <v>2024</v>
      </c>
      <c r="C1192" s="8">
        <v>45468</v>
      </c>
      <c r="D1192" t="s">
        <v>1370</v>
      </c>
      <c r="E1192" t="s">
        <v>1542</v>
      </c>
      <c r="F1192" t="s">
        <v>1785</v>
      </c>
      <c r="G1192" s="4">
        <v>2</v>
      </c>
      <c r="H1192">
        <f>Sales_Fact__2[[#This Row],[Unit_Price]]*Sales_Fact__2[[#This Row],[Quantity]]</f>
        <v>1080.96</v>
      </c>
      <c r="I1192" s="9">
        <v>540.48</v>
      </c>
      <c r="J1192" s="9">
        <f>Sales_Fact__2[[#This Row],[Unit_Price]]*Sales_Fact__2[[#This Row],[Quantity]]</f>
        <v>1080.96</v>
      </c>
      <c r="K1192">
        <v>0.28999999999999998</v>
      </c>
      <c r="L1192" t="s">
        <v>1823</v>
      </c>
      <c r="M1192" s="9">
        <v>767.48159999999996</v>
      </c>
    </row>
    <row r="1193" spans="1:13" x14ac:dyDescent="0.35">
      <c r="A1193" t="s">
        <v>3016</v>
      </c>
      <c r="B1193">
        <f t="shared" si="18"/>
        <v>2025</v>
      </c>
      <c r="C1193" s="8">
        <v>45936</v>
      </c>
      <c r="D1193" t="s">
        <v>856</v>
      </c>
      <c r="E1193" t="s">
        <v>1665</v>
      </c>
      <c r="F1193" t="s">
        <v>1798</v>
      </c>
      <c r="G1193" s="4">
        <v>2</v>
      </c>
      <c r="H1193">
        <f>Sales_Fact__2[[#This Row],[Unit_Price]]*Sales_Fact__2[[#This Row],[Quantity]]</f>
        <v>1159.04</v>
      </c>
      <c r="I1193" s="9">
        <v>579.52</v>
      </c>
      <c r="J1193" s="9">
        <f>Sales_Fact__2[[#This Row],[Unit_Price]]*Sales_Fact__2[[#This Row],[Quantity]]</f>
        <v>1159.04</v>
      </c>
      <c r="K1193">
        <v>0.01</v>
      </c>
      <c r="L1193" t="s">
        <v>1825</v>
      </c>
      <c r="M1193" s="9">
        <v>1147.4495999999999</v>
      </c>
    </row>
    <row r="1194" spans="1:13" x14ac:dyDescent="0.35">
      <c r="A1194" t="s">
        <v>3017</v>
      </c>
      <c r="B1194">
        <f t="shared" si="18"/>
        <v>2024</v>
      </c>
      <c r="C1194" s="8">
        <v>45622</v>
      </c>
      <c r="D1194" t="s">
        <v>110</v>
      </c>
      <c r="E1194" t="s">
        <v>1685</v>
      </c>
      <c r="F1194" t="s">
        <v>1806</v>
      </c>
      <c r="G1194" s="4">
        <v>4</v>
      </c>
      <c r="H1194">
        <f>Sales_Fact__2[[#This Row],[Unit_Price]]*Sales_Fact__2[[#This Row],[Quantity]]</f>
        <v>1910.08</v>
      </c>
      <c r="I1194" s="9">
        <v>477.52</v>
      </c>
      <c r="J1194" s="9">
        <f>Sales_Fact__2[[#This Row],[Unit_Price]]*Sales_Fact__2[[#This Row],[Quantity]]</f>
        <v>1910.08</v>
      </c>
      <c r="K1194">
        <v>7.0000000000000007E-2</v>
      </c>
      <c r="L1194" t="s">
        <v>1825</v>
      </c>
      <c r="M1194" s="9">
        <v>1776.3743999999999</v>
      </c>
    </row>
    <row r="1195" spans="1:13" x14ac:dyDescent="0.35">
      <c r="A1195" t="s">
        <v>3018</v>
      </c>
      <c r="B1195">
        <f t="shared" si="18"/>
        <v>2025</v>
      </c>
      <c r="C1195" s="8">
        <v>45705</v>
      </c>
      <c r="D1195" t="s">
        <v>826</v>
      </c>
      <c r="E1195" t="s">
        <v>1729</v>
      </c>
      <c r="F1195" t="s">
        <v>1775</v>
      </c>
      <c r="G1195" s="4">
        <v>3</v>
      </c>
      <c r="H1195">
        <f>Sales_Fact__2[[#This Row],[Unit_Price]]*Sales_Fact__2[[#This Row],[Quantity]]</f>
        <v>727.74</v>
      </c>
      <c r="I1195" s="9">
        <v>242.58</v>
      </c>
      <c r="J1195" s="9">
        <f>Sales_Fact__2[[#This Row],[Unit_Price]]*Sales_Fact__2[[#This Row],[Quantity]]</f>
        <v>727.74</v>
      </c>
      <c r="K1195">
        <v>0.25</v>
      </c>
      <c r="L1195" t="s">
        <v>1823</v>
      </c>
      <c r="M1195" s="9">
        <v>545.80500000000006</v>
      </c>
    </row>
    <row r="1196" spans="1:13" x14ac:dyDescent="0.35">
      <c r="A1196" t="s">
        <v>3019</v>
      </c>
      <c r="B1196">
        <f t="shared" si="18"/>
        <v>2023</v>
      </c>
      <c r="C1196" s="8">
        <v>45250</v>
      </c>
      <c r="D1196" t="s">
        <v>1147</v>
      </c>
      <c r="E1196" t="s">
        <v>1599</v>
      </c>
      <c r="F1196" t="s">
        <v>1806</v>
      </c>
      <c r="G1196" s="4">
        <v>2</v>
      </c>
      <c r="H1196">
        <f>Sales_Fact__2[[#This Row],[Unit_Price]]*Sales_Fact__2[[#This Row],[Quantity]]</f>
        <v>1038.5999999999999</v>
      </c>
      <c r="I1196" s="9">
        <v>519.29999999999995</v>
      </c>
      <c r="J1196" s="9">
        <f>Sales_Fact__2[[#This Row],[Unit_Price]]*Sales_Fact__2[[#This Row],[Quantity]]</f>
        <v>1038.5999999999999</v>
      </c>
      <c r="K1196">
        <v>0.09</v>
      </c>
      <c r="L1196" t="s">
        <v>1825</v>
      </c>
      <c r="M1196" s="9">
        <v>945.12599999999998</v>
      </c>
    </row>
    <row r="1197" spans="1:13" x14ac:dyDescent="0.35">
      <c r="A1197" t="s">
        <v>3020</v>
      </c>
      <c r="B1197">
        <f t="shared" si="18"/>
        <v>2025</v>
      </c>
      <c r="C1197" s="8">
        <v>45684</v>
      </c>
      <c r="D1197" t="s">
        <v>1509</v>
      </c>
      <c r="E1197" t="s">
        <v>1735</v>
      </c>
      <c r="F1197" t="s">
        <v>1791</v>
      </c>
      <c r="G1197" s="4">
        <v>3</v>
      </c>
      <c r="H1197">
        <f>Sales_Fact__2[[#This Row],[Unit_Price]]*Sales_Fact__2[[#This Row],[Quantity]]</f>
        <v>2537.0099999999998</v>
      </c>
      <c r="I1197" s="9">
        <v>845.67</v>
      </c>
      <c r="J1197" s="9">
        <f>Sales_Fact__2[[#This Row],[Unit_Price]]*Sales_Fact__2[[#This Row],[Quantity]]</f>
        <v>2537.0099999999998</v>
      </c>
      <c r="K1197">
        <v>0.12</v>
      </c>
      <c r="L1197" t="s">
        <v>1828</v>
      </c>
      <c r="M1197" s="9">
        <v>2232.5688</v>
      </c>
    </row>
    <row r="1198" spans="1:13" x14ac:dyDescent="0.35">
      <c r="A1198" t="s">
        <v>3021</v>
      </c>
      <c r="B1198">
        <f t="shared" si="18"/>
        <v>2024</v>
      </c>
      <c r="C1198" s="8">
        <v>45395</v>
      </c>
      <c r="D1198" t="s">
        <v>962</v>
      </c>
      <c r="E1198" t="s">
        <v>1657</v>
      </c>
      <c r="F1198" t="s">
        <v>1803</v>
      </c>
      <c r="G1198" s="4">
        <v>4</v>
      </c>
      <c r="H1198">
        <f>Sales_Fact__2[[#This Row],[Unit_Price]]*Sales_Fact__2[[#This Row],[Quantity]]</f>
        <v>3001.04</v>
      </c>
      <c r="I1198" s="9">
        <v>750.26</v>
      </c>
      <c r="J1198" s="9">
        <f>Sales_Fact__2[[#This Row],[Unit_Price]]*Sales_Fact__2[[#This Row],[Quantity]]</f>
        <v>3001.04</v>
      </c>
      <c r="K1198">
        <v>0.01</v>
      </c>
      <c r="L1198" t="s">
        <v>1825</v>
      </c>
      <c r="M1198" s="9">
        <v>2971.0295999999998</v>
      </c>
    </row>
    <row r="1199" spans="1:13" x14ac:dyDescent="0.35">
      <c r="A1199" t="s">
        <v>3022</v>
      </c>
      <c r="B1199">
        <f t="shared" si="18"/>
        <v>2024</v>
      </c>
      <c r="C1199" s="8">
        <v>45382</v>
      </c>
      <c r="D1199" t="s">
        <v>1043</v>
      </c>
      <c r="E1199" t="s">
        <v>1731</v>
      </c>
      <c r="F1199" t="s">
        <v>1793</v>
      </c>
      <c r="G1199" s="4">
        <v>4</v>
      </c>
      <c r="H1199">
        <f>Sales_Fact__2[[#This Row],[Unit_Price]]*Sales_Fact__2[[#This Row],[Quantity]]</f>
        <v>1177.52</v>
      </c>
      <c r="I1199" s="9">
        <v>294.38</v>
      </c>
      <c r="J1199" s="9">
        <f>Sales_Fact__2[[#This Row],[Unit_Price]]*Sales_Fact__2[[#This Row],[Quantity]]</f>
        <v>1177.52</v>
      </c>
      <c r="K1199">
        <v>0.2</v>
      </c>
      <c r="L1199" t="s">
        <v>1823</v>
      </c>
      <c r="M1199" s="9">
        <v>942.01599999999996</v>
      </c>
    </row>
    <row r="1200" spans="1:13" x14ac:dyDescent="0.35">
      <c r="A1200" t="s">
        <v>3023</v>
      </c>
      <c r="B1200">
        <f t="shared" si="18"/>
        <v>2025</v>
      </c>
      <c r="C1200" s="8">
        <v>45919</v>
      </c>
      <c r="D1200" t="s">
        <v>346</v>
      </c>
      <c r="E1200" t="s">
        <v>1739</v>
      </c>
      <c r="F1200" t="s">
        <v>1760</v>
      </c>
      <c r="G1200" s="4">
        <v>3</v>
      </c>
      <c r="H1200">
        <f>Sales_Fact__2[[#This Row],[Unit_Price]]*Sales_Fact__2[[#This Row],[Quantity]]</f>
        <v>1750.56</v>
      </c>
      <c r="I1200" s="9">
        <v>583.52</v>
      </c>
      <c r="J1200" s="9">
        <f>Sales_Fact__2[[#This Row],[Unit_Price]]*Sales_Fact__2[[#This Row],[Quantity]]</f>
        <v>1750.56</v>
      </c>
      <c r="K1200">
        <v>7.0000000000000007E-2</v>
      </c>
      <c r="L1200" t="s">
        <v>1825</v>
      </c>
      <c r="M1200" s="9">
        <v>1628.0208</v>
      </c>
    </row>
    <row r="1201" spans="1:13" x14ac:dyDescent="0.35">
      <c r="A1201" t="s">
        <v>3024</v>
      </c>
      <c r="B1201">
        <f t="shared" si="18"/>
        <v>2024</v>
      </c>
      <c r="C1201" s="8">
        <v>45453</v>
      </c>
      <c r="D1201" t="s">
        <v>1448</v>
      </c>
      <c r="E1201" t="s">
        <v>1725</v>
      </c>
      <c r="F1201" t="s">
        <v>1803</v>
      </c>
      <c r="G1201" s="4">
        <v>2</v>
      </c>
      <c r="H1201">
        <f>Sales_Fact__2[[#This Row],[Unit_Price]]*Sales_Fact__2[[#This Row],[Quantity]]</f>
        <v>1270.44</v>
      </c>
      <c r="I1201" s="9">
        <v>635.22</v>
      </c>
      <c r="J1201" s="9">
        <f>Sales_Fact__2[[#This Row],[Unit_Price]]*Sales_Fact__2[[#This Row],[Quantity]]</f>
        <v>1270.44</v>
      </c>
      <c r="K1201">
        <v>0.3</v>
      </c>
      <c r="L1201" t="s">
        <v>1828</v>
      </c>
      <c r="M1201" s="9">
        <v>889.30799999999999</v>
      </c>
    </row>
    <row r="1202" spans="1:13" x14ac:dyDescent="0.35">
      <c r="A1202" t="s">
        <v>3025</v>
      </c>
      <c r="B1202">
        <f t="shared" si="18"/>
        <v>2024</v>
      </c>
      <c r="C1202" s="8">
        <v>45313</v>
      </c>
      <c r="D1202" t="s">
        <v>1327</v>
      </c>
      <c r="E1202" t="s">
        <v>1679</v>
      </c>
      <c r="F1202" t="s">
        <v>1760</v>
      </c>
      <c r="G1202" s="4">
        <v>1</v>
      </c>
      <c r="H1202">
        <f>Sales_Fact__2[[#This Row],[Unit_Price]]*Sales_Fact__2[[#This Row],[Quantity]]</f>
        <v>743.55</v>
      </c>
      <c r="I1202" s="9">
        <v>743.55</v>
      </c>
      <c r="J1202" s="9">
        <f>Sales_Fact__2[[#This Row],[Unit_Price]]*Sales_Fact__2[[#This Row],[Quantity]]</f>
        <v>743.55</v>
      </c>
      <c r="K1202">
        <v>0.11</v>
      </c>
      <c r="L1202" t="s">
        <v>1828</v>
      </c>
      <c r="M1202" s="9">
        <v>661.7595</v>
      </c>
    </row>
    <row r="1203" spans="1:13" x14ac:dyDescent="0.35">
      <c r="A1203" t="s">
        <v>3026</v>
      </c>
      <c r="B1203">
        <f t="shared" si="18"/>
        <v>2024</v>
      </c>
      <c r="C1203" s="8">
        <v>45377</v>
      </c>
      <c r="D1203" t="s">
        <v>359</v>
      </c>
      <c r="E1203" t="s">
        <v>1635</v>
      </c>
      <c r="F1203" t="s">
        <v>1765</v>
      </c>
      <c r="G1203" s="4">
        <v>4</v>
      </c>
      <c r="H1203">
        <f>Sales_Fact__2[[#This Row],[Unit_Price]]*Sales_Fact__2[[#This Row],[Quantity]]</f>
        <v>2121.8000000000002</v>
      </c>
      <c r="I1203" s="9">
        <v>530.45000000000005</v>
      </c>
      <c r="J1203" s="9">
        <f>Sales_Fact__2[[#This Row],[Unit_Price]]*Sales_Fact__2[[#This Row],[Quantity]]</f>
        <v>2121.8000000000002</v>
      </c>
      <c r="K1203">
        <v>0.13</v>
      </c>
      <c r="L1203" t="s">
        <v>1823</v>
      </c>
      <c r="M1203" s="9">
        <v>1845.9659999999999</v>
      </c>
    </row>
    <row r="1204" spans="1:13" x14ac:dyDescent="0.35">
      <c r="A1204" t="s">
        <v>3027</v>
      </c>
      <c r="B1204">
        <f t="shared" si="18"/>
        <v>2024</v>
      </c>
      <c r="C1204" s="8">
        <v>45371</v>
      </c>
      <c r="D1204" t="s">
        <v>841</v>
      </c>
      <c r="E1204" t="s">
        <v>1679</v>
      </c>
      <c r="F1204" t="s">
        <v>1785</v>
      </c>
      <c r="G1204" s="4">
        <v>2</v>
      </c>
      <c r="H1204">
        <f>Sales_Fact__2[[#This Row],[Unit_Price]]*Sales_Fact__2[[#This Row],[Quantity]]</f>
        <v>1944.8</v>
      </c>
      <c r="I1204" s="9">
        <v>972.4</v>
      </c>
      <c r="J1204" s="9">
        <f>Sales_Fact__2[[#This Row],[Unit_Price]]*Sales_Fact__2[[#This Row],[Quantity]]</f>
        <v>1944.8</v>
      </c>
      <c r="K1204">
        <v>0.06</v>
      </c>
      <c r="L1204" t="s">
        <v>1828</v>
      </c>
      <c r="M1204" s="9">
        <v>1828.1120000000001</v>
      </c>
    </row>
    <row r="1205" spans="1:13" x14ac:dyDescent="0.35">
      <c r="A1205" t="s">
        <v>3028</v>
      </c>
      <c r="B1205">
        <f t="shared" si="18"/>
        <v>2025</v>
      </c>
      <c r="C1205" s="8">
        <v>45797</v>
      </c>
      <c r="D1205" t="s">
        <v>1180</v>
      </c>
      <c r="E1205" t="s">
        <v>1577</v>
      </c>
      <c r="F1205" t="s">
        <v>1809</v>
      </c>
      <c r="G1205" s="4">
        <v>3</v>
      </c>
      <c r="H1205">
        <f>Sales_Fact__2[[#This Row],[Unit_Price]]*Sales_Fact__2[[#This Row],[Quantity]]</f>
        <v>593.79</v>
      </c>
      <c r="I1205" s="9">
        <v>197.93</v>
      </c>
      <c r="J1205" s="9">
        <f>Sales_Fact__2[[#This Row],[Unit_Price]]*Sales_Fact__2[[#This Row],[Quantity]]</f>
        <v>593.79</v>
      </c>
      <c r="K1205">
        <v>0</v>
      </c>
      <c r="L1205" t="s">
        <v>1828</v>
      </c>
      <c r="M1205" s="9">
        <v>593.79</v>
      </c>
    </row>
    <row r="1206" spans="1:13" x14ac:dyDescent="0.35">
      <c r="A1206" t="s">
        <v>3029</v>
      </c>
      <c r="B1206">
        <f t="shared" si="18"/>
        <v>2024</v>
      </c>
      <c r="C1206" s="8">
        <v>45575</v>
      </c>
      <c r="D1206" t="s">
        <v>1073</v>
      </c>
      <c r="E1206" t="s">
        <v>1721</v>
      </c>
      <c r="F1206" t="s">
        <v>1791</v>
      </c>
      <c r="G1206" s="4">
        <v>4</v>
      </c>
      <c r="H1206">
        <f>Sales_Fact__2[[#This Row],[Unit_Price]]*Sales_Fact__2[[#This Row],[Quantity]]</f>
        <v>2262.04</v>
      </c>
      <c r="I1206" s="9">
        <v>565.51</v>
      </c>
      <c r="J1206" s="9">
        <f>Sales_Fact__2[[#This Row],[Unit_Price]]*Sales_Fact__2[[#This Row],[Quantity]]</f>
        <v>2262.04</v>
      </c>
      <c r="K1206">
        <v>0.16</v>
      </c>
      <c r="L1206" t="s">
        <v>1825</v>
      </c>
      <c r="M1206" s="9">
        <v>1900.1135999999999</v>
      </c>
    </row>
    <row r="1207" spans="1:13" x14ac:dyDescent="0.35">
      <c r="A1207" t="s">
        <v>3030</v>
      </c>
      <c r="B1207">
        <f t="shared" si="18"/>
        <v>2024</v>
      </c>
      <c r="C1207" s="8">
        <v>45566</v>
      </c>
      <c r="D1207" t="s">
        <v>1245</v>
      </c>
      <c r="E1207" t="s">
        <v>1625</v>
      </c>
      <c r="F1207" t="s">
        <v>1768</v>
      </c>
      <c r="G1207" s="4">
        <v>4</v>
      </c>
      <c r="H1207">
        <f>Sales_Fact__2[[#This Row],[Unit_Price]]*Sales_Fact__2[[#This Row],[Quantity]]</f>
        <v>3933.52</v>
      </c>
      <c r="I1207" s="9">
        <v>983.38</v>
      </c>
      <c r="J1207" s="9">
        <f>Sales_Fact__2[[#This Row],[Unit_Price]]*Sales_Fact__2[[#This Row],[Quantity]]</f>
        <v>3933.52</v>
      </c>
      <c r="K1207">
        <v>0.25</v>
      </c>
      <c r="L1207" t="s">
        <v>1828</v>
      </c>
      <c r="M1207" s="9">
        <v>2950.14</v>
      </c>
    </row>
    <row r="1208" spans="1:13" x14ac:dyDescent="0.35">
      <c r="A1208" t="s">
        <v>3031</v>
      </c>
      <c r="B1208">
        <f t="shared" si="18"/>
        <v>2023</v>
      </c>
      <c r="C1208" s="8">
        <v>45252</v>
      </c>
      <c r="D1208" t="s">
        <v>751</v>
      </c>
      <c r="E1208" t="s">
        <v>1745</v>
      </c>
      <c r="F1208" t="s">
        <v>1785</v>
      </c>
      <c r="G1208" s="4">
        <v>1</v>
      </c>
      <c r="H1208">
        <f>Sales_Fact__2[[#This Row],[Unit_Price]]*Sales_Fact__2[[#This Row],[Quantity]]</f>
        <v>955.06</v>
      </c>
      <c r="I1208" s="9">
        <v>955.06</v>
      </c>
      <c r="J1208" s="9">
        <f>Sales_Fact__2[[#This Row],[Unit_Price]]*Sales_Fact__2[[#This Row],[Quantity]]</f>
        <v>955.06</v>
      </c>
      <c r="K1208">
        <v>0.14000000000000001</v>
      </c>
      <c r="L1208" t="s">
        <v>1823</v>
      </c>
      <c r="M1208" s="9">
        <v>821.35159999999996</v>
      </c>
    </row>
    <row r="1209" spans="1:13" x14ac:dyDescent="0.35">
      <c r="A1209" t="s">
        <v>3032</v>
      </c>
      <c r="B1209">
        <f t="shared" si="18"/>
        <v>2025</v>
      </c>
      <c r="C1209" s="8">
        <v>45693</v>
      </c>
      <c r="D1209" t="s">
        <v>1103</v>
      </c>
      <c r="E1209" t="s">
        <v>1665</v>
      </c>
      <c r="F1209" t="s">
        <v>1800</v>
      </c>
      <c r="G1209" s="4">
        <v>3</v>
      </c>
      <c r="H1209">
        <f>Sales_Fact__2[[#This Row],[Unit_Price]]*Sales_Fact__2[[#This Row],[Quantity]]</f>
        <v>1792.38</v>
      </c>
      <c r="I1209" s="9">
        <v>597.46</v>
      </c>
      <c r="J1209" s="9">
        <f>Sales_Fact__2[[#This Row],[Unit_Price]]*Sales_Fact__2[[#This Row],[Quantity]]</f>
        <v>1792.38</v>
      </c>
      <c r="K1209">
        <v>0.02</v>
      </c>
      <c r="L1209" t="s">
        <v>1825</v>
      </c>
      <c r="M1209" s="9">
        <v>1756.5324000000001</v>
      </c>
    </row>
    <row r="1210" spans="1:13" x14ac:dyDescent="0.35">
      <c r="A1210" t="s">
        <v>3033</v>
      </c>
      <c r="B1210">
        <f t="shared" si="18"/>
        <v>2024</v>
      </c>
      <c r="C1210" s="8">
        <v>45446</v>
      </c>
      <c r="D1210" t="s">
        <v>998</v>
      </c>
      <c r="E1210" t="s">
        <v>1561</v>
      </c>
      <c r="F1210" t="s">
        <v>1803</v>
      </c>
      <c r="G1210" s="4">
        <v>3</v>
      </c>
      <c r="H1210">
        <f>Sales_Fact__2[[#This Row],[Unit_Price]]*Sales_Fact__2[[#This Row],[Quantity]]</f>
        <v>1743.27</v>
      </c>
      <c r="I1210" s="9">
        <v>581.09</v>
      </c>
      <c r="J1210" s="9">
        <f>Sales_Fact__2[[#This Row],[Unit_Price]]*Sales_Fact__2[[#This Row],[Quantity]]</f>
        <v>1743.27</v>
      </c>
      <c r="K1210">
        <v>0.1</v>
      </c>
      <c r="L1210" t="s">
        <v>1828</v>
      </c>
      <c r="M1210" s="9">
        <v>1568.943</v>
      </c>
    </row>
    <row r="1211" spans="1:13" x14ac:dyDescent="0.35">
      <c r="A1211" t="s">
        <v>3034</v>
      </c>
      <c r="B1211">
        <f t="shared" si="18"/>
        <v>2025</v>
      </c>
      <c r="C1211" s="8">
        <v>45862</v>
      </c>
      <c r="D1211" t="s">
        <v>204</v>
      </c>
      <c r="E1211" t="s">
        <v>1607</v>
      </c>
      <c r="F1211" t="s">
        <v>1768</v>
      </c>
      <c r="G1211" s="4">
        <v>4</v>
      </c>
      <c r="H1211">
        <f>Sales_Fact__2[[#This Row],[Unit_Price]]*Sales_Fact__2[[#This Row],[Quantity]]</f>
        <v>615.79999999999995</v>
      </c>
      <c r="I1211" s="9">
        <v>153.94999999999999</v>
      </c>
      <c r="J1211" s="9">
        <f>Sales_Fact__2[[#This Row],[Unit_Price]]*Sales_Fact__2[[#This Row],[Quantity]]</f>
        <v>615.79999999999995</v>
      </c>
      <c r="K1211">
        <v>0.11</v>
      </c>
      <c r="L1211" t="s">
        <v>1825</v>
      </c>
      <c r="M1211" s="9">
        <v>548.06200000000001</v>
      </c>
    </row>
    <row r="1212" spans="1:13" x14ac:dyDescent="0.35">
      <c r="A1212" t="s">
        <v>3035</v>
      </c>
      <c r="B1212">
        <f t="shared" si="18"/>
        <v>2024</v>
      </c>
      <c r="C1212" s="8">
        <v>45530</v>
      </c>
      <c r="D1212" t="s">
        <v>294</v>
      </c>
      <c r="E1212" t="s">
        <v>1619</v>
      </c>
      <c r="F1212" t="s">
        <v>1781</v>
      </c>
      <c r="G1212" s="4">
        <v>4</v>
      </c>
      <c r="H1212">
        <f>Sales_Fact__2[[#This Row],[Unit_Price]]*Sales_Fact__2[[#This Row],[Quantity]]</f>
        <v>1084.1600000000001</v>
      </c>
      <c r="I1212" s="9">
        <v>271.04000000000002</v>
      </c>
      <c r="J1212" s="9">
        <f>Sales_Fact__2[[#This Row],[Unit_Price]]*Sales_Fact__2[[#This Row],[Quantity]]</f>
        <v>1084.1600000000001</v>
      </c>
      <c r="K1212">
        <v>0.12</v>
      </c>
      <c r="L1212" t="s">
        <v>1828</v>
      </c>
      <c r="M1212" s="9">
        <v>954.0608000000002</v>
      </c>
    </row>
    <row r="1213" spans="1:13" x14ac:dyDescent="0.35">
      <c r="A1213" t="s">
        <v>3036</v>
      </c>
      <c r="B1213">
        <f t="shared" si="18"/>
        <v>2024</v>
      </c>
      <c r="C1213" s="8">
        <v>45558</v>
      </c>
      <c r="D1213" t="s">
        <v>71</v>
      </c>
      <c r="E1213" t="s">
        <v>1617</v>
      </c>
      <c r="F1213" t="s">
        <v>1775</v>
      </c>
      <c r="G1213" s="4">
        <v>4</v>
      </c>
      <c r="H1213">
        <f>Sales_Fact__2[[#This Row],[Unit_Price]]*Sales_Fact__2[[#This Row],[Quantity]]</f>
        <v>1313.08</v>
      </c>
      <c r="I1213" s="9">
        <v>328.27</v>
      </c>
      <c r="J1213" s="9">
        <f>Sales_Fact__2[[#This Row],[Unit_Price]]*Sales_Fact__2[[#This Row],[Quantity]]</f>
        <v>1313.08</v>
      </c>
      <c r="K1213">
        <v>0.09</v>
      </c>
      <c r="L1213" t="s">
        <v>1825</v>
      </c>
      <c r="M1213" s="9">
        <v>1194.9028000000001</v>
      </c>
    </row>
    <row r="1214" spans="1:13" x14ac:dyDescent="0.35">
      <c r="A1214" t="s">
        <v>3037</v>
      </c>
      <c r="B1214">
        <f t="shared" si="18"/>
        <v>2024</v>
      </c>
      <c r="C1214" s="8">
        <v>45472</v>
      </c>
      <c r="D1214" t="s">
        <v>1517</v>
      </c>
      <c r="E1214" t="s">
        <v>1581</v>
      </c>
      <c r="F1214" t="s">
        <v>1798</v>
      </c>
      <c r="G1214" s="4">
        <v>4</v>
      </c>
      <c r="H1214">
        <f>Sales_Fact__2[[#This Row],[Unit_Price]]*Sales_Fact__2[[#This Row],[Quantity]]</f>
        <v>3538.84</v>
      </c>
      <c r="I1214" s="9">
        <v>884.71</v>
      </c>
      <c r="J1214" s="9">
        <f>Sales_Fact__2[[#This Row],[Unit_Price]]*Sales_Fact__2[[#This Row],[Quantity]]</f>
        <v>3538.84</v>
      </c>
      <c r="K1214">
        <v>0.09</v>
      </c>
      <c r="L1214" t="s">
        <v>1825</v>
      </c>
      <c r="M1214" s="9">
        <v>3220.3444</v>
      </c>
    </row>
    <row r="1215" spans="1:13" x14ac:dyDescent="0.35">
      <c r="A1215" t="s">
        <v>3038</v>
      </c>
      <c r="B1215">
        <f t="shared" si="18"/>
        <v>2025</v>
      </c>
      <c r="C1215" s="8">
        <v>45809</v>
      </c>
      <c r="D1215" t="s">
        <v>796</v>
      </c>
      <c r="E1215" t="s">
        <v>1691</v>
      </c>
      <c r="F1215" t="s">
        <v>1768</v>
      </c>
      <c r="G1215" s="4">
        <v>1</v>
      </c>
      <c r="H1215">
        <f>Sales_Fact__2[[#This Row],[Unit_Price]]*Sales_Fact__2[[#This Row],[Quantity]]</f>
        <v>41.39</v>
      </c>
      <c r="I1215" s="9">
        <v>41.39</v>
      </c>
      <c r="J1215" s="9">
        <f>Sales_Fact__2[[#This Row],[Unit_Price]]*Sales_Fact__2[[#This Row],[Quantity]]</f>
        <v>41.39</v>
      </c>
      <c r="K1215">
        <v>0.01</v>
      </c>
      <c r="L1215" t="s">
        <v>1823</v>
      </c>
      <c r="M1215" s="9">
        <v>40.976100000000002</v>
      </c>
    </row>
    <row r="1216" spans="1:13" x14ac:dyDescent="0.35">
      <c r="A1216" t="s">
        <v>3039</v>
      </c>
      <c r="B1216">
        <f t="shared" si="18"/>
        <v>2025</v>
      </c>
      <c r="C1216" s="8">
        <v>45783</v>
      </c>
      <c r="D1216" t="s">
        <v>549</v>
      </c>
      <c r="E1216" t="s">
        <v>1661</v>
      </c>
      <c r="F1216" t="s">
        <v>1785</v>
      </c>
      <c r="G1216" s="4">
        <v>4</v>
      </c>
      <c r="H1216">
        <f>Sales_Fact__2[[#This Row],[Unit_Price]]*Sales_Fact__2[[#This Row],[Quantity]]</f>
        <v>256.24</v>
      </c>
      <c r="I1216" s="9">
        <v>64.06</v>
      </c>
      <c r="J1216" s="9">
        <f>Sales_Fact__2[[#This Row],[Unit_Price]]*Sales_Fact__2[[#This Row],[Quantity]]</f>
        <v>256.24</v>
      </c>
      <c r="K1216">
        <v>0.26</v>
      </c>
      <c r="L1216" t="s">
        <v>1823</v>
      </c>
      <c r="M1216" s="9">
        <v>189.61760000000001</v>
      </c>
    </row>
    <row r="1217" spans="1:13" x14ac:dyDescent="0.35">
      <c r="A1217" t="s">
        <v>3040</v>
      </c>
      <c r="B1217">
        <f t="shared" si="18"/>
        <v>2025</v>
      </c>
      <c r="C1217" s="8">
        <v>45849</v>
      </c>
      <c r="D1217" t="s">
        <v>1085</v>
      </c>
      <c r="E1217" t="s">
        <v>1639</v>
      </c>
      <c r="F1217" t="s">
        <v>1785</v>
      </c>
      <c r="G1217" s="4">
        <v>2</v>
      </c>
      <c r="H1217">
        <f>Sales_Fact__2[[#This Row],[Unit_Price]]*Sales_Fact__2[[#This Row],[Quantity]]</f>
        <v>304.5</v>
      </c>
      <c r="I1217" s="9">
        <v>152.25</v>
      </c>
      <c r="J1217" s="9">
        <f>Sales_Fact__2[[#This Row],[Unit_Price]]*Sales_Fact__2[[#This Row],[Quantity]]</f>
        <v>304.5</v>
      </c>
      <c r="K1217">
        <v>0.13</v>
      </c>
      <c r="L1217" t="s">
        <v>1823</v>
      </c>
      <c r="M1217" s="9">
        <v>264.91500000000002</v>
      </c>
    </row>
    <row r="1218" spans="1:13" x14ac:dyDescent="0.35">
      <c r="A1218" t="s">
        <v>3041</v>
      </c>
      <c r="B1218">
        <f t="shared" ref="B1218:B1281" si="19">YEAR(C1218)</f>
        <v>2023</v>
      </c>
      <c r="C1218" s="8">
        <v>45281</v>
      </c>
      <c r="D1218" t="s">
        <v>355</v>
      </c>
      <c r="E1218" t="s">
        <v>1573</v>
      </c>
      <c r="F1218" t="s">
        <v>1812</v>
      </c>
      <c r="G1218" s="4">
        <v>2</v>
      </c>
      <c r="H1218">
        <f>Sales_Fact__2[[#This Row],[Unit_Price]]*Sales_Fact__2[[#This Row],[Quantity]]</f>
        <v>1778.08</v>
      </c>
      <c r="I1218" s="9">
        <v>889.04</v>
      </c>
      <c r="J1218" s="9">
        <f>Sales_Fact__2[[#This Row],[Unit_Price]]*Sales_Fact__2[[#This Row],[Quantity]]</f>
        <v>1778.08</v>
      </c>
      <c r="K1218">
        <v>0.23</v>
      </c>
      <c r="L1218" t="s">
        <v>1823</v>
      </c>
      <c r="M1218" s="9">
        <v>1369.1215999999999</v>
      </c>
    </row>
    <row r="1219" spans="1:13" x14ac:dyDescent="0.35">
      <c r="A1219" t="s">
        <v>3042</v>
      </c>
      <c r="B1219">
        <f t="shared" si="19"/>
        <v>2024</v>
      </c>
      <c r="C1219" s="8">
        <v>45322</v>
      </c>
      <c r="D1219" t="s">
        <v>537</v>
      </c>
      <c r="E1219" t="s">
        <v>1621</v>
      </c>
      <c r="F1219" t="s">
        <v>1788</v>
      </c>
      <c r="G1219" s="4">
        <v>3</v>
      </c>
      <c r="H1219">
        <f>Sales_Fact__2[[#This Row],[Unit_Price]]*Sales_Fact__2[[#This Row],[Quantity]]</f>
        <v>435.75</v>
      </c>
      <c r="I1219" s="9">
        <v>145.25</v>
      </c>
      <c r="J1219" s="9">
        <f>Sales_Fact__2[[#This Row],[Unit_Price]]*Sales_Fact__2[[#This Row],[Quantity]]</f>
        <v>435.75</v>
      </c>
      <c r="K1219">
        <v>0.24</v>
      </c>
      <c r="L1219" t="s">
        <v>1825</v>
      </c>
      <c r="M1219" s="9">
        <v>331.17</v>
      </c>
    </row>
    <row r="1220" spans="1:13" x14ac:dyDescent="0.35">
      <c r="A1220" t="s">
        <v>3043</v>
      </c>
      <c r="B1220">
        <f t="shared" si="19"/>
        <v>2024</v>
      </c>
      <c r="C1220" s="8">
        <v>45560</v>
      </c>
      <c r="D1220" t="s">
        <v>210</v>
      </c>
      <c r="E1220" t="s">
        <v>1723</v>
      </c>
      <c r="F1220" t="s">
        <v>1760</v>
      </c>
      <c r="G1220" s="4">
        <v>2</v>
      </c>
      <c r="H1220">
        <f>Sales_Fact__2[[#This Row],[Unit_Price]]*Sales_Fact__2[[#This Row],[Quantity]]</f>
        <v>1796.9</v>
      </c>
      <c r="I1220" s="9">
        <v>898.45</v>
      </c>
      <c r="J1220" s="9">
        <f>Sales_Fact__2[[#This Row],[Unit_Price]]*Sales_Fact__2[[#This Row],[Quantity]]</f>
        <v>1796.9</v>
      </c>
      <c r="K1220">
        <v>0.28999999999999998</v>
      </c>
      <c r="L1220" t="s">
        <v>1828</v>
      </c>
      <c r="M1220" s="9">
        <v>1275.799</v>
      </c>
    </row>
    <row r="1221" spans="1:13" x14ac:dyDescent="0.35">
      <c r="A1221" t="s">
        <v>3044</v>
      </c>
      <c r="B1221">
        <f t="shared" si="19"/>
        <v>2025</v>
      </c>
      <c r="C1221" s="8">
        <v>45905</v>
      </c>
      <c r="D1221" t="s">
        <v>124</v>
      </c>
      <c r="E1221" t="s">
        <v>1617</v>
      </c>
      <c r="F1221" t="s">
        <v>1800</v>
      </c>
      <c r="G1221" s="4">
        <v>4</v>
      </c>
      <c r="H1221">
        <f>Sales_Fact__2[[#This Row],[Unit_Price]]*Sales_Fact__2[[#This Row],[Quantity]]</f>
        <v>2568.1999999999998</v>
      </c>
      <c r="I1221" s="9">
        <v>642.04999999999995</v>
      </c>
      <c r="J1221" s="9">
        <f>Sales_Fact__2[[#This Row],[Unit_Price]]*Sales_Fact__2[[#This Row],[Quantity]]</f>
        <v>2568.1999999999998</v>
      </c>
      <c r="K1221">
        <v>0.25</v>
      </c>
      <c r="L1221" t="s">
        <v>1823</v>
      </c>
      <c r="M1221" s="9">
        <v>1926.15</v>
      </c>
    </row>
    <row r="1222" spans="1:13" x14ac:dyDescent="0.35">
      <c r="A1222" t="s">
        <v>3045</v>
      </c>
      <c r="B1222">
        <f t="shared" si="19"/>
        <v>2024</v>
      </c>
      <c r="C1222" s="8">
        <v>45531</v>
      </c>
      <c r="D1222" t="s">
        <v>986</v>
      </c>
      <c r="E1222" t="s">
        <v>1715</v>
      </c>
      <c r="F1222" t="s">
        <v>1778</v>
      </c>
      <c r="G1222" s="4">
        <v>4</v>
      </c>
      <c r="H1222">
        <f>Sales_Fact__2[[#This Row],[Unit_Price]]*Sales_Fact__2[[#This Row],[Quantity]]</f>
        <v>1803.32</v>
      </c>
      <c r="I1222" s="9">
        <v>450.83</v>
      </c>
      <c r="J1222" s="9">
        <f>Sales_Fact__2[[#This Row],[Unit_Price]]*Sales_Fact__2[[#This Row],[Quantity]]</f>
        <v>1803.32</v>
      </c>
      <c r="K1222">
        <v>0.24</v>
      </c>
      <c r="L1222" t="s">
        <v>1823</v>
      </c>
      <c r="M1222" s="9">
        <v>1370.5232000000001</v>
      </c>
    </row>
    <row r="1223" spans="1:13" x14ac:dyDescent="0.35">
      <c r="A1223" t="s">
        <v>3046</v>
      </c>
      <c r="B1223">
        <f t="shared" si="19"/>
        <v>2023</v>
      </c>
      <c r="C1223" s="8">
        <v>45216</v>
      </c>
      <c r="D1223" t="s">
        <v>52</v>
      </c>
      <c r="E1223" t="s">
        <v>1651</v>
      </c>
      <c r="F1223" t="s">
        <v>1812</v>
      </c>
      <c r="G1223" s="4">
        <v>2</v>
      </c>
      <c r="H1223">
        <f>Sales_Fact__2[[#This Row],[Unit_Price]]*Sales_Fact__2[[#This Row],[Quantity]]</f>
        <v>882.06</v>
      </c>
      <c r="I1223" s="9">
        <v>441.03</v>
      </c>
      <c r="J1223" s="9">
        <f>Sales_Fact__2[[#This Row],[Unit_Price]]*Sales_Fact__2[[#This Row],[Quantity]]</f>
        <v>882.06</v>
      </c>
      <c r="K1223">
        <v>0.23</v>
      </c>
      <c r="L1223" t="s">
        <v>1828</v>
      </c>
      <c r="M1223" s="9">
        <v>679.18619999999999</v>
      </c>
    </row>
    <row r="1224" spans="1:13" x14ac:dyDescent="0.35">
      <c r="A1224" t="s">
        <v>3047</v>
      </c>
      <c r="B1224">
        <f t="shared" si="19"/>
        <v>2024</v>
      </c>
      <c r="C1224" s="8">
        <v>45384</v>
      </c>
      <c r="D1224" t="s">
        <v>297</v>
      </c>
      <c r="E1224" t="s">
        <v>1597</v>
      </c>
      <c r="F1224" t="s">
        <v>1760</v>
      </c>
      <c r="G1224" s="4">
        <v>3</v>
      </c>
      <c r="H1224">
        <f>Sales_Fact__2[[#This Row],[Unit_Price]]*Sales_Fact__2[[#This Row],[Quantity]]</f>
        <v>1133.07</v>
      </c>
      <c r="I1224" s="9">
        <v>377.69</v>
      </c>
      <c r="J1224" s="9">
        <f>Sales_Fact__2[[#This Row],[Unit_Price]]*Sales_Fact__2[[#This Row],[Quantity]]</f>
        <v>1133.07</v>
      </c>
      <c r="K1224">
        <v>7.0000000000000007E-2</v>
      </c>
      <c r="L1224" t="s">
        <v>1825</v>
      </c>
      <c r="M1224" s="9">
        <v>1053.7551000000001</v>
      </c>
    </row>
    <row r="1225" spans="1:13" x14ac:dyDescent="0.35">
      <c r="A1225" t="s">
        <v>3048</v>
      </c>
      <c r="B1225">
        <f t="shared" si="19"/>
        <v>2024</v>
      </c>
      <c r="C1225" s="8">
        <v>45416</v>
      </c>
      <c r="D1225" t="s">
        <v>534</v>
      </c>
      <c r="E1225" t="s">
        <v>1567</v>
      </c>
      <c r="F1225" t="s">
        <v>1778</v>
      </c>
      <c r="G1225" s="4">
        <v>1</v>
      </c>
      <c r="H1225">
        <f>Sales_Fact__2[[#This Row],[Unit_Price]]*Sales_Fact__2[[#This Row],[Quantity]]</f>
        <v>457.33</v>
      </c>
      <c r="I1225" s="9">
        <v>457.33</v>
      </c>
      <c r="J1225" s="9">
        <f>Sales_Fact__2[[#This Row],[Unit_Price]]*Sales_Fact__2[[#This Row],[Quantity]]</f>
        <v>457.33</v>
      </c>
      <c r="K1225">
        <v>0.27</v>
      </c>
      <c r="L1225" t="s">
        <v>1823</v>
      </c>
      <c r="M1225" s="9">
        <v>333.85090000000002</v>
      </c>
    </row>
    <row r="1226" spans="1:13" x14ac:dyDescent="0.35">
      <c r="A1226" t="s">
        <v>3049</v>
      </c>
      <c r="B1226">
        <f t="shared" si="19"/>
        <v>2025</v>
      </c>
      <c r="C1226" s="8">
        <v>45880</v>
      </c>
      <c r="D1226" t="s">
        <v>781</v>
      </c>
      <c r="E1226" t="s">
        <v>1699</v>
      </c>
      <c r="F1226" t="s">
        <v>1775</v>
      </c>
      <c r="G1226" s="4">
        <v>4</v>
      </c>
      <c r="H1226">
        <f>Sales_Fact__2[[#This Row],[Unit_Price]]*Sales_Fact__2[[#This Row],[Quantity]]</f>
        <v>872.04</v>
      </c>
      <c r="I1226" s="9">
        <v>218.01</v>
      </c>
      <c r="J1226" s="9">
        <f>Sales_Fact__2[[#This Row],[Unit_Price]]*Sales_Fact__2[[#This Row],[Quantity]]</f>
        <v>872.04</v>
      </c>
      <c r="K1226">
        <v>0.06</v>
      </c>
      <c r="L1226" t="s">
        <v>1823</v>
      </c>
      <c r="M1226" s="9">
        <v>819.71759999999995</v>
      </c>
    </row>
    <row r="1227" spans="1:13" x14ac:dyDescent="0.35">
      <c r="A1227" t="s">
        <v>3050</v>
      </c>
      <c r="B1227">
        <f t="shared" si="19"/>
        <v>2025</v>
      </c>
      <c r="C1227" s="8">
        <v>45933</v>
      </c>
      <c r="D1227" t="s">
        <v>707</v>
      </c>
      <c r="E1227" t="s">
        <v>1731</v>
      </c>
      <c r="F1227" t="s">
        <v>1809</v>
      </c>
      <c r="G1227" s="4">
        <v>2</v>
      </c>
      <c r="H1227">
        <f>Sales_Fact__2[[#This Row],[Unit_Price]]*Sales_Fact__2[[#This Row],[Quantity]]</f>
        <v>1365.4</v>
      </c>
      <c r="I1227" s="9">
        <v>682.7</v>
      </c>
      <c r="J1227" s="9">
        <f>Sales_Fact__2[[#This Row],[Unit_Price]]*Sales_Fact__2[[#This Row],[Quantity]]</f>
        <v>1365.4</v>
      </c>
      <c r="K1227">
        <v>0.13</v>
      </c>
      <c r="L1227" t="s">
        <v>1823</v>
      </c>
      <c r="M1227" s="9">
        <v>1187.8979999999999</v>
      </c>
    </row>
    <row r="1228" spans="1:13" x14ac:dyDescent="0.35">
      <c r="A1228" t="s">
        <v>3051</v>
      </c>
      <c r="B1228">
        <f t="shared" si="19"/>
        <v>2024</v>
      </c>
      <c r="C1228" s="8">
        <v>45345</v>
      </c>
      <c r="D1228" t="s">
        <v>1016</v>
      </c>
      <c r="E1228" t="s">
        <v>1585</v>
      </c>
      <c r="F1228" t="s">
        <v>1809</v>
      </c>
      <c r="G1228" s="4">
        <v>3</v>
      </c>
      <c r="H1228">
        <f>Sales_Fact__2[[#This Row],[Unit_Price]]*Sales_Fact__2[[#This Row],[Quantity]]</f>
        <v>2180.91</v>
      </c>
      <c r="I1228" s="9">
        <v>726.97</v>
      </c>
      <c r="J1228" s="9">
        <f>Sales_Fact__2[[#This Row],[Unit_Price]]*Sales_Fact__2[[#This Row],[Quantity]]</f>
        <v>2180.91</v>
      </c>
      <c r="K1228">
        <v>0.04</v>
      </c>
      <c r="L1228" t="s">
        <v>1825</v>
      </c>
      <c r="M1228" s="9">
        <v>2093.6736000000001</v>
      </c>
    </row>
    <row r="1229" spans="1:13" x14ac:dyDescent="0.35">
      <c r="A1229" t="s">
        <v>3052</v>
      </c>
      <c r="B1229">
        <f t="shared" si="19"/>
        <v>2025</v>
      </c>
      <c r="C1229" s="8">
        <v>45681</v>
      </c>
      <c r="D1229" t="s">
        <v>1268</v>
      </c>
      <c r="E1229" t="s">
        <v>1665</v>
      </c>
      <c r="F1229" t="s">
        <v>1785</v>
      </c>
      <c r="G1229" s="4">
        <v>2</v>
      </c>
      <c r="H1229">
        <f>Sales_Fact__2[[#This Row],[Unit_Price]]*Sales_Fact__2[[#This Row],[Quantity]]</f>
        <v>215.94</v>
      </c>
      <c r="I1229" s="9">
        <v>107.97</v>
      </c>
      <c r="J1229" s="9">
        <f>Sales_Fact__2[[#This Row],[Unit_Price]]*Sales_Fact__2[[#This Row],[Quantity]]</f>
        <v>215.94</v>
      </c>
      <c r="K1229">
        <v>0.06</v>
      </c>
      <c r="L1229" t="s">
        <v>1823</v>
      </c>
      <c r="M1229" s="9">
        <v>202.9836</v>
      </c>
    </row>
    <row r="1230" spans="1:13" x14ac:dyDescent="0.35">
      <c r="A1230" t="s">
        <v>3053</v>
      </c>
      <c r="B1230">
        <f t="shared" si="19"/>
        <v>2025</v>
      </c>
      <c r="C1230" s="8">
        <v>45785</v>
      </c>
      <c r="D1230" t="s">
        <v>40</v>
      </c>
      <c r="E1230" t="s">
        <v>1554</v>
      </c>
      <c r="F1230" t="s">
        <v>1798</v>
      </c>
      <c r="G1230" s="4">
        <v>1</v>
      </c>
      <c r="H1230">
        <f>Sales_Fact__2[[#This Row],[Unit_Price]]*Sales_Fact__2[[#This Row],[Quantity]]</f>
        <v>38.880000000000003</v>
      </c>
      <c r="I1230" s="9">
        <v>38.880000000000003</v>
      </c>
      <c r="J1230" s="9">
        <f>Sales_Fact__2[[#This Row],[Unit_Price]]*Sales_Fact__2[[#This Row],[Quantity]]</f>
        <v>38.880000000000003</v>
      </c>
      <c r="K1230">
        <v>0.16</v>
      </c>
      <c r="L1230" t="s">
        <v>1828</v>
      </c>
      <c r="M1230" s="9">
        <v>32.659199999999998</v>
      </c>
    </row>
    <row r="1231" spans="1:13" x14ac:dyDescent="0.35">
      <c r="A1231" t="s">
        <v>3054</v>
      </c>
      <c r="B1231">
        <f t="shared" si="19"/>
        <v>2025</v>
      </c>
      <c r="C1231" s="8">
        <v>45823</v>
      </c>
      <c r="D1231" t="s">
        <v>283</v>
      </c>
      <c r="E1231" t="s">
        <v>1579</v>
      </c>
      <c r="F1231" t="s">
        <v>1806</v>
      </c>
      <c r="G1231" s="4">
        <v>3</v>
      </c>
      <c r="H1231">
        <f>Sales_Fact__2[[#This Row],[Unit_Price]]*Sales_Fact__2[[#This Row],[Quantity]]</f>
        <v>1453.17</v>
      </c>
      <c r="I1231" s="9">
        <v>484.39</v>
      </c>
      <c r="J1231" s="9">
        <f>Sales_Fact__2[[#This Row],[Unit_Price]]*Sales_Fact__2[[#This Row],[Quantity]]</f>
        <v>1453.17</v>
      </c>
      <c r="K1231">
        <v>0.28999999999999998</v>
      </c>
      <c r="L1231" t="s">
        <v>1828</v>
      </c>
      <c r="M1231" s="9">
        <v>1031.7507000000001</v>
      </c>
    </row>
    <row r="1232" spans="1:13" x14ac:dyDescent="0.35">
      <c r="A1232" t="s">
        <v>3055</v>
      </c>
      <c r="B1232">
        <f t="shared" si="19"/>
        <v>2024</v>
      </c>
      <c r="C1232" s="8">
        <v>45572</v>
      </c>
      <c r="D1232" t="s">
        <v>82</v>
      </c>
      <c r="E1232" t="s">
        <v>1707</v>
      </c>
      <c r="F1232" t="s">
        <v>1800</v>
      </c>
      <c r="G1232" s="4">
        <v>2</v>
      </c>
      <c r="H1232">
        <f>Sales_Fact__2[[#This Row],[Unit_Price]]*Sales_Fact__2[[#This Row],[Quantity]]</f>
        <v>1898.6</v>
      </c>
      <c r="I1232" s="9">
        <v>949.3</v>
      </c>
      <c r="J1232" s="9">
        <f>Sales_Fact__2[[#This Row],[Unit_Price]]*Sales_Fact__2[[#This Row],[Quantity]]</f>
        <v>1898.6</v>
      </c>
      <c r="K1232">
        <v>0.08</v>
      </c>
      <c r="L1232" t="s">
        <v>1828</v>
      </c>
      <c r="M1232" s="9">
        <v>1746.712</v>
      </c>
    </row>
    <row r="1233" spans="1:13" x14ac:dyDescent="0.35">
      <c r="A1233" t="s">
        <v>3056</v>
      </c>
      <c r="B1233">
        <f t="shared" si="19"/>
        <v>2023</v>
      </c>
      <c r="C1233" s="8">
        <v>45259</v>
      </c>
      <c r="D1233" t="s">
        <v>1342</v>
      </c>
      <c r="E1233" t="s">
        <v>1689</v>
      </c>
      <c r="F1233" t="s">
        <v>1775</v>
      </c>
      <c r="G1233" s="4">
        <v>3</v>
      </c>
      <c r="H1233">
        <f>Sales_Fact__2[[#This Row],[Unit_Price]]*Sales_Fact__2[[#This Row],[Quantity]]</f>
        <v>1994.25</v>
      </c>
      <c r="I1233" s="9">
        <v>664.75</v>
      </c>
      <c r="J1233" s="9">
        <f>Sales_Fact__2[[#This Row],[Unit_Price]]*Sales_Fact__2[[#This Row],[Quantity]]</f>
        <v>1994.25</v>
      </c>
      <c r="K1233">
        <v>0.12</v>
      </c>
      <c r="L1233" t="s">
        <v>1823</v>
      </c>
      <c r="M1233" s="9">
        <v>1754.94</v>
      </c>
    </row>
    <row r="1234" spans="1:13" x14ac:dyDescent="0.35">
      <c r="A1234" t="s">
        <v>3057</v>
      </c>
      <c r="B1234">
        <f t="shared" si="19"/>
        <v>2025</v>
      </c>
      <c r="C1234" s="8">
        <v>45740</v>
      </c>
      <c r="D1234" t="s">
        <v>895</v>
      </c>
      <c r="E1234" t="s">
        <v>1687</v>
      </c>
      <c r="F1234" t="s">
        <v>1806</v>
      </c>
      <c r="G1234" s="4">
        <v>3</v>
      </c>
      <c r="H1234">
        <f>Sales_Fact__2[[#This Row],[Unit_Price]]*Sales_Fact__2[[#This Row],[Quantity]]</f>
        <v>570.12</v>
      </c>
      <c r="I1234" s="9">
        <v>190.04</v>
      </c>
      <c r="J1234" s="9">
        <f>Sales_Fact__2[[#This Row],[Unit_Price]]*Sales_Fact__2[[#This Row],[Quantity]]</f>
        <v>570.12</v>
      </c>
      <c r="K1234">
        <v>7.0000000000000007E-2</v>
      </c>
      <c r="L1234" t="s">
        <v>1825</v>
      </c>
      <c r="M1234" s="9">
        <v>530.21159999999998</v>
      </c>
    </row>
    <row r="1235" spans="1:13" x14ac:dyDescent="0.35">
      <c r="A1235" t="s">
        <v>3058</v>
      </c>
      <c r="B1235">
        <f t="shared" si="19"/>
        <v>2025</v>
      </c>
      <c r="C1235" s="8">
        <v>45869</v>
      </c>
      <c r="D1235" t="s">
        <v>880</v>
      </c>
      <c r="E1235" t="s">
        <v>1559</v>
      </c>
      <c r="F1235" t="s">
        <v>1800</v>
      </c>
      <c r="G1235" s="4">
        <v>3</v>
      </c>
      <c r="H1235">
        <f>Sales_Fact__2[[#This Row],[Unit_Price]]*Sales_Fact__2[[#This Row],[Quantity]]</f>
        <v>2262.06</v>
      </c>
      <c r="I1235" s="9">
        <v>754.02</v>
      </c>
      <c r="J1235" s="9">
        <f>Sales_Fact__2[[#This Row],[Unit_Price]]*Sales_Fact__2[[#This Row],[Quantity]]</f>
        <v>2262.06</v>
      </c>
      <c r="K1235">
        <v>0.1</v>
      </c>
      <c r="L1235" t="s">
        <v>1828</v>
      </c>
      <c r="M1235" s="9">
        <v>2035.854</v>
      </c>
    </row>
    <row r="1236" spans="1:13" x14ac:dyDescent="0.35">
      <c r="A1236" t="s">
        <v>3059</v>
      </c>
      <c r="B1236">
        <f t="shared" si="19"/>
        <v>2024</v>
      </c>
      <c r="C1236" s="8">
        <v>45526</v>
      </c>
      <c r="D1236" t="s">
        <v>1198</v>
      </c>
      <c r="E1236" t="s">
        <v>1615</v>
      </c>
      <c r="F1236" t="s">
        <v>1793</v>
      </c>
      <c r="G1236" s="4">
        <v>4</v>
      </c>
      <c r="H1236">
        <f>Sales_Fact__2[[#This Row],[Unit_Price]]*Sales_Fact__2[[#This Row],[Quantity]]</f>
        <v>376.52</v>
      </c>
      <c r="I1236" s="9">
        <v>94.13</v>
      </c>
      <c r="J1236" s="9">
        <f>Sales_Fact__2[[#This Row],[Unit_Price]]*Sales_Fact__2[[#This Row],[Quantity]]</f>
        <v>376.52</v>
      </c>
      <c r="K1236">
        <v>0.04</v>
      </c>
      <c r="L1236" t="s">
        <v>1828</v>
      </c>
      <c r="M1236" s="9">
        <v>361.45920000000001</v>
      </c>
    </row>
    <row r="1237" spans="1:13" x14ac:dyDescent="0.35">
      <c r="A1237" t="s">
        <v>3060</v>
      </c>
      <c r="B1237">
        <f t="shared" si="19"/>
        <v>2024</v>
      </c>
      <c r="C1237" s="8">
        <v>45489</v>
      </c>
      <c r="D1237" t="s">
        <v>1442</v>
      </c>
      <c r="E1237" t="s">
        <v>1545</v>
      </c>
      <c r="F1237" t="s">
        <v>1800</v>
      </c>
      <c r="G1237" s="4">
        <v>3</v>
      </c>
      <c r="H1237">
        <f>Sales_Fact__2[[#This Row],[Unit_Price]]*Sales_Fact__2[[#This Row],[Quantity]]</f>
        <v>1206.9000000000001</v>
      </c>
      <c r="I1237" s="9">
        <v>402.3</v>
      </c>
      <c r="J1237" s="9">
        <f>Sales_Fact__2[[#This Row],[Unit_Price]]*Sales_Fact__2[[#This Row],[Quantity]]</f>
        <v>1206.9000000000001</v>
      </c>
      <c r="K1237">
        <v>0.21</v>
      </c>
      <c r="L1237" t="s">
        <v>1825</v>
      </c>
      <c r="M1237" s="9">
        <v>953.45100000000014</v>
      </c>
    </row>
    <row r="1238" spans="1:13" x14ac:dyDescent="0.35">
      <c r="A1238" t="s">
        <v>3061</v>
      </c>
      <c r="B1238">
        <f t="shared" si="19"/>
        <v>2025</v>
      </c>
      <c r="C1238" s="8">
        <v>45908</v>
      </c>
      <c r="D1238" t="s">
        <v>766</v>
      </c>
      <c r="E1238" t="s">
        <v>1719</v>
      </c>
      <c r="F1238" t="s">
        <v>1778</v>
      </c>
      <c r="G1238" s="4">
        <v>1</v>
      </c>
      <c r="H1238">
        <f>Sales_Fact__2[[#This Row],[Unit_Price]]*Sales_Fact__2[[#This Row],[Quantity]]</f>
        <v>729.05</v>
      </c>
      <c r="I1238" s="9">
        <v>729.05</v>
      </c>
      <c r="J1238" s="9">
        <f>Sales_Fact__2[[#This Row],[Unit_Price]]*Sales_Fact__2[[#This Row],[Quantity]]</f>
        <v>729.05</v>
      </c>
      <c r="K1238">
        <v>0.06</v>
      </c>
      <c r="L1238" t="s">
        <v>1828</v>
      </c>
      <c r="M1238" s="9">
        <v>685.3069999999999</v>
      </c>
    </row>
    <row r="1239" spans="1:13" x14ac:dyDescent="0.35">
      <c r="A1239" t="s">
        <v>3062</v>
      </c>
      <c r="B1239">
        <f t="shared" si="19"/>
        <v>2025</v>
      </c>
      <c r="C1239" s="8">
        <v>45912</v>
      </c>
      <c r="D1239" t="s">
        <v>457</v>
      </c>
      <c r="E1239" t="s">
        <v>1727</v>
      </c>
      <c r="F1239" t="s">
        <v>1796</v>
      </c>
      <c r="G1239" s="4">
        <v>1</v>
      </c>
      <c r="H1239">
        <f>Sales_Fact__2[[#This Row],[Unit_Price]]*Sales_Fact__2[[#This Row],[Quantity]]</f>
        <v>822.6</v>
      </c>
      <c r="I1239" s="9">
        <v>822.6</v>
      </c>
      <c r="J1239" s="9">
        <f>Sales_Fact__2[[#This Row],[Unit_Price]]*Sales_Fact__2[[#This Row],[Quantity]]</f>
        <v>822.6</v>
      </c>
      <c r="K1239">
        <v>0.28999999999999998</v>
      </c>
      <c r="L1239" t="s">
        <v>1825</v>
      </c>
      <c r="M1239" s="9">
        <v>584.04599999999994</v>
      </c>
    </row>
    <row r="1240" spans="1:13" x14ac:dyDescent="0.35">
      <c r="A1240" t="s">
        <v>3063</v>
      </c>
      <c r="B1240">
        <f t="shared" si="19"/>
        <v>2025</v>
      </c>
      <c r="C1240" s="8">
        <v>45771</v>
      </c>
      <c r="D1240" t="s">
        <v>633</v>
      </c>
      <c r="E1240" t="s">
        <v>1713</v>
      </c>
      <c r="F1240" t="s">
        <v>1781</v>
      </c>
      <c r="G1240" s="4">
        <v>2</v>
      </c>
      <c r="H1240">
        <f>Sales_Fact__2[[#This Row],[Unit_Price]]*Sales_Fact__2[[#This Row],[Quantity]]</f>
        <v>654.5</v>
      </c>
      <c r="I1240" s="9">
        <v>327.25</v>
      </c>
      <c r="J1240" s="9">
        <f>Sales_Fact__2[[#This Row],[Unit_Price]]*Sales_Fact__2[[#This Row],[Quantity]]</f>
        <v>654.5</v>
      </c>
      <c r="K1240">
        <v>0.19</v>
      </c>
      <c r="L1240" t="s">
        <v>1825</v>
      </c>
      <c r="M1240" s="9">
        <v>530.14499999999998</v>
      </c>
    </row>
    <row r="1241" spans="1:13" x14ac:dyDescent="0.35">
      <c r="A1241" t="s">
        <v>3064</v>
      </c>
      <c r="B1241">
        <f t="shared" si="19"/>
        <v>2024</v>
      </c>
      <c r="C1241" s="8">
        <v>45619</v>
      </c>
      <c r="D1241" t="s">
        <v>303</v>
      </c>
      <c r="E1241" t="s">
        <v>1687</v>
      </c>
      <c r="F1241" t="s">
        <v>1785</v>
      </c>
      <c r="G1241" s="4">
        <v>4</v>
      </c>
      <c r="H1241">
        <f>Sales_Fact__2[[#This Row],[Unit_Price]]*Sales_Fact__2[[#This Row],[Quantity]]</f>
        <v>3721.52</v>
      </c>
      <c r="I1241" s="9">
        <v>930.38</v>
      </c>
      <c r="J1241" s="9">
        <f>Sales_Fact__2[[#This Row],[Unit_Price]]*Sales_Fact__2[[#This Row],[Quantity]]</f>
        <v>3721.52</v>
      </c>
      <c r="K1241">
        <v>0</v>
      </c>
      <c r="L1241" t="s">
        <v>1828</v>
      </c>
      <c r="M1241" s="9">
        <v>3721.52</v>
      </c>
    </row>
    <row r="1242" spans="1:13" x14ac:dyDescent="0.35">
      <c r="A1242" t="s">
        <v>3065</v>
      </c>
      <c r="B1242">
        <f t="shared" si="19"/>
        <v>2024</v>
      </c>
      <c r="C1242" s="8">
        <v>45394</v>
      </c>
      <c r="D1242" t="s">
        <v>486</v>
      </c>
      <c r="E1242" t="s">
        <v>1601</v>
      </c>
      <c r="F1242" t="s">
        <v>1772</v>
      </c>
      <c r="G1242" s="4">
        <v>2</v>
      </c>
      <c r="H1242">
        <f>Sales_Fact__2[[#This Row],[Unit_Price]]*Sales_Fact__2[[#This Row],[Quantity]]</f>
        <v>875.68</v>
      </c>
      <c r="I1242" s="9">
        <v>437.84</v>
      </c>
      <c r="J1242" s="9">
        <f>Sales_Fact__2[[#This Row],[Unit_Price]]*Sales_Fact__2[[#This Row],[Quantity]]</f>
        <v>875.68</v>
      </c>
      <c r="K1242">
        <v>0.24</v>
      </c>
      <c r="L1242" t="s">
        <v>1823</v>
      </c>
      <c r="M1242" s="9">
        <v>665.51679999999999</v>
      </c>
    </row>
    <row r="1243" spans="1:13" x14ac:dyDescent="0.35">
      <c r="A1243" t="s">
        <v>3066</v>
      </c>
      <c r="B1243">
        <f t="shared" si="19"/>
        <v>2025</v>
      </c>
      <c r="C1243" s="8">
        <v>45786</v>
      </c>
      <c r="D1243" t="s">
        <v>257</v>
      </c>
      <c r="E1243" t="s">
        <v>1579</v>
      </c>
      <c r="F1243" t="s">
        <v>1803</v>
      </c>
      <c r="G1243" s="4">
        <v>2</v>
      </c>
      <c r="H1243">
        <f>Sales_Fact__2[[#This Row],[Unit_Price]]*Sales_Fact__2[[#This Row],[Quantity]]</f>
        <v>252.04</v>
      </c>
      <c r="I1243" s="9">
        <v>126.02</v>
      </c>
      <c r="J1243" s="9">
        <f>Sales_Fact__2[[#This Row],[Unit_Price]]*Sales_Fact__2[[#This Row],[Quantity]]</f>
        <v>252.04</v>
      </c>
      <c r="K1243">
        <v>0.09</v>
      </c>
      <c r="L1243" t="s">
        <v>1828</v>
      </c>
      <c r="M1243" s="9">
        <v>229.35640000000001</v>
      </c>
    </row>
    <row r="1244" spans="1:13" x14ac:dyDescent="0.35">
      <c r="A1244" t="s">
        <v>3067</v>
      </c>
      <c r="B1244">
        <f t="shared" si="19"/>
        <v>2025</v>
      </c>
      <c r="C1244" s="8">
        <v>45692</v>
      </c>
      <c r="D1244" t="s">
        <v>1354</v>
      </c>
      <c r="E1244" t="s">
        <v>1713</v>
      </c>
      <c r="F1244" t="s">
        <v>1800</v>
      </c>
      <c r="G1244" s="4">
        <v>1</v>
      </c>
      <c r="H1244">
        <f>Sales_Fact__2[[#This Row],[Unit_Price]]*Sales_Fact__2[[#This Row],[Quantity]]</f>
        <v>860.84</v>
      </c>
      <c r="I1244" s="9">
        <v>860.84</v>
      </c>
      <c r="J1244" s="9">
        <f>Sales_Fact__2[[#This Row],[Unit_Price]]*Sales_Fact__2[[#This Row],[Quantity]]</f>
        <v>860.84</v>
      </c>
      <c r="K1244">
        <v>7.0000000000000007E-2</v>
      </c>
      <c r="L1244" t="s">
        <v>1825</v>
      </c>
      <c r="M1244" s="9">
        <v>800.58119999999997</v>
      </c>
    </row>
    <row r="1245" spans="1:13" x14ac:dyDescent="0.35">
      <c r="A1245" t="s">
        <v>3068</v>
      </c>
      <c r="B1245">
        <f t="shared" si="19"/>
        <v>2025</v>
      </c>
      <c r="C1245" s="8">
        <v>45677</v>
      </c>
      <c r="D1245" t="s">
        <v>334</v>
      </c>
      <c r="E1245" t="s">
        <v>1643</v>
      </c>
      <c r="F1245" t="s">
        <v>1796</v>
      </c>
      <c r="G1245" s="4">
        <v>1</v>
      </c>
      <c r="H1245">
        <f>Sales_Fact__2[[#This Row],[Unit_Price]]*Sales_Fact__2[[#This Row],[Quantity]]</f>
        <v>161.80000000000001</v>
      </c>
      <c r="I1245" s="9">
        <v>161.80000000000001</v>
      </c>
      <c r="J1245" s="9">
        <f>Sales_Fact__2[[#This Row],[Unit_Price]]*Sales_Fact__2[[#This Row],[Quantity]]</f>
        <v>161.80000000000001</v>
      </c>
      <c r="K1245">
        <v>0.24</v>
      </c>
      <c r="L1245" t="s">
        <v>1825</v>
      </c>
      <c r="M1245" s="9">
        <v>122.968</v>
      </c>
    </row>
    <row r="1246" spans="1:13" x14ac:dyDescent="0.35">
      <c r="A1246" t="s">
        <v>3069</v>
      </c>
      <c r="B1246">
        <f t="shared" si="19"/>
        <v>2025</v>
      </c>
      <c r="C1246" s="8">
        <v>45669</v>
      </c>
      <c r="D1246" t="s">
        <v>1201</v>
      </c>
      <c r="E1246" t="s">
        <v>1623</v>
      </c>
      <c r="F1246" t="s">
        <v>1806</v>
      </c>
      <c r="G1246" s="4">
        <v>4</v>
      </c>
      <c r="H1246">
        <f>Sales_Fact__2[[#This Row],[Unit_Price]]*Sales_Fact__2[[#This Row],[Quantity]]</f>
        <v>1391.28</v>
      </c>
      <c r="I1246" s="9">
        <v>347.82</v>
      </c>
      <c r="J1246" s="9">
        <f>Sales_Fact__2[[#This Row],[Unit_Price]]*Sales_Fact__2[[#This Row],[Quantity]]</f>
        <v>1391.28</v>
      </c>
      <c r="K1246">
        <v>0.02</v>
      </c>
      <c r="L1246" t="s">
        <v>1828</v>
      </c>
      <c r="M1246" s="9">
        <v>1363.4544000000001</v>
      </c>
    </row>
    <row r="1247" spans="1:13" x14ac:dyDescent="0.35">
      <c r="A1247" t="s">
        <v>3070</v>
      </c>
      <c r="B1247">
        <f t="shared" si="19"/>
        <v>2024</v>
      </c>
      <c r="C1247" s="8">
        <v>45299</v>
      </c>
      <c r="D1247" t="s">
        <v>1399</v>
      </c>
      <c r="E1247" t="s">
        <v>1717</v>
      </c>
      <c r="F1247" t="s">
        <v>1803</v>
      </c>
      <c r="G1247" s="4">
        <v>3</v>
      </c>
      <c r="H1247">
        <f>Sales_Fact__2[[#This Row],[Unit_Price]]*Sales_Fact__2[[#This Row],[Quantity]]</f>
        <v>1249.32</v>
      </c>
      <c r="I1247" s="9">
        <v>416.44</v>
      </c>
      <c r="J1247" s="9">
        <f>Sales_Fact__2[[#This Row],[Unit_Price]]*Sales_Fact__2[[#This Row],[Quantity]]</f>
        <v>1249.32</v>
      </c>
      <c r="K1247">
        <v>0.27</v>
      </c>
      <c r="L1247" t="s">
        <v>1823</v>
      </c>
      <c r="M1247" s="9">
        <v>912.00359999999989</v>
      </c>
    </row>
    <row r="1248" spans="1:13" x14ac:dyDescent="0.35">
      <c r="A1248" t="s">
        <v>3071</v>
      </c>
      <c r="B1248">
        <f t="shared" si="19"/>
        <v>2025</v>
      </c>
      <c r="C1248" s="8">
        <v>45893</v>
      </c>
      <c r="D1248" t="s">
        <v>32</v>
      </c>
      <c r="E1248" t="s">
        <v>1671</v>
      </c>
      <c r="F1248" t="s">
        <v>1751</v>
      </c>
      <c r="G1248" s="4">
        <v>1</v>
      </c>
      <c r="H1248">
        <f>Sales_Fact__2[[#This Row],[Unit_Price]]*Sales_Fact__2[[#This Row],[Quantity]]</f>
        <v>147.96</v>
      </c>
      <c r="I1248" s="9">
        <v>147.96</v>
      </c>
      <c r="J1248" s="9">
        <f>Sales_Fact__2[[#This Row],[Unit_Price]]*Sales_Fact__2[[#This Row],[Quantity]]</f>
        <v>147.96</v>
      </c>
      <c r="K1248">
        <v>0.24</v>
      </c>
      <c r="L1248" t="s">
        <v>1828</v>
      </c>
      <c r="M1248" s="9">
        <v>112.4496</v>
      </c>
    </row>
    <row r="1249" spans="1:13" x14ac:dyDescent="0.35">
      <c r="A1249" t="s">
        <v>3072</v>
      </c>
      <c r="B1249">
        <f t="shared" si="19"/>
        <v>2024</v>
      </c>
      <c r="C1249" s="8">
        <v>45560</v>
      </c>
      <c r="D1249" t="s">
        <v>1376</v>
      </c>
      <c r="E1249" t="s">
        <v>1583</v>
      </c>
      <c r="F1249" t="s">
        <v>1781</v>
      </c>
      <c r="G1249" s="4">
        <v>3</v>
      </c>
      <c r="H1249">
        <f>Sales_Fact__2[[#This Row],[Unit_Price]]*Sales_Fact__2[[#This Row],[Quantity]]</f>
        <v>1650.78</v>
      </c>
      <c r="I1249" s="9">
        <v>550.26</v>
      </c>
      <c r="J1249" s="9">
        <f>Sales_Fact__2[[#This Row],[Unit_Price]]*Sales_Fact__2[[#This Row],[Quantity]]</f>
        <v>1650.78</v>
      </c>
      <c r="K1249">
        <v>0.22</v>
      </c>
      <c r="L1249" t="s">
        <v>1823</v>
      </c>
      <c r="M1249" s="9">
        <v>1287.6084000000001</v>
      </c>
    </row>
    <row r="1250" spans="1:13" x14ac:dyDescent="0.35">
      <c r="A1250" t="s">
        <v>3073</v>
      </c>
      <c r="B1250">
        <f t="shared" si="19"/>
        <v>2023</v>
      </c>
      <c r="C1250" s="8">
        <v>45267</v>
      </c>
      <c r="D1250" t="s">
        <v>1159</v>
      </c>
      <c r="E1250" t="s">
        <v>1741</v>
      </c>
      <c r="F1250" t="s">
        <v>1778</v>
      </c>
      <c r="G1250" s="4">
        <v>4</v>
      </c>
      <c r="H1250">
        <f>Sales_Fact__2[[#This Row],[Unit_Price]]*Sales_Fact__2[[#This Row],[Quantity]]</f>
        <v>3752.84</v>
      </c>
      <c r="I1250" s="9">
        <v>938.21</v>
      </c>
      <c r="J1250" s="9">
        <f>Sales_Fact__2[[#This Row],[Unit_Price]]*Sales_Fact__2[[#This Row],[Quantity]]</f>
        <v>3752.84</v>
      </c>
      <c r="K1250">
        <v>0.04</v>
      </c>
      <c r="L1250" t="s">
        <v>1825</v>
      </c>
      <c r="M1250" s="9">
        <v>3602.7264</v>
      </c>
    </row>
    <row r="1251" spans="1:13" x14ac:dyDescent="0.35">
      <c r="A1251" t="s">
        <v>3074</v>
      </c>
      <c r="B1251">
        <f t="shared" si="19"/>
        <v>2024</v>
      </c>
      <c r="C1251" s="8">
        <v>45467</v>
      </c>
      <c r="D1251" t="s">
        <v>457</v>
      </c>
      <c r="E1251" t="s">
        <v>1735</v>
      </c>
      <c r="F1251" t="s">
        <v>1803</v>
      </c>
      <c r="G1251" s="4">
        <v>3</v>
      </c>
      <c r="H1251">
        <f>Sales_Fact__2[[#This Row],[Unit_Price]]*Sales_Fact__2[[#This Row],[Quantity]]</f>
        <v>1553.94</v>
      </c>
      <c r="I1251" s="9">
        <v>517.98</v>
      </c>
      <c r="J1251" s="9">
        <f>Sales_Fact__2[[#This Row],[Unit_Price]]*Sales_Fact__2[[#This Row],[Quantity]]</f>
        <v>1553.94</v>
      </c>
      <c r="K1251">
        <v>0.01</v>
      </c>
      <c r="L1251" t="s">
        <v>1825</v>
      </c>
      <c r="M1251" s="9">
        <v>1538.4005999999999</v>
      </c>
    </row>
    <row r="1252" spans="1:13" x14ac:dyDescent="0.35">
      <c r="A1252" t="s">
        <v>3075</v>
      </c>
      <c r="B1252">
        <f t="shared" si="19"/>
        <v>2025</v>
      </c>
      <c r="C1252" s="8">
        <v>45847</v>
      </c>
      <c r="D1252" t="s">
        <v>144</v>
      </c>
      <c r="E1252" t="s">
        <v>1556</v>
      </c>
      <c r="F1252" t="s">
        <v>1781</v>
      </c>
      <c r="G1252" s="4">
        <v>1</v>
      </c>
      <c r="H1252">
        <f>Sales_Fact__2[[#This Row],[Unit_Price]]*Sales_Fact__2[[#This Row],[Quantity]]</f>
        <v>98.27</v>
      </c>
      <c r="I1252" s="9">
        <v>98.27</v>
      </c>
      <c r="J1252" s="9">
        <f>Sales_Fact__2[[#This Row],[Unit_Price]]*Sales_Fact__2[[#This Row],[Quantity]]</f>
        <v>98.27</v>
      </c>
      <c r="K1252">
        <v>0.16</v>
      </c>
      <c r="L1252" t="s">
        <v>1825</v>
      </c>
      <c r="M1252" s="9">
        <v>82.54679999999999</v>
      </c>
    </row>
    <row r="1253" spans="1:13" x14ac:dyDescent="0.35">
      <c r="A1253" t="s">
        <v>3076</v>
      </c>
      <c r="B1253">
        <f t="shared" si="19"/>
        <v>2024</v>
      </c>
      <c r="C1253" s="8">
        <v>45480</v>
      </c>
      <c r="D1253" t="s">
        <v>802</v>
      </c>
      <c r="E1253" t="s">
        <v>1643</v>
      </c>
      <c r="F1253" t="s">
        <v>1791</v>
      </c>
      <c r="G1253" s="4">
        <v>2</v>
      </c>
      <c r="H1253">
        <f>Sales_Fact__2[[#This Row],[Unit_Price]]*Sales_Fact__2[[#This Row],[Quantity]]</f>
        <v>1750.4</v>
      </c>
      <c r="I1253" s="9">
        <v>875.2</v>
      </c>
      <c r="J1253" s="9">
        <f>Sales_Fact__2[[#This Row],[Unit_Price]]*Sales_Fact__2[[#This Row],[Quantity]]</f>
        <v>1750.4</v>
      </c>
      <c r="K1253">
        <v>0.19</v>
      </c>
      <c r="L1253" t="s">
        <v>1823</v>
      </c>
      <c r="M1253" s="9">
        <v>1417.8240000000001</v>
      </c>
    </row>
    <row r="1254" spans="1:13" x14ac:dyDescent="0.35">
      <c r="A1254" t="s">
        <v>3077</v>
      </c>
      <c r="B1254">
        <f t="shared" si="19"/>
        <v>2024</v>
      </c>
      <c r="C1254" s="8">
        <v>45345</v>
      </c>
      <c r="D1254" t="s">
        <v>962</v>
      </c>
      <c r="E1254" t="s">
        <v>1719</v>
      </c>
      <c r="F1254" t="s">
        <v>1751</v>
      </c>
      <c r="G1254" s="4">
        <v>1</v>
      </c>
      <c r="H1254">
        <f>Sales_Fact__2[[#This Row],[Unit_Price]]*Sales_Fact__2[[#This Row],[Quantity]]</f>
        <v>227.35</v>
      </c>
      <c r="I1254" s="9">
        <v>227.35</v>
      </c>
      <c r="J1254" s="9">
        <f>Sales_Fact__2[[#This Row],[Unit_Price]]*Sales_Fact__2[[#This Row],[Quantity]]</f>
        <v>227.35</v>
      </c>
      <c r="K1254">
        <v>0.06</v>
      </c>
      <c r="L1254" t="s">
        <v>1828</v>
      </c>
      <c r="M1254" s="9">
        <v>213.709</v>
      </c>
    </row>
    <row r="1255" spans="1:13" x14ac:dyDescent="0.35">
      <c r="A1255" t="s">
        <v>3078</v>
      </c>
      <c r="B1255">
        <f t="shared" si="19"/>
        <v>2023</v>
      </c>
      <c r="C1255" s="8">
        <v>45235</v>
      </c>
      <c r="D1255" t="s">
        <v>683</v>
      </c>
      <c r="E1255" t="s">
        <v>1695</v>
      </c>
      <c r="F1255" t="s">
        <v>1756</v>
      </c>
      <c r="G1255" s="4">
        <v>1</v>
      </c>
      <c r="H1255">
        <f>Sales_Fact__2[[#This Row],[Unit_Price]]*Sales_Fact__2[[#This Row],[Quantity]]</f>
        <v>842.46</v>
      </c>
      <c r="I1255" s="9">
        <v>842.46</v>
      </c>
      <c r="J1255" s="9">
        <f>Sales_Fact__2[[#This Row],[Unit_Price]]*Sales_Fact__2[[#This Row],[Quantity]]</f>
        <v>842.46</v>
      </c>
      <c r="K1255">
        <v>0.05</v>
      </c>
      <c r="L1255" t="s">
        <v>1828</v>
      </c>
      <c r="M1255" s="9">
        <v>800.33699999999999</v>
      </c>
    </row>
    <row r="1256" spans="1:13" x14ac:dyDescent="0.35">
      <c r="A1256" t="s">
        <v>3079</v>
      </c>
      <c r="B1256">
        <f t="shared" si="19"/>
        <v>2024</v>
      </c>
      <c r="C1256" s="8">
        <v>45543</v>
      </c>
      <c r="D1256" t="s">
        <v>689</v>
      </c>
      <c r="E1256" t="s">
        <v>1619</v>
      </c>
      <c r="F1256" t="s">
        <v>1791</v>
      </c>
      <c r="G1256" s="4">
        <v>3</v>
      </c>
      <c r="H1256">
        <f>Sales_Fact__2[[#This Row],[Unit_Price]]*Sales_Fact__2[[#This Row],[Quantity]]</f>
        <v>362.01</v>
      </c>
      <c r="I1256" s="9">
        <v>120.67</v>
      </c>
      <c r="J1256" s="9">
        <f>Sales_Fact__2[[#This Row],[Unit_Price]]*Sales_Fact__2[[#This Row],[Quantity]]</f>
        <v>362.01</v>
      </c>
      <c r="K1256">
        <v>0.08</v>
      </c>
      <c r="L1256" t="s">
        <v>1828</v>
      </c>
      <c r="M1256" s="9">
        <v>333.04919999999998</v>
      </c>
    </row>
    <row r="1257" spans="1:13" x14ac:dyDescent="0.35">
      <c r="A1257" t="s">
        <v>3080</v>
      </c>
      <c r="B1257">
        <f t="shared" si="19"/>
        <v>2024</v>
      </c>
      <c r="C1257" s="8">
        <v>45402</v>
      </c>
      <c r="D1257" t="s">
        <v>1526</v>
      </c>
      <c r="E1257" t="s">
        <v>1587</v>
      </c>
      <c r="F1257" t="s">
        <v>1765</v>
      </c>
      <c r="G1257" s="4">
        <v>4</v>
      </c>
      <c r="H1257">
        <f>Sales_Fact__2[[#This Row],[Unit_Price]]*Sales_Fact__2[[#This Row],[Quantity]]</f>
        <v>704.52</v>
      </c>
      <c r="I1257" s="9">
        <v>176.13</v>
      </c>
      <c r="J1257" s="9">
        <f>Sales_Fact__2[[#This Row],[Unit_Price]]*Sales_Fact__2[[#This Row],[Quantity]]</f>
        <v>704.52</v>
      </c>
      <c r="K1257">
        <v>0.27</v>
      </c>
      <c r="L1257" t="s">
        <v>1825</v>
      </c>
      <c r="M1257" s="9">
        <v>514.29959999999994</v>
      </c>
    </row>
    <row r="1258" spans="1:13" x14ac:dyDescent="0.35">
      <c r="A1258" t="s">
        <v>3081</v>
      </c>
      <c r="B1258">
        <f t="shared" si="19"/>
        <v>2025</v>
      </c>
      <c r="C1258" s="8">
        <v>45671</v>
      </c>
      <c r="D1258" t="s">
        <v>1391</v>
      </c>
      <c r="E1258" t="s">
        <v>1673</v>
      </c>
      <c r="F1258" t="s">
        <v>1791</v>
      </c>
      <c r="G1258" s="4">
        <v>4</v>
      </c>
      <c r="H1258">
        <f>Sales_Fact__2[[#This Row],[Unit_Price]]*Sales_Fact__2[[#This Row],[Quantity]]</f>
        <v>2370.7199999999998</v>
      </c>
      <c r="I1258" s="9">
        <v>592.67999999999995</v>
      </c>
      <c r="J1258" s="9">
        <f>Sales_Fact__2[[#This Row],[Unit_Price]]*Sales_Fact__2[[#This Row],[Quantity]]</f>
        <v>2370.7199999999998</v>
      </c>
      <c r="K1258">
        <v>0.03</v>
      </c>
      <c r="L1258" t="s">
        <v>1823</v>
      </c>
      <c r="M1258" s="9">
        <v>2299.5983999999999</v>
      </c>
    </row>
    <row r="1259" spans="1:13" x14ac:dyDescent="0.35">
      <c r="A1259" t="s">
        <v>3082</v>
      </c>
      <c r="B1259">
        <f t="shared" si="19"/>
        <v>2024</v>
      </c>
      <c r="C1259" s="8">
        <v>45367</v>
      </c>
      <c r="D1259" t="s">
        <v>581</v>
      </c>
      <c r="E1259" t="s">
        <v>1687</v>
      </c>
      <c r="F1259" t="s">
        <v>1768</v>
      </c>
      <c r="G1259" s="4">
        <v>4</v>
      </c>
      <c r="H1259">
        <f>Sales_Fact__2[[#This Row],[Unit_Price]]*Sales_Fact__2[[#This Row],[Quantity]]</f>
        <v>2649.72</v>
      </c>
      <c r="I1259" s="9">
        <v>662.43</v>
      </c>
      <c r="J1259" s="9">
        <f>Sales_Fact__2[[#This Row],[Unit_Price]]*Sales_Fact__2[[#This Row],[Quantity]]</f>
        <v>2649.72</v>
      </c>
      <c r="K1259">
        <v>0.24</v>
      </c>
      <c r="L1259" t="s">
        <v>1825</v>
      </c>
      <c r="M1259" s="9">
        <v>2013.7872</v>
      </c>
    </row>
    <row r="1260" spans="1:13" x14ac:dyDescent="0.35">
      <c r="A1260" t="s">
        <v>3083</v>
      </c>
      <c r="B1260">
        <f t="shared" si="19"/>
        <v>2024</v>
      </c>
      <c r="C1260" s="8">
        <v>45488</v>
      </c>
      <c r="D1260" t="s">
        <v>440</v>
      </c>
      <c r="E1260" t="s">
        <v>1633</v>
      </c>
      <c r="F1260" t="s">
        <v>1781</v>
      </c>
      <c r="G1260" s="4">
        <v>3</v>
      </c>
      <c r="H1260">
        <f>Sales_Fact__2[[#This Row],[Unit_Price]]*Sales_Fact__2[[#This Row],[Quantity]]</f>
        <v>1555.0500000000002</v>
      </c>
      <c r="I1260" s="9">
        <v>518.35</v>
      </c>
      <c r="J1260" s="9">
        <f>Sales_Fact__2[[#This Row],[Unit_Price]]*Sales_Fact__2[[#This Row],[Quantity]]</f>
        <v>1555.0500000000002</v>
      </c>
      <c r="K1260">
        <v>0.21</v>
      </c>
      <c r="L1260" t="s">
        <v>1828</v>
      </c>
      <c r="M1260" s="9">
        <v>1228.4894999999999</v>
      </c>
    </row>
    <row r="1261" spans="1:13" x14ac:dyDescent="0.35">
      <c r="A1261" t="s">
        <v>3084</v>
      </c>
      <c r="B1261">
        <f t="shared" si="19"/>
        <v>2024</v>
      </c>
      <c r="C1261" s="8">
        <v>45509</v>
      </c>
      <c r="D1261" t="s">
        <v>977</v>
      </c>
      <c r="E1261" t="s">
        <v>1669</v>
      </c>
      <c r="F1261" t="s">
        <v>1772</v>
      </c>
      <c r="G1261" s="4">
        <v>1</v>
      </c>
      <c r="H1261">
        <f>Sales_Fact__2[[#This Row],[Unit_Price]]*Sales_Fact__2[[#This Row],[Quantity]]</f>
        <v>85.58</v>
      </c>
      <c r="I1261" s="9">
        <v>85.58</v>
      </c>
      <c r="J1261" s="9">
        <f>Sales_Fact__2[[#This Row],[Unit_Price]]*Sales_Fact__2[[#This Row],[Quantity]]</f>
        <v>85.58</v>
      </c>
      <c r="K1261">
        <v>0.1</v>
      </c>
      <c r="L1261" t="s">
        <v>1828</v>
      </c>
      <c r="M1261" s="9">
        <v>77.022000000000006</v>
      </c>
    </row>
    <row r="1262" spans="1:13" x14ac:dyDescent="0.35">
      <c r="A1262" t="s">
        <v>3085</v>
      </c>
      <c r="B1262">
        <f t="shared" si="19"/>
        <v>2024</v>
      </c>
      <c r="C1262" s="8">
        <v>45323</v>
      </c>
      <c r="D1262" t="s">
        <v>1135</v>
      </c>
      <c r="E1262" t="s">
        <v>1721</v>
      </c>
      <c r="F1262" t="s">
        <v>1756</v>
      </c>
      <c r="G1262" s="4">
        <v>4</v>
      </c>
      <c r="H1262">
        <f>Sales_Fact__2[[#This Row],[Unit_Price]]*Sales_Fact__2[[#This Row],[Quantity]]</f>
        <v>3200</v>
      </c>
      <c r="I1262" s="9">
        <v>800</v>
      </c>
      <c r="J1262" s="9">
        <f>Sales_Fact__2[[#This Row],[Unit_Price]]*Sales_Fact__2[[#This Row],[Quantity]]</f>
        <v>3200</v>
      </c>
      <c r="K1262">
        <v>0.2</v>
      </c>
      <c r="L1262" t="s">
        <v>1823</v>
      </c>
      <c r="M1262" s="9">
        <v>2560</v>
      </c>
    </row>
    <row r="1263" spans="1:13" x14ac:dyDescent="0.35">
      <c r="A1263" t="s">
        <v>3086</v>
      </c>
      <c r="B1263">
        <f t="shared" si="19"/>
        <v>2025</v>
      </c>
      <c r="C1263" s="8">
        <v>45889</v>
      </c>
      <c r="D1263" t="s">
        <v>519</v>
      </c>
      <c r="E1263" t="s">
        <v>1667</v>
      </c>
      <c r="F1263" t="s">
        <v>1788</v>
      </c>
      <c r="G1263" s="4">
        <v>3</v>
      </c>
      <c r="H1263">
        <f>Sales_Fact__2[[#This Row],[Unit_Price]]*Sales_Fact__2[[#This Row],[Quantity]]</f>
        <v>354.75</v>
      </c>
      <c r="I1263" s="9">
        <v>118.25</v>
      </c>
      <c r="J1263" s="9">
        <f>Sales_Fact__2[[#This Row],[Unit_Price]]*Sales_Fact__2[[#This Row],[Quantity]]</f>
        <v>354.75</v>
      </c>
      <c r="K1263">
        <v>0.26</v>
      </c>
      <c r="L1263" t="s">
        <v>1825</v>
      </c>
      <c r="M1263" s="9">
        <v>262.51499999999999</v>
      </c>
    </row>
    <row r="1264" spans="1:13" x14ac:dyDescent="0.35">
      <c r="A1264" t="s">
        <v>3087</v>
      </c>
      <c r="B1264">
        <f t="shared" si="19"/>
        <v>2023</v>
      </c>
      <c r="C1264" s="8">
        <v>45253</v>
      </c>
      <c r="D1264" t="s">
        <v>1306</v>
      </c>
      <c r="E1264" t="s">
        <v>1611</v>
      </c>
      <c r="F1264" t="s">
        <v>1800</v>
      </c>
      <c r="G1264" s="4">
        <v>1</v>
      </c>
      <c r="H1264">
        <f>Sales_Fact__2[[#This Row],[Unit_Price]]*Sales_Fact__2[[#This Row],[Quantity]]</f>
        <v>223.25</v>
      </c>
      <c r="I1264" s="9">
        <v>223.25</v>
      </c>
      <c r="J1264" s="9">
        <f>Sales_Fact__2[[#This Row],[Unit_Price]]*Sales_Fact__2[[#This Row],[Quantity]]</f>
        <v>223.25</v>
      </c>
      <c r="K1264">
        <v>0.28999999999999998</v>
      </c>
      <c r="L1264" t="s">
        <v>1823</v>
      </c>
      <c r="M1264" s="9">
        <v>158.50749999999999</v>
      </c>
    </row>
    <row r="1265" spans="1:13" x14ac:dyDescent="0.35">
      <c r="A1265" t="s">
        <v>3088</v>
      </c>
      <c r="B1265">
        <f t="shared" si="19"/>
        <v>2024</v>
      </c>
      <c r="C1265" s="8">
        <v>45530</v>
      </c>
      <c r="D1265" t="s">
        <v>1324</v>
      </c>
      <c r="E1265" t="s">
        <v>1611</v>
      </c>
      <c r="F1265" t="s">
        <v>1768</v>
      </c>
      <c r="G1265" s="4">
        <v>3</v>
      </c>
      <c r="H1265">
        <f>Sales_Fact__2[[#This Row],[Unit_Price]]*Sales_Fact__2[[#This Row],[Quantity]]</f>
        <v>2756.2799999999997</v>
      </c>
      <c r="I1265" s="9">
        <v>918.76</v>
      </c>
      <c r="J1265" s="9">
        <f>Sales_Fact__2[[#This Row],[Unit_Price]]*Sales_Fact__2[[#This Row],[Quantity]]</f>
        <v>2756.2799999999997</v>
      </c>
      <c r="K1265">
        <v>0.2</v>
      </c>
      <c r="L1265" t="s">
        <v>1825</v>
      </c>
      <c r="M1265" s="9">
        <v>2205.0239999999999</v>
      </c>
    </row>
    <row r="1266" spans="1:13" x14ac:dyDescent="0.35">
      <c r="A1266" t="s">
        <v>3089</v>
      </c>
      <c r="B1266">
        <f t="shared" si="19"/>
        <v>2024</v>
      </c>
      <c r="C1266" s="8">
        <v>45491</v>
      </c>
      <c r="D1266" t="s">
        <v>889</v>
      </c>
      <c r="E1266" t="s">
        <v>1715</v>
      </c>
      <c r="F1266" t="s">
        <v>1796</v>
      </c>
      <c r="G1266" s="4">
        <v>2</v>
      </c>
      <c r="H1266">
        <f>Sales_Fact__2[[#This Row],[Unit_Price]]*Sales_Fact__2[[#This Row],[Quantity]]</f>
        <v>1810.52</v>
      </c>
      <c r="I1266" s="9">
        <v>905.26</v>
      </c>
      <c r="J1266" s="9">
        <f>Sales_Fact__2[[#This Row],[Unit_Price]]*Sales_Fact__2[[#This Row],[Quantity]]</f>
        <v>1810.52</v>
      </c>
      <c r="K1266">
        <v>0.15</v>
      </c>
      <c r="L1266" t="s">
        <v>1828</v>
      </c>
      <c r="M1266" s="9">
        <v>1538.942</v>
      </c>
    </row>
    <row r="1267" spans="1:13" x14ac:dyDescent="0.35">
      <c r="A1267" t="s">
        <v>3090</v>
      </c>
      <c r="B1267">
        <f t="shared" si="19"/>
        <v>2024</v>
      </c>
      <c r="C1267" s="8">
        <v>45628</v>
      </c>
      <c r="D1267" t="s">
        <v>983</v>
      </c>
      <c r="E1267" t="s">
        <v>1579</v>
      </c>
      <c r="F1267" t="s">
        <v>1812</v>
      </c>
      <c r="G1267" s="4">
        <v>4</v>
      </c>
      <c r="H1267">
        <f>Sales_Fact__2[[#This Row],[Unit_Price]]*Sales_Fact__2[[#This Row],[Quantity]]</f>
        <v>1181.5999999999999</v>
      </c>
      <c r="I1267" s="9">
        <v>295.39999999999998</v>
      </c>
      <c r="J1267" s="9">
        <f>Sales_Fact__2[[#This Row],[Unit_Price]]*Sales_Fact__2[[#This Row],[Quantity]]</f>
        <v>1181.5999999999999</v>
      </c>
      <c r="K1267">
        <v>0.23</v>
      </c>
      <c r="L1267" t="s">
        <v>1825</v>
      </c>
      <c r="M1267" s="9">
        <v>909.83199999999999</v>
      </c>
    </row>
    <row r="1268" spans="1:13" x14ac:dyDescent="0.35">
      <c r="A1268" t="s">
        <v>3091</v>
      </c>
      <c r="B1268">
        <f t="shared" si="19"/>
        <v>2025</v>
      </c>
      <c r="C1268" s="8">
        <v>45861</v>
      </c>
      <c r="D1268" t="s">
        <v>313</v>
      </c>
      <c r="E1268" t="s">
        <v>1735</v>
      </c>
      <c r="F1268" t="s">
        <v>1772</v>
      </c>
      <c r="G1268" s="4">
        <v>1</v>
      </c>
      <c r="H1268">
        <f>Sales_Fact__2[[#This Row],[Unit_Price]]*Sales_Fact__2[[#This Row],[Quantity]]</f>
        <v>252.18</v>
      </c>
      <c r="I1268" s="9">
        <v>252.18</v>
      </c>
      <c r="J1268" s="9">
        <f>Sales_Fact__2[[#This Row],[Unit_Price]]*Sales_Fact__2[[#This Row],[Quantity]]</f>
        <v>252.18</v>
      </c>
      <c r="K1268">
        <v>0.23</v>
      </c>
      <c r="L1268" t="s">
        <v>1825</v>
      </c>
      <c r="M1268" s="9">
        <v>194.17859999999999</v>
      </c>
    </row>
    <row r="1269" spans="1:13" x14ac:dyDescent="0.35">
      <c r="A1269" t="s">
        <v>3092</v>
      </c>
      <c r="B1269">
        <f t="shared" si="19"/>
        <v>2025</v>
      </c>
      <c r="C1269" s="8">
        <v>45878</v>
      </c>
      <c r="D1269" t="s">
        <v>510</v>
      </c>
      <c r="E1269" t="s">
        <v>1741</v>
      </c>
      <c r="F1269" t="s">
        <v>1793</v>
      </c>
      <c r="G1269" s="4">
        <v>4</v>
      </c>
      <c r="H1269">
        <f>Sales_Fact__2[[#This Row],[Unit_Price]]*Sales_Fact__2[[#This Row],[Quantity]]</f>
        <v>3168.4</v>
      </c>
      <c r="I1269" s="9">
        <v>792.1</v>
      </c>
      <c r="J1269" s="9">
        <f>Sales_Fact__2[[#This Row],[Unit_Price]]*Sales_Fact__2[[#This Row],[Quantity]]</f>
        <v>3168.4</v>
      </c>
      <c r="K1269">
        <v>0.19</v>
      </c>
      <c r="L1269" t="s">
        <v>1828</v>
      </c>
      <c r="M1269" s="9">
        <v>2566.404</v>
      </c>
    </row>
    <row r="1270" spans="1:13" x14ac:dyDescent="0.35">
      <c r="A1270" t="s">
        <v>3093</v>
      </c>
      <c r="B1270">
        <f t="shared" si="19"/>
        <v>2024</v>
      </c>
      <c r="C1270" s="8">
        <v>45426</v>
      </c>
      <c r="D1270" t="s">
        <v>277</v>
      </c>
      <c r="E1270" t="s">
        <v>1723</v>
      </c>
      <c r="F1270" t="s">
        <v>1798</v>
      </c>
      <c r="G1270" s="4">
        <v>1</v>
      </c>
      <c r="H1270">
        <f>Sales_Fact__2[[#This Row],[Unit_Price]]*Sales_Fact__2[[#This Row],[Quantity]]</f>
        <v>883.36</v>
      </c>
      <c r="I1270" s="9">
        <v>883.36</v>
      </c>
      <c r="J1270" s="9">
        <f>Sales_Fact__2[[#This Row],[Unit_Price]]*Sales_Fact__2[[#This Row],[Quantity]]</f>
        <v>883.36</v>
      </c>
      <c r="K1270">
        <v>0.11</v>
      </c>
      <c r="L1270" t="s">
        <v>1825</v>
      </c>
      <c r="M1270" s="9">
        <v>786.19039999999995</v>
      </c>
    </row>
    <row r="1271" spans="1:13" x14ac:dyDescent="0.35">
      <c r="A1271" t="s">
        <v>3094</v>
      </c>
      <c r="B1271">
        <f t="shared" si="19"/>
        <v>2023</v>
      </c>
      <c r="C1271" s="8">
        <v>45231</v>
      </c>
      <c r="D1271" t="s">
        <v>877</v>
      </c>
      <c r="E1271" t="s">
        <v>1685</v>
      </c>
      <c r="F1271" t="s">
        <v>1751</v>
      </c>
      <c r="G1271" s="4">
        <v>4</v>
      </c>
      <c r="H1271">
        <f>Sales_Fact__2[[#This Row],[Unit_Price]]*Sales_Fact__2[[#This Row],[Quantity]]</f>
        <v>1223.8</v>
      </c>
      <c r="I1271" s="9">
        <v>305.95</v>
      </c>
      <c r="J1271" s="9">
        <f>Sales_Fact__2[[#This Row],[Unit_Price]]*Sales_Fact__2[[#This Row],[Quantity]]</f>
        <v>1223.8</v>
      </c>
      <c r="K1271">
        <v>0.08</v>
      </c>
      <c r="L1271" t="s">
        <v>1825</v>
      </c>
      <c r="M1271" s="9">
        <v>1125.896</v>
      </c>
    </row>
    <row r="1272" spans="1:13" x14ac:dyDescent="0.35">
      <c r="A1272" t="s">
        <v>3095</v>
      </c>
      <c r="B1272">
        <f t="shared" si="19"/>
        <v>2024</v>
      </c>
      <c r="C1272" s="8">
        <v>45609</v>
      </c>
      <c r="D1272" t="s">
        <v>1248</v>
      </c>
      <c r="E1272" t="s">
        <v>1663</v>
      </c>
      <c r="F1272" t="s">
        <v>1778</v>
      </c>
      <c r="G1272" s="4">
        <v>3</v>
      </c>
      <c r="H1272">
        <f>Sales_Fact__2[[#This Row],[Unit_Price]]*Sales_Fact__2[[#This Row],[Quantity]]</f>
        <v>2227.3500000000004</v>
      </c>
      <c r="I1272" s="9">
        <v>742.45</v>
      </c>
      <c r="J1272" s="9">
        <f>Sales_Fact__2[[#This Row],[Unit_Price]]*Sales_Fact__2[[#This Row],[Quantity]]</f>
        <v>2227.3500000000004</v>
      </c>
      <c r="K1272">
        <v>0.23</v>
      </c>
      <c r="L1272" t="s">
        <v>1828</v>
      </c>
      <c r="M1272" s="9">
        <v>1715.0595000000001</v>
      </c>
    </row>
    <row r="1273" spans="1:13" x14ac:dyDescent="0.35">
      <c r="A1273" t="s">
        <v>3096</v>
      </c>
      <c r="B1273">
        <f t="shared" si="19"/>
        <v>2024</v>
      </c>
      <c r="C1273" s="8">
        <v>45392</v>
      </c>
      <c r="D1273" t="s">
        <v>1111</v>
      </c>
      <c r="E1273" t="s">
        <v>1597</v>
      </c>
      <c r="F1273" t="s">
        <v>1809</v>
      </c>
      <c r="G1273" s="4">
        <v>3</v>
      </c>
      <c r="H1273">
        <f>Sales_Fact__2[[#This Row],[Unit_Price]]*Sales_Fact__2[[#This Row],[Quantity]]</f>
        <v>1008.3000000000001</v>
      </c>
      <c r="I1273" s="9">
        <v>336.1</v>
      </c>
      <c r="J1273" s="9">
        <f>Sales_Fact__2[[#This Row],[Unit_Price]]*Sales_Fact__2[[#This Row],[Quantity]]</f>
        <v>1008.3000000000001</v>
      </c>
      <c r="K1273">
        <v>0.12</v>
      </c>
      <c r="L1273" t="s">
        <v>1828</v>
      </c>
      <c r="M1273" s="9">
        <v>887.3040000000002</v>
      </c>
    </row>
    <row r="1274" spans="1:13" x14ac:dyDescent="0.35">
      <c r="A1274" t="s">
        <v>3097</v>
      </c>
      <c r="B1274">
        <f t="shared" si="19"/>
        <v>2025</v>
      </c>
      <c r="C1274" s="8">
        <v>45876</v>
      </c>
      <c r="D1274" t="s">
        <v>1280</v>
      </c>
      <c r="E1274" t="s">
        <v>1605</v>
      </c>
      <c r="F1274" t="s">
        <v>1778</v>
      </c>
      <c r="G1274" s="4">
        <v>3</v>
      </c>
      <c r="H1274">
        <f>Sales_Fact__2[[#This Row],[Unit_Price]]*Sales_Fact__2[[#This Row],[Quantity]]</f>
        <v>931.08</v>
      </c>
      <c r="I1274" s="9">
        <v>310.36</v>
      </c>
      <c r="J1274" s="9">
        <f>Sales_Fact__2[[#This Row],[Unit_Price]]*Sales_Fact__2[[#This Row],[Quantity]]</f>
        <v>931.08</v>
      </c>
      <c r="K1274">
        <v>0.14000000000000001</v>
      </c>
      <c r="L1274" t="s">
        <v>1828</v>
      </c>
      <c r="M1274" s="9">
        <v>800.72879999999998</v>
      </c>
    </row>
    <row r="1275" spans="1:13" x14ac:dyDescent="0.35">
      <c r="A1275" t="s">
        <v>3098</v>
      </c>
      <c r="B1275">
        <f t="shared" si="19"/>
        <v>2025</v>
      </c>
      <c r="C1275" s="8">
        <v>45772</v>
      </c>
      <c r="D1275" t="s">
        <v>886</v>
      </c>
      <c r="E1275" t="s">
        <v>1743</v>
      </c>
      <c r="F1275" t="s">
        <v>1781</v>
      </c>
      <c r="G1275" s="4">
        <v>3</v>
      </c>
      <c r="H1275">
        <f>Sales_Fact__2[[#This Row],[Unit_Price]]*Sales_Fact__2[[#This Row],[Quantity]]</f>
        <v>2978.43</v>
      </c>
      <c r="I1275" s="9">
        <v>992.81</v>
      </c>
      <c r="J1275" s="9">
        <f>Sales_Fact__2[[#This Row],[Unit_Price]]*Sales_Fact__2[[#This Row],[Quantity]]</f>
        <v>2978.43</v>
      </c>
      <c r="K1275">
        <v>0.04</v>
      </c>
      <c r="L1275" t="s">
        <v>1825</v>
      </c>
      <c r="M1275" s="9">
        <v>2859.2928000000002</v>
      </c>
    </row>
    <row r="1276" spans="1:13" x14ac:dyDescent="0.35">
      <c r="A1276" t="s">
        <v>3099</v>
      </c>
      <c r="B1276">
        <f t="shared" si="19"/>
        <v>2023</v>
      </c>
      <c r="C1276" s="8">
        <v>45217</v>
      </c>
      <c r="D1276" t="s">
        <v>647</v>
      </c>
      <c r="E1276" t="s">
        <v>1667</v>
      </c>
      <c r="F1276" t="s">
        <v>1791</v>
      </c>
      <c r="G1276" s="4">
        <v>3</v>
      </c>
      <c r="H1276">
        <f>Sales_Fact__2[[#This Row],[Unit_Price]]*Sales_Fact__2[[#This Row],[Quantity]]</f>
        <v>771.33</v>
      </c>
      <c r="I1276" s="9">
        <v>257.11</v>
      </c>
      <c r="J1276" s="9">
        <f>Sales_Fact__2[[#This Row],[Unit_Price]]*Sales_Fact__2[[#This Row],[Quantity]]</f>
        <v>771.33</v>
      </c>
      <c r="K1276">
        <v>0.26</v>
      </c>
      <c r="L1276" t="s">
        <v>1828</v>
      </c>
      <c r="M1276" s="9">
        <v>570.78420000000006</v>
      </c>
    </row>
    <row r="1277" spans="1:13" x14ac:dyDescent="0.35">
      <c r="A1277" t="s">
        <v>3100</v>
      </c>
      <c r="B1277">
        <f t="shared" si="19"/>
        <v>2025</v>
      </c>
      <c r="C1277" s="8">
        <v>45739</v>
      </c>
      <c r="D1277" t="s">
        <v>712</v>
      </c>
      <c r="E1277" t="s">
        <v>1737</v>
      </c>
      <c r="F1277" t="s">
        <v>1793</v>
      </c>
      <c r="G1277" s="4">
        <v>4</v>
      </c>
      <c r="H1277">
        <f>Sales_Fact__2[[#This Row],[Unit_Price]]*Sales_Fact__2[[#This Row],[Quantity]]</f>
        <v>3265.16</v>
      </c>
      <c r="I1277" s="9">
        <v>816.29</v>
      </c>
      <c r="J1277" s="9">
        <f>Sales_Fact__2[[#This Row],[Unit_Price]]*Sales_Fact__2[[#This Row],[Quantity]]</f>
        <v>3265.16</v>
      </c>
      <c r="K1277">
        <v>0.24</v>
      </c>
      <c r="L1277" t="s">
        <v>1825</v>
      </c>
      <c r="M1277" s="9">
        <v>2481.5216</v>
      </c>
    </row>
    <row r="1278" spans="1:13" x14ac:dyDescent="0.35">
      <c r="A1278" t="s">
        <v>3101</v>
      </c>
      <c r="B1278">
        <f t="shared" si="19"/>
        <v>2023</v>
      </c>
      <c r="C1278" s="8">
        <v>45272</v>
      </c>
      <c r="D1278" t="s">
        <v>421</v>
      </c>
      <c r="E1278" t="s">
        <v>1667</v>
      </c>
      <c r="F1278" t="s">
        <v>1793</v>
      </c>
      <c r="G1278" s="4">
        <v>4</v>
      </c>
      <c r="H1278">
        <f>Sales_Fact__2[[#This Row],[Unit_Price]]*Sales_Fact__2[[#This Row],[Quantity]]</f>
        <v>3023.28</v>
      </c>
      <c r="I1278" s="9">
        <v>755.82</v>
      </c>
      <c r="J1278" s="9">
        <f>Sales_Fact__2[[#This Row],[Unit_Price]]*Sales_Fact__2[[#This Row],[Quantity]]</f>
        <v>3023.28</v>
      </c>
      <c r="K1278">
        <v>0.22</v>
      </c>
      <c r="L1278" t="s">
        <v>1828</v>
      </c>
      <c r="M1278" s="9">
        <v>2358.1583999999998</v>
      </c>
    </row>
    <row r="1279" spans="1:13" x14ac:dyDescent="0.35">
      <c r="A1279" t="s">
        <v>3102</v>
      </c>
      <c r="B1279">
        <f t="shared" si="19"/>
        <v>2024</v>
      </c>
      <c r="C1279" s="8">
        <v>45524</v>
      </c>
      <c r="D1279" t="s">
        <v>23</v>
      </c>
      <c r="E1279" t="s">
        <v>1542</v>
      </c>
      <c r="F1279" t="s">
        <v>1798</v>
      </c>
      <c r="G1279" s="4">
        <v>1</v>
      </c>
      <c r="H1279">
        <f>Sales_Fact__2[[#This Row],[Unit_Price]]*Sales_Fact__2[[#This Row],[Quantity]]</f>
        <v>449.6</v>
      </c>
      <c r="I1279" s="9">
        <v>449.6</v>
      </c>
      <c r="J1279" s="9">
        <f>Sales_Fact__2[[#This Row],[Unit_Price]]*Sales_Fact__2[[#This Row],[Quantity]]</f>
        <v>449.6</v>
      </c>
      <c r="K1279">
        <v>0.01</v>
      </c>
      <c r="L1279" t="s">
        <v>1825</v>
      </c>
      <c r="M1279" s="9">
        <v>445.10399999999998</v>
      </c>
    </row>
    <row r="1280" spans="1:13" x14ac:dyDescent="0.35">
      <c r="A1280" t="s">
        <v>3103</v>
      </c>
      <c r="B1280">
        <f t="shared" si="19"/>
        <v>2024</v>
      </c>
      <c r="C1280" s="8">
        <v>45481</v>
      </c>
      <c r="D1280" t="s">
        <v>1100</v>
      </c>
      <c r="E1280" t="s">
        <v>1575</v>
      </c>
      <c r="F1280" t="s">
        <v>1751</v>
      </c>
      <c r="G1280" s="4">
        <v>2</v>
      </c>
      <c r="H1280">
        <f>Sales_Fact__2[[#This Row],[Unit_Price]]*Sales_Fact__2[[#This Row],[Quantity]]</f>
        <v>1558.58</v>
      </c>
      <c r="I1280" s="9">
        <v>779.29</v>
      </c>
      <c r="J1280" s="9">
        <f>Sales_Fact__2[[#This Row],[Unit_Price]]*Sales_Fact__2[[#This Row],[Quantity]]</f>
        <v>1558.58</v>
      </c>
      <c r="K1280">
        <v>0.12</v>
      </c>
      <c r="L1280" t="s">
        <v>1828</v>
      </c>
      <c r="M1280" s="9">
        <v>1371.5504000000001</v>
      </c>
    </row>
    <row r="1281" spans="1:13" x14ac:dyDescent="0.35">
      <c r="A1281" t="s">
        <v>3104</v>
      </c>
      <c r="B1281">
        <f t="shared" si="19"/>
        <v>2023</v>
      </c>
      <c r="C1281" s="8">
        <v>45267</v>
      </c>
      <c r="D1281" t="s">
        <v>1430</v>
      </c>
      <c r="E1281" t="s">
        <v>1701</v>
      </c>
      <c r="F1281" t="s">
        <v>1806</v>
      </c>
      <c r="G1281" s="4">
        <v>1</v>
      </c>
      <c r="H1281">
        <f>Sales_Fact__2[[#This Row],[Unit_Price]]*Sales_Fact__2[[#This Row],[Quantity]]</f>
        <v>748.75</v>
      </c>
      <c r="I1281" s="9">
        <v>748.75</v>
      </c>
      <c r="J1281" s="9">
        <f>Sales_Fact__2[[#This Row],[Unit_Price]]*Sales_Fact__2[[#This Row],[Quantity]]</f>
        <v>748.75</v>
      </c>
      <c r="K1281">
        <v>0.1</v>
      </c>
      <c r="L1281" t="s">
        <v>1828</v>
      </c>
      <c r="M1281" s="9">
        <v>673.875</v>
      </c>
    </row>
    <row r="1282" spans="1:13" x14ac:dyDescent="0.35">
      <c r="A1282" t="s">
        <v>3105</v>
      </c>
      <c r="B1282">
        <f t="shared" ref="B1282:B1345" si="20">YEAR(C1282)</f>
        <v>2024</v>
      </c>
      <c r="C1282" s="8">
        <v>45328</v>
      </c>
      <c r="D1282" t="s">
        <v>597</v>
      </c>
      <c r="E1282" t="s">
        <v>1725</v>
      </c>
      <c r="F1282" t="s">
        <v>1751</v>
      </c>
      <c r="G1282" s="4">
        <v>2</v>
      </c>
      <c r="H1282">
        <f>Sales_Fact__2[[#This Row],[Unit_Price]]*Sales_Fact__2[[#This Row],[Quantity]]</f>
        <v>243.34</v>
      </c>
      <c r="I1282" s="9">
        <v>121.67</v>
      </c>
      <c r="J1282" s="9">
        <f>Sales_Fact__2[[#This Row],[Unit_Price]]*Sales_Fact__2[[#This Row],[Quantity]]</f>
        <v>243.34</v>
      </c>
      <c r="K1282">
        <v>0.08</v>
      </c>
      <c r="L1282" t="s">
        <v>1828</v>
      </c>
      <c r="M1282" s="9">
        <v>223.87280000000001</v>
      </c>
    </row>
    <row r="1283" spans="1:13" x14ac:dyDescent="0.35">
      <c r="A1283" t="s">
        <v>3106</v>
      </c>
      <c r="B1283">
        <f t="shared" si="20"/>
        <v>2025</v>
      </c>
      <c r="C1283" s="8">
        <v>45787</v>
      </c>
      <c r="D1283" t="s">
        <v>1512</v>
      </c>
      <c r="E1283" t="s">
        <v>1645</v>
      </c>
      <c r="F1283" t="s">
        <v>1800</v>
      </c>
      <c r="G1283" s="4">
        <v>3</v>
      </c>
      <c r="H1283">
        <f>Sales_Fact__2[[#This Row],[Unit_Price]]*Sales_Fact__2[[#This Row],[Quantity]]</f>
        <v>675.42</v>
      </c>
      <c r="I1283" s="9">
        <v>225.14</v>
      </c>
      <c r="J1283" s="9">
        <f>Sales_Fact__2[[#This Row],[Unit_Price]]*Sales_Fact__2[[#This Row],[Quantity]]</f>
        <v>675.42</v>
      </c>
      <c r="K1283">
        <v>0.15</v>
      </c>
      <c r="L1283" t="s">
        <v>1828</v>
      </c>
      <c r="M1283" s="9">
        <v>574.10699999999997</v>
      </c>
    </row>
    <row r="1284" spans="1:13" x14ac:dyDescent="0.35">
      <c r="A1284" t="s">
        <v>3107</v>
      </c>
      <c r="B1284">
        <f t="shared" si="20"/>
        <v>2025</v>
      </c>
      <c r="C1284" s="8">
        <v>45876</v>
      </c>
      <c r="D1284" t="s">
        <v>1010</v>
      </c>
      <c r="E1284" t="s">
        <v>1605</v>
      </c>
      <c r="F1284" t="s">
        <v>1812</v>
      </c>
      <c r="G1284" s="4">
        <v>1</v>
      </c>
      <c r="H1284">
        <f>Sales_Fact__2[[#This Row],[Unit_Price]]*Sales_Fact__2[[#This Row],[Quantity]]</f>
        <v>654.17999999999995</v>
      </c>
      <c r="I1284" s="9">
        <v>654.17999999999995</v>
      </c>
      <c r="J1284" s="9">
        <f>Sales_Fact__2[[#This Row],[Unit_Price]]*Sales_Fact__2[[#This Row],[Quantity]]</f>
        <v>654.17999999999995</v>
      </c>
      <c r="K1284">
        <v>0.19</v>
      </c>
      <c r="L1284" t="s">
        <v>1825</v>
      </c>
      <c r="M1284" s="9">
        <v>529.88580000000002</v>
      </c>
    </row>
    <row r="1285" spans="1:13" x14ac:dyDescent="0.35">
      <c r="A1285" t="s">
        <v>3108</v>
      </c>
      <c r="B1285">
        <f t="shared" si="20"/>
        <v>2024</v>
      </c>
      <c r="C1285" s="8">
        <v>45552</v>
      </c>
      <c r="D1285" t="s">
        <v>217</v>
      </c>
      <c r="E1285" t="s">
        <v>1689</v>
      </c>
      <c r="F1285" t="s">
        <v>1772</v>
      </c>
      <c r="G1285" s="4">
        <v>2</v>
      </c>
      <c r="H1285">
        <f>Sales_Fact__2[[#This Row],[Unit_Price]]*Sales_Fact__2[[#This Row],[Quantity]]</f>
        <v>1009.96</v>
      </c>
      <c r="I1285" s="9">
        <v>504.98</v>
      </c>
      <c r="J1285" s="9">
        <f>Sales_Fact__2[[#This Row],[Unit_Price]]*Sales_Fact__2[[#This Row],[Quantity]]</f>
        <v>1009.96</v>
      </c>
      <c r="K1285">
        <v>0.08</v>
      </c>
      <c r="L1285" t="s">
        <v>1828</v>
      </c>
      <c r="M1285" s="9">
        <v>929.16319999999996</v>
      </c>
    </row>
    <row r="1286" spans="1:13" x14ac:dyDescent="0.35">
      <c r="A1286" t="s">
        <v>3109</v>
      </c>
      <c r="B1286">
        <f t="shared" si="20"/>
        <v>2025</v>
      </c>
      <c r="C1286" s="8">
        <v>45823</v>
      </c>
      <c r="D1286" t="s">
        <v>1180</v>
      </c>
      <c r="E1286" t="s">
        <v>1655</v>
      </c>
      <c r="F1286" t="s">
        <v>1781</v>
      </c>
      <c r="G1286" s="4">
        <v>2</v>
      </c>
      <c r="H1286">
        <f>Sales_Fact__2[[#This Row],[Unit_Price]]*Sales_Fact__2[[#This Row],[Quantity]]</f>
        <v>1246.4000000000001</v>
      </c>
      <c r="I1286" s="9">
        <v>623.20000000000005</v>
      </c>
      <c r="J1286" s="9">
        <f>Sales_Fact__2[[#This Row],[Unit_Price]]*Sales_Fact__2[[#This Row],[Quantity]]</f>
        <v>1246.4000000000001</v>
      </c>
      <c r="K1286">
        <v>0.14000000000000001</v>
      </c>
      <c r="L1286" t="s">
        <v>1828</v>
      </c>
      <c r="M1286" s="9">
        <v>1071.904</v>
      </c>
    </row>
    <row r="1287" spans="1:13" x14ac:dyDescent="0.35">
      <c r="A1287" t="s">
        <v>3110</v>
      </c>
      <c r="B1287">
        <f t="shared" si="20"/>
        <v>2024</v>
      </c>
      <c r="C1287" s="8">
        <v>45622</v>
      </c>
      <c r="D1287" t="s">
        <v>1022</v>
      </c>
      <c r="E1287" t="s">
        <v>1554</v>
      </c>
      <c r="F1287" t="s">
        <v>1803</v>
      </c>
      <c r="G1287" s="4">
        <v>2</v>
      </c>
      <c r="H1287">
        <f>Sales_Fact__2[[#This Row],[Unit_Price]]*Sales_Fact__2[[#This Row],[Quantity]]</f>
        <v>1061.08</v>
      </c>
      <c r="I1287" s="9">
        <v>530.54</v>
      </c>
      <c r="J1287" s="9">
        <f>Sales_Fact__2[[#This Row],[Unit_Price]]*Sales_Fact__2[[#This Row],[Quantity]]</f>
        <v>1061.08</v>
      </c>
      <c r="K1287">
        <v>0.28000000000000003</v>
      </c>
      <c r="L1287" t="s">
        <v>1828</v>
      </c>
      <c r="M1287" s="9">
        <v>763.97760000000005</v>
      </c>
    </row>
    <row r="1288" spans="1:13" x14ac:dyDescent="0.35">
      <c r="A1288" t="s">
        <v>3111</v>
      </c>
      <c r="B1288">
        <f t="shared" si="20"/>
        <v>2025</v>
      </c>
      <c r="C1288" s="8">
        <v>45810</v>
      </c>
      <c r="D1288" t="s">
        <v>1141</v>
      </c>
      <c r="E1288" t="s">
        <v>1542</v>
      </c>
      <c r="F1288" t="s">
        <v>1803</v>
      </c>
      <c r="G1288" s="4">
        <v>3</v>
      </c>
      <c r="H1288">
        <f>Sales_Fact__2[[#This Row],[Unit_Price]]*Sales_Fact__2[[#This Row],[Quantity]]</f>
        <v>838.34999999999991</v>
      </c>
      <c r="I1288" s="9">
        <v>279.45</v>
      </c>
      <c r="J1288" s="9">
        <f>Sales_Fact__2[[#This Row],[Unit_Price]]*Sales_Fact__2[[#This Row],[Quantity]]</f>
        <v>838.34999999999991</v>
      </c>
      <c r="K1288">
        <v>0.15</v>
      </c>
      <c r="L1288" t="s">
        <v>1828</v>
      </c>
      <c r="M1288" s="9">
        <v>712.59749999999985</v>
      </c>
    </row>
    <row r="1289" spans="1:13" x14ac:dyDescent="0.35">
      <c r="A1289" t="s">
        <v>3112</v>
      </c>
      <c r="B1289">
        <f t="shared" si="20"/>
        <v>2024</v>
      </c>
      <c r="C1289" s="8">
        <v>45645</v>
      </c>
      <c r="D1289" t="s">
        <v>848</v>
      </c>
      <c r="E1289" t="s">
        <v>1571</v>
      </c>
      <c r="F1289" t="s">
        <v>1781</v>
      </c>
      <c r="G1289" s="4">
        <v>3</v>
      </c>
      <c r="H1289">
        <f>Sales_Fact__2[[#This Row],[Unit_Price]]*Sales_Fact__2[[#This Row],[Quantity]]</f>
        <v>2720.9700000000003</v>
      </c>
      <c r="I1289" s="9">
        <v>906.99</v>
      </c>
      <c r="J1289" s="9">
        <f>Sales_Fact__2[[#This Row],[Unit_Price]]*Sales_Fact__2[[#This Row],[Quantity]]</f>
        <v>2720.9700000000003</v>
      </c>
      <c r="K1289">
        <v>0.26</v>
      </c>
      <c r="L1289" t="s">
        <v>1828</v>
      </c>
      <c r="M1289" s="9">
        <v>2013.5178000000001</v>
      </c>
    </row>
    <row r="1290" spans="1:13" x14ac:dyDescent="0.35">
      <c r="A1290" t="s">
        <v>3113</v>
      </c>
      <c r="B1290">
        <f t="shared" si="20"/>
        <v>2025</v>
      </c>
      <c r="C1290" s="8">
        <v>45749</v>
      </c>
      <c r="D1290" t="s">
        <v>257</v>
      </c>
      <c r="E1290" t="s">
        <v>1707</v>
      </c>
      <c r="F1290" t="s">
        <v>1806</v>
      </c>
      <c r="G1290" s="4">
        <v>4</v>
      </c>
      <c r="H1290">
        <f>Sales_Fact__2[[#This Row],[Unit_Price]]*Sales_Fact__2[[#This Row],[Quantity]]</f>
        <v>1635.04</v>
      </c>
      <c r="I1290" s="9">
        <v>408.76</v>
      </c>
      <c r="J1290" s="9">
        <f>Sales_Fact__2[[#This Row],[Unit_Price]]*Sales_Fact__2[[#This Row],[Quantity]]</f>
        <v>1635.04</v>
      </c>
      <c r="K1290">
        <v>0.12</v>
      </c>
      <c r="L1290" t="s">
        <v>1828</v>
      </c>
      <c r="M1290" s="9">
        <v>1438.8352</v>
      </c>
    </row>
    <row r="1291" spans="1:13" x14ac:dyDescent="0.35">
      <c r="A1291" t="s">
        <v>3114</v>
      </c>
      <c r="B1291">
        <f t="shared" si="20"/>
        <v>2024</v>
      </c>
      <c r="C1291" s="8">
        <v>45537</v>
      </c>
      <c r="D1291" t="s">
        <v>584</v>
      </c>
      <c r="E1291" t="s">
        <v>1619</v>
      </c>
      <c r="F1291" t="s">
        <v>1785</v>
      </c>
      <c r="G1291" s="4">
        <v>2</v>
      </c>
      <c r="H1291">
        <f>Sales_Fact__2[[#This Row],[Unit_Price]]*Sales_Fact__2[[#This Row],[Quantity]]</f>
        <v>234.68</v>
      </c>
      <c r="I1291" s="9">
        <v>117.34</v>
      </c>
      <c r="J1291" s="9">
        <f>Sales_Fact__2[[#This Row],[Unit_Price]]*Sales_Fact__2[[#This Row],[Quantity]]</f>
        <v>234.68</v>
      </c>
      <c r="K1291">
        <v>0.09</v>
      </c>
      <c r="L1291" t="s">
        <v>1825</v>
      </c>
      <c r="M1291" s="9">
        <v>213.55879999999999</v>
      </c>
    </row>
    <row r="1292" spans="1:13" x14ac:dyDescent="0.35">
      <c r="A1292" t="s">
        <v>3115</v>
      </c>
      <c r="B1292">
        <f t="shared" si="20"/>
        <v>2024</v>
      </c>
      <c r="C1292" s="8">
        <v>45376</v>
      </c>
      <c r="D1292" t="s">
        <v>558</v>
      </c>
      <c r="E1292" t="s">
        <v>1729</v>
      </c>
      <c r="F1292" t="s">
        <v>1798</v>
      </c>
      <c r="G1292" s="4">
        <v>3</v>
      </c>
      <c r="H1292">
        <f>Sales_Fact__2[[#This Row],[Unit_Price]]*Sales_Fact__2[[#This Row],[Quantity]]</f>
        <v>2070.81</v>
      </c>
      <c r="I1292" s="9">
        <v>690.27</v>
      </c>
      <c r="J1292" s="9">
        <f>Sales_Fact__2[[#This Row],[Unit_Price]]*Sales_Fact__2[[#This Row],[Quantity]]</f>
        <v>2070.81</v>
      </c>
      <c r="K1292">
        <v>7.0000000000000007E-2</v>
      </c>
      <c r="L1292" t="s">
        <v>1825</v>
      </c>
      <c r="M1292" s="9">
        <v>1925.8533</v>
      </c>
    </row>
    <row r="1293" spans="1:13" x14ac:dyDescent="0.35">
      <c r="A1293" t="s">
        <v>3116</v>
      </c>
      <c r="B1293">
        <f t="shared" si="20"/>
        <v>2025</v>
      </c>
      <c r="C1293" s="8">
        <v>45709</v>
      </c>
      <c r="D1293" t="s">
        <v>380</v>
      </c>
      <c r="E1293" t="s">
        <v>1603</v>
      </c>
      <c r="F1293" t="s">
        <v>1806</v>
      </c>
      <c r="G1293" s="4">
        <v>4</v>
      </c>
      <c r="H1293">
        <f>Sales_Fact__2[[#This Row],[Unit_Price]]*Sales_Fact__2[[#This Row],[Quantity]]</f>
        <v>1508.72</v>
      </c>
      <c r="I1293" s="9">
        <v>377.18</v>
      </c>
      <c r="J1293" s="9">
        <f>Sales_Fact__2[[#This Row],[Unit_Price]]*Sales_Fact__2[[#This Row],[Quantity]]</f>
        <v>1508.72</v>
      </c>
      <c r="K1293">
        <v>0.24</v>
      </c>
      <c r="L1293" t="s">
        <v>1825</v>
      </c>
      <c r="M1293" s="9">
        <v>1146.6271999999999</v>
      </c>
    </row>
    <row r="1294" spans="1:13" x14ac:dyDescent="0.35">
      <c r="A1294" t="s">
        <v>3117</v>
      </c>
      <c r="B1294">
        <f t="shared" si="20"/>
        <v>2024</v>
      </c>
      <c r="C1294" s="8">
        <v>45446</v>
      </c>
      <c r="D1294" t="s">
        <v>392</v>
      </c>
      <c r="E1294" t="s">
        <v>1627</v>
      </c>
      <c r="F1294" t="s">
        <v>1751</v>
      </c>
      <c r="G1294" s="4">
        <v>1</v>
      </c>
      <c r="H1294">
        <f>Sales_Fact__2[[#This Row],[Unit_Price]]*Sales_Fact__2[[#This Row],[Quantity]]</f>
        <v>70.52</v>
      </c>
      <c r="I1294" s="9">
        <v>70.52</v>
      </c>
      <c r="J1294" s="9">
        <f>Sales_Fact__2[[#This Row],[Unit_Price]]*Sales_Fact__2[[#This Row],[Quantity]]</f>
        <v>70.52</v>
      </c>
      <c r="K1294">
        <v>0.08</v>
      </c>
      <c r="L1294" t="s">
        <v>1828</v>
      </c>
      <c r="M1294" s="9">
        <v>64.878399999999999</v>
      </c>
    </row>
    <row r="1295" spans="1:13" x14ac:dyDescent="0.35">
      <c r="A1295" t="s">
        <v>3118</v>
      </c>
      <c r="B1295">
        <f t="shared" si="20"/>
        <v>2024</v>
      </c>
      <c r="C1295" s="8">
        <v>45330</v>
      </c>
      <c r="D1295" t="s">
        <v>874</v>
      </c>
      <c r="E1295" t="s">
        <v>1623</v>
      </c>
      <c r="F1295" t="s">
        <v>1785</v>
      </c>
      <c r="G1295" s="4">
        <v>1</v>
      </c>
      <c r="H1295">
        <f>Sales_Fact__2[[#This Row],[Unit_Price]]*Sales_Fact__2[[#This Row],[Quantity]]</f>
        <v>40.25</v>
      </c>
      <c r="I1295" s="9">
        <v>40.25</v>
      </c>
      <c r="J1295" s="9">
        <f>Sales_Fact__2[[#This Row],[Unit_Price]]*Sales_Fact__2[[#This Row],[Quantity]]</f>
        <v>40.25</v>
      </c>
      <c r="K1295">
        <v>0.1</v>
      </c>
      <c r="L1295" t="s">
        <v>1825</v>
      </c>
      <c r="M1295" s="9">
        <v>36.225000000000001</v>
      </c>
    </row>
    <row r="1296" spans="1:13" x14ac:dyDescent="0.35">
      <c r="A1296" t="s">
        <v>3119</v>
      </c>
      <c r="B1296">
        <f t="shared" si="20"/>
        <v>2024</v>
      </c>
      <c r="C1296" s="8">
        <v>45388</v>
      </c>
      <c r="D1296" t="s">
        <v>745</v>
      </c>
      <c r="E1296" t="s">
        <v>1725</v>
      </c>
      <c r="F1296" t="s">
        <v>1791</v>
      </c>
      <c r="G1296" s="4">
        <v>3</v>
      </c>
      <c r="H1296">
        <f>Sales_Fact__2[[#This Row],[Unit_Price]]*Sales_Fact__2[[#This Row],[Quantity]]</f>
        <v>1618.3200000000002</v>
      </c>
      <c r="I1296" s="9">
        <v>539.44000000000005</v>
      </c>
      <c r="J1296" s="9">
        <f>Sales_Fact__2[[#This Row],[Unit_Price]]*Sales_Fact__2[[#This Row],[Quantity]]</f>
        <v>1618.3200000000002</v>
      </c>
      <c r="K1296">
        <v>0.05</v>
      </c>
      <c r="L1296" t="s">
        <v>1828</v>
      </c>
      <c r="M1296" s="9">
        <v>1537.404</v>
      </c>
    </row>
    <row r="1297" spans="1:13" x14ac:dyDescent="0.35">
      <c r="A1297" t="s">
        <v>3120</v>
      </c>
      <c r="B1297">
        <f t="shared" si="20"/>
        <v>2024</v>
      </c>
      <c r="C1297" s="8">
        <v>45313</v>
      </c>
      <c r="D1297" t="s">
        <v>790</v>
      </c>
      <c r="E1297" t="s">
        <v>1667</v>
      </c>
      <c r="F1297" t="s">
        <v>1768</v>
      </c>
      <c r="G1297" s="4">
        <v>3</v>
      </c>
      <c r="H1297">
        <f>Sales_Fact__2[[#This Row],[Unit_Price]]*Sales_Fact__2[[#This Row],[Quantity]]</f>
        <v>1630.47</v>
      </c>
      <c r="I1297" s="9">
        <v>543.49</v>
      </c>
      <c r="J1297" s="9">
        <f>Sales_Fact__2[[#This Row],[Unit_Price]]*Sales_Fact__2[[#This Row],[Quantity]]</f>
        <v>1630.47</v>
      </c>
      <c r="K1297">
        <v>0.05</v>
      </c>
      <c r="L1297" t="s">
        <v>1825</v>
      </c>
      <c r="M1297" s="9">
        <v>1548.9465</v>
      </c>
    </row>
    <row r="1298" spans="1:13" x14ac:dyDescent="0.35">
      <c r="A1298" t="s">
        <v>3121</v>
      </c>
      <c r="B1298">
        <f t="shared" si="20"/>
        <v>2023</v>
      </c>
      <c r="C1298" s="8">
        <v>45221</v>
      </c>
      <c r="D1298" t="s">
        <v>1019</v>
      </c>
      <c r="E1298" t="s">
        <v>1559</v>
      </c>
      <c r="F1298" t="s">
        <v>1775</v>
      </c>
      <c r="G1298" s="4">
        <v>4</v>
      </c>
      <c r="H1298">
        <f>Sales_Fact__2[[#This Row],[Unit_Price]]*Sales_Fact__2[[#This Row],[Quantity]]</f>
        <v>2188.84</v>
      </c>
      <c r="I1298" s="9">
        <v>547.21</v>
      </c>
      <c r="J1298" s="9">
        <f>Sales_Fact__2[[#This Row],[Unit_Price]]*Sales_Fact__2[[#This Row],[Quantity]]</f>
        <v>2188.84</v>
      </c>
      <c r="K1298">
        <v>0.1</v>
      </c>
      <c r="L1298" t="s">
        <v>1828</v>
      </c>
      <c r="M1298" s="9">
        <v>1969.9559999999999</v>
      </c>
    </row>
    <row r="1299" spans="1:13" x14ac:dyDescent="0.35">
      <c r="A1299" t="s">
        <v>3122</v>
      </c>
      <c r="B1299">
        <f t="shared" si="20"/>
        <v>2024</v>
      </c>
      <c r="C1299" s="8">
        <v>45619</v>
      </c>
      <c r="D1299" t="s">
        <v>772</v>
      </c>
      <c r="E1299" t="s">
        <v>1677</v>
      </c>
      <c r="F1299" t="s">
        <v>1756</v>
      </c>
      <c r="G1299" s="4">
        <v>2</v>
      </c>
      <c r="H1299">
        <f>Sales_Fact__2[[#This Row],[Unit_Price]]*Sales_Fact__2[[#This Row],[Quantity]]</f>
        <v>1784.92</v>
      </c>
      <c r="I1299" s="9">
        <v>892.46</v>
      </c>
      <c r="J1299" s="9">
        <f>Sales_Fact__2[[#This Row],[Unit_Price]]*Sales_Fact__2[[#This Row],[Quantity]]</f>
        <v>1784.92</v>
      </c>
      <c r="K1299">
        <v>7.0000000000000007E-2</v>
      </c>
      <c r="L1299" t="s">
        <v>1825</v>
      </c>
      <c r="M1299" s="9">
        <v>1659.9756</v>
      </c>
    </row>
    <row r="1300" spans="1:13" x14ac:dyDescent="0.35">
      <c r="A1300" t="s">
        <v>3123</v>
      </c>
      <c r="B1300">
        <f t="shared" si="20"/>
        <v>2023</v>
      </c>
      <c r="C1300" s="8">
        <v>45286</v>
      </c>
      <c r="D1300" t="s">
        <v>1207</v>
      </c>
      <c r="E1300" t="s">
        <v>1599</v>
      </c>
      <c r="F1300" t="s">
        <v>1781</v>
      </c>
      <c r="G1300" s="4">
        <v>2</v>
      </c>
      <c r="H1300">
        <f>Sales_Fact__2[[#This Row],[Unit_Price]]*Sales_Fact__2[[#This Row],[Quantity]]</f>
        <v>1706.82</v>
      </c>
      <c r="I1300" s="9">
        <v>853.41</v>
      </c>
      <c r="J1300" s="9">
        <f>Sales_Fact__2[[#This Row],[Unit_Price]]*Sales_Fact__2[[#This Row],[Quantity]]</f>
        <v>1706.82</v>
      </c>
      <c r="K1300">
        <v>0.25</v>
      </c>
      <c r="L1300" t="s">
        <v>1823</v>
      </c>
      <c r="M1300" s="9">
        <v>1280.115</v>
      </c>
    </row>
    <row r="1301" spans="1:13" x14ac:dyDescent="0.35">
      <c r="A1301" t="s">
        <v>3124</v>
      </c>
      <c r="B1301">
        <f t="shared" si="20"/>
        <v>2024</v>
      </c>
      <c r="C1301" s="8">
        <v>45451</v>
      </c>
      <c r="D1301" t="s">
        <v>386</v>
      </c>
      <c r="E1301" t="s">
        <v>1711</v>
      </c>
      <c r="F1301" t="s">
        <v>1778</v>
      </c>
      <c r="G1301" s="4">
        <v>1</v>
      </c>
      <c r="H1301">
        <f>Sales_Fact__2[[#This Row],[Unit_Price]]*Sales_Fact__2[[#This Row],[Quantity]]</f>
        <v>162.13999999999999</v>
      </c>
      <c r="I1301" s="9">
        <v>162.13999999999999</v>
      </c>
      <c r="J1301" s="9">
        <f>Sales_Fact__2[[#This Row],[Unit_Price]]*Sales_Fact__2[[#This Row],[Quantity]]</f>
        <v>162.13999999999999</v>
      </c>
      <c r="K1301">
        <v>7.0000000000000007E-2</v>
      </c>
      <c r="L1301" t="s">
        <v>1825</v>
      </c>
      <c r="M1301" s="9">
        <v>150.7902</v>
      </c>
    </row>
    <row r="1302" spans="1:13" x14ac:dyDescent="0.35">
      <c r="A1302" t="s">
        <v>3125</v>
      </c>
      <c r="B1302">
        <f t="shared" si="20"/>
        <v>2024</v>
      </c>
      <c r="C1302" s="8">
        <v>45478</v>
      </c>
      <c r="D1302" t="s">
        <v>495</v>
      </c>
      <c r="E1302" t="s">
        <v>1739</v>
      </c>
      <c r="F1302" t="s">
        <v>1803</v>
      </c>
      <c r="G1302" s="4">
        <v>1</v>
      </c>
      <c r="H1302">
        <f>Sales_Fact__2[[#This Row],[Unit_Price]]*Sales_Fact__2[[#This Row],[Quantity]]</f>
        <v>893.14</v>
      </c>
      <c r="I1302" s="9">
        <v>893.14</v>
      </c>
      <c r="J1302" s="9">
        <f>Sales_Fact__2[[#This Row],[Unit_Price]]*Sales_Fact__2[[#This Row],[Quantity]]</f>
        <v>893.14</v>
      </c>
      <c r="K1302">
        <v>0.09</v>
      </c>
      <c r="L1302" t="s">
        <v>1823</v>
      </c>
      <c r="M1302" s="9">
        <v>812.75739999999996</v>
      </c>
    </row>
    <row r="1303" spans="1:13" x14ac:dyDescent="0.35">
      <c r="A1303" t="s">
        <v>3126</v>
      </c>
      <c r="B1303">
        <f t="shared" si="20"/>
        <v>2024</v>
      </c>
      <c r="C1303" s="8">
        <v>45528</v>
      </c>
      <c r="D1303" t="s">
        <v>365</v>
      </c>
      <c r="E1303" t="s">
        <v>1615</v>
      </c>
      <c r="F1303" t="s">
        <v>1781</v>
      </c>
      <c r="G1303" s="4">
        <v>4</v>
      </c>
      <c r="H1303">
        <f>Sales_Fact__2[[#This Row],[Unit_Price]]*Sales_Fact__2[[#This Row],[Quantity]]</f>
        <v>1396.28</v>
      </c>
      <c r="I1303" s="9">
        <v>349.07</v>
      </c>
      <c r="J1303" s="9">
        <f>Sales_Fact__2[[#This Row],[Unit_Price]]*Sales_Fact__2[[#This Row],[Quantity]]</f>
        <v>1396.28</v>
      </c>
      <c r="K1303">
        <v>0.28000000000000003</v>
      </c>
      <c r="L1303" t="s">
        <v>1823</v>
      </c>
      <c r="M1303" s="9">
        <v>1005.3216</v>
      </c>
    </row>
    <row r="1304" spans="1:13" x14ac:dyDescent="0.35">
      <c r="A1304" t="s">
        <v>3127</v>
      </c>
      <c r="B1304">
        <f t="shared" si="20"/>
        <v>2024</v>
      </c>
      <c r="C1304" s="8">
        <v>45418</v>
      </c>
      <c r="D1304" t="s">
        <v>898</v>
      </c>
      <c r="E1304" t="s">
        <v>1709</v>
      </c>
      <c r="F1304" t="s">
        <v>1796</v>
      </c>
      <c r="G1304" s="4">
        <v>1</v>
      </c>
      <c r="H1304">
        <f>Sales_Fact__2[[#This Row],[Unit_Price]]*Sales_Fact__2[[#This Row],[Quantity]]</f>
        <v>747.9</v>
      </c>
      <c r="I1304" s="9">
        <v>747.9</v>
      </c>
      <c r="J1304" s="9">
        <f>Sales_Fact__2[[#This Row],[Unit_Price]]*Sales_Fact__2[[#This Row],[Quantity]]</f>
        <v>747.9</v>
      </c>
      <c r="K1304">
        <v>0.21</v>
      </c>
      <c r="L1304" t="s">
        <v>1828</v>
      </c>
      <c r="M1304" s="9">
        <v>590.84100000000001</v>
      </c>
    </row>
    <row r="1305" spans="1:13" x14ac:dyDescent="0.35">
      <c r="A1305" t="s">
        <v>3128</v>
      </c>
      <c r="B1305">
        <f t="shared" si="20"/>
        <v>2024</v>
      </c>
      <c r="C1305" s="8">
        <v>45478</v>
      </c>
      <c r="D1305" t="s">
        <v>127</v>
      </c>
      <c r="E1305" t="s">
        <v>1709</v>
      </c>
      <c r="F1305" t="s">
        <v>1775</v>
      </c>
      <c r="G1305" s="4">
        <v>3</v>
      </c>
      <c r="H1305">
        <f>Sales_Fact__2[[#This Row],[Unit_Price]]*Sales_Fact__2[[#This Row],[Quantity]]</f>
        <v>1316.76</v>
      </c>
      <c r="I1305" s="9">
        <v>438.92</v>
      </c>
      <c r="J1305" s="9">
        <f>Sales_Fact__2[[#This Row],[Unit_Price]]*Sales_Fact__2[[#This Row],[Quantity]]</f>
        <v>1316.76</v>
      </c>
      <c r="K1305">
        <v>0.21</v>
      </c>
      <c r="L1305" t="s">
        <v>1823</v>
      </c>
      <c r="M1305" s="9">
        <v>1040.2403999999999</v>
      </c>
    </row>
    <row r="1306" spans="1:13" x14ac:dyDescent="0.35">
      <c r="A1306" t="s">
        <v>3129</v>
      </c>
      <c r="B1306">
        <f t="shared" si="20"/>
        <v>2023</v>
      </c>
      <c r="C1306" s="8">
        <v>45232</v>
      </c>
      <c r="D1306" t="s">
        <v>424</v>
      </c>
      <c r="E1306" t="s">
        <v>1701</v>
      </c>
      <c r="F1306" t="s">
        <v>1768</v>
      </c>
      <c r="G1306" s="4">
        <v>4</v>
      </c>
      <c r="H1306">
        <f>Sales_Fact__2[[#This Row],[Unit_Price]]*Sales_Fact__2[[#This Row],[Quantity]]</f>
        <v>2661.52</v>
      </c>
      <c r="I1306" s="9">
        <v>665.38</v>
      </c>
      <c r="J1306" s="9">
        <f>Sales_Fact__2[[#This Row],[Unit_Price]]*Sales_Fact__2[[#This Row],[Quantity]]</f>
        <v>2661.52</v>
      </c>
      <c r="K1306">
        <v>0.18</v>
      </c>
      <c r="L1306" t="s">
        <v>1823</v>
      </c>
      <c r="M1306" s="9">
        <v>2182.4463999999998</v>
      </c>
    </row>
    <row r="1307" spans="1:13" x14ac:dyDescent="0.35">
      <c r="A1307" t="s">
        <v>3130</v>
      </c>
      <c r="B1307">
        <f t="shared" si="20"/>
        <v>2024</v>
      </c>
      <c r="C1307" s="8">
        <v>45616</v>
      </c>
      <c r="D1307" t="s">
        <v>23</v>
      </c>
      <c r="E1307" t="s">
        <v>1667</v>
      </c>
      <c r="F1307" t="s">
        <v>1809</v>
      </c>
      <c r="G1307" s="4">
        <v>1</v>
      </c>
      <c r="H1307">
        <f>Sales_Fact__2[[#This Row],[Unit_Price]]*Sales_Fact__2[[#This Row],[Quantity]]</f>
        <v>146.49</v>
      </c>
      <c r="I1307" s="9">
        <v>146.49</v>
      </c>
      <c r="J1307" s="9">
        <f>Sales_Fact__2[[#This Row],[Unit_Price]]*Sales_Fact__2[[#This Row],[Quantity]]</f>
        <v>146.49</v>
      </c>
      <c r="K1307">
        <v>0.28000000000000003</v>
      </c>
      <c r="L1307" t="s">
        <v>1823</v>
      </c>
      <c r="M1307" s="9">
        <v>105.47280000000001</v>
      </c>
    </row>
    <row r="1308" spans="1:13" x14ac:dyDescent="0.35">
      <c r="A1308" t="s">
        <v>3131</v>
      </c>
      <c r="B1308">
        <f t="shared" si="20"/>
        <v>2025</v>
      </c>
      <c r="C1308" s="8">
        <v>45774</v>
      </c>
      <c r="D1308" t="s">
        <v>471</v>
      </c>
      <c r="E1308" t="s">
        <v>1623</v>
      </c>
      <c r="F1308" t="s">
        <v>1800</v>
      </c>
      <c r="G1308" s="4">
        <v>2</v>
      </c>
      <c r="H1308">
        <f>Sales_Fact__2[[#This Row],[Unit_Price]]*Sales_Fact__2[[#This Row],[Quantity]]</f>
        <v>470.78</v>
      </c>
      <c r="I1308" s="9">
        <v>235.39</v>
      </c>
      <c r="J1308" s="9">
        <f>Sales_Fact__2[[#This Row],[Unit_Price]]*Sales_Fact__2[[#This Row],[Quantity]]</f>
        <v>470.78</v>
      </c>
      <c r="K1308">
        <v>0.27</v>
      </c>
      <c r="L1308" t="s">
        <v>1828</v>
      </c>
      <c r="M1308" s="9">
        <v>343.6694</v>
      </c>
    </row>
    <row r="1309" spans="1:13" x14ac:dyDescent="0.35">
      <c r="A1309" t="s">
        <v>3132</v>
      </c>
      <c r="B1309">
        <f t="shared" si="20"/>
        <v>2024</v>
      </c>
      <c r="C1309" s="8">
        <v>45651</v>
      </c>
      <c r="D1309" t="s">
        <v>118</v>
      </c>
      <c r="E1309" t="s">
        <v>1669</v>
      </c>
      <c r="F1309" t="s">
        <v>1772</v>
      </c>
      <c r="G1309" s="4">
        <v>3</v>
      </c>
      <c r="H1309">
        <f>Sales_Fact__2[[#This Row],[Unit_Price]]*Sales_Fact__2[[#This Row],[Quantity]]</f>
        <v>114.21000000000001</v>
      </c>
      <c r="I1309" s="9">
        <v>38.07</v>
      </c>
      <c r="J1309" s="9">
        <f>Sales_Fact__2[[#This Row],[Unit_Price]]*Sales_Fact__2[[#This Row],[Quantity]]</f>
        <v>114.21000000000001</v>
      </c>
      <c r="K1309">
        <v>0.09</v>
      </c>
      <c r="L1309" t="s">
        <v>1825</v>
      </c>
      <c r="M1309" s="9">
        <v>103.9311</v>
      </c>
    </row>
    <row r="1310" spans="1:13" x14ac:dyDescent="0.35">
      <c r="A1310" t="s">
        <v>3133</v>
      </c>
      <c r="B1310">
        <f t="shared" si="20"/>
        <v>2025</v>
      </c>
      <c r="C1310" s="8">
        <v>45902</v>
      </c>
      <c r="D1310" t="s">
        <v>1253</v>
      </c>
      <c r="E1310" t="s">
        <v>1615</v>
      </c>
      <c r="F1310" t="s">
        <v>1768</v>
      </c>
      <c r="G1310" s="4">
        <v>2</v>
      </c>
      <c r="H1310">
        <f>Sales_Fact__2[[#This Row],[Unit_Price]]*Sales_Fact__2[[#This Row],[Quantity]]</f>
        <v>1023.4</v>
      </c>
      <c r="I1310" s="9">
        <v>511.7</v>
      </c>
      <c r="J1310" s="9">
        <f>Sales_Fact__2[[#This Row],[Unit_Price]]*Sales_Fact__2[[#This Row],[Quantity]]</f>
        <v>1023.4</v>
      </c>
      <c r="K1310">
        <v>0.12</v>
      </c>
      <c r="L1310" t="s">
        <v>1828</v>
      </c>
      <c r="M1310" s="9">
        <v>900.59199999999998</v>
      </c>
    </row>
    <row r="1311" spans="1:13" x14ac:dyDescent="0.35">
      <c r="A1311" t="s">
        <v>3134</v>
      </c>
      <c r="B1311">
        <f t="shared" si="20"/>
        <v>2024</v>
      </c>
      <c r="C1311" s="8">
        <v>45401</v>
      </c>
      <c r="D1311" t="s">
        <v>331</v>
      </c>
      <c r="E1311" t="s">
        <v>1697</v>
      </c>
      <c r="F1311" t="s">
        <v>1781</v>
      </c>
      <c r="G1311" s="4">
        <v>4</v>
      </c>
      <c r="H1311">
        <f>Sales_Fact__2[[#This Row],[Unit_Price]]*Sales_Fact__2[[#This Row],[Quantity]]</f>
        <v>1954.88</v>
      </c>
      <c r="I1311" s="9">
        <v>488.72</v>
      </c>
      <c r="J1311" s="9">
        <f>Sales_Fact__2[[#This Row],[Unit_Price]]*Sales_Fact__2[[#This Row],[Quantity]]</f>
        <v>1954.88</v>
      </c>
      <c r="K1311">
        <v>0.23</v>
      </c>
      <c r="L1311" t="s">
        <v>1825</v>
      </c>
      <c r="M1311" s="9">
        <v>1505.2575999999999</v>
      </c>
    </row>
    <row r="1312" spans="1:13" x14ac:dyDescent="0.35">
      <c r="A1312" t="s">
        <v>3135</v>
      </c>
      <c r="B1312">
        <f t="shared" si="20"/>
        <v>2025</v>
      </c>
      <c r="C1312" s="8">
        <v>45717</v>
      </c>
      <c r="D1312" t="s">
        <v>1219</v>
      </c>
      <c r="E1312" t="s">
        <v>1647</v>
      </c>
      <c r="F1312" t="s">
        <v>1793</v>
      </c>
      <c r="G1312" s="4">
        <v>2</v>
      </c>
      <c r="H1312">
        <f>Sales_Fact__2[[#This Row],[Unit_Price]]*Sales_Fact__2[[#This Row],[Quantity]]</f>
        <v>1040.9000000000001</v>
      </c>
      <c r="I1312" s="9">
        <v>520.45000000000005</v>
      </c>
      <c r="J1312" s="9">
        <f>Sales_Fact__2[[#This Row],[Unit_Price]]*Sales_Fact__2[[#This Row],[Quantity]]</f>
        <v>1040.9000000000001</v>
      </c>
      <c r="K1312">
        <v>0.11</v>
      </c>
      <c r="L1312" t="s">
        <v>1828</v>
      </c>
      <c r="M1312" s="9">
        <v>926.40099999999995</v>
      </c>
    </row>
    <row r="1313" spans="1:13" x14ac:dyDescent="0.35">
      <c r="A1313" t="s">
        <v>3136</v>
      </c>
      <c r="B1313">
        <f t="shared" si="20"/>
        <v>2024</v>
      </c>
      <c r="C1313" s="8">
        <v>45376</v>
      </c>
      <c r="D1313" t="s">
        <v>1339</v>
      </c>
      <c r="E1313" t="s">
        <v>1643</v>
      </c>
      <c r="F1313" t="s">
        <v>1772</v>
      </c>
      <c r="G1313" s="4">
        <v>1</v>
      </c>
      <c r="H1313">
        <f>Sales_Fact__2[[#This Row],[Unit_Price]]*Sales_Fact__2[[#This Row],[Quantity]]</f>
        <v>340.9</v>
      </c>
      <c r="I1313" s="9">
        <v>340.9</v>
      </c>
      <c r="J1313" s="9">
        <f>Sales_Fact__2[[#This Row],[Unit_Price]]*Sales_Fact__2[[#This Row],[Quantity]]</f>
        <v>340.9</v>
      </c>
      <c r="K1313">
        <v>0.28999999999999998</v>
      </c>
      <c r="L1313" t="s">
        <v>1823</v>
      </c>
      <c r="M1313" s="9">
        <v>242.03899999999999</v>
      </c>
    </row>
    <row r="1314" spans="1:13" x14ac:dyDescent="0.35">
      <c r="A1314" t="s">
        <v>3137</v>
      </c>
      <c r="B1314">
        <f t="shared" si="20"/>
        <v>2024</v>
      </c>
      <c r="C1314" s="8">
        <v>45576</v>
      </c>
      <c r="D1314" t="s">
        <v>1085</v>
      </c>
      <c r="E1314" t="s">
        <v>1609</v>
      </c>
      <c r="F1314" t="s">
        <v>1781</v>
      </c>
      <c r="G1314" s="4">
        <v>3</v>
      </c>
      <c r="H1314">
        <f>Sales_Fact__2[[#This Row],[Unit_Price]]*Sales_Fact__2[[#This Row],[Quantity]]</f>
        <v>1960.77</v>
      </c>
      <c r="I1314" s="9">
        <v>653.59</v>
      </c>
      <c r="J1314" s="9">
        <f>Sales_Fact__2[[#This Row],[Unit_Price]]*Sales_Fact__2[[#This Row],[Quantity]]</f>
        <v>1960.77</v>
      </c>
      <c r="K1314">
        <v>0.17</v>
      </c>
      <c r="L1314" t="s">
        <v>1828</v>
      </c>
      <c r="M1314" s="9">
        <v>1627.4391000000001</v>
      </c>
    </row>
    <row r="1315" spans="1:13" x14ac:dyDescent="0.35">
      <c r="A1315" t="s">
        <v>3138</v>
      </c>
      <c r="B1315">
        <f t="shared" si="20"/>
        <v>2025</v>
      </c>
      <c r="C1315" s="8">
        <v>45906</v>
      </c>
      <c r="D1315" t="s">
        <v>93</v>
      </c>
      <c r="E1315" t="s">
        <v>1599</v>
      </c>
      <c r="F1315" t="s">
        <v>1809</v>
      </c>
      <c r="G1315" s="4">
        <v>1</v>
      </c>
      <c r="H1315">
        <f>Sales_Fact__2[[#This Row],[Unit_Price]]*Sales_Fact__2[[#This Row],[Quantity]]</f>
        <v>179.77</v>
      </c>
      <c r="I1315" s="9">
        <v>179.77</v>
      </c>
      <c r="J1315" s="9">
        <f>Sales_Fact__2[[#This Row],[Unit_Price]]*Sales_Fact__2[[#This Row],[Quantity]]</f>
        <v>179.77</v>
      </c>
      <c r="K1315">
        <v>0.23</v>
      </c>
      <c r="L1315" t="s">
        <v>1828</v>
      </c>
      <c r="M1315" s="9">
        <v>138.4229</v>
      </c>
    </row>
    <row r="1316" spans="1:13" x14ac:dyDescent="0.35">
      <c r="A1316" t="s">
        <v>3139</v>
      </c>
      <c r="B1316">
        <f t="shared" si="20"/>
        <v>2024</v>
      </c>
      <c r="C1316" s="8">
        <v>45523</v>
      </c>
      <c r="D1316" t="s">
        <v>44</v>
      </c>
      <c r="E1316" t="s">
        <v>1542</v>
      </c>
      <c r="F1316" t="s">
        <v>1785</v>
      </c>
      <c r="G1316" s="4">
        <v>2</v>
      </c>
      <c r="H1316">
        <f>Sales_Fact__2[[#This Row],[Unit_Price]]*Sales_Fact__2[[#This Row],[Quantity]]</f>
        <v>1887.6</v>
      </c>
      <c r="I1316" s="9">
        <v>943.8</v>
      </c>
      <c r="J1316" s="9">
        <f>Sales_Fact__2[[#This Row],[Unit_Price]]*Sales_Fact__2[[#This Row],[Quantity]]</f>
        <v>1887.6</v>
      </c>
      <c r="K1316">
        <v>0.06</v>
      </c>
      <c r="L1316" t="s">
        <v>1823</v>
      </c>
      <c r="M1316" s="9">
        <v>1774.3440000000001</v>
      </c>
    </row>
    <row r="1317" spans="1:13" x14ac:dyDescent="0.35">
      <c r="A1317" t="s">
        <v>3140</v>
      </c>
      <c r="B1317">
        <f t="shared" si="20"/>
        <v>2023</v>
      </c>
      <c r="C1317" s="8">
        <v>45234</v>
      </c>
      <c r="D1317" t="s">
        <v>1271</v>
      </c>
      <c r="E1317" t="s">
        <v>1689</v>
      </c>
      <c r="F1317" t="s">
        <v>1800</v>
      </c>
      <c r="G1317" s="4">
        <v>2</v>
      </c>
      <c r="H1317">
        <f>Sales_Fact__2[[#This Row],[Unit_Price]]*Sales_Fact__2[[#This Row],[Quantity]]</f>
        <v>1970</v>
      </c>
      <c r="I1317" s="9">
        <v>985</v>
      </c>
      <c r="J1317" s="9">
        <f>Sales_Fact__2[[#This Row],[Unit_Price]]*Sales_Fact__2[[#This Row],[Quantity]]</f>
        <v>1970</v>
      </c>
      <c r="K1317">
        <v>0.25</v>
      </c>
      <c r="L1317" t="s">
        <v>1823</v>
      </c>
      <c r="M1317" s="9">
        <v>1477.5</v>
      </c>
    </row>
    <row r="1318" spans="1:13" x14ac:dyDescent="0.35">
      <c r="A1318" t="s">
        <v>3141</v>
      </c>
      <c r="B1318">
        <f t="shared" si="20"/>
        <v>2024</v>
      </c>
      <c r="C1318" s="8">
        <v>45405</v>
      </c>
      <c r="D1318" t="s">
        <v>1491</v>
      </c>
      <c r="E1318" t="s">
        <v>1723</v>
      </c>
      <c r="F1318" t="s">
        <v>1788</v>
      </c>
      <c r="G1318" s="4">
        <v>4</v>
      </c>
      <c r="H1318">
        <f>Sales_Fact__2[[#This Row],[Unit_Price]]*Sales_Fact__2[[#This Row],[Quantity]]</f>
        <v>867.24</v>
      </c>
      <c r="I1318" s="9">
        <v>216.81</v>
      </c>
      <c r="J1318" s="9">
        <f>Sales_Fact__2[[#This Row],[Unit_Price]]*Sales_Fact__2[[#This Row],[Quantity]]</f>
        <v>867.24</v>
      </c>
      <c r="K1318">
        <v>0.28999999999999998</v>
      </c>
      <c r="L1318" t="s">
        <v>1823</v>
      </c>
      <c r="M1318" s="9">
        <v>615.74040000000002</v>
      </c>
    </row>
    <row r="1319" spans="1:13" x14ac:dyDescent="0.35">
      <c r="A1319" t="s">
        <v>3142</v>
      </c>
      <c r="B1319">
        <f t="shared" si="20"/>
        <v>2023</v>
      </c>
      <c r="C1319" s="8">
        <v>45223</v>
      </c>
      <c r="D1319" t="s">
        <v>407</v>
      </c>
      <c r="E1319" t="s">
        <v>1675</v>
      </c>
      <c r="F1319" t="s">
        <v>1760</v>
      </c>
      <c r="G1319" s="4">
        <v>4</v>
      </c>
      <c r="H1319">
        <f>Sales_Fact__2[[#This Row],[Unit_Price]]*Sales_Fact__2[[#This Row],[Quantity]]</f>
        <v>3800.84</v>
      </c>
      <c r="I1319" s="9">
        <v>950.21</v>
      </c>
      <c r="J1319" s="9">
        <f>Sales_Fact__2[[#This Row],[Unit_Price]]*Sales_Fact__2[[#This Row],[Quantity]]</f>
        <v>3800.84</v>
      </c>
      <c r="K1319">
        <v>0.27</v>
      </c>
      <c r="L1319" t="s">
        <v>1828</v>
      </c>
      <c r="M1319" s="9">
        <v>2774.6131999999998</v>
      </c>
    </row>
    <row r="1320" spans="1:13" x14ac:dyDescent="0.35">
      <c r="A1320" t="s">
        <v>3143</v>
      </c>
      <c r="B1320">
        <f t="shared" si="20"/>
        <v>2025</v>
      </c>
      <c r="C1320" s="8">
        <v>45838</v>
      </c>
      <c r="D1320" t="s">
        <v>817</v>
      </c>
      <c r="E1320" t="s">
        <v>1643</v>
      </c>
      <c r="F1320" t="s">
        <v>1778</v>
      </c>
      <c r="G1320" s="4">
        <v>2</v>
      </c>
      <c r="H1320">
        <f>Sales_Fact__2[[#This Row],[Unit_Price]]*Sales_Fact__2[[#This Row],[Quantity]]</f>
        <v>542.79999999999995</v>
      </c>
      <c r="I1320" s="9">
        <v>271.39999999999998</v>
      </c>
      <c r="J1320" s="9">
        <f>Sales_Fact__2[[#This Row],[Unit_Price]]*Sales_Fact__2[[#This Row],[Quantity]]</f>
        <v>542.79999999999995</v>
      </c>
      <c r="K1320">
        <v>0.17</v>
      </c>
      <c r="L1320" t="s">
        <v>1825</v>
      </c>
      <c r="M1320" s="9">
        <v>450.52399999999994</v>
      </c>
    </row>
    <row r="1321" spans="1:13" x14ac:dyDescent="0.35">
      <c r="A1321" t="s">
        <v>3144</v>
      </c>
      <c r="B1321">
        <f t="shared" si="20"/>
        <v>2025</v>
      </c>
      <c r="C1321" s="8">
        <v>45883</v>
      </c>
      <c r="D1321" t="s">
        <v>558</v>
      </c>
      <c r="E1321" t="s">
        <v>1625</v>
      </c>
      <c r="F1321" t="s">
        <v>1781</v>
      </c>
      <c r="G1321" s="4">
        <v>4</v>
      </c>
      <c r="H1321">
        <f>Sales_Fact__2[[#This Row],[Unit_Price]]*Sales_Fact__2[[#This Row],[Quantity]]</f>
        <v>2832.76</v>
      </c>
      <c r="I1321" s="9">
        <v>708.19</v>
      </c>
      <c r="J1321" s="9">
        <f>Sales_Fact__2[[#This Row],[Unit_Price]]*Sales_Fact__2[[#This Row],[Quantity]]</f>
        <v>2832.76</v>
      </c>
      <c r="K1321">
        <v>0.1</v>
      </c>
      <c r="L1321" t="s">
        <v>1825</v>
      </c>
      <c r="M1321" s="9">
        <v>2549.4839999999999</v>
      </c>
    </row>
    <row r="1322" spans="1:13" x14ac:dyDescent="0.35">
      <c r="A1322" t="s">
        <v>3145</v>
      </c>
      <c r="B1322">
        <f t="shared" si="20"/>
        <v>2025</v>
      </c>
      <c r="C1322" s="8">
        <v>45788</v>
      </c>
      <c r="D1322" t="s">
        <v>1373</v>
      </c>
      <c r="E1322" t="s">
        <v>1655</v>
      </c>
      <c r="F1322" t="s">
        <v>1765</v>
      </c>
      <c r="G1322" s="4">
        <v>3</v>
      </c>
      <c r="H1322">
        <f>Sales_Fact__2[[#This Row],[Unit_Price]]*Sales_Fact__2[[#This Row],[Quantity]]</f>
        <v>1431.15</v>
      </c>
      <c r="I1322" s="9">
        <v>477.05</v>
      </c>
      <c r="J1322" s="9">
        <f>Sales_Fact__2[[#This Row],[Unit_Price]]*Sales_Fact__2[[#This Row],[Quantity]]</f>
        <v>1431.15</v>
      </c>
      <c r="K1322">
        <v>0.05</v>
      </c>
      <c r="L1322" t="s">
        <v>1825</v>
      </c>
      <c r="M1322" s="9">
        <v>1359.5925</v>
      </c>
    </row>
    <row r="1323" spans="1:13" x14ac:dyDescent="0.35">
      <c r="A1323" t="s">
        <v>3146</v>
      </c>
      <c r="B1323">
        <f t="shared" si="20"/>
        <v>2024</v>
      </c>
      <c r="C1323" s="8">
        <v>45383</v>
      </c>
      <c r="D1323" t="s">
        <v>968</v>
      </c>
      <c r="E1323" t="s">
        <v>1695</v>
      </c>
      <c r="F1323" t="s">
        <v>1785</v>
      </c>
      <c r="G1323" s="4">
        <v>3</v>
      </c>
      <c r="H1323">
        <f>Sales_Fact__2[[#This Row],[Unit_Price]]*Sales_Fact__2[[#This Row],[Quantity]]</f>
        <v>1881.87</v>
      </c>
      <c r="I1323" s="9">
        <v>627.29</v>
      </c>
      <c r="J1323" s="9">
        <f>Sales_Fact__2[[#This Row],[Unit_Price]]*Sales_Fact__2[[#This Row],[Quantity]]</f>
        <v>1881.87</v>
      </c>
      <c r="K1323">
        <v>0.27</v>
      </c>
      <c r="L1323" t="s">
        <v>1828</v>
      </c>
      <c r="M1323" s="9">
        <v>1373.7651000000001</v>
      </c>
    </row>
    <row r="1324" spans="1:13" x14ac:dyDescent="0.35">
      <c r="A1324" t="s">
        <v>3147</v>
      </c>
      <c r="B1324">
        <f t="shared" si="20"/>
        <v>2024</v>
      </c>
      <c r="C1324" s="8">
        <v>45335</v>
      </c>
      <c r="D1324" t="s">
        <v>959</v>
      </c>
      <c r="E1324" t="s">
        <v>1735</v>
      </c>
      <c r="F1324" t="s">
        <v>1791</v>
      </c>
      <c r="G1324" s="4">
        <v>3</v>
      </c>
      <c r="H1324">
        <f>Sales_Fact__2[[#This Row],[Unit_Price]]*Sales_Fact__2[[#This Row],[Quantity]]</f>
        <v>620.52</v>
      </c>
      <c r="I1324" s="9">
        <v>206.84</v>
      </c>
      <c r="J1324" s="9">
        <f>Sales_Fact__2[[#This Row],[Unit_Price]]*Sales_Fact__2[[#This Row],[Quantity]]</f>
        <v>620.52</v>
      </c>
      <c r="K1324">
        <v>0.19</v>
      </c>
      <c r="L1324" t="s">
        <v>1825</v>
      </c>
      <c r="M1324" s="9">
        <v>502.62119999999999</v>
      </c>
    </row>
    <row r="1325" spans="1:13" x14ac:dyDescent="0.35">
      <c r="A1325" t="s">
        <v>3148</v>
      </c>
      <c r="B1325">
        <f t="shared" si="20"/>
        <v>2024</v>
      </c>
      <c r="C1325" s="8">
        <v>45304</v>
      </c>
      <c r="D1325" t="s">
        <v>802</v>
      </c>
      <c r="E1325" t="s">
        <v>1607</v>
      </c>
      <c r="F1325" t="s">
        <v>1756</v>
      </c>
      <c r="G1325" s="4">
        <v>4</v>
      </c>
      <c r="H1325">
        <f>Sales_Fact__2[[#This Row],[Unit_Price]]*Sales_Fact__2[[#This Row],[Quantity]]</f>
        <v>2516.1999999999998</v>
      </c>
      <c r="I1325" s="9">
        <v>629.04999999999995</v>
      </c>
      <c r="J1325" s="9">
        <f>Sales_Fact__2[[#This Row],[Unit_Price]]*Sales_Fact__2[[#This Row],[Quantity]]</f>
        <v>2516.1999999999998</v>
      </c>
      <c r="K1325">
        <v>0.26</v>
      </c>
      <c r="L1325" t="s">
        <v>1823</v>
      </c>
      <c r="M1325" s="9">
        <v>1861.9880000000001</v>
      </c>
    </row>
    <row r="1326" spans="1:13" x14ac:dyDescent="0.35">
      <c r="A1326" t="s">
        <v>3149</v>
      </c>
      <c r="B1326">
        <f t="shared" si="20"/>
        <v>2024</v>
      </c>
      <c r="C1326" s="8">
        <v>45543</v>
      </c>
      <c r="D1326" t="s">
        <v>1356</v>
      </c>
      <c r="E1326" t="s">
        <v>1695</v>
      </c>
      <c r="F1326" t="s">
        <v>1806</v>
      </c>
      <c r="G1326" s="4">
        <v>4</v>
      </c>
      <c r="H1326">
        <f>Sales_Fact__2[[#This Row],[Unit_Price]]*Sales_Fact__2[[#This Row],[Quantity]]</f>
        <v>2116.16</v>
      </c>
      <c r="I1326" s="9">
        <v>529.04</v>
      </c>
      <c r="J1326" s="9">
        <f>Sales_Fact__2[[#This Row],[Unit_Price]]*Sales_Fact__2[[#This Row],[Quantity]]</f>
        <v>2116.16</v>
      </c>
      <c r="K1326">
        <v>0.1</v>
      </c>
      <c r="L1326" t="s">
        <v>1825</v>
      </c>
      <c r="M1326" s="9">
        <v>1904.5440000000001</v>
      </c>
    </row>
    <row r="1327" spans="1:13" x14ac:dyDescent="0.35">
      <c r="A1327" t="s">
        <v>3150</v>
      </c>
      <c r="B1327">
        <f t="shared" si="20"/>
        <v>2024</v>
      </c>
      <c r="C1327" s="8">
        <v>45326</v>
      </c>
      <c r="D1327" t="s">
        <v>1094</v>
      </c>
      <c r="E1327" t="s">
        <v>1607</v>
      </c>
      <c r="F1327" t="s">
        <v>1806</v>
      </c>
      <c r="G1327" s="4">
        <v>1</v>
      </c>
      <c r="H1327">
        <f>Sales_Fact__2[[#This Row],[Unit_Price]]*Sales_Fact__2[[#This Row],[Quantity]]</f>
        <v>350.67</v>
      </c>
      <c r="I1327" s="9">
        <v>350.67</v>
      </c>
      <c r="J1327" s="9">
        <f>Sales_Fact__2[[#This Row],[Unit_Price]]*Sales_Fact__2[[#This Row],[Quantity]]</f>
        <v>350.67</v>
      </c>
      <c r="K1327">
        <v>0.22</v>
      </c>
      <c r="L1327" t="s">
        <v>1825</v>
      </c>
      <c r="M1327" s="9">
        <v>273.52260000000001</v>
      </c>
    </row>
    <row r="1328" spans="1:13" x14ac:dyDescent="0.35">
      <c r="A1328" t="s">
        <v>3151</v>
      </c>
      <c r="B1328">
        <f t="shared" si="20"/>
        <v>2024</v>
      </c>
      <c r="C1328" s="8">
        <v>45498</v>
      </c>
      <c r="D1328" t="s">
        <v>1159</v>
      </c>
      <c r="E1328" t="s">
        <v>1737</v>
      </c>
      <c r="F1328" t="s">
        <v>1756</v>
      </c>
      <c r="G1328" s="4">
        <v>1</v>
      </c>
      <c r="H1328">
        <f>Sales_Fact__2[[#This Row],[Unit_Price]]*Sales_Fact__2[[#This Row],[Quantity]]</f>
        <v>128.93</v>
      </c>
      <c r="I1328" s="9">
        <v>128.93</v>
      </c>
      <c r="J1328" s="9">
        <f>Sales_Fact__2[[#This Row],[Unit_Price]]*Sales_Fact__2[[#This Row],[Quantity]]</f>
        <v>128.93</v>
      </c>
      <c r="K1328">
        <v>0.26</v>
      </c>
      <c r="L1328" t="s">
        <v>1823</v>
      </c>
      <c r="M1328" s="9">
        <v>95.408199999999994</v>
      </c>
    </row>
    <row r="1329" spans="1:13" x14ac:dyDescent="0.35">
      <c r="A1329" t="s">
        <v>3152</v>
      </c>
      <c r="B1329">
        <f t="shared" si="20"/>
        <v>2024</v>
      </c>
      <c r="C1329" s="8">
        <v>45544</v>
      </c>
      <c r="D1329" t="s">
        <v>489</v>
      </c>
      <c r="E1329" t="s">
        <v>1719</v>
      </c>
      <c r="F1329" t="s">
        <v>1800</v>
      </c>
      <c r="G1329" s="4">
        <v>2</v>
      </c>
      <c r="H1329">
        <f>Sales_Fact__2[[#This Row],[Unit_Price]]*Sales_Fact__2[[#This Row],[Quantity]]</f>
        <v>769.84</v>
      </c>
      <c r="I1329" s="9">
        <v>384.92</v>
      </c>
      <c r="J1329" s="9">
        <f>Sales_Fact__2[[#This Row],[Unit_Price]]*Sales_Fact__2[[#This Row],[Quantity]]</f>
        <v>769.84</v>
      </c>
      <c r="K1329">
        <v>0.09</v>
      </c>
      <c r="L1329" t="s">
        <v>1823</v>
      </c>
      <c r="M1329" s="9">
        <v>700.5544000000001</v>
      </c>
    </row>
    <row r="1330" spans="1:13" x14ac:dyDescent="0.35">
      <c r="A1330" t="s">
        <v>3153</v>
      </c>
      <c r="B1330">
        <f t="shared" si="20"/>
        <v>2023</v>
      </c>
      <c r="C1330" s="8">
        <v>45268</v>
      </c>
      <c r="D1330" t="s">
        <v>1049</v>
      </c>
      <c r="E1330" t="s">
        <v>1554</v>
      </c>
      <c r="F1330" t="s">
        <v>1781</v>
      </c>
      <c r="G1330" s="4">
        <v>3</v>
      </c>
      <c r="H1330">
        <f>Sales_Fact__2[[#This Row],[Unit_Price]]*Sales_Fact__2[[#This Row],[Quantity]]</f>
        <v>362.31</v>
      </c>
      <c r="I1330" s="9">
        <v>120.77</v>
      </c>
      <c r="J1330" s="9">
        <f>Sales_Fact__2[[#This Row],[Unit_Price]]*Sales_Fact__2[[#This Row],[Quantity]]</f>
        <v>362.31</v>
      </c>
      <c r="K1330">
        <v>0.28999999999999998</v>
      </c>
      <c r="L1330" t="s">
        <v>1825</v>
      </c>
      <c r="M1330" s="9">
        <v>257.24009999999998</v>
      </c>
    </row>
    <row r="1331" spans="1:13" x14ac:dyDescent="0.35">
      <c r="A1331" t="s">
        <v>3154</v>
      </c>
      <c r="B1331">
        <f t="shared" si="20"/>
        <v>2025</v>
      </c>
      <c r="C1331" s="8">
        <v>45824</v>
      </c>
      <c r="D1331" t="s">
        <v>718</v>
      </c>
      <c r="E1331" t="s">
        <v>1699</v>
      </c>
      <c r="F1331" t="s">
        <v>1806</v>
      </c>
      <c r="G1331" s="4">
        <v>4</v>
      </c>
      <c r="H1331">
        <f>Sales_Fact__2[[#This Row],[Unit_Price]]*Sales_Fact__2[[#This Row],[Quantity]]</f>
        <v>2645.56</v>
      </c>
      <c r="I1331" s="9">
        <v>661.39</v>
      </c>
      <c r="J1331" s="9">
        <f>Sales_Fact__2[[#This Row],[Unit_Price]]*Sales_Fact__2[[#This Row],[Quantity]]</f>
        <v>2645.56</v>
      </c>
      <c r="K1331">
        <v>7.0000000000000007E-2</v>
      </c>
      <c r="L1331" t="s">
        <v>1823</v>
      </c>
      <c r="M1331" s="9">
        <v>2460.3708000000001</v>
      </c>
    </row>
    <row r="1332" spans="1:13" x14ac:dyDescent="0.35">
      <c r="A1332" t="s">
        <v>3155</v>
      </c>
      <c r="B1332">
        <f t="shared" si="20"/>
        <v>2023</v>
      </c>
      <c r="C1332" s="8">
        <v>45261</v>
      </c>
      <c r="D1332" t="s">
        <v>1388</v>
      </c>
      <c r="E1332" t="s">
        <v>1671</v>
      </c>
      <c r="F1332" t="s">
        <v>1760</v>
      </c>
      <c r="G1332" s="4">
        <v>1</v>
      </c>
      <c r="H1332">
        <f>Sales_Fact__2[[#This Row],[Unit_Price]]*Sales_Fact__2[[#This Row],[Quantity]]</f>
        <v>195.24</v>
      </c>
      <c r="I1332" s="9">
        <v>195.24</v>
      </c>
      <c r="J1332" s="9">
        <f>Sales_Fact__2[[#This Row],[Unit_Price]]*Sales_Fact__2[[#This Row],[Quantity]]</f>
        <v>195.24</v>
      </c>
      <c r="K1332">
        <v>0.27</v>
      </c>
      <c r="L1332" t="s">
        <v>1825</v>
      </c>
      <c r="M1332" s="9">
        <v>142.52520000000001</v>
      </c>
    </row>
    <row r="1333" spans="1:13" x14ac:dyDescent="0.35">
      <c r="A1333" t="s">
        <v>3156</v>
      </c>
      <c r="B1333">
        <f t="shared" si="20"/>
        <v>2023</v>
      </c>
      <c r="C1333" s="8">
        <v>45233</v>
      </c>
      <c r="D1333" t="s">
        <v>27</v>
      </c>
      <c r="E1333" t="s">
        <v>1731</v>
      </c>
      <c r="F1333" t="s">
        <v>1809</v>
      </c>
      <c r="G1333" s="4">
        <v>2</v>
      </c>
      <c r="H1333">
        <f>Sales_Fact__2[[#This Row],[Unit_Price]]*Sales_Fact__2[[#This Row],[Quantity]]</f>
        <v>354.8</v>
      </c>
      <c r="I1333" s="9">
        <v>177.4</v>
      </c>
      <c r="J1333" s="9">
        <f>Sales_Fact__2[[#This Row],[Unit_Price]]*Sales_Fact__2[[#This Row],[Quantity]]</f>
        <v>354.8</v>
      </c>
      <c r="K1333">
        <v>0.19</v>
      </c>
      <c r="L1333" t="s">
        <v>1825</v>
      </c>
      <c r="M1333" s="9">
        <v>287.38799999999998</v>
      </c>
    </row>
    <row r="1334" spans="1:13" x14ac:dyDescent="0.35">
      <c r="A1334" t="s">
        <v>3157</v>
      </c>
      <c r="B1334">
        <f t="shared" si="20"/>
        <v>2025</v>
      </c>
      <c r="C1334" s="8">
        <v>45673</v>
      </c>
      <c r="D1334" t="s">
        <v>213</v>
      </c>
      <c r="E1334" t="s">
        <v>1743</v>
      </c>
      <c r="F1334" t="s">
        <v>1791</v>
      </c>
      <c r="G1334" s="4">
        <v>4</v>
      </c>
      <c r="H1334">
        <f>Sales_Fact__2[[#This Row],[Unit_Price]]*Sales_Fact__2[[#This Row],[Quantity]]</f>
        <v>3450.68</v>
      </c>
      <c r="I1334" s="9">
        <v>862.67</v>
      </c>
      <c r="J1334" s="9">
        <f>Sales_Fact__2[[#This Row],[Unit_Price]]*Sales_Fact__2[[#This Row],[Quantity]]</f>
        <v>3450.68</v>
      </c>
      <c r="K1334">
        <v>0.2</v>
      </c>
      <c r="L1334" t="s">
        <v>1825</v>
      </c>
      <c r="M1334" s="9">
        <v>2760.5439999999999</v>
      </c>
    </row>
    <row r="1335" spans="1:13" x14ac:dyDescent="0.35">
      <c r="A1335" t="s">
        <v>3158</v>
      </c>
      <c r="B1335">
        <f t="shared" si="20"/>
        <v>2024</v>
      </c>
      <c r="C1335" s="8">
        <v>45565</v>
      </c>
      <c r="D1335" t="s">
        <v>1373</v>
      </c>
      <c r="E1335" t="s">
        <v>1581</v>
      </c>
      <c r="F1335" t="s">
        <v>1775</v>
      </c>
      <c r="G1335" s="4">
        <v>1</v>
      </c>
      <c r="H1335">
        <f>Sales_Fact__2[[#This Row],[Unit_Price]]*Sales_Fact__2[[#This Row],[Quantity]]</f>
        <v>55.04</v>
      </c>
      <c r="I1335" s="9">
        <v>55.04</v>
      </c>
      <c r="J1335" s="9">
        <f>Sales_Fact__2[[#This Row],[Unit_Price]]*Sales_Fact__2[[#This Row],[Quantity]]</f>
        <v>55.04</v>
      </c>
      <c r="K1335">
        <v>0.01</v>
      </c>
      <c r="L1335" t="s">
        <v>1828</v>
      </c>
      <c r="M1335" s="9">
        <v>54.489600000000003</v>
      </c>
    </row>
    <row r="1336" spans="1:13" x14ac:dyDescent="0.35">
      <c r="A1336" t="s">
        <v>3159</v>
      </c>
      <c r="B1336">
        <f t="shared" si="20"/>
        <v>2024</v>
      </c>
      <c r="C1336" s="8">
        <v>45646</v>
      </c>
      <c r="D1336" t="s">
        <v>187</v>
      </c>
      <c r="E1336" t="s">
        <v>1637</v>
      </c>
      <c r="F1336" t="s">
        <v>1751</v>
      </c>
      <c r="G1336" s="4">
        <v>2</v>
      </c>
      <c r="H1336">
        <f>Sales_Fact__2[[#This Row],[Unit_Price]]*Sales_Fact__2[[#This Row],[Quantity]]</f>
        <v>1810.94</v>
      </c>
      <c r="I1336" s="9">
        <v>905.47</v>
      </c>
      <c r="J1336" s="9">
        <f>Sales_Fact__2[[#This Row],[Unit_Price]]*Sales_Fact__2[[#This Row],[Quantity]]</f>
        <v>1810.94</v>
      </c>
      <c r="K1336">
        <v>0.2</v>
      </c>
      <c r="L1336" t="s">
        <v>1828</v>
      </c>
      <c r="M1336" s="9">
        <v>1448.752</v>
      </c>
    </row>
    <row r="1337" spans="1:13" x14ac:dyDescent="0.35">
      <c r="A1337" t="s">
        <v>3160</v>
      </c>
      <c r="B1337">
        <f t="shared" si="20"/>
        <v>2024</v>
      </c>
      <c r="C1337" s="8">
        <v>45539</v>
      </c>
      <c r="D1337" t="s">
        <v>1421</v>
      </c>
      <c r="E1337" t="s">
        <v>1673</v>
      </c>
      <c r="F1337" t="s">
        <v>1796</v>
      </c>
      <c r="G1337" s="4">
        <v>3</v>
      </c>
      <c r="H1337">
        <f>Sales_Fact__2[[#This Row],[Unit_Price]]*Sales_Fact__2[[#This Row],[Quantity]]</f>
        <v>651.39</v>
      </c>
      <c r="I1337" s="9">
        <v>217.13</v>
      </c>
      <c r="J1337" s="9">
        <f>Sales_Fact__2[[#This Row],[Unit_Price]]*Sales_Fact__2[[#This Row],[Quantity]]</f>
        <v>651.39</v>
      </c>
      <c r="K1337">
        <v>0.28000000000000003</v>
      </c>
      <c r="L1337" t="s">
        <v>1823</v>
      </c>
      <c r="M1337" s="9">
        <v>469.00080000000003</v>
      </c>
    </row>
    <row r="1338" spans="1:13" x14ac:dyDescent="0.35">
      <c r="A1338" t="s">
        <v>3161</v>
      </c>
      <c r="B1338">
        <f t="shared" si="20"/>
        <v>2025</v>
      </c>
      <c r="C1338" s="8">
        <v>45936</v>
      </c>
      <c r="D1338" t="s">
        <v>1213</v>
      </c>
      <c r="E1338" t="s">
        <v>1697</v>
      </c>
      <c r="F1338" t="s">
        <v>1751</v>
      </c>
      <c r="G1338" s="4">
        <v>3</v>
      </c>
      <c r="H1338">
        <f>Sales_Fact__2[[#This Row],[Unit_Price]]*Sales_Fact__2[[#This Row],[Quantity]]</f>
        <v>1741.3500000000001</v>
      </c>
      <c r="I1338" s="9">
        <v>580.45000000000005</v>
      </c>
      <c r="J1338" s="9">
        <f>Sales_Fact__2[[#This Row],[Unit_Price]]*Sales_Fact__2[[#This Row],[Quantity]]</f>
        <v>1741.3500000000001</v>
      </c>
      <c r="K1338">
        <v>0</v>
      </c>
      <c r="L1338" t="s">
        <v>1825</v>
      </c>
      <c r="M1338" s="9">
        <v>1741.35</v>
      </c>
    </row>
    <row r="1339" spans="1:13" x14ac:dyDescent="0.35">
      <c r="A1339" t="s">
        <v>3162</v>
      </c>
      <c r="B1339">
        <f t="shared" si="20"/>
        <v>2025</v>
      </c>
      <c r="C1339" s="8">
        <v>45854</v>
      </c>
      <c r="D1339" t="s">
        <v>365</v>
      </c>
      <c r="E1339" t="s">
        <v>1552</v>
      </c>
      <c r="F1339" t="s">
        <v>1806</v>
      </c>
      <c r="G1339" s="4">
        <v>2</v>
      </c>
      <c r="H1339">
        <f>Sales_Fact__2[[#This Row],[Unit_Price]]*Sales_Fact__2[[#This Row],[Quantity]]</f>
        <v>1785.76</v>
      </c>
      <c r="I1339" s="9">
        <v>892.88</v>
      </c>
      <c r="J1339" s="9">
        <f>Sales_Fact__2[[#This Row],[Unit_Price]]*Sales_Fact__2[[#This Row],[Quantity]]</f>
        <v>1785.76</v>
      </c>
      <c r="K1339">
        <v>0.17</v>
      </c>
      <c r="L1339" t="s">
        <v>1825</v>
      </c>
      <c r="M1339" s="9">
        <v>1482.1808000000001</v>
      </c>
    </row>
    <row r="1340" spans="1:13" x14ac:dyDescent="0.35">
      <c r="A1340" t="s">
        <v>3163</v>
      </c>
      <c r="B1340">
        <f t="shared" si="20"/>
        <v>2025</v>
      </c>
      <c r="C1340" s="8">
        <v>45936</v>
      </c>
      <c r="D1340" t="s">
        <v>328</v>
      </c>
      <c r="E1340" t="s">
        <v>1627</v>
      </c>
      <c r="F1340" t="s">
        <v>1809</v>
      </c>
      <c r="G1340" s="4">
        <v>2</v>
      </c>
      <c r="H1340">
        <f>Sales_Fact__2[[#This Row],[Unit_Price]]*Sales_Fact__2[[#This Row],[Quantity]]</f>
        <v>712.56</v>
      </c>
      <c r="I1340" s="9">
        <v>356.28</v>
      </c>
      <c r="J1340" s="9">
        <f>Sales_Fact__2[[#This Row],[Unit_Price]]*Sales_Fact__2[[#This Row],[Quantity]]</f>
        <v>712.56</v>
      </c>
      <c r="K1340">
        <v>0.11</v>
      </c>
      <c r="L1340" t="s">
        <v>1828</v>
      </c>
      <c r="M1340" s="9">
        <v>634.17840000000001</v>
      </c>
    </row>
    <row r="1341" spans="1:13" x14ac:dyDescent="0.35">
      <c r="A1341" t="s">
        <v>3164</v>
      </c>
      <c r="B1341">
        <f t="shared" si="20"/>
        <v>2025</v>
      </c>
      <c r="C1341" s="8">
        <v>45921</v>
      </c>
      <c r="D1341" t="s">
        <v>1198</v>
      </c>
      <c r="E1341" t="s">
        <v>1707</v>
      </c>
      <c r="F1341" t="s">
        <v>1760</v>
      </c>
      <c r="G1341" s="4">
        <v>4</v>
      </c>
      <c r="H1341">
        <f>Sales_Fact__2[[#This Row],[Unit_Price]]*Sales_Fact__2[[#This Row],[Quantity]]</f>
        <v>3227.96</v>
      </c>
      <c r="I1341" s="9">
        <v>806.99</v>
      </c>
      <c r="J1341" s="9">
        <f>Sales_Fact__2[[#This Row],[Unit_Price]]*Sales_Fact__2[[#This Row],[Quantity]]</f>
        <v>3227.96</v>
      </c>
      <c r="K1341">
        <v>0.06</v>
      </c>
      <c r="L1341" t="s">
        <v>1823</v>
      </c>
      <c r="M1341" s="9">
        <v>3034.2824000000001</v>
      </c>
    </row>
    <row r="1342" spans="1:13" x14ac:dyDescent="0.35">
      <c r="A1342" t="s">
        <v>3165</v>
      </c>
      <c r="B1342">
        <f t="shared" si="20"/>
        <v>2025</v>
      </c>
      <c r="C1342" s="8">
        <v>45855</v>
      </c>
      <c r="D1342" t="s">
        <v>1359</v>
      </c>
      <c r="E1342" t="s">
        <v>1587</v>
      </c>
      <c r="F1342" t="s">
        <v>1756</v>
      </c>
      <c r="G1342" s="4">
        <v>3</v>
      </c>
      <c r="H1342">
        <f>Sales_Fact__2[[#This Row],[Unit_Price]]*Sales_Fact__2[[#This Row],[Quantity]]</f>
        <v>2052.66</v>
      </c>
      <c r="I1342" s="9">
        <v>684.22</v>
      </c>
      <c r="J1342" s="9">
        <f>Sales_Fact__2[[#This Row],[Unit_Price]]*Sales_Fact__2[[#This Row],[Quantity]]</f>
        <v>2052.66</v>
      </c>
      <c r="K1342">
        <v>0.09</v>
      </c>
      <c r="L1342" t="s">
        <v>1823</v>
      </c>
      <c r="M1342" s="9">
        <v>1867.9205999999999</v>
      </c>
    </row>
    <row r="1343" spans="1:13" x14ac:dyDescent="0.35">
      <c r="A1343" t="s">
        <v>3166</v>
      </c>
      <c r="B1343">
        <f t="shared" si="20"/>
        <v>2025</v>
      </c>
      <c r="C1343" s="8">
        <v>45837</v>
      </c>
      <c r="D1343" t="s">
        <v>1370</v>
      </c>
      <c r="E1343" t="s">
        <v>1733</v>
      </c>
      <c r="F1343" t="s">
        <v>1778</v>
      </c>
      <c r="G1343" s="4">
        <v>4</v>
      </c>
      <c r="H1343">
        <f>Sales_Fact__2[[#This Row],[Unit_Price]]*Sales_Fact__2[[#This Row],[Quantity]]</f>
        <v>3053.36</v>
      </c>
      <c r="I1343" s="9">
        <v>763.34</v>
      </c>
      <c r="J1343" s="9">
        <f>Sales_Fact__2[[#This Row],[Unit_Price]]*Sales_Fact__2[[#This Row],[Quantity]]</f>
        <v>3053.36</v>
      </c>
      <c r="K1343">
        <v>7.0000000000000007E-2</v>
      </c>
      <c r="L1343" t="s">
        <v>1825</v>
      </c>
      <c r="M1343" s="9">
        <v>2839.6248000000001</v>
      </c>
    </row>
    <row r="1344" spans="1:13" x14ac:dyDescent="0.35">
      <c r="A1344" t="s">
        <v>3167</v>
      </c>
      <c r="B1344">
        <f t="shared" si="20"/>
        <v>2025</v>
      </c>
      <c r="C1344" s="8">
        <v>45738</v>
      </c>
      <c r="D1344" t="s">
        <v>1129</v>
      </c>
      <c r="E1344" t="s">
        <v>1647</v>
      </c>
      <c r="F1344" t="s">
        <v>1765</v>
      </c>
      <c r="G1344" s="4">
        <v>3</v>
      </c>
      <c r="H1344">
        <f>Sales_Fact__2[[#This Row],[Unit_Price]]*Sales_Fact__2[[#This Row],[Quantity]]</f>
        <v>2165.8200000000002</v>
      </c>
      <c r="I1344" s="9">
        <v>721.94</v>
      </c>
      <c r="J1344" s="9">
        <f>Sales_Fact__2[[#This Row],[Unit_Price]]*Sales_Fact__2[[#This Row],[Quantity]]</f>
        <v>2165.8200000000002</v>
      </c>
      <c r="K1344">
        <v>0.26</v>
      </c>
      <c r="L1344" t="s">
        <v>1823</v>
      </c>
      <c r="M1344" s="9">
        <v>1602.7067999999999</v>
      </c>
    </row>
    <row r="1345" spans="1:13" x14ac:dyDescent="0.35">
      <c r="A1345" t="s">
        <v>3168</v>
      </c>
      <c r="B1345">
        <f t="shared" si="20"/>
        <v>2024</v>
      </c>
      <c r="C1345" s="8">
        <v>45323</v>
      </c>
      <c r="D1345" t="s">
        <v>1262</v>
      </c>
      <c r="E1345" t="s">
        <v>1741</v>
      </c>
      <c r="F1345" t="s">
        <v>1756</v>
      </c>
      <c r="G1345" s="4">
        <v>3</v>
      </c>
      <c r="H1345">
        <f>Sales_Fact__2[[#This Row],[Unit_Price]]*Sales_Fact__2[[#This Row],[Quantity]]</f>
        <v>2281.14</v>
      </c>
      <c r="I1345" s="9">
        <v>760.38</v>
      </c>
      <c r="J1345" s="9">
        <f>Sales_Fact__2[[#This Row],[Unit_Price]]*Sales_Fact__2[[#This Row],[Quantity]]</f>
        <v>2281.14</v>
      </c>
      <c r="K1345">
        <v>0</v>
      </c>
      <c r="L1345" t="s">
        <v>1828</v>
      </c>
      <c r="M1345" s="9">
        <v>2281.14</v>
      </c>
    </row>
    <row r="1346" spans="1:13" x14ac:dyDescent="0.35">
      <c r="A1346" t="s">
        <v>3169</v>
      </c>
      <c r="B1346">
        <f t="shared" ref="B1346:B1409" si="21">YEAR(C1346)</f>
        <v>2024</v>
      </c>
      <c r="C1346" s="8">
        <v>45362</v>
      </c>
      <c r="D1346" t="s">
        <v>941</v>
      </c>
      <c r="E1346" t="s">
        <v>1741</v>
      </c>
      <c r="F1346" t="s">
        <v>1775</v>
      </c>
      <c r="G1346" s="4">
        <v>3</v>
      </c>
      <c r="H1346">
        <f>Sales_Fact__2[[#This Row],[Unit_Price]]*Sales_Fact__2[[#This Row],[Quantity]]</f>
        <v>1837.59</v>
      </c>
      <c r="I1346" s="9">
        <v>612.53</v>
      </c>
      <c r="J1346" s="9">
        <f>Sales_Fact__2[[#This Row],[Unit_Price]]*Sales_Fact__2[[#This Row],[Quantity]]</f>
        <v>1837.59</v>
      </c>
      <c r="K1346">
        <v>0.21</v>
      </c>
      <c r="L1346" t="s">
        <v>1828</v>
      </c>
      <c r="M1346" s="9">
        <v>1451.6960999999999</v>
      </c>
    </row>
    <row r="1347" spans="1:13" x14ac:dyDescent="0.35">
      <c r="A1347" t="s">
        <v>3170</v>
      </c>
      <c r="B1347">
        <f t="shared" si="21"/>
        <v>2024</v>
      </c>
      <c r="C1347" s="8">
        <v>45544</v>
      </c>
      <c r="D1347" t="s">
        <v>159</v>
      </c>
      <c r="E1347" t="s">
        <v>1673</v>
      </c>
      <c r="F1347" t="s">
        <v>1803</v>
      </c>
      <c r="G1347" s="4">
        <v>3</v>
      </c>
      <c r="H1347">
        <f>Sales_Fact__2[[#This Row],[Unit_Price]]*Sales_Fact__2[[#This Row],[Quantity]]</f>
        <v>2524.11</v>
      </c>
      <c r="I1347" s="9">
        <v>841.37</v>
      </c>
      <c r="J1347" s="9">
        <f>Sales_Fact__2[[#This Row],[Unit_Price]]*Sales_Fact__2[[#This Row],[Quantity]]</f>
        <v>2524.11</v>
      </c>
      <c r="K1347">
        <v>0.28999999999999998</v>
      </c>
      <c r="L1347" t="s">
        <v>1825</v>
      </c>
      <c r="M1347" s="9">
        <v>1792.1180999999999</v>
      </c>
    </row>
    <row r="1348" spans="1:13" x14ac:dyDescent="0.35">
      <c r="A1348" t="s">
        <v>3171</v>
      </c>
      <c r="B1348">
        <f t="shared" si="21"/>
        <v>2023</v>
      </c>
      <c r="C1348" s="8">
        <v>45249</v>
      </c>
      <c r="D1348" t="s">
        <v>832</v>
      </c>
      <c r="E1348" t="s">
        <v>1643</v>
      </c>
      <c r="F1348" t="s">
        <v>1785</v>
      </c>
      <c r="G1348" s="4">
        <v>2</v>
      </c>
      <c r="H1348">
        <f>Sales_Fact__2[[#This Row],[Unit_Price]]*Sales_Fact__2[[#This Row],[Quantity]]</f>
        <v>1273.02</v>
      </c>
      <c r="I1348" s="9">
        <v>636.51</v>
      </c>
      <c r="J1348" s="9">
        <f>Sales_Fact__2[[#This Row],[Unit_Price]]*Sales_Fact__2[[#This Row],[Quantity]]</f>
        <v>1273.02</v>
      </c>
      <c r="K1348">
        <v>0.25</v>
      </c>
      <c r="L1348" t="s">
        <v>1823</v>
      </c>
      <c r="M1348" s="9">
        <v>954.76499999999999</v>
      </c>
    </row>
    <row r="1349" spans="1:13" x14ac:dyDescent="0.35">
      <c r="A1349" t="s">
        <v>3172</v>
      </c>
      <c r="B1349">
        <f t="shared" si="21"/>
        <v>2025</v>
      </c>
      <c r="C1349" s="8">
        <v>45659</v>
      </c>
      <c r="D1349" t="s">
        <v>328</v>
      </c>
      <c r="E1349" t="s">
        <v>1637</v>
      </c>
      <c r="F1349" t="s">
        <v>1781</v>
      </c>
      <c r="G1349" s="4">
        <v>2</v>
      </c>
      <c r="H1349">
        <f>Sales_Fact__2[[#This Row],[Unit_Price]]*Sales_Fact__2[[#This Row],[Quantity]]</f>
        <v>1464.74</v>
      </c>
      <c r="I1349" s="9">
        <v>732.37</v>
      </c>
      <c r="J1349" s="9">
        <f>Sales_Fact__2[[#This Row],[Unit_Price]]*Sales_Fact__2[[#This Row],[Quantity]]</f>
        <v>1464.74</v>
      </c>
      <c r="K1349">
        <v>0.22</v>
      </c>
      <c r="L1349" t="s">
        <v>1828</v>
      </c>
      <c r="M1349" s="9">
        <v>1142.4972</v>
      </c>
    </row>
    <row r="1350" spans="1:13" x14ac:dyDescent="0.35">
      <c r="A1350" t="s">
        <v>3173</v>
      </c>
      <c r="B1350">
        <f t="shared" si="21"/>
        <v>2025</v>
      </c>
      <c r="C1350" s="8">
        <v>45927</v>
      </c>
      <c r="D1350" t="s">
        <v>546</v>
      </c>
      <c r="E1350" t="s">
        <v>1655</v>
      </c>
      <c r="F1350" t="s">
        <v>1803</v>
      </c>
      <c r="G1350" s="4">
        <v>3</v>
      </c>
      <c r="H1350">
        <f>Sales_Fact__2[[#This Row],[Unit_Price]]*Sales_Fact__2[[#This Row],[Quantity]]</f>
        <v>550.31999999999994</v>
      </c>
      <c r="I1350" s="9">
        <v>183.44</v>
      </c>
      <c r="J1350" s="9">
        <f>Sales_Fact__2[[#This Row],[Unit_Price]]*Sales_Fact__2[[#This Row],[Quantity]]</f>
        <v>550.31999999999994</v>
      </c>
      <c r="K1350">
        <v>0.28000000000000003</v>
      </c>
      <c r="L1350" t="s">
        <v>1828</v>
      </c>
      <c r="M1350" s="9">
        <v>396.23039999999992</v>
      </c>
    </row>
    <row r="1351" spans="1:13" x14ac:dyDescent="0.35">
      <c r="A1351" t="s">
        <v>3174</v>
      </c>
      <c r="B1351">
        <f t="shared" si="21"/>
        <v>2024</v>
      </c>
      <c r="C1351" s="8">
        <v>45373</v>
      </c>
      <c r="D1351" t="s">
        <v>240</v>
      </c>
      <c r="E1351" t="s">
        <v>1569</v>
      </c>
      <c r="F1351" t="s">
        <v>1796</v>
      </c>
      <c r="G1351" s="4">
        <v>4</v>
      </c>
      <c r="H1351">
        <f>Sales_Fact__2[[#This Row],[Unit_Price]]*Sales_Fact__2[[#This Row],[Quantity]]</f>
        <v>3594.32</v>
      </c>
      <c r="I1351" s="9">
        <v>898.58</v>
      </c>
      <c r="J1351" s="9">
        <f>Sales_Fact__2[[#This Row],[Unit_Price]]*Sales_Fact__2[[#This Row],[Quantity]]</f>
        <v>3594.32</v>
      </c>
      <c r="K1351">
        <v>0.16</v>
      </c>
      <c r="L1351" t="s">
        <v>1825</v>
      </c>
      <c r="M1351" s="9">
        <v>3019.2287999999999</v>
      </c>
    </row>
    <row r="1352" spans="1:13" x14ac:dyDescent="0.35">
      <c r="A1352" t="s">
        <v>3175</v>
      </c>
      <c r="B1352">
        <f t="shared" si="21"/>
        <v>2024</v>
      </c>
      <c r="C1352" s="8">
        <v>45529</v>
      </c>
      <c r="D1352" t="s">
        <v>1216</v>
      </c>
      <c r="E1352" t="s">
        <v>1593</v>
      </c>
      <c r="F1352" t="s">
        <v>1760</v>
      </c>
      <c r="G1352" s="4">
        <v>3</v>
      </c>
      <c r="H1352">
        <f>Sales_Fact__2[[#This Row],[Unit_Price]]*Sales_Fact__2[[#This Row],[Quantity]]</f>
        <v>457.23</v>
      </c>
      <c r="I1352" s="9">
        <v>152.41</v>
      </c>
      <c r="J1352" s="9">
        <f>Sales_Fact__2[[#This Row],[Unit_Price]]*Sales_Fact__2[[#This Row],[Quantity]]</f>
        <v>457.23</v>
      </c>
      <c r="K1352">
        <v>0.25</v>
      </c>
      <c r="L1352" t="s">
        <v>1823</v>
      </c>
      <c r="M1352" s="9">
        <v>342.92250000000001</v>
      </c>
    </row>
    <row r="1353" spans="1:13" x14ac:dyDescent="0.35">
      <c r="A1353" t="s">
        <v>3176</v>
      </c>
      <c r="B1353">
        <f t="shared" si="21"/>
        <v>2025</v>
      </c>
      <c r="C1353" s="8">
        <v>45872</v>
      </c>
      <c r="D1353" t="s">
        <v>721</v>
      </c>
      <c r="E1353" t="s">
        <v>1731</v>
      </c>
      <c r="F1353" t="s">
        <v>1798</v>
      </c>
      <c r="G1353" s="4">
        <v>3</v>
      </c>
      <c r="H1353">
        <f>Sales_Fact__2[[#This Row],[Unit_Price]]*Sales_Fact__2[[#This Row],[Quantity]]</f>
        <v>2917.7400000000002</v>
      </c>
      <c r="I1353" s="9">
        <v>972.58</v>
      </c>
      <c r="J1353" s="9">
        <f>Sales_Fact__2[[#This Row],[Unit_Price]]*Sales_Fact__2[[#This Row],[Quantity]]</f>
        <v>2917.7400000000002</v>
      </c>
      <c r="K1353">
        <v>0.28000000000000003</v>
      </c>
      <c r="L1353" t="s">
        <v>1828</v>
      </c>
      <c r="M1353" s="9">
        <v>2100.7728000000002</v>
      </c>
    </row>
    <row r="1354" spans="1:13" x14ac:dyDescent="0.35">
      <c r="A1354" t="s">
        <v>3177</v>
      </c>
      <c r="B1354">
        <f t="shared" si="21"/>
        <v>2023</v>
      </c>
      <c r="C1354" s="8">
        <v>45267</v>
      </c>
      <c r="D1354" t="s">
        <v>1436</v>
      </c>
      <c r="E1354" t="s">
        <v>1685</v>
      </c>
      <c r="F1354" t="s">
        <v>1791</v>
      </c>
      <c r="G1354" s="4">
        <v>4</v>
      </c>
      <c r="H1354">
        <f>Sales_Fact__2[[#This Row],[Unit_Price]]*Sales_Fact__2[[#This Row],[Quantity]]</f>
        <v>545.6</v>
      </c>
      <c r="I1354" s="9">
        <v>136.4</v>
      </c>
      <c r="J1354" s="9">
        <f>Sales_Fact__2[[#This Row],[Unit_Price]]*Sales_Fact__2[[#This Row],[Quantity]]</f>
        <v>545.6</v>
      </c>
      <c r="K1354">
        <v>0.04</v>
      </c>
      <c r="L1354" t="s">
        <v>1828</v>
      </c>
      <c r="M1354" s="9">
        <v>523.77599999999995</v>
      </c>
    </row>
    <row r="1355" spans="1:13" x14ac:dyDescent="0.35">
      <c r="A1355" t="s">
        <v>3178</v>
      </c>
      <c r="B1355">
        <f t="shared" si="21"/>
        <v>2025</v>
      </c>
      <c r="C1355" s="8">
        <v>45894</v>
      </c>
      <c r="D1355" t="s">
        <v>1245</v>
      </c>
      <c r="E1355" t="s">
        <v>1735</v>
      </c>
      <c r="F1355" t="s">
        <v>1800</v>
      </c>
      <c r="G1355" s="4">
        <v>1</v>
      </c>
      <c r="H1355">
        <f>Sales_Fact__2[[#This Row],[Unit_Price]]*Sales_Fact__2[[#This Row],[Quantity]]</f>
        <v>509.63</v>
      </c>
      <c r="I1355" s="9">
        <v>509.63</v>
      </c>
      <c r="J1355" s="9">
        <f>Sales_Fact__2[[#This Row],[Unit_Price]]*Sales_Fact__2[[#This Row],[Quantity]]</f>
        <v>509.63</v>
      </c>
      <c r="K1355">
        <v>0.27</v>
      </c>
      <c r="L1355" t="s">
        <v>1828</v>
      </c>
      <c r="M1355" s="9">
        <v>372.0299</v>
      </c>
    </row>
    <row r="1356" spans="1:13" x14ac:dyDescent="0.35">
      <c r="A1356" t="s">
        <v>3179</v>
      </c>
      <c r="B1356">
        <f t="shared" si="21"/>
        <v>2024</v>
      </c>
      <c r="C1356" s="8">
        <v>45331</v>
      </c>
      <c r="D1356" t="s">
        <v>23</v>
      </c>
      <c r="E1356" t="s">
        <v>1741</v>
      </c>
      <c r="F1356" t="s">
        <v>1765</v>
      </c>
      <c r="G1356" s="4">
        <v>4</v>
      </c>
      <c r="H1356">
        <f>Sales_Fact__2[[#This Row],[Unit_Price]]*Sales_Fact__2[[#This Row],[Quantity]]</f>
        <v>1441.12</v>
      </c>
      <c r="I1356" s="9">
        <v>360.28</v>
      </c>
      <c r="J1356" s="9">
        <f>Sales_Fact__2[[#This Row],[Unit_Price]]*Sales_Fact__2[[#This Row],[Quantity]]</f>
        <v>1441.12</v>
      </c>
      <c r="K1356">
        <v>0.09</v>
      </c>
      <c r="L1356" t="s">
        <v>1828</v>
      </c>
      <c r="M1356" s="9">
        <v>1311.4192</v>
      </c>
    </row>
    <row r="1357" spans="1:13" x14ac:dyDescent="0.35">
      <c r="A1357" t="s">
        <v>3180</v>
      </c>
      <c r="B1357">
        <f t="shared" si="21"/>
        <v>2025</v>
      </c>
      <c r="C1357" s="8">
        <v>45910</v>
      </c>
      <c r="D1357" t="s">
        <v>291</v>
      </c>
      <c r="E1357" t="s">
        <v>1725</v>
      </c>
      <c r="F1357" t="s">
        <v>1800</v>
      </c>
      <c r="G1357" s="4">
        <v>3</v>
      </c>
      <c r="H1357">
        <f>Sales_Fact__2[[#This Row],[Unit_Price]]*Sales_Fact__2[[#This Row],[Quantity]]</f>
        <v>2646.1499999999996</v>
      </c>
      <c r="I1357" s="9">
        <v>882.05</v>
      </c>
      <c r="J1357" s="9">
        <f>Sales_Fact__2[[#This Row],[Unit_Price]]*Sales_Fact__2[[#This Row],[Quantity]]</f>
        <v>2646.1499999999996</v>
      </c>
      <c r="K1357">
        <v>0.06</v>
      </c>
      <c r="L1357" t="s">
        <v>1825</v>
      </c>
      <c r="M1357" s="9">
        <v>2487.3809999999989</v>
      </c>
    </row>
    <row r="1358" spans="1:13" x14ac:dyDescent="0.35">
      <c r="A1358" t="s">
        <v>3181</v>
      </c>
      <c r="B1358">
        <f t="shared" si="21"/>
        <v>2024</v>
      </c>
      <c r="C1358" s="8">
        <v>45564</v>
      </c>
      <c r="D1358" t="s">
        <v>639</v>
      </c>
      <c r="E1358" t="s">
        <v>1705</v>
      </c>
      <c r="F1358" t="s">
        <v>1781</v>
      </c>
      <c r="G1358" s="4">
        <v>3</v>
      </c>
      <c r="H1358">
        <f>Sales_Fact__2[[#This Row],[Unit_Price]]*Sales_Fact__2[[#This Row],[Quantity]]</f>
        <v>424.62</v>
      </c>
      <c r="I1358" s="9">
        <v>141.54</v>
      </c>
      <c r="J1358" s="9">
        <f>Sales_Fact__2[[#This Row],[Unit_Price]]*Sales_Fact__2[[#This Row],[Quantity]]</f>
        <v>424.62</v>
      </c>
      <c r="K1358">
        <v>0.12</v>
      </c>
      <c r="L1358" t="s">
        <v>1825</v>
      </c>
      <c r="M1358" s="9">
        <v>373.66559999999998</v>
      </c>
    </row>
    <row r="1359" spans="1:13" x14ac:dyDescent="0.35">
      <c r="A1359" t="s">
        <v>3182</v>
      </c>
      <c r="B1359">
        <f t="shared" si="21"/>
        <v>2024</v>
      </c>
      <c r="C1359" s="8">
        <v>45461</v>
      </c>
      <c r="D1359" t="s">
        <v>167</v>
      </c>
      <c r="E1359" t="s">
        <v>1577</v>
      </c>
      <c r="F1359" t="s">
        <v>1768</v>
      </c>
      <c r="G1359" s="4">
        <v>3</v>
      </c>
      <c r="H1359">
        <f>Sales_Fact__2[[#This Row],[Unit_Price]]*Sales_Fact__2[[#This Row],[Quantity]]</f>
        <v>250.5</v>
      </c>
      <c r="I1359" s="9">
        <v>83.5</v>
      </c>
      <c r="J1359" s="9">
        <f>Sales_Fact__2[[#This Row],[Unit_Price]]*Sales_Fact__2[[#This Row],[Quantity]]</f>
        <v>250.5</v>
      </c>
      <c r="K1359">
        <v>0.23</v>
      </c>
      <c r="L1359" t="s">
        <v>1828</v>
      </c>
      <c r="M1359" s="9">
        <v>192.88499999999999</v>
      </c>
    </row>
    <row r="1360" spans="1:13" x14ac:dyDescent="0.35">
      <c r="A1360" t="s">
        <v>3183</v>
      </c>
      <c r="B1360">
        <f t="shared" si="21"/>
        <v>2023</v>
      </c>
      <c r="C1360" s="8">
        <v>45258</v>
      </c>
      <c r="D1360" t="s">
        <v>424</v>
      </c>
      <c r="E1360" t="s">
        <v>1575</v>
      </c>
      <c r="F1360" t="s">
        <v>1775</v>
      </c>
      <c r="G1360" s="4">
        <v>2</v>
      </c>
      <c r="H1360">
        <f>Sales_Fact__2[[#This Row],[Unit_Price]]*Sales_Fact__2[[#This Row],[Quantity]]</f>
        <v>1259.46</v>
      </c>
      <c r="I1360" s="9">
        <v>629.73</v>
      </c>
      <c r="J1360" s="9">
        <f>Sales_Fact__2[[#This Row],[Unit_Price]]*Sales_Fact__2[[#This Row],[Quantity]]</f>
        <v>1259.46</v>
      </c>
      <c r="K1360">
        <v>7.0000000000000007E-2</v>
      </c>
      <c r="L1360" t="s">
        <v>1825</v>
      </c>
      <c r="M1360" s="9">
        <v>1171.2978000000001</v>
      </c>
    </row>
    <row r="1361" spans="1:13" x14ac:dyDescent="0.35">
      <c r="A1361" t="s">
        <v>3184</v>
      </c>
      <c r="B1361">
        <f t="shared" si="21"/>
        <v>2023</v>
      </c>
      <c r="C1361" s="8">
        <v>45228</v>
      </c>
      <c r="D1361" t="s">
        <v>59</v>
      </c>
      <c r="E1361" t="s">
        <v>1613</v>
      </c>
      <c r="F1361" t="s">
        <v>1775</v>
      </c>
      <c r="G1361" s="4">
        <v>2</v>
      </c>
      <c r="H1361">
        <f>Sales_Fact__2[[#This Row],[Unit_Price]]*Sales_Fact__2[[#This Row],[Quantity]]</f>
        <v>319.86</v>
      </c>
      <c r="I1361" s="9">
        <v>159.93</v>
      </c>
      <c r="J1361" s="9">
        <f>Sales_Fact__2[[#This Row],[Unit_Price]]*Sales_Fact__2[[#This Row],[Quantity]]</f>
        <v>319.86</v>
      </c>
      <c r="K1361">
        <v>0.2</v>
      </c>
      <c r="L1361" t="s">
        <v>1828</v>
      </c>
      <c r="M1361" s="9">
        <v>255.88800000000001</v>
      </c>
    </row>
    <row r="1362" spans="1:13" x14ac:dyDescent="0.35">
      <c r="A1362" t="s">
        <v>3185</v>
      </c>
      <c r="B1362">
        <f t="shared" si="21"/>
        <v>2025</v>
      </c>
      <c r="C1362" s="8">
        <v>45858</v>
      </c>
      <c r="D1362" t="s">
        <v>59</v>
      </c>
      <c r="E1362" t="s">
        <v>1637</v>
      </c>
      <c r="F1362" t="s">
        <v>1809</v>
      </c>
      <c r="G1362" s="4">
        <v>1</v>
      </c>
      <c r="H1362">
        <f>Sales_Fact__2[[#This Row],[Unit_Price]]*Sales_Fact__2[[#This Row],[Quantity]]</f>
        <v>459.89</v>
      </c>
      <c r="I1362" s="9">
        <v>459.89</v>
      </c>
      <c r="J1362" s="9">
        <f>Sales_Fact__2[[#This Row],[Unit_Price]]*Sales_Fact__2[[#This Row],[Quantity]]</f>
        <v>459.89</v>
      </c>
      <c r="K1362">
        <v>0.18</v>
      </c>
      <c r="L1362" t="s">
        <v>1828</v>
      </c>
      <c r="M1362" s="9">
        <v>377.10980000000001</v>
      </c>
    </row>
    <row r="1363" spans="1:13" x14ac:dyDescent="0.35">
      <c r="A1363" t="s">
        <v>3186</v>
      </c>
      <c r="B1363">
        <f t="shared" si="21"/>
        <v>2024</v>
      </c>
      <c r="C1363" s="8">
        <v>45532</v>
      </c>
      <c r="D1363" t="s">
        <v>618</v>
      </c>
      <c r="E1363" t="s">
        <v>1613</v>
      </c>
      <c r="F1363" t="s">
        <v>1812</v>
      </c>
      <c r="G1363" s="4">
        <v>4</v>
      </c>
      <c r="H1363">
        <f>Sales_Fact__2[[#This Row],[Unit_Price]]*Sales_Fact__2[[#This Row],[Quantity]]</f>
        <v>3542.28</v>
      </c>
      <c r="I1363" s="9">
        <v>885.57</v>
      </c>
      <c r="J1363" s="9">
        <f>Sales_Fact__2[[#This Row],[Unit_Price]]*Sales_Fact__2[[#This Row],[Quantity]]</f>
        <v>3542.28</v>
      </c>
      <c r="K1363">
        <v>0.27</v>
      </c>
      <c r="L1363" t="s">
        <v>1823</v>
      </c>
      <c r="M1363" s="9">
        <v>2585.8643999999999</v>
      </c>
    </row>
    <row r="1364" spans="1:13" x14ac:dyDescent="0.35">
      <c r="A1364" t="s">
        <v>3187</v>
      </c>
      <c r="B1364">
        <f t="shared" si="21"/>
        <v>2024</v>
      </c>
      <c r="C1364" s="8">
        <v>45454</v>
      </c>
      <c r="D1364" t="s">
        <v>1251</v>
      </c>
      <c r="E1364" t="s">
        <v>1655</v>
      </c>
      <c r="F1364" t="s">
        <v>1800</v>
      </c>
      <c r="G1364" s="4">
        <v>3</v>
      </c>
      <c r="H1364">
        <f>Sales_Fact__2[[#This Row],[Unit_Price]]*Sales_Fact__2[[#This Row],[Quantity]]</f>
        <v>2367.1499999999996</v>
      </c>
      <c r="I1364" s="9">
        <v>789.05</v>
      </c>
      <c r="J1364" s="9">
        <f>Sales_Fact__2[[#This Row],[Unit_Price]]*Sales_Fact__2[[#This Row],[Quantity]]</f>
        <v>2367.1499999999996</v>
      </c>
      <c r="K1364">
        <v>0</v>
      </c>
      <c r="L1364" t="s">
        <v>1825</v>
      </c>
      <c r="M1364" s="9">
        <v>2367.15</v>
      </c>
    </row>
    <row r="1365" spans="1:13" x14ac:dyDescent="0.35">
      <c r="A1365" t="s">
        <v>3188</v>
      </c>
      <c r="B1365">
        <f t="shared" si="21"/>
        <v>2023</v>
      </c>
      <c r="C1365" s="8">
        <v>45244</v>
      </c>
      <c r="D1365" t="s">
        <v>516</v>
      </c>
      <c r="E1365" t="s">
        <v>1679</v>
      </c>
      <c r="F1365" t="s">
        <v>1751</v>
      </c>
      <c r="G1365" s="4">
        <v>1</v>
      </c>
      <c r="H1365">
        <f>Sales_Fact__2[[#This Row],[Unit_Price]]*Sales_Fact__2[[#This Row],[Quantity]]</f>
        <v>570.52</v>
      </c>
      <c r="I1365" s="9">
        <v>570.52</v>
      </c>
      <c r="J1365" s="9">
        <f>Sales_Fact__2[[#This Row],[Unit_Price]]*Sales_Fact__2[[#This Row],[Quantity]]</f>
        <v>570.52</v>
      </c>
      <c r="K1365">
        <v>0</v>
      </c>
      <c r="L1365" t="s">
        <v>1825</v>
      </c>
      <c r="M1365" s="9">
        <v>570.52</v>
      </c>
    </row>
    <row r="1366" spans="1:13" x14ac:dyDescent="0.35">
      <c r="A1366" t="s">
        <v>3189</v>
      </c>
      <c r="B1366">
        <f t="shared" si="21"/>
        <v>2024</v>
      </c>
      <c r="C1366" s="8">
        <v>45322</v>
      </c>
      <c r="D1366" t="s">
        <v>591</v>
      </c>
      <c r="E1366" t="s">
        <v>1601</v>
      </c>
      <c r="F1366" t="s">
        <v>1803</v>
      </c>
      <c r="G1366" s="4">
        <v>4</v>
      </c>
      <c r="H1366">
        <f>Sales_Fact__2[[#This Row],[Unit_Price]]*Sales_Fact__2[[#This Row],[Quantity]]</f>
        <v>1243.1600000000001</v>
      </c>
      <c r="I1366" s="9">
        <v>310.79000000000002</v>
      </c>
      <c r="J1366" s="9">
        <f>Sales_Fact__2[[#This Row],[Unit_Price]]*Sales_Fact__2[[#This Row],[Quantity]]</f>
        <v>1243.1600000000001</v>
      </c>
      <c r="K1366">
        <v>0.22</v>
      </c>
      <c r="L1366" t="s">
        <v>1828</v>
      </c>
      <c r="M1366" s="9">
        <v>969.66480000000013</v>
      </c>
    </row>
    <row r="1367" spans="1:13" x14ac:dyDescent="0.35">
      <c r="A1367" t="s">
        <v>3190</v>
      </c>
      <c r="B1367">
        <f t="shared" si="21"/>
        <v>2025</v>
      </c>
      <c r="C1367" s="8">
        <v>45757</v>
      </c>
      <c r="D1367" t="s">
        <v>213</v>
      </c>
      <c r="E1367" t="s">
        <v>1683</v>
      </c>
      <c r="F1367" t="s">
        <v>1806</v>
      </c>
      <c r="G1367" s="4">
        <v>4</v>
      </c>
      <c r="H1367">
        <f>Sales_Fact__2[[#This Row],[Unit_Price]]*Sales_Fact__2[[#This Row],[Quantity]]</f>
        <v>1022.68</v>
      </c>
      <c r="I1367" s="9">
        <v>255.67</v>
      </c>
      <c r="J1367" s="9">
        <f>Sales_Fact__2[[#This Row],[Unit_Price]]*Sales_Fact__2[[#This Row],[Quantity]]</f>
        <v>1022.68</v>
      </c>
      <c r="K1367">
        <v>0.17</v>
      </c>
      <c r="L1367" t="s">
        <v>1823</v>
      </c>
      <c r="M1367" s="9">
        <v>848.82439999999997</v>
      </c>
    </row>
    <row r="1368" spans="1:13" x14ac:dyDescent="0.35">
      <c r="A1368" t="s">
        <v>3191</v>
      </c>
      <c r="B1368">
        <f t="shared" si="21"/>
        <v>2024</v>
      </c>
      <c r="C1368" s="8">
        <v>45397</v>
      </c>
      <c r="D1368" t="s">
        <v>443</v>
      </c>
      <c r="E1368" t="s">
        <v>1601</v>
      </c>
      <c r="F1368" t="s">
        <v>1803</v>
      </c>
      <c r="G1368" s="4">
        <v>2</v>
      </c>
      <c r="H1368">
        <f>Sales_Fact__2[[#This Row],[Unit_Price]]*Sales_Fact__2[[#This Row],[Quantity]]</f>
        <v>541.32000000000005</v>
      </c>
      <c r="I1368" s="9">
        <v>270.66000000000003</v>
      </c>
      <c r="J1368" s="9">
        <f>Sales_Fact__2[[#This Row],[Unit_Price]]*Sales_Fact__2[[#This Row],[Quantity]]</f>
        <v>541.32000000000005</v>
      </c>
      <c r="K1368">
        <v>0.1</v>
      </c>
      <c r="L1368" t="s">
        <v>1828</v>
      </c>
      <c r="M1368" s="9">
        <v>487.18799999999999</v>
      </c>
    </row>
    <row r="1369" spans="1:13" x14ac:dyDescent="0.35">
      <c r="A1369" t="s">
        <v>3192</v>
      </c>
      <c r="B1369">
        <f t="shared" si="21"/>
        <v>2025</v>
      </c>
      <c r="C1369" s="8">
        <v>45914</v>
      </c>
      <c r="D1369" t="s">
        <v>944</v>
      </c>
      <c r="E1369" t="s">
        <v>1593</v>
      </c>
      <c r="F1369" t="s">
        <v>1806</v>
      </c>
      <c r="G1369" s="4">
        <v>3</v>
      </c>
      <c r="H1369">
        <f>Sales_Fact__2[[#This Row],[Unit_Price]]*Sales_Fact__2[[#This Row],[Quantity]]</f>
        <v>1120.0500000000002</v>
      </c>
      <c r="I1369" s="9">
        <v>373.35</v>
      </c>
      <c r="J1369" s="9">
        <f>Sales_Fact__2[[#This Row],[Unit_Price]]*Sales_Fact__2[[#This Row],[Quantity]]</f>
        <v>1120.0500000000002</v>
      </c>
      <c r="K1369">
        <v>0.2</v>
      </c>
      <c r="L1369" t="s">
        <v>1828</v>
      </c>
      <c r="M1369" s="9">
        <v>896.04000000000019</v>
      </c>
    </row>
    <row r="1370" spans="1:13" x14ac:dyDescent="0.35">
      <c r="A1370" t="s">
        <v>3193</v>
      </c>
      <c r="B1370">
        <f t="shared" si="21"/>
        <v>2024</v>
      </c>
      <c r="C1370" s="8">
        <v>45432</v>
      </c>
      <c r="D1370" t="s">
        <v>144</v>
      </c>
      <c r="E1370" t="s">
        <v>1665</v>
      </c>
      <c r="F1370" t="s">
        <v>1791</v>
      </c>
      <c r="G1370" s="4">
        <v>2</v>
      </c>
      <c r="H1370">
        <f>Sales_Fact__2[[#This Row],[Unit_Price]]*Sales_Fact__2[[#This Row],[Quantity]]</f>
        <v>47.16</v>
      </c>
      <c r="I1370" s="9">
        <v>23.58</v>
      </c>
      <c r="J1370" s="9">
        <f>Sales_Fact__2[[#This Row],[Unit_Price]]*Sales_Fact__2[[#This Row],[Quantity]]</f>
        <v>47.16</v>
      </c>
      <c r="K1370">
        <v>0.02</v>
      </c>
      <c r="L1370" t="s">
        <v>1825</v>
      </c>
      <c r="M1370" s="9">
        <v>46.216799999999999</v>
      </c>
    </row>
    <row r="1371" spans="1:13" x14ac:dyDescent="0.35">
      <c r="A1371" t="s">
        <v>3194</v>
      </c>
      <c r="B1371">
        <f t="shared" si="21"/>
        <v>2025</v>
      </c>
      <c r="C1371" s="8">
        <v>45798</v>
      </c>
      <c r="D1371" t="s">
        <v>32</v>
      </c>
      <c r="E1371" t="s">
        <v>1617</v>
      </c>
      <c r="F1371" t="s">
        <v>1778</v>
      </c>
      <c r="G1371" s="4">
        <v>4</v>
      </c>
      <c r="H1371">
        <f>Sales_Fact__2[[#This Row],[Unit_Price]]*Sales_Fact__2[[#This Row],[Quantity]]</f>
        <v>742.68</v>
      </c>
      <c r="I1371" s="9">
        <v>185.67</v>
      </c>
      <c r="J1371" s="9">
        <f>Sales_Fact__2[[#This Row],[Unit_Price]]*Sales_Fact__2[[#This Row],[Quantity]]</f>
        <v>742.68</v>
      </c>
      <c r="K1371">
        <v>0.21</v>
      </c>
      <c r="L1371" t="s">
        <v>1825</v>
      </c>
      <c r="M1371" s="9">
        <v>586.71719999999993</v>
      </c>
    </row>
    <row r="1372" spans="1:13" x14ac:dyDescent="0.35">
      <c r="A1372" t="s">
        <v>3195</v>
      </c>
      <c r="B1372">
        <f t="shared" si="21"/>
        <v>2024</v>
      </c>
      <c r="C1372" s="8">
        <v>45396</v>
      </c>
      <c r="D1372" t="s">
        <v>416</v>
      </c>
      <c r="E1372" t="s">
        <v>1583</v>
      </c>
      <c r="F1372" t="s">
        <v>1796</v>
      </c>
      <c r="G1372" s="4">
        <v>3</v>
      </c>
      <c r="H1372">
        <f>Sales_Fact__2[[#This Row],[Unit_Price]]*Sales_Fact__2[[#This Row],[Quantity]]</f>
        <v>2786.2200000000003</v>
      </c>
      <c r="I1372" s="9">
        <v>928.74</v>
      </c>
      <c r="J1372" s="9">
        <f>Sales_Fact__2[[#This Row],[Unit_Price]]*Sales_Fact__2[[#This Row],[Quantity]]</f>
        <v>2786.2200000000003</v>
      </c>
      <c r="K1372">
        <v>0.27</v>
      </c>
      <c r="L1372" t="s">
        <v>1825</v>
      </c>
      <c r="M1372" s="9">
        <v>2033.9405999999999</v>
      </c>
    </row>
    <row r="1373" spans="1:13" x14ac:dyDescent="0.35">
      <c r="A1373" t="s">
        <v>3196</v>
      </c>
      <c r="B1373">
        <f t="shared" si="21"/>
        <v>2023</v>
      </c>
      <c r="C1373" s="8">
        <v>45235</v>
      </c>
      <c r="D1373" t="s">
        <v>121</v>
      </c>
      <c r="E1373" t="s">
        <v>1715</v>
      </c>
      <c r="F1373" t="s">
        <v>1772</v>
      </c>
      <c r="G1373" s="4">
        <v>3</v>
      </c>
      <c r="H1373">
        <f>Sales_Fact__2[[#This Row],[Unit_Price]]*Sales_Fact__2[[#This Row],[Quantity]]</f>
        <v>2770.14</v>
      </c>
      <c r="I1373" s="9">
        <v>923.38</v>
      </c>
      <c r="J1373" s="9">
        <f>Sales_Fact__2[[#This Row],[Unit_Price]]*Sales_Fact__2[[#This Row],[Quantity]]</f>
        <v>2770.14</v>
      </c>
      <c r="K1373">
        <v>7.0000000000000007E-2</v>
      </c>
      <c r="L1373" t="s">
        <v>1828</v>
      </c>
      <c r="M1373" s="9">
        <v>2576.2302</v>
      </c>
    </row>
    <row r="1374" spans="1:13" x14ac:dyDescent="0.35">
      <c r="A1374" t="s">
        <v>3197</v>
      </c>
      <c r="B1374">
        <f t="shared" si="21"/>
        <v>2024</v>
      </c>
      <c r="C1374" s="8">
        <v>45499</v>
      </c>
      <c r="D1374" t="s">
        <v>1424</v>
      </c>
      <c r="E1374" t="s">
        <v>1552</v>
      </c>
      <c r="F1374" t="s">
        <v>1785</v>
      </c>
      <c r="G1374" s="4">
        <v>2</v>
      </c>
      <c r="H1374">
        <f>Sales_Fact__2[[#This Row],[Unit_Price]]*Sales_Fact__2[[#This Row],[Quantity]]</f>
        <v>818.52</v>
      </c>
      <c r="I1374" s="9">
        <v>409.26</v>
      </c>
      <c r="J1374" s="9">
        <f>Sales_Fact__2[[#This Row],[Unit_Price]]*Sales_Fact__2[[#This Row],[Quantity]]</f>
        <v>818.52</v>
      </c>
      <c r="K1374">
        <v>0.1</v>
      </c>
      <c r="L1374" t="s">
        <v>1825</v>
      </c>
      <c r="M1374" s="9">
        <v>736.66800000000001</v>
      </c>
    </row>
    <row r="1375" spans="1:13" x14ac:dyDescent="0.35">
      <c r="A1375" t="s">
        <v>3198</v>
      </c>
      <c r="B1375">
        <f t="shared" si="21"/>
        <v>2023</v>
      </c>
      <c r="C1375" s="8">
        <v>45272</v>
      </c>
      <c r="D1375" t="s">
        <v>811</v>
      </c>
      <c r="E1375" t="s">
        <v>1593</v>
      </c>
      <c r="F1375" t="s">
        <v>1778</v>
      </c>
      <c r="G1375" s="4">
        <v>2</v>
      </c>
      <c r="H1375">
        <f>Sales_Fact__2[[#This Row],[Unit_Price]]*Sales_Fact__2[[#This Row],[Quantity]]</f>
        <v>1216.92</v>
      </c>
      <c r="I1375" s="9">
        <v>608.46</v>
      </c>
      <c r="J1375" s="9">
        <f>Sales_Fact__2[[#This Row],[Unit_Price]]*Sales_Fact__2[[#This Row],[Quantity]]</f>
        <v>1216.92</v>
      </c>
      <c r="K1375">
        <v>0.16</v>
      </c>
      <c r="L1375" t="s">
        <v>1823</v>
      </c>
      <c r="M1375" s="9">
        <v>1022.2128</v>
      </c>
    </row>
    <row r="1376" spans="1:13" x14ac:dyDescent="0.35">
      <c r="A1376" t="s">
        <v>3199</v>
      </c>
      <c r="B1376">
        <f t="shared" si="21"/>
        <v>2025</v>
      </c>
      <c r="C1376" s="8">
        <v>45785</v>
      </c>
      <c r="D1376" t="s">
        <v>689</v>
      </c>
      <c r="E1376" t="s">
        <v>1631</v>
      </c>
      <c r="F1376" t="s">
        <v>1812</v>
      </c>
      <c r="G1376" s="4">
        <v>4</v>
      </c>
      <c r="H1376">
        <f>Sales_Fact__2[[#This Row],[Unit_Price]]*Sales_Fact__2[[#This Row],[Quantity]]</f>
        <v>601.91999999999996</v>
      </c>
      <c r="I1376" s="9">
        <v>150.47999999999999</v>
      </c>
      <c r="J1376" s="9">
        <f>Sales_Fact__2[[#This Row],[Unit_Price]]*Sales_Fact__2[[#This Row],[Quantity]]</f>
        <v>601.91999999999996</v>
      </c>
      <c r="K1376">
        <v>0.09</v>
      </c>
      <c r="L1376" t="s">
        <v>1823</v>
      </c>
      <c r="M1376" s="9">
        <v>547.74720000000002</v>
      </c>
    </row>
    <row r="1377" spans="1:13" x14ac:dyDescent="0.35">
      <c r="A1377" t="s">
        <v>3200</v>
      </c>
      <c r="B1377">
        <f t="shared" si="21"/>
        <v>2024</v>
      </c>
      <c r="C1377" s="8">
        <v>45534</v>
      </c>
      <c r="D1377" t="s">
        <v>784</v>
      </c>
      <c r="E1377" t="s">
        <v>1683</v>
      </c>
      <c r="F1377" t="s">
        <v>1798</v>
      </c>
      <c r="G1377" s="4">
        <v>4</v>
      </c>
      <c r="H1377">
        <f>Sales_Fact__2[[#This Row],[Unit_Price]]*Sales_Fact__2[[#This Row],[Quantity]]</f>
        <v>829.64</v>
      </c>
      <c r="I1377" s="9">
        <v>207.41</v>
      </c>
      <c r="J1377" s="9">
        <f>Sales_Fact__2[[#This Row],[Unit_Price]]*Sales_Fact__2[[#This Row],[Quantity]]</f>
        <v>829.64</v>
      </c>
      <c r="K1377">
        <v>0.02</v>
      </c>
      <c r="L1377" t="s">
        <v>1823</v>
      </c>
      <c r="M1377" s="9">
        <v>813.04719999999998</v>
      </c>
    </row>
    <row r="1378" spans="1:13" x14ac:dyDescent="0.35">
      <c r="A1378" t="s">
        <v>3201</v>
      </c>
      <c r="B1378">
        <f t="shared" si="21"/>
        <v>2025</v>
      </c>
      <c r="C1378" s="8">
        <v>45803</v>
      </c>
      <c r="D1378" t="s">
        <v>570</v>
      </c>
      <c r="E1378" t="s">
        <v>1569</v>
      </c>
      <c r="F1378" t="s">
        <v>1775</v>
      </c>
      <c r="G1378" s="4">
        <v>1</v>
      </c>
      <c r="H1378">
        <f>Sales_Fact__2[[#This Row],[Unit_Price]]*Sales_Fact__2[[#This Row],[Quantity]]</f>
        <v>56.59</v>
      </c>
      <c r="I1378" s="9">
        <v>56.59</v>
      </c>
      <c r="J1378" s="9">
        <f>Sales_Fact__2[[#This Row],[Unit_Price]]*Sales_Fact__2[[#This Row],[Quantity]]</f>
        <v>56.59</v>
      </c>
      <c r="K1378">
        <v>0.15</v>
      </c>
      <c r="L1378" t="s">
        <v>1825</v>
      </c>
      <c r="M1378" s="9">
        <v>48.101500000000001</v>
      </c>
    </row>
    <row r="1379" spans="1:13" x14ac:dyDescent="0.35">
      <c r="A1379" t="s">
        <v>3202</v>
      </c>
      <c r="B1379">
        <f t="shared" si="21"/>
        <v>2025</v>
      </c>
      <c r="C1379" s="8">
        <v>45667</v>
      </c>
      <c r="D1379" t="s">
        <v>1259</v>
      </c>
      <c r="E1379" t="s">
        <v>1625</v>
      </c>
      <c r="F1379" t="s">
        <v>1768</v>
      </c>
      <c r="G1379" s="4">
        <v>4</v>
      </c>
      <c r="H1379">
        <f>Sales_Fact__2[[#This Row],[Unit_Price]]*Sales_Fact__2[[#This Row],[Quantity]]</f>
        <v>3981.6</v>
      </c>
      <c r="I1379" s="9">
        <v>995.4</v>
      </c>
      <c r="J1379" s="9">
        <f>Sales_Fact__2[[#This Row],[Unit_Price]]*Sales_Fact__2[[#This Row],[Quantity]]</f>
        <v>3981.6</v>
      </c>
      <c r="K1379">
        <v>0.27</v>
      </c>
      <c r="L1379" t="s">
        <v>1823</v>
      </c>
      <c r="M1379" s="9">
        <v>2906.5680000000002</v>
      </c>
    </row>
    <row r="1380" spans="1:13" x14ac:dyDescent="0.35">
      <c r="A1380" t="s">
        <v>3203</v>
      </c>
      <c r="B1380">
        <f t="shared" si="21"/>
        <v>2024</v>
      </c>
      <c r="C1380" s="8">
        <v>45656</v>
      </c>
      <c r="D1380" t="s">
        <v>237</v>
      </c>
      <c r="E1380" t="s">
        <v>1641</v>
      </c>
      <c r="F1380" t="s">
        <v>1793</v>
      </c>
      <c r="G1380" s="4">
        <v>2</v>
      </c>
      <c r="H1380">
        <f>Sales_Fact__2[[#This Row],[Unit_Price]]*Sales_Fact__2[[#This Row],[Quantity]]</f>
        <v>1182.6600000000001</v>
      </c>
      <c r="I1380" s="9">
        <v>591.33000000000004</v>
      </c>
      <c r="J1380" s="9">
        <f>Sales_Fact__2[[#This Row],[Unit_Price]]*Sales_Fact__2[[#This Row],[Quantity]]</f>
        <v>1182.6600000000001</v>
      </c>
      <c r="K1380">
        <v>0.24</v>
      </c>
      <c r="L1380" t="s">
        <v>1823</v>
      </c>
      <c r="M1380" s="9">
        <v>898.8216000000001</v>
      </c>
    </row>
    <row r="1381" spans="1:13" x14ac:dyDescent="0.35">
      <c r="A1381" t="s">
        <v>3204</v>
      </c>
      <c r="B1381">
        <f t="shared" si="21"/>
        <v>2025</v>
      </c>
      <c r="C1381" s="8">
        <v>45869</v>
      </c>
      <c r="D1381" t="s">
        <v>1180</v>
      </c>
      <c r="E1381" t="s">
        <v>1643</v>
      </c>
      <c r="F1381" t="s">
        <v>1806</v>
      </c>
      <c r="G1381" s="4">
        <v>2</v>
      </c>
      <c r="H1381">
        <f>Sales_Fact__2[[#This Row],[Unit_Price]]*Sales_Fact__2[[#This Row],[Quantity]]</f>
        <v>409.78</v>
      </c>
      <c r="I1381" s="9">
        <v>204.89</v>
      </c>
      <c r="J1381" s="9">
        <f>Sales_Fact__2[[#This Row],[Unit_Price]]*Sales_Fact__2[[#This Row],[Quantity]]</f>
        <v>409.78</v>
      </c>
      <c r="K1381">
        <v>0.24</v>
      </c>
      <c r="L1381" t="s">
        <v>1823</v>
      </c>
      <c r="M1381" s="9">
        <v>311.43279999999999</v>
      </c>
    </row>
    <row r="1382" spans="1:13" x14ac:dyDescent="0.35">
      <c r="A1382" t="s">
        <v>3205</v>
      </c>
      <c r="B1382">
        <f t="shared" si="21"/>
        <v>2024</v>
      </c>
      <c r="C1382" s="8">
        <v>45549</v>
      </c>
      <c r="D1382" t="s">
        <v>324</v>
      </c>
      <c r="E1382" t="s">
        <v>1677</v>
      </c>
      <c r="F1382" t="s">
        <v>1798</v>
      </c>
      <c r="G1382" s="4">
        <v>2</v>
      </c>
      <c r="H1382">
        <f>Sales_Fact__2[[#This Row],[Unit_Price]]*Sales_Fact__2[[#This Row],[Quantity]]</f>
        <v>1092.82</v>
      </c>
      <c r="I1382" s="9">
        <v>546.41</v>
      </c>
      <c r="J1382" s="9">
        <f>Sales_Fact__2[[#This Row],[Unit_Price]]*Sales_Fact__2[[#This Row],[Quantity]]</f>
        <v>1092.82</v>
      </c>
      <c r="K1382">
        <v>0.08</v>
      </c>
      <c r="L1382" t="s">
        <v>1828</v>
      </c>
      <c r="M1382" s="9">
        <v>1005.3944</v>
      </c>
    </row>
    <row r="1383" spans="1:13" x14ac:dyDescent="0.35">
      <c r="A1383" t="s">
        <v>3206</v>
      </c>
      <c r="B1383">
        <f t="shared" si="21"/>
        <v>2024</v>
      </c>
      <c r="C1383" s="8">
        <v>45409</v>
      </c>
      <c r="D1383" t="s">
        <v>210</v>
      </c>
      <c r="E1383" t="s">
        <v>1583</v>
      </c>
      <c r="F1383" t="s">
        <v>1793</v>
      </c>
      <c r="G1383" s="4">
        <v>4</v>
      </c>
      <c r="H1383">
        <f>Sales_Fact__2[[#This Row],[Unit_Price]]*Sales_Fact__2[[#This Row],[Quantity]]</f>
        <v>1821.96</v>
      </c>
      <c r="I1383" s="9">
        <v>455.49</v>
      </c>
      <c r="J1383" s="9">
        <f>Sales_Fact__2[[#This Row],[Unit_Price]]*Sales_Fact__2[[#This Row],[Quantity]]</f>
        <v>1821.96</v>
      </c>
      <c r="K1383">
        <v>0.17</v>
      </c>
      <c r="L1383" t="s">
        <v>1823</v>
      </c>
      <c r="M1383" s="9">
        <v>1512.2267999999999</v>
      </c>
    </row>
    <row r="1384" spans="1:13" x14ac:dyDescent="0.35">
      <c r="A1384" t="s">
        <v>3207</v>
      </c>
      <c r="B1384">
        <f t="shared" si="21"/>
        <v>2024</v>
      </c>
      <c r="C1384" s="8">
        <v>45374</v>
      </c>
      <c r="D1384" t="s">
        <v>1309</v>
      </c>
      <c r="E1384" t="s">
        <v>1567</v>
      </c>
      <c r="F1384" t="s">
        <v>1803</v>
      </c>
      <c r="G1384" s="4">
        <v>2</v>
      </c>
      <c r="H1384">
        <f>Sales_Fact__2[[#This Row],[Unit_Price]]*Sales_Fact__2[[#This Row],[Quantity]]</f>
        <v>1400.54</v>
      </c>
      <c r="I1384" s="9">
        <v>700.27</v>
      </c>
      <c r="J1384" s="9">
        <f>Sales_Fact__2[[#This Row],[Unit_Price]]*Sales_Fact__2[[#This Row],[Quantity]]</f>
        <v>1400.54</v>
      </c>
      <c r="K1384">
        <v>0.16</v>
      </c>
      <c r="L1384" t="s">
        <v>1823</v>
      </c>
      <c r="M1384" s="9">
        <v>1176.4536000000001</v>
      </c>
    </row>
    <row r="1385" spans="1:13" x14ac:dyDescent="0.35">
      <c r="A1385" t="s">
        <v>3208</v>
      </c>
      <c r="B1385">
        <f t="shared" si="21"/>
        <v>2023</v>
      </c>
      <c r="C1385" s="8">
        <v>45282</v>
      </c>
      <c r="D1385" t="s">
        <v>1082</v>
      </c>
      <c r="E1385" t="s">
        <v>1711</v>
      </c>
      <c r="F1385" t="s">
        <v>1806</v>
      </c>
      <c r="G1385" s="4">
        <v>2</v>
      </c>
      <c r="H1385">
        <f>Sales_Fact__2[[#This Row],[Unit_Price]]*Sales_Fact__2[[#This Row],[Quantity]]</f>
        <v>320.42</v>
      </c>
      <c r="I1385" s="9">
        <v>160.21</v>
      </c>
      <c r="J1385" s="9">
        <f>Sales_Fact__2[[#This Row],[Unit_Price]]*Sales_Fact__2[[#This Row],[Quantity]]</f>
        <v>320.42</v>
      </c>
      <c r="K1385">
        <v>0.09</v>
      </c>
      <c r="L1385" t="s">
        <v>1823</v>
      </c>
      <c r="M1385" s="9">
        <v>291.5822</v>
      </c>
    </row>
    <row r="1386" spans="1:13" x14ac:dyDescent="0.35">
      <c r="A1386" t="s">
        <v>3209</v>
      </c>
      <c r="B1386">
        <f t="shared" si="21"/>
        <v>2025</v>
      </c>
      <c r="C1386" s="8">
        <v>45742</v>
      </c>
      <c r="D1386" t="s">
        <v>127</v>
      </c>
      <c r="E1386" t="s">
        <v>1641</v>
      </c>
      <c r="F1386" t="s">
        <v>1791</v>
      </c>
      <c r="G1386" s="4">
        <v>1</v>
      </c>
      <c r="H1386">
        <f>Sales_Fact__2[[#This Row],[Unit_Price]]*Sales_Fact__2[[#This Row],[Quantity]]</f>
        <v>713.63</v>
      </c>
      <c r="I1386" s="9">
        <v>713.63</v>
      </c>
      <c r="J1386" s="9">
        <f>Sales_Fact__2[[#This Row],[Unit_Price]]*Sales_Fact__2[[#This Row],[Quantity]]</f>
        <v>713.63</v>
      </c>
      <c r="K1386">
        <v>0.28000000000000003</v>
      </c>
      <c r="L1386" t="s">
        <v>1828</v>
      </c>
      <c r="M1386" s="9">
        <v>513.81359999999995</v>
      </c>
    </row>
    <row r="1387" spans="1:13" x14ac:dyDescent="0.35">
      <c r="A1387" t="s">
        <v>3210</v>
      </c>
      <c r="B1387">
        <f t="shared" si="21"/>
        <v>2024</v>
      </c>
      <c r="C1387" s="8">
        <v>45447</v>
      </c>
      <c r="D1387" t="s">
        <v>731</v>
      </c>
      <c r="E1387" t="s">
        <v>1733</v>
      </c>
      <c r="F1387" t="s">
        <v>1778</v>
      </c>
      <c r="G1387" s="4">
        <v>2</v>
      </c>
      <c r="H1387">
        <f>Sales_Fact__2[[#This Row],[Unit_Price]]*Sales_Fact__2[[#This Row],[Quantity]]</f>
        <v>449.38</v>
      </c>
      <c r="I1387" s="9">
        <v>224.69</v>
      </c>
      <c r="J1387" s="9">
        <f>Sales_Fact__2[[#This Row],[Unit_Price]]*Sales_Fact__2[[#This Row],[Quantity]]</f>
        <v>449.38</v>
      </c>
      <c r="K1387">
        <v>0.2</v>
      </c>
      <c r="L1387" t="s">
        <v>1828</v>
      </c>
      <c r="M1387" s="9">
        <v>359.50400000000002</v>
      </c>
    </row>
    <row r="1388" spans="1:13" x14ac:dyDescent="0.35">
      <c r="A1388" t="s">
        <v>3211</v>
      </c>
      <c r="B1388">
        <f t="shared" si="21"/>
        <v>2025</v>
      </c>
      <c r="C1388" s="8">
        <v>45733</v>
      </c>
      <c r="D1388" t="s">
        <v>1399</v>
      </c>
      <c r="E1388" t="s">
        <v>1587</v>
      </c>
      <c r="F1388" t="s">
        <v>1798</v>
      </c>
      <c r="G1388" s="4">
        <v>2</v>
      </c>
      <c r="H1388">
        <f>Sales_Fact__2[[#This Row],[Unit_Price]]*Sales_Fact__2[[#This Row],[Quantity]]</f>
        <v>1481.14</v>
      </c>
      <c r="I1388" s="9">
        <v>740.57</v>
      </c>
      <c r="J1388" s="9">
        <f>Sales_Fact__2[[#This Row],[Unit_Price]]*Sales_Fact__2[[#This Row],[Quantity]]</f>
        <v>1481.14</v>
      </c>
      <c r="K1388">
        <v>0.06</v>
      </c>
      <c r="L1388" t="s">
        <v>1823</v>
      </c>
      <c r="M1388" s="9">
        <v>1392.2716</v>
      </c>
    </row>
    <row r="1389" spans="1:13" x14ac:dyDescent="0.35">
      <c r="A1389" t="s">
        <v>3212</v>
      </c>
      <c r="B1389">
        <f t="shared" si="21"/>
        <v>2024</v>
      </c>
      <c r="C1389" s="8">
        <v>45373</v>
      </c>
      <c r="D1389" t="s">
        <v>480</v>
      </c>
      <c r="E1389" t="s">
        <v>1569</v>
      </c>
      <c r="F1389" t="s">
        <v>1765</v>
      </c>
      <c r="G1389" s="4">
        <v>3</v>
      </c>
      <c r="H1389">
        <f>Sales_Fact__2[[#This Row],[Unit_Price]]*Sales_Fact__2[[#This Row],[Quantity]]</f>
        <v>750.42</v>
      </c>
      <c r="I1389" s="9">
        <v>250.14</v>
      </c>
      <c r="J1389" s="9">
        <f>Sales_Fact__2[[#This Row],[Unit_Price]]*Sales_Fact__2[[#This Row],[Quantity]]</f>
        <v>750.42</v>
      </c>
      <c r="K1389">
        <v>0.23</v>
      </c>
      <c r="L1389" t="s">
        <v>1825</v>
      </c>
      <c r="M1389" s="9">
        <v>577.82339999999999</v>
      </c>
    </row>
    <row r="1390" spans="1:13" x14ac:dyDescent="0.35">
      <c r="A1390" t="s">
        <v>3213</v>
      </c>
      <c r="B1390">
        <f t="shared" si="21"/>
        <v>2024</v>
      </c>
      <c r="C1390" s="8">
        <v>45655</v>
      </c>
      <c r="D1390" t="s">
        <v>89</v>
      </c>
      <c r="E1390" t="s">
        <v>1743</v>
      </c>
      <c r="F1390" t="s">
        <v>1812</v>
      </c>
      <c r="G1390" s="4">
        <v>3</v>
      </c>
      <c r="H1390">
        <f>Sales_Fact__2[[#This Row],[Unit_Price]]*Sales_Fact__2[[#This Row],[Quantity]]</f>
        <v>104.91</v>
      </c>
      <c r="I1390" s="9">
        <v>34.97</v>
      </c>
      <c r="J1390" s="9">
        <f>Sales_Fact__2[[#This Row],[Unit_Price]]*Sales_Fact__2[[#This Row],[Quantity]]</f>
        <v>104.91</v>
      </c>
      <c r="K1390">
        <v>0.01</v>
      </c>
      <c r="L1390" t="s">
        <v>1823</v>
      </c>
      <c r="M1390" s="9">
        <v>103.8609</v>
      </c>
    </row>
    <row r="1391" spans="1:13" x14ac:dyDescent="0.35">
      <c r="A1391" t="s">
        <v>3214</v>
      </c>
      <c r="B1391">
        <f t="shared" si="21"/>
        <v>2025</v>
      </c>
      <c r="C1391" s="8">
        <v>45868</v>
      </c>
      <c r="D1391" t="s">
        <v>959</v>
      </c>
      <c r="E1391" t="s">
        <v>1631</v>
      </c>
      <c r="F1391" t="s">
        <v>1803</v>
      </c>
      <c r="G1391" s="4">
        <v>1</v>
      </c>
      <c r="H1391">
        <f>Sales_Fact__2[[#This Row],[Unit_Price]]*Sales_Fact__2[[#This Row],[Quantity]]</f>
        <v>653.91</v>
      </c>
      <c r="I1391" s="9">
        <v>653.91</v>
      </c>
      <c r="J1391" s="9">
        <f>Sales_Fact__2[[#This Row],[Unit_Price]]*Sales_Fact__2[[#This Row],[Quantity]]</f>
        <v>653.91</v>
      </c>
      <c r="K1391">
        <v>0.3</v>
      </c>
      <c r="L1391" t="s">
        <v>1825</v>
      </c>
      <c r="M1391" s="9">
        <v>457.73700000000002</v>
      </c>
    </row>
    <row r="1392" spans="1:13" x14ac:dyDescent="0.35">
      <c r="A1392" t="s">
        <v>3215</v>
      </c>
      <c r="B1392">
        <f t="shared" si="21"/>
        <v>2024</v>
      </c>
      <c r="C1392" s="8">
        <v>45338</v>
      </c>
      <c r="D1392" t="s">
        <v>1135</v>
      </c>
      <c r="E1392" t="s">
        <v>1679</v>
      </c>
      <c r="F1392" t="s">
        <v>1765</v>
      </c>
      <c r="G1392" s="4">
        <v>1</v>
      </c>
      <c r="H1392">
        <f>Sales_Fact__2[[#This Row],[Unit_Price]]*Sales_Fact__2[[#This Row],[Quantity]]</f>
        <v>997.87</v>
      </c>
      <c r="I1392" s="9">
        <v>997.87</v>
      </c>
      <c r="J1392" s="9">
        <f>Sales_Fact__2[[#This Row],[Unit_Price]]*Sales_Fact__2[[#This Row],[Quantity]]</f>
        <v>997.87</v>
      </c>
      <c r="K1392">
        <v>0.24</v>
      </c>
      <c r="L1392" t="s">
        <v>1823</v>
      </c>
      <c r="M1392" s="9">
        <v>758.38120000000004</v>
      </c>
    </row>
    <row r="1393" spans="1:13" x14ac:dyDescent="0.35">
      <c r="A1393" t="s">
        <v>3216</v>
      </c>
      <c r="B1393">
        <f t="shared" si="21"/>
        <v>2024</v>
      </c>
      <c r="C1393" s="8">
        <v>45349</v>
      </c>
      <c r="D1393" t="s">
        <v>677</v>
      </c>
      <c r="E1393" t="s">
        <v>1725</v>
      </c>
      <c r="F1393" t="s">
        <v>1798</v>
      </c>
      <c r="G1393" s="4">
        <v>1</v>
      </c>
      <c r="H1393">
        <f>Sales_Fact__2[[#This Row],[Unit_Price]]*Sales_Fact__2[[#This Row],[Quantity]]</f>
        <v>174.27</v>
      </c>
      <c r="I1393" s="9">
        <v>174.27</v>
      </c>
      <c r="J1393" s="9">
        <f>Sales_Fact__2[[#This Row],[Unit_Price]]*Sales_Fact__2[[#This Row],[Quantity]]</f>
        <v>174.27</v>
      </c>
      <c r="K1393">
        <v>0.27</v>
      </c>
      <c r="L1393" t="s">
        <v>1828</v>
      </c>
      <c r="M1393" s="9">
        <v>127.2171</v>
      </c>
    </row>
    <row r="1394" spans="1:13" x14ac:dyDescent="0.35">
      <c r="A1394" t="s">
        <v>3217</v>
      </c>
      <c r="B1394">
        <f t="shared" si="21"/>
        <v>2024</v>
      </c>
      <c r="C1394" s="8">
        <v>45368</v>
      </c>
      <c r="D1394" t="s">
        <v>401</v>
      </c>
      <c r="E1394" t="s">
        <v>1645</v>
      </c>
      <c r="F1394" t="s">
        <v>1778</v>
      </c>
      <c r="G1394" s="4">
        <v>3</v>
      </c>
      <c r="H1394">
        <f>Sales_Fact__2[[#This Row],[Unit_Price]]*Sales_Fact__2[[#This Row],[Quantity]]</f>
        <v>2542.3200000000002</v>
      </c>
      <c r="I1394" s="9">
        <v>847.44</v>
      </c>
      <c r="J1394" s="9">
        <f>Sales_Fact__2[[#This Row],[Unit_Price]]*Sales_Fact__2[[#This Row],[Quantity]]</f>
        <v>2542.3200000000002</v>
      </c>
      <c r="K1394">
        <v>0.17</v>
      </c>
      <c r="L1394" t="s">
        <v>1823</v>
      </c>
      <c r="M1394" s="9">
        <v>2110.1255999999998</v>
      </c>
    </row>
    <row r="1395" spans="1:13" x14ac:dyDescent="0.35">
      <c r="A1395" t="s">
        <v>3218</v>
      </c>
      <c r="B1395">
        <f t="shared" si="21"/>
        <v>2023</v>
      </c>
      <c r="C1395" s="8">
        <v>45243</v>
      </c>
      <c r="D1395" t="s">
        <v>1327</v>
      </c>
      <c r="E1395" t="s">
        <v>1548</v>
      </c>
      <c r="F1395" t="s">
        <v>1760</v>
      </c>
      <c r="G1395" s="4">
        <v>1</v>
      </c>
      <c r="H1395">
        <f>Sales_Fact__2[[#This Row],[Unit_Price]]*Sales_Fact__2[[#This Row],[Quantity]]</f>
        <v>493.45</v>
      </c>
      <c r="I1395" s="9">
        <v>493.45</v>
      </c>
      <c r="J1395" s="9">
        <f>Sales_Fact__2[[#This Row],[Unit_Price]]*Sales_Fact__2[[#This Row],[Quantity]]</f>
        <v>493.45</v>
      </c>
      <c r="K1395">
        <v>0.09</v>
      </c>
      <c r="L1395" t="s">
        <v>1823</v>
      </c>
      <c r="M1395" s="9">
        <v>449.03949999999998</v>
      </c>
    </row>
    <row r="1396" spans="1:13" x14ac:dyDescent="0.35">
      <c r="A1396" t="s">
        <v>3219</v>
      </c>
      <c r="B1396">
        <f t="shared" si="21"/>
        <v>2024</v>
      </c>
      <c r="C1396" s="8">
        <v>45577</v>
      </c>
      <c r="D1396" t="s">
        <v>745</v>
      </c>
      <c r="E1396" t="s">
        <v>1671</v>
      </c>
      <c r="F1396" t="s">
        <v>1760</v>
      </c>
      <c r="G1396" s="4">
        <v>4</v>
      </c>
      <c r="H1396">
        <f>Sales_Fact__2[[#This Row],[Unit_Price]]*Sales_Fact__2[[#This Row],[Quantity]]</f>
        <v>446.64</v>
      </c>
      <c r="I1396" s="9">
        <v>111.66</v>
      </c>
      <c r="J1396" s="9">
        <f>Sales_Fact__2[[#This Row],[Unit_Price]]*Sales_Fact__2[[#This Row],[Quantity]]</f>
        <v>446.64</v>
      </c>
      <c r="K1396">
        <v>0.14000000000000001</v>
      </c>
      <c r="L1396" t="s">
        <v>1823</v>
      </c>
      <c r="M1396" s="9">
        <v>384.11040000000003</v>
      </c>
    </row>
    <row r="1397" spans="1:13" x14ac:dyDescent="0.35">
      <c r="A1397" t="s">
        <v>3220</v>
      </c>
      <c r="B1397">
        <f t="shared" si="21"/>
        <v>2024</v>
      </c>
      <c r="C1397" s="8">
        <v>45343</v>
      </c>
      <c r="D1397" t="s">
        <v>883</v>
      </c>
      <c r="E1397" t="s">
        <v>1727</v>
      </c>
      <c r="F1397" t="s">
        <v>1791</v>
      </c>
      <c r="G1397" s="4">
        <v>1</v>
      </c>
      <c r="H1397">
        <f>Sales_Fact__2[[#This Row],[Unit_Price]]*Sales_Fact__2[[#This Row],[Quantity]]</f>
        <v>413.65</v>
      </c>
      <c r="I1397" s="9">
        <v>413.65</v>
      </c>
      <c r="J1397" s="9">
        <f>Sales_Fact__2[[#This Row],[Unit_Price]]*Sales_Fact__2[[#This Row],[Quantity]]</f>
        <v>413.65</v>
      </c>
      <c r="K1397">
        <v>0.1</v>
      </c>
      <c r="L1397" t="s">
        <v>1828</v>
      </c>
      <c r="M1397" s="9">
        <v>372.28500000000003</v>
      </c>
    </row>
    <row r="1398" spans="1:13" x14ac:dyDescent="0.35">
      <c r="A1398" t="s">
        <v>3221</v>
      </c>
      <c r="B1398">
        <f t="shared" si="21"/>
        <v>2025</v>
      </c>
      <c r="C1398" s="8">
        <v>45744</v>
      </c>
      <c r="D1398" t="s">
        <v>1463</v>
      </c>
      <c r="E1398" t="s">
        <v>1725</v>
      </c>
      <c r="F1398" t="s">
        <v>1785</v>
      </c>
      <c r="G1398" s="4">
        <v>1</v>
      </c>
      <c r="H1398">
        <f>Sales_Fact__2[[#This Row],[Unit_Price]]*Sales_Fact__2[[#This Row],[Quantity]]</f>
        <v>317.14999999999998</v>
      </c>
      <c r="I1398" s="9">
        <v>317.14999999999998</v>
      </c>
      <c r="J1398" s="9">
        <f>Sales_Fact__2[[#This Row],[Unit_Price]]*Sales_Fact__2[[#This Row],[Quantity]]</f>
        <v>317.14999999999998</v>
      </c>
      <c r="K1398">
        <v>0.24</v>
      </c>
      <c r="L1398" t="s">
        <v>1828</v>
      </c>
      <c r="M1398" s="9">
        <v>241.03399999999999</v>
      </c>
    </row>
    <row r="1399" spans="1:13" x14ac:dyDescent="0.35">
      <c r="A1399" t="s">
        <v>3222</v>
      </c>
      <c r="B1399">
        <f t="shared" si="21"/>
        <v>2025</v>
      </c>
      <c r="C1399" s="8">
        <v>45873</v>
      </c>
      <c r="D1399" t="s">
        <v>1123</v>
      </c>
      <c r="E1399" t="s">
        <v>1723</v>
      </c>
      <c r="F1399" t="s">
        <v>1756</v>
      </c>
      <c r="G1399" s="4">
        <v>3</v>
      </c>
      <c r="H1399">
        <f>Sales_Fact__2[[#This Row],[Unit_Price]]*Sales_Fact__2[[#This Row],[Quantity]]</f>
        <v>1928.8200000000002</v>
      </c>
      <c r="I1399" s="9">
        <v>642.94000000000005</v>
      </c>
      <c r="J1399" s="9">
        <f>Sales_Fact__2[[#This Row],[Unit_Price]]*Sales_Fact__2[[#This Row],[Quantity]]</f>
        <v>1928.8200000000002</v>
      </c>
      <c r="K1399">
        <v>0.05</v>
      </c>
      <c r="L1399" t="s">
        <v>1828</v>
      </c>
      <c r="M1399" s="9">
        <v>1832.3789999999999</v>
      </c>
    </row>
    <row r="1400" spans="1:13" x14ac:dyDescent="0.35">
      <c r="A1400" t="s">
        <v>3223</v>
      </c>
      <c r="B1400">
        <f t="shared" si="21"/>
        <v>2024</v>
      </c>
      <c r="C1400" s="8">
        <v>45601</v>
      </c>
      <c r="D1400" t="s">
        <v>454</v>
      </c>
      <c r="E1400" t="s">
        <v>1661</v>
      </c>
      <c r="F1400" t="s">
        <v>1788</v>
      </c>
      <c r="G1400" s="4">
        <v>4</v>
      </c>
      <c r="H1400">
        <f>Sales_Fact__2[[#This Row],[Unit_Price]]*Sales_Fact__2[[#This Row],[Quantity]]</f>
        <v>2238.36</v>
      </c>
      <c r="I1400" s="9">
        <v>559.59</v>
      </c>
      <c r="J1400" s="9">
        <f>Sales_Fact__2[[#This Row],[Unit_Price]]*Sales_Fact__2[[#This Row],[Quantity]]</f>
        <v>2238.36</v>
      </c>
      <c r="K1400">
        <v>0.19</v>
      </c>
      <c r="L1400" t="s">
        <v>1828</v>
      </c>
      <c r="M1400" s="9">
        <v>1813.0716</v>
      </c>
    </row>
    <row r="1401" spans="1:13" x14ac:dyDescent="0.35">
      <c r="A1401" t="s">
        <v>3224</v>
      </c>
      <c r="B1401">
        <f t="shared" si="21"/>
        <v>2024</v>
      </c>
      <c r="C1401" s="8">
        <v>45458</v>
      </c>
      <c r="D1401" t="s">
        <v>398</v>
      </c>
      <c r="E1401" t="s">
        <v>1605</v>
      </c>
      <c r="F1401" t="s">
        <v>1809</v>
      </c>
      <c r="G1401" s="4">
        <v>1</v>
      </c>
      <c r="H1401">
        <f>Sales_Fact__2[[#This Row],[Unit_Price]]*Sales_Fact__2[[#This Row],[Quantity]]</f>
        <v>758.54</v>
      </c>
      <c r="I1401" s="9">
        <v>758.54</v>
      </c>
      <c r="J1401" s="9">
        <f>Sales_Fact__2[[#This Row],[Unit_Price]]*Sales_Fact__2[[#This Row],[Quantity]]</f>
        <v>758.54</v>
      </c>
      <c r="K1401">
        <v>0.28999999999999998</v>
      </c>
      <c r="L1401" t="s">
        <v>1825</v>
      </c>
      <c r="M1401" s="9">
        <v>538.5634</v>
      </c>
    </row>
    <row r="1402" spans="1:13" x14ac:dyDescent="0.35">
      <c r="A1402" t="s">
        <v>3225</v>
      </c>
      <c r="B1402">
        <f t="shared" si="21"/>
        <v>2024</v>
      </c>
      <c r="C1402" s="8">
        <v>45649</v>
      </c>
      <c r="D1402" t="s">
        <v>1424</v>
      </c>
      <c r="E1402" t="s">
        <v>1707</v>
      </c>
      <c r="F1402" t="s">
        <v>1800</v>
      </c>
      <c r="G1402" s="4">
        <v>4</v>
      </c>
      <c r="H1402">
        <f>Sales_Fact__2[[#This Row],[Unit_Price]]*Sales_Fact__2[[#This Row],[Quantity]]</f>
        <v>2575.84</v>
      </c>
      <c r="I1402" s="9">
        <v>643.96</v>
      </c>
      <c r="J1402" s="9">
        <f>Sales_Fact__2[[#This Row],[Unit_Price]]*Sales_Fact__2[[#This Row],[Quantity]]</f>
        <v>2575.84</v>
      </c>
      <c r="K1402">
        <v>0.16</v>
      </c>
      <c r="L1402" t="s">
        <v>1825</v>
      </c>
      <c r="M1402" s="9">
        <v>2163.7055999999998</v>
      </c>
    </row>
    <row r="1403" spans="1:13" x14ac:dyDescent="0.35">
      <c r="A1403" t="s">
        <v>3226</v>
      </c>
      <c r="B1403">
        <f t="shared" si="21"/>
        <v>2024</v>
      </c>
      <c r="C1403" s="8">
        <v>45653</v>
      </c>
      <c r="D1403" t="s">
        <v>778</v>
      </c>
      <c r="E1403" t="s">
        <v>1595</v>
      </c>
      <c r="F1403" t="s">
        <v>1785</v>
      </c>
      <c r="G1403" s="4">
        <v>1</v>
      </c>
      <c r="H1403">
        <f>Sales_Fact__2[[#This Row],[Unit_Price]]*Sales_Fact__2[[#This Row],[Quantity]]</f>
        <v>882.73</v>
      </c>
      <c r="I1403" s="9">
        <v>882.73</v>
      </c>
      <c r="J1403" s="9">
        <f>Sales_Fact__2[[#This Row],[Unit_Price]]*Sales_Fact__2[[#This Row],[Quantity]]</f>
        <v>882.73</v>
      </c>
      <c r="K1403">
        <v>0.1</v>
      </c>
      <c r="L1403" t="s">
        <v>1823</v>
      </c>
      <c r="M1403" s="9">
        <v>794.45699999999999</v>
      </c>
    </row>
    <row r="1404" spans="1:13" x14ac:dyDescent="0.35">
      <c r="A1404" t="s">
        <v>3227</v>
      </c>
      <c r="B1404">
        <f t="shared" si="21"/>
        <v>2024</v>
      </c>
      <c r="C1404" s="8">
        <v>45378</v>
      </c>
      <c r="D1404" t="s">
        <v>1022</v>
      </c>
      <c r="E1404" t="s">
        <v>1729</v>
      </c>
      <c r="F1404" t="s">
        <v>1812</v>
      </c>
      <c r="G1404" s="4">
        <v>2</v>
      </c>
      <c r="H1404">
        <f>Sales_Fact__2[[#This Row],[Unit_Price]]*Sales_Fact__2[[#This Row],[Quantity]]</f>
        <v>1200.06</v>
      </c>
      <c r="I1404" s="9">
        <v>600.03</v>
      </c>
      <c r="J1404" s="9">
        <f>Sales_Fact__2[[#This Row],[Unit_Price]]*Sales_Fact__2[[#This Row],[Quantity]]</f>
        <v>1200.06</v>
      </c>
      <c r="K1404">
        <v>0.26</v>
      </c>
      <c r="L1404" t="s">
        <v>1825</v>
      </c>
      <c r="M1404" s="9">
        <v>888.0444</v>
      </c>
    </row>
    <row r="1405" spans="1:13" x14ac:dyDescent="0.35">
      <c r="A1405" t="s">
        <v>3228</v>
      </c>
      <c r="B1405">
        <f t="shared" si="21"/>
        <v>2024</v>
      </c>
      <c r="C1405" s="8">
        <v>45638</v>
      </c>
      <c r="D1405" t="s">
        <v>525</v>
      </c>
      <c r="E1405" t="s">
        <v>1655</v>
      </c>
      <c r="F1405" t="s">
        <v>1772</v>
      </c>
      <c r="G1405" s="4">
        <v>2</v>
      </c>
      <c r="H1405">
        <f>Sales_Fact__2[[#This Row],[Unit_Price]]*Sales_Fact__2[[#This Row],[Quantity]]</f>
        <v>1257.6600000000001</v>
      </c>
      <c r="I1405" s="9">
        <v>628.83000000000004</v>
      </c>
      <c r="J1405" s="9">
        <f>Sales_Fact__2[[#This Row],[Unit_Price]]*Sales_Fact__2[[#This Row],[Quantity]]</f>
        <v>1257.6600000000001</v>
      </c>
      <c r="K1405">
        <v>7.0000000000000007E-2</v>
      </c>
      <c r="L1405" t="s">
        <v>1825</v>
      </c>
      <c r="M1405" s="9">
        <v>1169.6238000000001</v>
      </c>
    </row>
    <row r="1406" spans="1:13" x14ac:dyDescent="0.35">
      <c r="A1406" t="s">
        <v>3229</v>
      </c>
      <c r="B1406">
        <f t="shared" si="21"/>
        <v>2023</v>
      </c>
      <c r="C1406" s="8">
        <v>45277</v>
      </c>
      <c r="D1406" t="s">
        <v>578</v>
      </c>
      <c r="E1406" t="s">
        <v>1709</v>
      </c>
      <c r="F1406" t="s">
        <v>1785</v>
      </c>
      <c r="G1406" s="4">
        <v>3</v>
      </c>
      <c r="H1406">
        <f>Sales_Fact__2[[#This Row],[Unit_Price]]*Sales_Fact__2[[#This Row],[Quantity]]</f>
        <v>341.61</v>
      </c>
      <c r="I1406" s="9">
        <v>113.87</v>
      </c>
      <c r="J1406" s="9">
        <f>Sales_Fact__2[[#This Row],[Unit_Price]]*Sales_Fact__2[[#This Row],[Quantity]]</f>
        <v>341.61</v>
      </c>
      <c r="K1406">
        <v>0.21</v>
      </c>
      <c r="L1406" t="s">
        <v>1828</v>
      </c>
      <c r="M1406" s="9">
        <v>269.87189999999998</v>
      </c>
    </row>
    <row r="1407" spans="1:13" x14ac:dyDescent="0.35">
      <c r="A1407" t="s">
        <v>3230</v>
      </c>
      <c r="B1407">
        <f t="shared" si="21"/>
        <v>2024</v>
      </c>
      <c r="C1407" s="8">
        <v>45351</v>
      </c>
      <c r="D1407" t="s">
        <v>1297</v>
      </c>
      <c r="E1407" t="s">
        <v>1691</v>
      </c>
      <c r="F1407" t="s">
        <v>1778</v>
      </c>
      <c r="G1407" s="4">
        <v>4</v>
      </c>
      <c r="H1407">
        <f>Sales_Fact__2[[#This Row],[Unit_Price]]*Sales_Fact__2[[#This Row],[Quantity]]</f>
        <v>1128.28</v>
      </c>
      <c r="I1407" s="9">
        <v>282.07</v>
      </c>
      <c r="J1407" s="9">
        <f>Sales_Fact__2[[#This Row],[Unit_Price]]*Sales_Fact__2[[#This Row],[Quantity]]</f>
        <v>1128.28</v>
      </c>
      <c r="K1407">
        <v>0.18</v>
      </c>
      <c r="L1407" t="s">
        <v>1825</v>
      </c>
      <c r="M1407" s="9">
        <v>925.18960000000004</v>
      </c>
    </row>
    <row r="1408" spans="1:13" x14ac:dyDescent="0.35">
      <c r="A1408" t="s">
        <v>3231</v>
      </c>
      <c r="B1408">
        <f t="shared" si="21"/>
        <v>2023</v>
      </c>
      <c r="C1408" s="8">
        <v>45290</v>
      </c>
      <c r="D1408" t="s">
        <v>522</v>
      </c>
      <c r="E1408" t="s">
        <v>1655</v>
      </c>
      <c r="F1408" t="s">
        <v>1775</v>
      </c>
      <c r="G1408" s="4">
        <v>3</v>
      </c>
      <c r="H1408">
        <f>Sales_Fact__2[[#This Row],[Unit_Price]]*Sales_Fact__2[[#This Row],[Quantity]]</f>
        <v>2030.31</v>
      </c>
      <c r="I1408" s="9">
        <v>676.77</v>
      </c>
      <c r="J1408" s="9">
        <f>Sales_Fact__2[[#This Row],[Unit_Price]]*Sales_Fact__2[[#This Row],[Quantity]]</f>
        <v>2030.31</v>
      </c>
      <c r="K1408">
        <v>0.17</v>
      </c>
      <c r="L1408" t="s">
        <v>1825</v>
      </c>
      <c r="M1408" s="9">
        <v>1685.1573000000001</v>
      </c>
    </row>
    <row r="1409" spans="1:13" x14ac:dyDescent="0.35">
      <c r="A1409" t="s">
        <v>3232</v>
      </c>
      <c r="B1409">
        <f t="shared" si="21"/>
        <v>2024</v>
      </c>
      <c r="C1409" s="8">
        <v>45638</v>
      </c>
      <c r="D1409" t="s">
        <v>712</v>
      </c>
      <c r="E1409" t="s">
        <v>1559</v>
      </c>
      <c r="F1409" t="s">
        <v>1803</v>
      </c>
      <c r="G1409" s="4">
        <v>2</v>
      </c>
      <c r="H1409">
        <f>Sales_Fact__2[[#This Row],[Unit_Price]]*Sales_Fact__2[[#This Row],[Quantity]]</f>
        <v>725.4</v>
      </c>
      <c r="I1409" s="9">
        <v>362.7</v>
      </c>
      <c r="J1409" s="9">
        <f>Sales_Fact__2[[#This Row],[Unit_Price]]*Sales_Fact__2[[#This Row],[Quantity]]</f>
        <v>725.4</v>
      </c>
      <c r="K1409">
        <v>0.09</v>
      </c>
      <c r="L1409" t="s">
        <v>1823</v>
      </c>
      <c r="M1409" s="9">
        <v>660.11400000000003</v>
      </c>
    </row>
    <row r="1410" spans="1:13" x14ac:dyDescent="0.35">
      <c r="A1410" t="s">
        <v>3233</v>
      </c>
      <c r="B1410">
        <f t="shared" ref="B1410:B1473" si="22">YEAR(C1410)</f>
        <v>2025</v>
      </c>
      <c r="C1410" s="8">
        <v>45679</v>
      </c>
      <c r="D1410" t="s">
        <v>460</v>
      </c>
      <c r="E1410" t="s">
        <v>1573</v>
      </c>
      <c r="F1410" t="s">
        <v>1760</v>
      </c>
      <c r="G1410" s="4">
        <v>1</v>
      </c>
      <c r="H1410">
        <f>Sales_Fact__2[[#This Row],[Unit_Price]]*Sales_Fact__2[[#This Row],[Quantity]]</f>
        <v>908.5</v>
      </c>
      <c r="I1410" s="9">
        <v>908.5</v>
      </c>
      <c r="J1410" s="9">
        <f>Sales_Fact__2[[#This Row],[Unit_Price]]*Sales_Fact__2[[#This Row],[Quantity]]</f>
        <v>908.5</v>
      </c>
      <c r="K1410">
        <v>0.2</v>
      </c>
      <c r="L1410" t="s">
        <v>1828</v>
      </c>
      <c r="M1410" s="9">
        <v>726.8</v>
      </c>
    </row>
    <row r="1411" spans="1:13" x14ac:dyDescent="0.35">
      <c r="A1411" t="s">
        <v>3234</v>
      </c>
      <c r="B1411">
        <f t="shared" si="22"/>
        <v>2024</v>
      </c>
      <c r="C1411" s="8">
        <v>45296</v>
      </c>
      <c r="D1411" t="s">
        <v>246</v>
      </c>
      <c r="E1411" t="s">
        <v>1597</v>
      </c>
      <c r="F1411" t="s">
        <v>1800</v>
      </c>
      <c r="G1411" s="4">
        <v>2</v>
      </c>
      <c r="H1411">
        <f>Sales_Fact__2[[#This Row],[Unit_Price]]*Sales_Fact__2[[#This Row],[Quantity]]</f>
        <v>1590.74</v>
      </c>
      <c r="I1411" s="9">
        <v>795.37</v>
      </c>
      <c r="J1411" s="9">
        <f>Sales_Fact__2[[#This Row],[Unit_Price]]*Sales_Fact__2[[#This Row],[Quantity]]</f>
        <v>1590.74</v>
      </c>
      <c r="K1411">
        <v>0.2</v>
      </c>
      <c r="L1411" t="s">
        <v>1828</v>
      </c>
      <c r="M1411" s="9">
        <v>1272.5920000000001</v>
      </c>
    </row>
    <row r="1412" spans="1:13" x14ac:dyDescent="0.35">
      <c r="A1412" t="s">
        <v>3235</v>
      </c>
      <c r="B1412">
        <f t="shared" si="22"/>
        <v>2025</v>
      </c>
      <c r="C1412" s="8">
        <v>45760</v>
      </c>
      <c r="D1412" t="s">
        <v>486</v>
      </c>
      <c r="E1412" t="s">
        <v>1617</v>
      </c>
      <c r="F1412" t="s">
        <v>1768</v>
      </c>
      <c r="G1412" s="4">
        <v>2</v>
      </c>
      <c r="H1412">
        <f>Sales_Fact__2[[#This Row],[Unit_Price]]*Sales_Fact__2[[#This Row],[Quantity]]</f>
        <v>653.70000000000005</v>
      </c>
      <c r="I1412" s="9">
        <v>326.85000000000002</v>
      </c>
      <c r="J1412" s="9">
        <f>Sales_Fact__2[[#This Row],[Unit_Price]]*Sales_Fact__2[[#This Row],[Quantity]]</f>
        <v>653.70000000000005</v>
      </c>
      <c r="K1412">
        <v>0.17</v>
      </c>
      <c r="L1412" t="s">
        <v>1828</v>
      </c>
      <c r="M1412" s="9">
        <v>542.57100000000003</v>
      </c>
    </row>
    <row r="1413" spans="1:13" x14ac:dyDescent="0.35">
      <c r="A1413" t="s">
        <v>3236</v>
      </c>
      <c r="B1413">
        <f t="shared" si="22"/>
        <v>2024</v>
      </c>
      <c r="C1413" s="8">
        <v>45603</v>
      </c>
      <c r="D1413" t="s">
        <v>1097</v>
      </c>
      <c r="E1413" t="s">
        <v>1659</v>
      </c>
      <c r="F1413" t="s">
        <v>1798</v>
      </c>
      <c r="G1413" s="4">
        <v>3</v>
      </c>
      <c r="H1413">
        <f>Sales_Fact__2[[#This Row],[Unit_Price]]*Sales_Fact__2[[#This Row],[Quantity]]</f>
        <v>508.29</v>
      </c>
      <c r="I1413" s="9">
        <v>169.43</v>
      </c>
      <c r="J1413" s="9">
        <f>Sales_Fact__2[[#This Row],[Unit_Price]]*Sales_Fact__2[[#This Row],[Quantity]]</f>
        <v>508.29</v>
      </c>
      <c r="K1413">
        <v>0.19</v>
      </c>
      <c r="L1413" t="s">
        <v>1823</v>
      </c>
      <c r="M1413" s="9">
        <v>411.71490000000006</v>
      </c>
    </row>
    <row r="1414" spans="1:13" x14ac:dyDescent="0.35">
      <c r="A1414" t="s">
        <v>3237</v>
      </c>
      <c r="B1414">
        <f t="shared" si="22"/>
        <v>2024</v>
      </c>
      <c r="C1414" s="8">
        <v>45413</v>
      </c>
      <c r="D1414" t="s">
        <v>543</v>
      </c>
      <c r="E1414" t="s">
        <v>1713</v>
      </c>
      <c r="F1414" t="s">
        <v>1775</v>
      </c>
      <c r="G1414" s="4">
        <v>1</v>
      </c>
      <c r="H1414">
        <f>Sales_Fact__2[[#This Row],[Unit_Price]]*Sales_Fact__2[[#This Row],[Quantity]]</f>
        <v>254.47</v>
      </c>
      <c r="I1414" s="9">
        <v>254.47</v>
      </c>
      <c r="J1414" s="9">
        <f>Sales_Fact__2[[#This Row],[Unit_Price]]*Sales_Fact__2[[#This Row],[Quantity]]</f>
        <v>254.47</v>
      </c>
      <c r="K1414">
        <v>0.1</v>
      </c>
      <c r="L1414" t="s">
        <v>1823</v>
      </c>
      <c r="M1414" s="9">
        <v>229.023</v>
      </c>
    </row>
    <row r="1415" spans="1:13" x14ac:dyDescent="0.35">
      <c r="A1415" t="s">
        <v>3238</v>
      </c>
      <c r="B1415">
        <f t="shared" si="22"/>
        <v>2024</v>
      </c>
      <c r="C1415" s="8">
        <v>45506</v>
      </c>
      <c r="D1415" t="s">
        <v>1297</v>
      </c>
      <c r="E1415" t="s">
        <v>1597</v>
      </c>
      <c r="F1415" t="s">
        <v>1803</v>
      </c>
      <c r="G1415" s="4">
        <v>4</v>
      </c>
      <c r="H1415">
        <f>Sales_Fact__2[[#This Row],[Unit_Price]]*Sales_Fact__2[[#This Row],[Quantity]]</f>
        <v>2510.92</v>
      </c>
      <c r="I1415" s="9">
        <v>627.73</v>
      </c>
      <c r="J1415" s="9">
        <f>Sales_Fact__2[[#This Row],[Unit_Price]]*Sales_Fact__2[[#This Row],[Quantity]]</f>
        <v>2510.92</v>
      </c>
      <c r="K1415">
        <v>0.11</v>
      </c>
      <c r="L1415" t="s">
        <v>1828</v>
      </c>
      <c r="M1415" s="9">
        <v>2234.7188000000001</v>
      </c>
    </row>
    <row r="1416" spans="1:13" x14ac:dyDescent="0.35">
      <c r="A1416" t="s">
        <v>3239</v>
      </c>
      <c r="B1416">
        <f t="shared" si="22"/>
        <v>2024</v>
      </c>
      <c r="C1416" s="8">
        <v>45394</v>
      </c>
      <c r="D1416" t="s">
        <v>1159</v>
      </c>
      <c r="E1416" t="s">
        <v>1609</v>
      </c>
      <c r="F1416" t="s">
        <v>1812</v>
      </c>
      <c r="G1416" s="4">
        <v>4</v>
      </c>
      <c r="H1416">
        <f>Sales_Fact__2[[#This Row],[Unit_Price]]*Sales_Fact__2[[#This Row],[Quantity]]</f>
        <v>1309</v>
      </c>
      <c r="I1416" s="9">
        <v>327.25</v>
      </c>
      <c r="J1416" s="9">
        <f>Sales_Fact__2[[#This Row],[Unit_Price]]*Sales_Fact__2[[#This Row],[Quantity]]</f>
        <v>1309</v>
      </c>
      <c r="K1416">
        <v>0.13</v>
      </c>
      <c r="L1416" t="s">
        <v>1828</v>
      </c>
      <c r="M1416" s="9">
        <v>1138.83</v>
      </c>
    </row>
    <row r="1417" spans="1:13" x14ac:dyDescent="0.35">
      <c r="A1417" t="s">
        <v>3240</v>
      </c>
      <c r="B1417">
        <f t="shared" si="22"/>
        <v>2025</v>
      </c>
      <c r="C1417" s="8">
        <v>45755</v>
      </c>
      <c r="D1417" t="s">
        <v>489</v>
      </c>
      <c r="E1417" t="s">
        <v>1665</v>
      </c>
      <c r="F1417" t="s">
        <v>1791</v>
      </c>
      <c r="G1417" s="4">
        <v>4</v>
      </c>
      <c r="H1417">
        <f>Sales_Fact__2[[#This Row],[Unit_Price]]*Sales_Fact__2[[#This Row],[Quantity]]</f>
        <v>2045.72</v>
      </c>
      <c r="I1417" s="9">
        <v>511.43</v>
      </c>
      <c r="J1417" s="9">
        <f>Sales_Fact__2[[#This Row],[Unit_Price]]*Sales_Fact__2[[#This Row],[Quantity]]</f>
        <v>2045.72</v>
      </c>
      <c r="K1417">
        <v>0.18</v>
      </c>
      <c r="L1417" t="s">
        <v>1828</v>
      </c>
      <c r="M1417" s="9">
        <v>1677.4903999999999</v>
      </c>
    </row>
    <row r="1418" spans="1:13" x14ac:dyDescent="0.35">
      <c r="A1418" t="s">
        <v>3241</v>
      </c>
      <c r="B1418">
        <f t="shared" si="22"/>
        <v>2024</v>
      </c>
      <c r="C1418" s="8">
        <v>45473</v>
      </c>
      <c r="D1418" t="s">
        <v>549</v>
      </c>
      <c r="E1418" t="s">
        <v>1673</v>
      </c>
      <c r="F1418" t="s">
        <v>1806</v>
      </c>
      <c r="G1418" s="4">
        <v>4</v>
      </c>
      <c r="H1418">
        <f>Sales_Fact__2[[#This Row],[Unit_Price]]*Sales_Fact__2[[#This Row],[Quantity]]</f>
        <v>778.68</v>
      </c>
      <c r="I1418" s="9">
        <v>194.67</v>
      </c>
      <c r="J1418" s="9">
        <f>Sales_Fact__2[[#This Row],[Unit_Price]]*Sales_Fact__2[[#This Row],[Quantity]]</f>
        <v>778.68</v>
      </c>
      <c r="K1418">
        <v>0.23</v>
      </c>
      <c r="L1418" t="s">
        <v>1825</v>
      </c>
      <c r="M1418" s="9">
        <v>599.58359999999993</v>
      </c>
    </row>
    <row r="1419" spans="1:13" x14ac:dyDescent="0.35">
      <c r="A1419" t="s">
        <v>3242</v>
      </c>
      <c r="B1419">
        <f t="shared" si="22"/>
        <v>2024</v>
      </c>
      <c r="C1419" s="8">
        <v>45304</v>
      </c>
      <c r="D1419" t="s">
        <v>220</v>
      </c>
      <c r="E1419" t="s">
        <v>1593</v>
      </c>
      <c r="F1419" t="s">
        <v>1756</v>
      </c>
      <c r="G1419" s="4">
        <v>2</v>
      </c>
      <c r="H1419">
        <f>Sales_Fact__2[[#This Row],[Unit_Price]]*Sales_Fact__2[[#This Row],[Quantity]]</f>
        <v>109.02</v>
      </c>
      <c r="I1419" s="9">
        <v>54.51</v>
      </c>
      <c r="J1419" s="9">
        <f>Sales_Fact__2[[#This Row],[Unit_Price]]*Sales_Fact__2[[#This Row],[Quantity]]</f>
        <v>109.02</v>
      </c>
      <c r="K1419">
        <v>7.0000000000000007E-2</v>
      </c>
      <c r="L1419" t="s">
        <v>1823</v>
      </c>
      <c r="M1419" s="9">
        <v>101.3886</v>
      </c>
    </row>
    <row r="1420" spans="1:13" x14ac:dyDescent="0.35">
      <c r="A1420" t="s">
        <v>3243</v>
      </c>
      <c r="B1420">
        <f t="shared" si="22"/>
        <v>2024</v>
      </c>
      <c r="C1420" s="8">
        <v>45557</v>
      </c>
      <c r="D1420" t="s">
        <v>277</v>
      </c>
      <c r="E1420" t="s">
        <v>1671</v>
      </c>
      <c r="F1420" t="s">
        <v>1791</v>
      </c>
      <c r="G1420" s="4">
        <v>4</v>
      </c>
      <c r="H1420">
        <f>Sales_Fact__2[[#This Row],[Unit_Price]]*Sales_Fact__2[[#This Row],[Quantity]]</f>
        <v>3856</v>
      </c>
      <c r="I1420" s="9">
        <v>964</v>
      </c>
      <c r="J1420" s="9">
        <f>Sales_Fact__2[[#This Row],[Unit_Price]]*Sales_Fact__2[[#This Row],[Quantity]]</f>
        <v>3856</v>
      </c>
      <c r="K1420">
        <v>0.14000000000000001</v>
      </c>
      <c r="L1420" t="s">
        <v>1825</v>
      </c>
      <c r="M1420" s="9">
        <v>3316.16</v>
      </c>
    </row>
    <row r="1421" spans="1:13" x14ac:dyDescent="0.35">
      <c r="A1421" t="s">
        <v>3244</v>
      </c>
      <c r="B1421">
        <f t="shared" si="22"/>
        <v>2024</v>
      </c>
      <c r="C1421" s="8">
        <v>45527</v>
      </c>
      <c r="D1421" t="s">
        <v>157</v>
      </c>
      <c r="E1421" t="s">
        <v>1725</v>
      </c>
      <c r="F1421" t="s">
        <v>1768</v>
      </c>
      <c r="G1421" s="4">
        <v>1</v>
      </c>
      <c r="H1421">
        <f>Sales_Fact__2[[#This Row],[Unit_Price]]*Sales_Fact__2[[#This Row],[Quantity]]</f>
        <v>170.12</v>
      </c>
      <c r="I1421" s="9">
        <v>170.12</v>
      </c>
      <c r="J1421" s="9">
        <f>Sales_Fact__2[[#This Row],[Unit_Price]]*Sales_Fact__2[[#This Row],[Quantity]]</f>
        <v>170.12</v>
      </c>
      <c r="K1421">
        <v>0.26</v>
      </c>
      <c r="L1421" t="s">
        <v>1825</v>
      </c>
      <c r="M1421" s="9">
        <v>125.8888</v>
      </c>
    </row>
    <row r="1422" spans="1:13" x14ac:dyDescent="0.35">
      <c r="A1422" t="s">
        <v>3245</v>
      </c>
      <c r="B1422">
        <f t="shared" si="22"/>
        <v>2025</v>
      </c>
      <c r="C1422" s="8">
        <v>45875</v>
      </c>
      <c r="D1422" t="s">
        <v>510</v>
      </c>
      <c r="E1422" t="s">
        <v>1653</v>
      </c>
      <c r="F1422" t="s">
        <v>1812</v>
      </c>
      <c r="G1422" s="4">
        <v>2</v>
      </c>
      <c r="H1422">
        <f>Sales_Fact__2[[#This Row],[Unit_Price]]*Sales_Fact__2[[#This Row],[Quantity]]</f>
        <v>1329</v>
      </c>
      <c r="I1422" s="9">
        <v>664.5</v>
      </c>
      <c r="J1422" s="9">
        <f>Sales_Fact__2[[#This Row],[Unit_Price]]*Sales_Fact__2[[#This Row],[Quantity]]</f>
        <v>1329</v>
      </c>
      <c r="K1422">
        <v>0.23</v>
      </c>
      <c r="L1422" t="s">
        <v>1823</v>
      </c>
      <c r="M1422" s="9">
        <v>1023.33</v>
      </c>
    </row>
    <row r="1423" spans="1:13" x14ac:dyDescent="0.35">
      <c r="A1423" t="s">
        <v>3246</v>
      </c>
      <c r="B1423">
        <f t="shared" si="22"/>
        <v>2025</v>
      </c>
      <c r="C1423" s="8">
        <v>45936</v>
      </c>
      <c r="D1423" t="s">
        <v>1159</v>
      </c>
      <c r="E1423" t="s">
        <v>1637</v>
      </c>
      <c r="F1423" t="s">
        <v>1788</v>
      </c>
      <c r="G1423" s="4">
        <v>4</v>
      </c>
      <c r="H1423">
        <f>Sales_Fact__2[[#This Row],[Unit_Price]]*Sales_Fact__2[[#This Row],[Quantity]]</f>
        <v>2230.04</v>
      </c>
      <c r="I1423" s="9">
        <v>557.51</v>
      </c>
      <c r="J1423" s="9">
        <f>Sales_Fact__2[[#This Row],[Unit_Price]]*Sales_Fact__2[[#This Row],[Quantity]]</f>
        <v>2230.04</v>
      </c>
      <c r="K1423">
        <v>0.11</v>
      </c>
      <c r="L1423" t="s">
        <v>1823</v>
      </c>
      <c r="M1423" s="9">
        <v>1984.7356</v>
      </c>
    </row>
    <row r="1424" spans="1:13" x14ac:dyDescent="0.35">
      <c r="A1424" t="s">
        <v>3247</v>
      </c>
      <c r="B1424">
        <f t="shared" si="22"/>
        <v>2025</v>
      </c>
      <c r="C1424" s="8">
        <v>45807</v>
      </c>
      <c r="D1424" t="s">
        <v>1237</v>
      </c>
      <c r="E1424" t="s">
        <v>1727</v>
      </c>
      <c r="F1424" t="s">
        <v>1756</v>
      </c>
      <c r="G1424" s="4">
        <v>2</v>
      </c>
      <c r="H1424">
        <f>Sales_Fact__2[[#This Row],[Unit_Price]]*Sales_Fact__2[[#This Row],[Quantity]]</f>
        <v>820</v>
      </c>
      <c r="I1424" s="9">
        <v>410</v>
      </c>
      <c r="J1424" s="9">
        <f>Sales_Fact__2[[#This Row],[Unit_Price]]*Sales_Fact__2[[#This Row],[Quantity]]</f>
        <v>820</v>
      </c>
      <c r="K1424">
        <v>0.13</v>
      </c>
      <c r="L1424" t="s">
        <v>1828</v>
      </c>
      <c r="M1424" s="9">
        <v>713.4</v>
      </c>
    </row>
    <row r="1425" spans="1:13" x14ac:dyDescent="0.35">
      <c r="A1425" t="s">
        <v>3248</v>
      </c>
      <c r="B1425">
        <f t="shared" si="22"/>
        <v>2024</v>
      </c>
      <c r="C1425" s="8">
        <v>45473</v>
      </c>
      <c r="D1425" t="s">
        <v>965</v>
      </c>
      <c r="E1425" t="s">
        <v>1713</v>
      </c>
      <c r="F1425" t="s">
        <v>1772</v>
      </c>
      <c r="G1425" s="4">
        <v>2</v>
      </c>
      <c r="H1425">
        <f>Sales_Fact__2[[#This Row],[Unit_Price]]*Sales_Fact__2[[#This Row],[Quantity]]</f>
        <v>1759.86</v>
      </c>
      <c r="I1425" s="9">
        <v>879.93</v>
      </c>
      <c r="J1425" s="9">
        <f>Sales_Fact__2[[#This Row],[Unit_Price]]*Sales_Fact__2[[#This Row],[Quantity]]</f>
        <v>1759.86</v>
      </c>
      <c r="K1425">
        <v>0.28999999999999998</v>
      </c>
      <c r="L1425" t="s">
        <v>1828</v>
      </c>
      <c r="M1425" s="9">
        <v>1249.5006000000001</v>
      </c>
    </row>
    <row r="1426" spans="1:13" x14ac:dyDescent="0.35">
      <c r="A1426" t="s">
        <v>3249</v>
      </c>
      <c r="B1426">
        <f t="shared" si="22"/>
        <v>2025</v>
      </c>
      <c r="C1426" s="8">
        <v>45664</v>
      </c>
      <c r="D1426" t="s">
        <v>40</v>
      </c>
      <c r="E1426" t="s">
        <v>1573</v>
      </c>
      <c r="F1426" t="s">
        <v>1809</v>
      </c>
      <c r="G1426" s="4">
        <v>1</v>
      </c>
      <c r="H1426">
        <f>Sales_Fact__2[[#This Row],[Unit_Price]]*Sales_Fact__2[[#This Row],[Quantity]]</f>
        <v>350.58</v>
      </c>
      <c r="I1426" s="9">
        <v>350.58</v>
      </c>
      <c r="J1426" s="9">
        <f>Sales_Fact__2[[#This Row],[Unit_Price]]*Sales_Fact__2[[#This Row],[Quantity]]</f>
        <v>350.58</v>
      </c>
      <c r="K1426">
        <v>0.03</v>
      </c>
      <c r="L1426" t="s">
        <v>1828</v>
      </c>
      <c r="M1426" s="9">
        <v>340.06259999999997</v>
      </c>
    </row>
    <row r="1427" spans="1:13" x14ac:dyDescent="0.35">
      <c r="A1427" t="s">
        <v>3250</v>
      </c>
      <c r="B1427">
        <f t="shared" si="22"/>
        <v>2024</v>
      </c>
      <c r="C1427" s="8">
        <v>45633</v>
      </c>
      <c r="D1427" t="s">
        <v>1097</v>
      </c>
      <c r="E1427" t="s">
        <v>1663</v>
      </c>
      <c r="F1427" t="s">
        <v>1765</v>
      </c>
      <c r="G1427" s="4">
        <v>4</v>
      </c>
      <c r="H1427">
        <f>Sales_Fact__2[[#This Row],[Unit_Price]]*Sales_Fact__2[[#This Row],[Quantity]]</f>
        <v>1394.32</v>
      </c>
      <c r="I1427" s="9">
        <v>348.58</v>
      </c>
      <c r="J1427" s="9">
        <f>Sales_Fact__2[[#This Row],[Unit_Price]]*Sales_Fact__2[[#This Row],[Quantity]]</f>
        <v>1394.32</v>
      </c>
      <c r="K1427">
        <v>0.16</v>
      </c>
      <c r="L1427" t="s">
        <v>1823</v>
      </c>
      <c r="M1427" s="9">
        <v>1171.2288000000001</v>
      </c>
    </row>
    <row r="1428" spans="1:13" x14ac:dyDescent="0.35">
      <c r="A1428" t="s">
        <v>3251</v>
      </c>
      <c r="B1428">
        <f t="shared" si="22"/>
        <v>2024</v>
      </c>
      <c r="C1428" s="8">
        <v>45548</v>
      </c>
      <c r="D1428" t="s">
        <v>1416</v>
      </c>
      <c r="E1428" t="s">
        <v>1597</v>
      </c>
      <c r="F1428" t="s">
        <v>1765</v>
      </c>
      <c r="G1428" s="4">
        <v>3</v>
      </c>
      <c r="H1428">
        <f>Sales_Fact__2[[#This Row],[Unit_Price]]*Sales_Fact__2[[#This Row],[Quantity]]</f>
        <v>742.98</v>
      </c>
      <c r="I1428" s="9">
        <v>247.66</v>
      </c>
      <c r="J1428" s="9">
        <f>Sales_Fact__2[[#This Row],[Unit_Price]]*Sales_Fact__2[[#This Row],[Quantity]]</f>
        <v>742.98</v>
      </c>
      <c r="K1428">
        <v>0.02</v>
      </c>
      <c r="L1428" t="s">
        <v>1828</v>
      </c>
      <c r="M1428" s="9">
        <v>728.12040000000002</v>
      </c>
    </row>
    <row r="1429" spans="1:13" x14ac:dyDescent="0.35">
      <c r="A1429" t="s">
        <v>3252</v>
      </c>
      <c r="B1429">
        <f t="shared" si="22"/>
        <v>2023</v>
      </c>
      <c r="C1429" s="8">
        <v>45244</v>
      </c>
      <c r="D1429" t="s">
        <v>1210</v>
      </c>
      <c r="E1429" t="s">
        <v>1625</v>
      </c>
      <c r="F1429" t="s">
        <v>1800</v>
      </c>
      <c r="G1429" s="4">
        <v>3</v>
      </c>
      <c r="H1429">
        <f>Sales_Fact__2[[#This Row],[Unit_Price]]*Sales_Fact__2[[#This Row],[Quantity]]</f>
        <v>2508.81</v>
      </c>
      <c r="I1429" s="9">
        <v>836.27</v>
      </c>
      <c r="J1429" s="9">
        <f>Sales_Fact__2[[#This Row],[Unit_Price]]*Sales_Fact__2[[#This Row],[Quantity]]</f>
        <v>2508.81</v>
      </c>
      <c r="K1429">
        <v>0.16</v>
      </c>
      <c r="L1429" t="s">
        <v>1823</v>
      </c>
      <c r="M1429" s="9">
        <v>2107.4004</v>
      </c>
    </row>
    <row r="1430" spans="1:13" x14ac:dyDescent="0.35">
      <c r="A1430" t="s">
        <v>3253</v>
      </c>
      <c r="B1430">
        <f t="shared" si="22"/>
        <v>2025</v>
      </c>
      <c r="C1430" s="8">
        <v>45753</v>
      </c>
      <c r="D1430" t="s">
        <v>639</v>
      </c>
      <c r="E1430" t="s">
        <v>1575</v>
      </c>
      <c r="F1430" t="s">
        <v>1788</v>
      </c>
      <c r="G1430" s="4">
        <v>3</v>
      </c>
      <c r="H1430">
        <f>Sales_Fact__2[[#This Row],[Unit_Price]]*Sales_Fact__2[[#This Row],[Quantity]]</f>
        <v>2090.2200000000003</v>
      </c>
      <c r="I1430" s="9">
        <v>696.74</v>
      </c>
      <c r="J1430" s="9">
        <f>Sales_Fact__2[[#This Row],[Unit_Price]]*Sales_Fact__2[[#This Row],[Quantity]]</f>
        <v>2090.2200000000003</v>
      </c>
      <c r="K1430">
        <v>0.13</v>
      </c>
      <c r="L1430" t="s">
        <v>1828</v>
      </c>
      <c r="M1430" s="9">
        <v>1818.4914000000001</v>
      </c>
    </row>
    <row r="1431" spans="1:13" x14ac:dyDescent="0.35">
      <c r="A1431" t="s">
        <v>3254</v>
      </c>
      <c r="B1431">
        <f t="shared" si="22"/>
        <v>2025</v>
      </c>
      <c r="C1431" s="8">
        <v>45804</v>
      </c>
      <c r="D1431" t="s">
        <v>784</v>
      </c>
      <c r="E1431" t="s">
        <v>1735</v>
      </c>
      <c r="F1431" t="s">
        <v>1796</v>
      </c>
      <c r="G1431" s="4">
        <v>2</v>
      </c>
      <c r="H1431">
        <f>Sales_Fact__2[[#This Row],[Unit_Price]]*Sales_Fact__2[[#This Row],[Quantity]]</f>
        <v>1645.18</v>
      </c>
      <c r="I1431" s="9">
        <v>822.59</v>
      </c>
      <c r="J1431" s="9">
        <f>Sales_Fact__2[[#This Row],[Unit_Price]]*Sales_Fact__2[[#This Row],[Quantity]]</f>
        <v>1645.18</v>
      </c>
      <c r="K1431">
        <v>0.22</v>
      </c>
      <c r="L1431" t="s">
        <v>1825</v>
      </c>
      <c r="M1431" s="9">
        <v>1283.2403999999999</v>
      </c>
    </row>
    <row r="1432" spans="1:13" x14ac:dyDescent="0.35">
      <c r="A1432" t="s">
        <v>3255</v>
      </c>
      <c r="B1432">
        <f t="shared" si="22"/>
        <v>2023</v>
      </c>
      <c r="C1432" s="8">
        <v>45263</v>
      </c>
      <c r="D1432" t="s">
        <v>718</v>
      </c>
      <c r="E1432" t="s">
        <v>1705</v>
      </c>
      <c r="F1432" t="s">
        <v>1760</v>
      </c>
      <c r="G1432" s="4">
        <v>1</v>
      </c>
      <c r="H1432">
        <f>Sales_Fact__2[[#This Row],[Unit_Price]]*Sales_Fact__2[[#This Row],[Quantity]]</f>
        <v>462.23</v>
      </c>
      <c r="I1432" s="9">
        <v>462.23</v>
      </c>
      <c r="J1432" s="9">
        <f>Sales_Fact__2[[#This Row],[Unit_Price]]*Sales_Fact__2[[#This Row],[Quantity]]</f>
        <v>462.23</v>
      </c>
      <c r="K1432">
        <v>0.3</v>
      </c>
      <c r="L1432" t="s">
        <v>1825</v>
      </c>
      <c r="M1432" s="9">
        <v>323.56099999999998</v>
      </c>
    </row>
    <row r="1433" spans="1:13" x14ac:dyDescent="0.35">
      <c r="A1433" t="s">
        <v>3256</v>
      </c>
      <c r="B1433">
        <f t="shared" si="22"/>
        <v>2025</v>
      </c>
      <c r="C1433" s="8">
        <v>45906</v>
      </c>
      <c r="D1433" t="s">
        <v>1382</v>
      </c>
      <c r="E1433" t="s">
        <v>1631</v>
      </c>
      <c r="F1433" t="s">
        <v>1806</v>
      </c>
      <c r="G1433" s="4">
        <v>1</v>
      </c>
      <c r="H1433">
        <f>Sales_Fact__2[[#This Row],[Unit_Price]]*Sales_Fact__2[[#This Row],[Quantity]]</f>
        <v>361.09</v>
      </c>
      <c r="I1433" s="9">
        <v>361.09</v>
      </c>
      <c r="J1433" s="9">
        <f>Sales_Fact__2[[#This Row],[Unit_Price]]*Sales_Fact__2[[#This Row],[Quantity]]</f>
        <v>361.09</v>
      </c>
      <c r="K1433">
        <v>0.06</v>
      </c>
      <c r="L1433" t="s">
        <v>1825</v>
      </c>
      <c r="M1433" s="9">
        <v>339.42459999999988</v>
      </c>
    </row>
    <row r="1434" spans="1:13" x14ac:dyDescent="0.35">
      <c r="A1434" t="s">
        <v>3257</v>
      </c>
      <c r="B1434">
        <f t="shared" si="22"/>
        <v>2023</v>
      </c>
      <c r="C1434" s="8">
        <v>45243</v>
      </c>
      <c r="D1434" t="s">
        <v>1195</v>
      </c>
      <c r="E1434" t="s">
        <v>1693</v>
      </c>
      <c r="F1434" t="s">
        <v>1812</v>
      </c>
      <c r="G1434" s="4">
        <v>3</v>
      </c>
      <c r="H1434">
        <f>Sales_Fact__2[[#This Row],[Unit_Price]]*Sales_Fact__2[[#This Row],[Quantity]]</f>
        <v>178.10999999999999</v>
      </c>
      <c r="I1434" s="9">
        <v>59.37</v>
      </c>
      <c r="J1434" s="9">
        <f>Sales_Fact__2[[#This Row],[Unit_Price]]*Sales_Fact__2[[#This Row],[Quantity]]</f>
        <v>178.10999999999999</v>
      </c>
      <c r="K1434">
        <v>0.03</v>
      </c>
      <c r="L1434" t="s">
        <v>1825</v>
      </c>
      <c r="M1434" s="9">
        <v>172.76669999999999</v>
      </c>
    </row>
    <row r="1435" spans="1:13" x14ac:dyDescent="0.35">
      <c r="A1435" t="s">
        <v>3258</v>
      </c>
      <c r="B1435">
        <f t="shared" si="22"/>
        <v>2025</v>
      </c>
      <c r="C1435" s="8">
        <v>45686</v>
      </c>
      <c r="D1435" t="s">
        <v>144</v>
      </c>
      <c r="E1435" t="s">
        <v>1627</v>
      </c>
      <c r="F1435" t="s">
        <v>1756</v>
      </c>
      <c r="G1435" s="4">
        <v>3</v>
      </c>
      <c r="H1435">
        <f>Sales_Fact__2[[#This Row],[Unit_Price]]*Sales_Fact__2[[#This Row],[Quantity]]</f>
        <v>2295.63</v>
      </c>
      <c r="I1435" s="9">
        <v>765.21</v>
      </c>
      <c r="J1435" s="9">
        <f>Sales_Fact__2[[#This Row],[Unit_Price]]*Sales_Fact__2[[#This Row],[Quantity]]</f>
        <v>2295.63</v>
      </c>
      <c r="K1435">
        <v>0.14000000000000001</v>
      </c>
      <c r="L1435" t="s">
        <v>1828</v>
      </c>
      <c r="M1435" s="9">
        <v>1974.2418</v>
      </c>
    </row>
    <row r="1436" spans="1:13" x14ac:dyDescent="0.35">
      <c r="A1436" t="s">
        <v>3259</v>
      </c>
      <c r="B1436">
        <f t="shared" si="22"/>
        <v>2024</v>
      </c>
      <c r="C1436" s="8">
        <v>45472</v>
      </c>
      <c r="D1436" t="s">
        <v>778</v>
      </c>
      <c r="E1436" t="s">
        <v>1611</v>
      </c>
      <c r="F1436" t="s">
        <v>1793</v>
      </c>
      <c r="G1436" s="4">
        <v>4</v>
      </c>
      <c r="H1436">
        <f>Sales_Fact__2[[#This Row],[Unit_Price]]*Sales_Fact__2[[#This Row],[Quantity]]</f>
        <v>1214.24</v>
      </c>
      <c r="I1436" s="9">
        <v>303.56</v>
      </c>
      <c r="J1436" s="9">
        <f>Sales_Fact__2[[#This Row],[Unit_Price]]*Sales_Fact__2[[#This Row],[Quantity]]</f>
        <v>1214.24</v>
      </c>
      <c r="K1436">
        <v>0.2</v>
      </c>
      <c r="L1436" t="s">
        <v>1828</v>
      </c>
      <c r="M1436" s="9">
        <v>971.39200000000005</v>
      </c>
    </row>
    <row r="1437" spans="1:13" x14ac:dyDescent="0.35">
      <c r="A1437" t="s">
        <v>3260</v>
      </c>
      <c r="B1437">
        <f t="shared" si="22"/>
        <v>2025</v>
      </c>
      <c r="C1437" s="8">
        <v>45779</v>
      </c>
      <c r="D1437" t="s">
        <v>1370</v>
      </c>
      <c r="E1437" t="s">
        <v>1601</v>
      </c>
      <c r="F1437" t="s">
        <v>1751</v>
      </c>
      <c r="G1437" s="4">
        <v>1</v>
      </c>
      <c r="H1437">
        <f>Sales_Fact__2[[#This Row],[Unit_Price]]*Sales_Fact__2[[#This Row],[Quantity]]</f>
        <v>640.92999999999995</v>
      </c>
      <c r="I1437" s="9">
        <v>640.92999999999995</v>
      </c>
      <c r="J1437" s="9">
        <f>Sales_Fact__2[[#This Row],[Unit_Price]]*Sales_Fact__2[[#This Row],[Quantity]]</f>
        <v>640.92999999999995</v>
      </c>
      <c r="K1437">
        <v>0.19</v>
      </c>
      <c r="L1437" t="s">
        <v>1825</v>
      </c>
      <c r="M1437" s="9">
        <v>519.15329999999994</v>
      </c>
    </row>
    <row r="1438" spans="1:13" x14ac:dyDescent="0.35">
      <c r="A1438" t="s">
        <v>3261</v>
      </c>
      <c r="B1438">
        <f t="shared" si="22"/>
        <v>2025</v>
      </c>
      <c r="C1438" s="8">
        <v>45830</v>
      </c>
      <c r="D1438" t="s">
        <v>575</v>
      </c>
      <c r="E1438" t="s">
        <v>1719</v>
      </c>
      <c r="F1438" t="s">
        <v>1788</v>
      </c>
      <c r="G1438" s="4">
        <v>2</v>
      </c>
      <c r="H1438">
        <f>Sales_Fact__2[[#This Row],[Unit_Price]]*Sales_Fact__2[[#This Row],[Quantity]]</f>
        <v>1222.5</v>
      </c>
      <c r="I1438" s="9">
        <v>611.25</v>
      </c>
      <c r="J1438" s="9">
        <f>Sales_Fact__2[[#This Row],[Unit_Price]]*Sales_Fact__2[[#This Row],[Quantity]]</f>
        <v>1222.5</v>
      </c>
      <c r="K1438">
        <v>0.22</v>
      </c>
      <c r="L1438" t="s">
        <v>1823</v>
      </c>
      <c r="M1438" s="9">
        <v>953.55</v>
      </c>
    </row>
    <row r="1439" spans="1:13" x14ac:dyDescent="0.35">
      <c r="A1439" t="s">
        <v>3262</v>
      </c>
      <c r="B1439">
        <f t="shared" si="22"/>
        <v>2025</v>
      </c>
      <c r="C1439" s="8">
        <v>45756</v>
      </c>
      <c r="D1439" t="s">
        <v>1421</v>
      </c>
      <c r="E1439" t="s">
        <v>1679</v>
      </c>
      <c r="F1439" t="s">
        <v>1756</v>
      </c>
      <c r="G1439" s="4">
        <v>1</v>
      </c>
      <c r="H1439">
        <f>Sales_Fact__2[[#This Row],[Unit_Price]]*Sales_Fact__2[[#This Row],[Quantity]]</f>
        <v>209.93</v>
      </c>
      <c r="I1439" s="9">
        <v>209.93</v>
      </c>
      <c r="J1439" s="9">
        <f>Sales_Fact__2[[#This Row],[Unit_Price]]*Sales_Fact__2[[#This Row],[Quantity]]</f>
        <v>209.93</v>
      </c>
      <c r="K1439">
        <v>0.21</v>
      </c>
      <c r="L1439" t="s">
        <v>1823</v>
      </c>
      <c r="M1439" s="9">
        <v>165.84469999999999</v>
      </c>
    </row>
    <row r="1440" spans="1:13" x14ac:dyDescent="0.35">
      <c r="A1440" t="s">
        <v>3263</v>
      </c>
      <c r="B1440">
        <f t="shared" si="22"/>
        <v>2025</v>
      </c>
      <c r="C1440" s="8">
        <v>45847</v>
      </c>
      <c r="D1440" t="s">
        <v>386</v>
      </c>
      <c r="E1440" t="s">
        <v>1745</v>
      </c>
      <c r="F1440" t="s">
        <v>1788</v>
      </c>
      <c r="G1440" s="4">
        <v>3</v>
      </c>
      <c r="H1440">
        <f>Sales_Fact__2[[#This Row],[Unit_Price]]*Sales_Fact__2[[#This Row],[Quantity]]</f>
        <v>391.16999999999996</v>
      </c>
      <c r="I1440" s="9">
        <v>130.38999999999999</v>
      </c>
      <c r="J1440" s="9">
        <f>Sales_Fact__2[[#This Row],[Unit_Price]]*Sales_Fact__2[[#This Row],[Quantity]]</f>
        <v>391.16999999999996</v>
      </c>
      <c r="K1440">
        <v>0.24</v>
      </c>
      <c r="L1440" t="s">
        <v>1825</v>
      </c>
      <c r="M1440" s="9">
        <v>297.28919999999999</v>
      </c>
    </row>
    <row r="1441" spans="1:13" x14ac:dyDescent="0.35">
      <c r="A1441" t="s">
        <v>3264</v>
      </c>
      <c r="B1441">
        <f t="shared" si="22"/>
        <v>2024</v>
      </c>
      <c r="C1441" s="8">
        <v>45322</v>
      </c>
      <c r="D1441" t="s">
        <v>922</v>
      </c>
      <c r="E1441" t="s">
        <v>1733</v>
      </c>
      <c r="F1441" t="s">
        <v>1778</v>
      </c>
      <c r="G1441" s="4">
        <v>2</v>
      </c>
      <c r="H1441">
        <f>Sales_Fact__2[[#This Row],[Unit_Price]]*Sales_Fact__2[[#This Row],[Quantity]]</f>
        <v>1692.36</v>
      </c>
      <c r="I1441" s="9">
        <v>846.18</v>
      </c>
      <c r="J1441" s="9">
        <f>Sales_Fact__2[[#This Row],[Unit_Price]]*Sales_Fact__2[[#This Row],[Quantity]]</f>
        <v>1692.36</v>
      </c>
      <c r="K1441">
        <v>0.1</v>
      </c>
      <c r="L1441" t="s">
        <v>1828</v>
      </c>
      <c r="M1441" s="9">
        <v>1523.124</v>
      </c>
    </row>
    <row r="1442" spans="1:13" x14ac:dyDescent="0.35">
      <c r="A1442" t="s">
        <v>3265</v>
      </c>
      <c r="B1442">
        <f t="shared" si="22"/>
        <v>2025</v>
      </c>
      <c r="C1442" s="8">
        <v>45829</v>
      </c>
      <c r="D1442" t="s">
        <v>1108</v>
      </c>
      <c r="E1442" t="s">
        <v>1687</v>
      </c>
      <c r="F1442" t="s">
        <v>1798</v>
      </c>
      <c r="G1442" s="4">
        <v>2</v>
      </c>
      <c r="H1442">
        <f>Sales_Fact__2[[#This Row],[Unit_Price]]*Sales_Fact__2[[#This Row],[Quantity]]</f>
        <v>849.06</v>
      </c>
      <c r="I1442" s="9">
        <v>424.53</v>
      </c>
      <c r="J1442" s="9">
        <f>Sales_Fact__2[[#This Row],[Unit_Price]]*Sales_Fact__2[[#This Row],[Quantity]]</f>
        <v>849.06</v>
      </c>
      <c r="K1442">
        <v>0.14000000000000001</v>
      </c>
      <c r="L1442" t="s">
        <v>1828</v>
      </c>
      <c r="M1442" s="9">
        <v>730.19159999999999</v>
      </c>
    </row>
    <row r="1443" spans="1:13" x14ac:dyDescent="0.35">
      <c r="A1443" t="s">
        <v>3266</v>
      </c>
      <c r="B1443">
        <f t="shared" si="22"/>
        <v>2024</v>
      </c>
      <c r="C1443" s="8">
        <v>45539</v>
      </c>
      <c r="D1443" t="s">
        <v>823</v>
      </c>
      <c r="E1443" t="s">
        <v>1723</v>
      </c>
      <c r="F1443" t="s">
        <v>1798</v>
      </c>
      <c r="G1443" s="4">
        <v>4</v>
      </c>
      <c r="H1443">
        <f>Sales_Fact__2[[#This Row],[Unit_Price]]*Sales_Fact__2[[#This Row],[Quantity]]</f>
        <v>1801.68</v>
      </c>
      <c r="I1443" s="9">
        <v>450.42</v>
      </c>
      <c r="J1443" s="9">
        <f>Sales_Fact__2[[#This Row],[Unit_Price]]*Sales_Fact__2[[#This Row],[Quantity]]</f>
        <v>1801.68</v>
      </c>
      <c r="K1443">
        <v>0.08</v>
      </c>
      <c r="L1443" t="s">
        <v>1828</v>
      </c>
      <c r="M1443" s="9">
        <v>1657.5455999999999</v>
      </c>
    </row>
    <row r="1444" spans="1:13" x14ac:dyDescent="0.35">
      <c r="A1444" t="s">
        <v>3267</v>
      </c>
      <c r="B1444">
        <f t="shared" si="22"/>
        <v>2025</v>
      </c>
      <c r="C1444" s="8">
        <v>45893</v>
      </c>
      <c r="D1444" t="s">
        <v>522</v>
      </c>
      <c r="E1444" t="s">
        <v>1599</v>
      </c>
      <c r="F1444" t="s">
        <v>1785</v>
      </c>
      <c r="G1444" s="4">
        <v>4</v>
      </c>
      <c r="H1444">
        <f>Sales_Fact__2[[#This Row],[Unit_Price]]*Sales_Fact__2[[#This Row],[Quantity]]</f>
        <v>3587.64</v>
      </c>
      <c r="I1444" s="9">
        <v>896.91</v>
      </c>
      <c r="J1444" s="9">
        <f>Sales_Fact__2[[#This Row],[Unit_Price]]*Sales_Fact__2[[#This Row],[Quantity]]</f>
        <v>3587.64</v>
      </c>
      <c r="K1444">
        <v>0.1</v>
      </c>
      <c r="L1444" t="s">
        <v>1823</v>
      </c>
      <c r="M1444" s="9">
        <v>3228.8760000000002</v>
      </c>
    </row>
    <row r="1445" spans="1:13" x14ac:dyDescent="0.35">
      <c r="A1445" t="s">
        <v>3268</v>
      </c>
      <c r="B1445">
        <f t="shared" si="22"/>
        <v>2025</v>
      </c>
      <c r="C1445" s="8">
        <v>45814</v>
      </c>
      <c r="D1445" t="s">
        <v>1491</v>
      </c>
      <c r="E1445" t="s">
        <v>1741</v>
      </c>
      <c r="F1445" t="s">
        <v>1788</v>
      </c>
      <c r="G1445" s="4">
        <v>3</v>
      </c>
      <c r="H1445">
        <f>Sales_Fact__2[[#This Row],[Unit_Price]]*Sales_Fact__2[[#This Row],[Quantity]]</f>
        <v>2038.1399999999999</v>
      </c>
      <c r="I1445" s="9">
        <v>679.38</v>
      </c>
      <c r="J1445" s="9">
        <f>Sales_Fact__2[[#This Row],[Unit_Price]]*Sales_Fact__2[[#This Row],[Quantity]]</f>
        <v>2038.1399999999999</v>
      </c>
      <c r="K1445">
        <v>0.3</v>
      </c>
      <c r="L1445" t="s">
        <v>1828</v>
      </c>
      <c r="M1445" s="9">
        <v>1426.6980000000001</v>
      </c>
    </row>
    <row r="1446" spans="1:13" x14ac:dyDescent="0.35">
      <c r="A1446" t="s">
        <v>3269</v>
      </c>
      <c r="B1446">
        <f t="shared" si="22"/>
        <v>2024</v>
      </c>
      <c r="C1446" s="8">
        <v>45571</v>
      </c>
      <c r="D1446" t="s">
        <v>75</v>
      </c>
      <c r="E1446" t="s">
        <v>1707</v>
      </c>
      <c r="F1446" t="s">
        <v>1803</v>
      </c>
      <c r="G1446" s="4">
        <v>3</v>
      </c>
      <c r="H1446">
        <f>Sales_Fact__2[[#This Row],[Unit_Price]]*Sales_Fact__2[[#This Row],[Quantity]]</f>
        <v>1450.8899999999999</v>
      </c>
      <c r="I1446" s="9">
        <v>483.63</v>
      </c>
      <c r="J1446" s="9">
        <f>Sales_Fact__2[[#This Row],[Unit_Price]]*Sales_Fact__2[[#This Row],[Quantity]]</f>
        <v>1450.8899999999999</v>
      </c>
      <c r="K1446">
        <v>0</v>
      </c>
      <c r="L1446" t="s">
        <v>1823</v>
      </c>
      <c r="M1446" s="9">
        <v>1450.89</v>
      </c>
    </row>
    <row r="1447" spans="1:13" x14ac:dyDescent="0.35">
      <c r="A1447" t="s">
        <v>3270</v>
      </c>
      <c r="B1447">
        <f t="shared" si="22"/>
        <v>2024</v>
      </c>
      <c r="C1447" s="8">
        <v>45542</v>
      </c>
      <c r="D1447" t="s">
        <v>124</v>
      </c>
      <c r="E1447" t="s">
        <v>1625</v>
      </c>
      <c r="F1447" t="s">
        <v>1751</v>
      </c>
      <c r="G1447" s="4">
        <v>3</v>
      </c>
      <c r="H1447">
        <f>Sales_Fact__2[[#This Row],[Unit_Price]]*Sales_Fact__2[[#This Row],[Quantity]]</f>
        <v>474.81000000000006</v>
      </c>
      <c r="I1447" s="9">
        <v>158.27000000000001</v>
      </c>
      <c r="J1447" s="9">
        <f>Sales_Fact__2[[#This Row],[Unit_Price]]*Sales_Fact__2[[#This Row],[Quantity]]</f>
        <v>474.81000000000006</v>
      </c>
      <c r="K1447">
        <v>0.24</v>
      </c>
      <c r="L1447" t="s">
        <v>1828</v>
      </c>
      <c r="M1447" s="9">
        <v>360.85559999999998</v>
      </c>
    </row>
    <row r="1448" spans="1:13" x14ac:dyDescent="0.35">
      <c r="A1448" t="s">
        <v>3271</v>
      </c>
      <c r="B1448">
        <f t="shared" si="22"/>
        <v>2025</v>
      </c>
      <c r="C1448" s="8">
        <v>45758</v>
      </c>
      <c r="D1448" t="s">
        <v>401</v>
      </c>
      <c r="E1448" t="s">
        <v>1548</v>
      </c>
      <c r="F1448" t="s">
        <v>1800</v>
      </c>
      <c r="G1448" s="4">
        <v>4</v>
      </c>
      <c r="H1448">
        <f>Sales_Fact__2[[#This Row],[Unit_Price]]*Sales_Fact__2[[#This Row],[Quantity]]</f>
        <v>2406</v>
      </c>
      <c r="I1448" s="9">
        <v>601.5</v>
      </c>
      <c r="J1448" s="9">
        <f>Sales_Fact__2[[#This Row],[Unit_Price]]*Sales_Fact__2[[#This Row],[Quantity]]</f>
        <v>2406</v>
      </c>
      <c r="K1448">
        <v>0.18</v>
      </c>
      <c r="L1448" t="s">
        <v>1823</v>
      </c>
      <c r="M1448" s="9">
        <v>1972.92</v>
      </c>
    </row>
    <row r="1449" spans="1:13" x14ac:dyDescent="0.35">
      <c r="A1449" t="s">
        <v>3272</v>
      </c>
      <c r="B1449">
        <f t="shared" si="22"/>
        <v>2025</v>
      </c>
      <c r="C1449" s="8">
        <v>45709</v>
      </c>
      <c r="D1449" t="s">
        <v>254</v>
      </c>
      <c r="E1449" t="s">
        <v>1609</v>
      </c>
      <c r="F1449" t="s">
        <v>1809</v>
      </c>
      <c r="G1449" s="4">
        <v>2</v>
      </c>
      <c r="H1449">
        <f>Sales_Fact__2[[#This Row],[Unit_Price]]*Sales_Fact__2[[#This Row],[Quantity]]</f>
        <v>92.78</v>
      </c>
      <c r="I1449" s="9">
        <v>46.39</v>
      </c>
      <c r="J1449" s="9">
        <f>Sales_Fact__2[[#This Row],[Unit_Price]]*Sales_Fact__2[[#This Row],[Quantity]]</f>
        <v>92.78</v>
      </c>
      <c r="K1449">
        <v>7.0000000000000007E-2</v>
      </c>
      <c r="L1449" t="s">
        <v>1823</v>
      </c>
      <c r="M1449" s="9">
        <v>86.285399999999996</v>
      </c>
    </row>
    <row r="1450" spans="1:13" x14ac:dyDescent="0.35">
      <c r="A1450" t="s">
        <v>3273</v>
      </c>
      <c r="B1450">
        <f t="shared" si="22"/>
        <v>2024</v>
      </c>
      <c r="C1450" s="8">
        <v>45587</v>
      </c>
      <c r="D1450" t="s">
        <v>413</v>
      </c>
      <c r="E1450" t="s">
        <v>1711</v>
      </c>
      <c r="F1450" t="s">
        <v>1781</v>
      </c>
      <c r="G1450" s="4">
        <v>4</v>
      </c>
      <c r="H1450">
        <f>Sales_Fact__2[[#This Row],[Unit_Price]]*Sales_Fact__2[[#This Row],[Quantity]]</f>
        <v>3569.12</v>
      </c>
      <c r="I1450" s="9">
        <v>892.28</v>
      </c>
      <c r="J1450" s="9">
        <f>Sales_Fact__2[[#This Row],[Unit_Price]]*Sales_Fact__2[[#This Row],[Quantity]]</f>
        <v>3569.12</v>
      </c>
      <c r="K1450">
        <v>0.23</v>
      </c>
      <c r="L1450" t="s">
        <v>1823</v>
      </c>
      <c r="M1450" s="9">
        <v>2748.2224000000001</v>
      </c>
    </row>
    <row r="1451" spans="1:13" x14ac:dyDescent="0.35">
      <c r="A1451" t="s">
        <v>3274</v>
      </c>
      <c r="B1451">
        <f t="shared" si="22"/>
        <v>2024</v>
      </c>
      <c r="C1451" s="8">
        <v>45494</v>
      </c>
      <c r="D1451" t="s">
        <v>715</v>
      </c>
      <c r="E1451" t="s">
        <v>1567</v>
      </c>
      <c r="F1451" t="s">
        <v>1778</v>
      </c>
      <c r="G1451" s="4">
        <v>2</v>
      </c>
      <c r="H1451">
        <f>Sales_Fact__2[[#This Row],[Unit_Price]]*Sales_Fact__2[[#This Row],[Quantity]]</f>
        <v>328.46</v>
      </c>
      <c r="I1451" s="9">
        <v>164.23</v>
      </c>
      <c r="J1451" s="9">
        <f>Sales_Fact__2[[#This Row],[Unit_Price]]*Sales_Fact__2[[#This Row],[Quantity]]</f>
        <v>328.46</v>
      </c>
      <c r="K1451">
        <v>0.17</v>
      </c>
      <c r="L1451" t="s">
        <v>1823</v>
      </c>
      <c r="M1451" s="9">
        <v>272.62180000000001</v>
      </c>
    </row>
    <row r="1452" spans="1:13" x14ac:dyDescent="0.35">
      <c r="A1452" t="s">
        <v>3275</v>
      </c>
      <c r="B1452">
        <f t="shared" si="22"/>
        <v>2024</v>
      </c>
      <c r="C1452" s="8">
        <v>45305</v>
      </c>
      <c r="D1452" t="s">
        <v>1396</v>
      </c>
      <c r="E1452" t="s">
        <v>1564</v>
      </c>
      <c r="F1452" t="s">
        <v>1778</v>
      </c>
      <c r="G1452" s="4">
        <v>1</v>
      </c>
      <c r="H1452">
        <f>Sales_Fact__2[[#This Row],[Unit_Price]]*Sales_Fact__2[[#This Row],[Quantity]]</f>
        <v>484.23</v>
      </c>
      <c r="I1452" s="9">
        <v>484.23</v>
      </c>
      <c r="J1452" s="9">
        <f>Sales_Fact__2[[#This Row],[Unit_Price]]*Sales_Fact__2[[#This Row],[Quantity]]</f>
        <v>484.23</v>
      </c>
      <c r="K1452">
        <v>0.12</v>
      </c>
      <c r="L1452" t="s">
        <v>1828</v>
      </c>
      <c r="M1452" s="9">
        <v>426.12240000000003</v>
      </c>
    </row>
    <row r="1453" spans="1:13" x14ac:dyDescent="0.35">
      <c r="A1453" t="s">
        <v>3276</v>
      </c>
      <c r="B1453">
        <f t="shared" si="22"/>
        <v>2024</v>
      </c>
      <c r="C1453" s="8">
        <v>45383</v>
      </c>
      <c r="D1453" t="s">
        <v>32</v>
      </c>
      <c r="E1453" t="s">
        <v>1617</v>
      </c>
      <c r="F1453" t="s">
        <v>1809</v>
      </c>
      <c r="G1453" s="4">
        <v>3</v>
      </c>
      <c r="H1453">
        <f>Sales_Fact__2[[#This Row],[Unit_Price]]*Sales_Fact__2[[#This Row],[Quantity]]</f>
        <v>1024.53</v>
      </c>
      <c r="I1453" s="9">
        <v>341.51</v>
      </c>
      <c r="J1453" s="9">
        <f>Sales_Fact__2[[#This Row],[Unit_Price]]*Sales_Fact__2[[#This Row],[Quantity]]</f>
        <v>1024.53</v>
      </c>
      <c r="K1453">
        <v>0.22</v>
      </c>
      <c r="L1453" t="s">
        <v>1828</v>
      </c>
      <c r="M1453" s="9">
        <v>799.13340000000005</v>
      </c>
    </row>
    <row r="1454" spans="1:13" x14ac:dyDescent="0.35">
      <c r="A1454" t="s">
        <v>3277</v>
      </c>
      <c r="B1454">
        <f t="shared" si="22"/>
        <v>2025</v>
      </c>
      <c r="C1454" s="8">
        <v>45788</v>
      </c>
      <c r="D1454" t="s">
        <v>383</v>
      </c>
      <c r="E1454" t="s">
        <v>1743</v>
      </c>
      <c r="F1454" t="s">
        <v>1796</v>
      </c>
      <c r="G1454" s="4">
        <v>3</v>
      </c>
      <c r="H1454">
        <f>Sales_Fact__2[[#This Row],[Unit_Price]]*Sales_Fact__2[[#This Row],[Quantity]]</f>
        <v>2276.61</v>
      </c>
      <c r="I1454" s="9">
        <v>758.87</v>
      </c>
      <c r="J1454" s="9">
        <f>Sales_Fact__2[[#This Row],[Unit_Price]]*Sales_Fact__2[[#This Row],[Quantity]]</f>
        <v>2276.61</v>
      </c>
      <c r="K1454">
        <v>0.11</v>
      </c>
      <c r="L1454" t="s">
        <v>1825</v>
      </c>
      <c r="M1454" s="9">
        <v>2026.1829</v>
      </c>
    </row>
    <row r="1455" spans="1:13" x14ac:dyDescent="0.35">
      <c r="A1455" t="s">
        <v>3278</v>
      </c>
      <c r="B1455">
        <f t="shared" si="22"/>
        <v>2025</v>
      </c>
      <c r="C1455" s="8">
        <v>45855</v>
      </c>
      <c r="D1455" t="s">
        <v>1448</v>
      </c>
      <c r="E1455" t="s">
        <v>1659</v>
      </c>
      <c r="F1455" t="s">
        <v>1793</v>
      </c>
      <c r="G1455" s="4">
        <v>3</v>
      </c>
      <c r="H1455">
        <f>Sales_Fact__2[[#This Row],[Unit_Price]]*Sales_Fact__2[[#This Row],[Quantity]]</f>
        <v>1681.56</v>
      </c>
      <c r="I1455" s="9">
        <v>560.52</v>
      </c>
      <c r="J1455" s="9">
        <f>Sales_Fact__2[[#This Row],[Unit_Price]]*Sales_Fact__2[[#This Row],[Quantity]]</f>
        <v>1681.56</v>
      </c>
      <c r="K1455">
        <v>0.17</v>
      </c>
      <c r="L1455" t="s">
        <v>1823</v>
      </c>
      <c r="M1455" s="9">
        <v>1395.6948</v>
      </c>
    </row>
    <row r="1456" spans="1:13" x14ac:dyDescent="0.35">
      <c r="A1456" t="s">
        <v>3279</v>
      </c>
      <c r="B1456">
        <f t="shared" si="22"/>
        <v>2024</v>
      </c>
      <c r="C1456" s="8">
        <v>45533</v>
      </c>
      <c r="D1456" t="s">
        <v>1100</v>
      </c>
      <c r="E1456" t="s">
        <v>1739</v>
      </c>
      <c r="F1456" t="s">
        <v>1806</v>
      </c>
      <c r="G1456" s="4">
        <v>2</v>
      </c>
      <c r="H1456">
        <f>Sales_Fact__2[[#This Row],[Unit_Price]]*Sales_Fact__2[[#This Row],[Quantity]]</f>
        <v>1954.36</v>
      </c>
      <c r="I1456" s="9">
        <v>977.18</v>
      </c>
      <c r="J1456" s="9">
        <f>Sales_Fact__2[[#This Row],[Unit_Price]]*Sales_Fact__2[[#This Row],[Quantity]]</f>
        <v>1954.36</v>
      </c>
      <c r="K1456">
        <v>0.19</v>
      </c>
      <c r="L1456" t="s">
        <v>1823</v>
      </c>
      <c r="M1456" s="9">
        <v>1583.0316</v>
      </c>
    </row>
    <row r="1457" spans="1:13" x14ac:dyDescent="0.35">
      <c r="A1457" t="s">
        <v>3280</v>
      </c>
      <c r="B1457">
        <f t="shared" si="22"/>
        <v>2025</v>
      </c>
      <c r="C1457" s="8">
        <v>45763</v>
      </c>
      <c r="D1457" t="s">
        <v>757</v>
      </c>
      <c r="E1457" t="s">
        <v>1579</v>
      </c>
      <c r="F1457" t="s">
        <v>1798</v>
      </c>
      <c r="G1457" s="4">
        <v>4</v>
      </c>
      <c r="H1457">
        <f>Sales_Fact__2[[#This Row],[Unit_Price]]*Sales_Fact__2[[#This Row],[Quantity]]</f>
        <v>3045.4</v>
      </c>
      <c r="I1457" s="9">
        <v>761.35</v>
      </c>
      <c r="J1457" s="9">
        <f>Sales_Fact__2[[#This Row],[Unit_Price]]*Sales_Fact__2[[#This Row],[Quantity]]</f>
        <v>3045.4</v>
      </c>
      <c r="K1457">
        <v>0.08</v>
      </c>
      <c r="L1457" t="s">
        <v>1823</v>
      </c>
      <c r="M1457" s="9">
        <v>2801.768</v>
      </c>
    </row>
    <row r="1458" spans="1:13" x14ac:dyDescent="0.35">
      <c r="A1458" t="s">
        <v>3281</v>
      </c>
      <c r="B1458">
        <f t="shared" si="22"/>
        <v>2025</v>
      </c>
      <c r="C1458" s="8">
        <v>45900</v>
      </c>
      <c r="D1458" t="s">
        <v>591</v>
      </c>
      <c r="E1458" t="s">
        <v>1681</v>
      </c>
      <c r="F1458" t="s">
        <v>1809</v>
      </c>
      <c r="G1458" s="4">
        <v>2</v>
      </c>
      <c r="H1458">
        <f>Sales_Fact__2[[#This Row],[Unit_Price]]*Sales_Fact__2[[#This Row],[Quantity]]</f>
        <v>1895.12</v>
      </c>
      <c r="I1458" s="9">
        <v>947.56</v>
      </c>
      <c r="J1458" s="9">
        <f>Sales_Fact__2[[#This Row],[Unit_Price]]*Sales_Fact__2[[#This Row],[Quantity]]</f>
        <v>1895.12</v>
      </c>
      <c r="K1458">
        <v>0.02</v>
      </c>
      <c r="L1458" t="s">
        <v>1828</v>
      </c>
      <c r="M1458" s="9">
        <v>1857.2175999999999</v>
      </c>
    </row>
    <row r="1459" spans="1:13" x14ac:dyDescent="0.35">
      <c r="A1459" t="s">
        <v>3282</v>
      </c>
      <c r="B1459">
        <f t="shared" si="22"/>
        <v>2025</v>
      </c>
      <c r="C1459" s="8">
        <v>45943</v>
      </c>
      <c r="D1459" t="s">
        <v>763</v>
      </c>
      <c r="E1459" t="s">
        <v>1633</v>
      </c>
      <c r="F1459" t="s">
        <v>1809</v>
      </c>
      <c r="G1459" s="4">
        <v>4</v>
      </c>
      <c r="H1459">
        <f>Sales_Fact__2[[#This Row],[Unit_Price]]*Sales_Fact__2[[#This Row],[Quantity]]</f>
        <v>3901.88</v>
      </c>
      <c r="I1459" s="9">
        <v>975.47</v>
      </c>
      <c r="J1459" s="9">
        <f>Sales_Fact__2[[#This Row],[Unit_Price]]*Sales_Fact__2[[#This Row],[Quantity]]</f>
        <v>3901.88</v>
      </c>
      <c r="K1459">
        <v>0.04</v>
      </c>
      <c r="L1459" t="s">
        <v>1823</v>
      </c>
      <c r="M1459" s="9">
        <v>3745.8047999999999</v>
      </c>
    </row>
    <row r="1460" spans="1:13" x14ac:dyDescent="0.35">
      <c r="A1460" t="s">
        <v>3283</v>
      </c>
      <c r="B1460">
        <f t="shared" si="22"/>
        <v>2024</v>
      </c>
      <c r="C1460" s="8">
        <v>45448</v>
      </c>
      <c r="D1460" t="s">
        <v>1468</v>
      </c>
      <c r="E1460" t="s">
        <v>1573</v>
      </c>
      <c r="F1460" t="s">
        <v>1785</v>
      </c>
      <c r="G1460" s="4">
        <v>3</v>
      </c>
      <c r="H1460">
        <f>Sales_Fact__2[[#This Row],[Unit_Price]]*Sales_Fact__2[[#This Row],[Quantity]]</f>
        <v>2307.1799999999998</v>
      </c>
      <c r="I1460" s="9">
        <v>769.06</v>
      </c>
      <c r="J1460" s="9">
        <f>Sales_Fact__2[[#This Row],[Unit_Price]]*Sales_Fact__2[[#This Row],[Quantity]]</f>
        <v>2307.1799999999998</v>
      </c>
      <c r="K1460">
        <v>0.23</v>
      </c>
      <c r="L1460" t="s">
        <v>1828</v>
      </c>
      <c r="M1460" s="9">
        <v>1776.5286000000001</v>
      </c>
    </row>
    <row r="1461" spans="1:13" x14ac:dyDescent="0.35">
      <c r="A1461" t="s">
        <v>3284</v>
      </c>
      <c r="B1461">
        <f t="shared" si="22"/>
        <v>2025</v>
      </c>
      <c r="C1461" s="8">
        <v>45929</v>
      </c>
      <c r="D1461" t="s">
        <v>1494</v>
      </c>
      <c r="E1461" t="s">
        <v>1625</v>
      </c>
      <c r="F1461" t="s">
        <v>1760</v>
      </c>
      <c r="G1461" s="4">
        <v>3</v>
      </c>
      <c r="H1461">
        <f>Sales_Fact__2[[#This Row],[Unit_Price]]*Sales_Fact__2[[#This Row],[Quantity]]</f>
        <v>2474.25</v>
      </c>
      <c r="I1461" s="9">
        <v>824.75</v>
      </c>
      <c r="J1461" s="9">
        <f>Sales_Fact__2[[#This Row],[Unit_Price]]*Sales_Fact__2[[#This Row],[Quantity]]</f>
        <v>2474.25</v>
      </c>
      <c r="K1461">
        <v>0.23</v>
      </c>
      <c r="L1461" t="s">
        <v>1823</v>
      </c>
      <c r="M1461" s="9">
        <v>1905.1724999999999</v>
      </c>
    </row>
    <row r="1462" spans="1:13" x14ac:dyDescent="0.35">
      <c r="A1462" t="s">
        <v>3285</v>
      </c>
      <c r="B1462">
        <f t="shared" si="22"/>
        <v>2024</v>
      </c>
      <c r="C1462" s="8">
        <v>45478</v>
      </c>
      <c r="D1462" t="s">
        <v>1248</v>
      </c>
      <c r="E1462" t="s">
        <v>1683</v>
      </c>
      <c r="F1462" t="s">
        <v>1768</v>
      </c>
      <c r="G1462" s="4">
        <v>2</v>
      </c>
      <c r="H1462">
        <f>Sales_Fact__2[[#This Row],[Unit_Price]]*Sales_Fact__2[[#This Row],[Quantity]]</f>
        <v>1642.7</v>
      </c>
      <c r="I1462" s="9">
        <v>821.35</v>
      </c>
      <c r="J1462" s="9">
        <f>Sales_Fact__2[[#This Row],[Unit_Price]]*Sales_Fact__2[[#This Row],[Quantity]]</f>
        <v>1642.7</v>
      </c>
      <c r="K1462">
        <v>0.11</v>
      </c>
      <c r="L1462" t="s">
        <v>1825</v>
      </c>
      <c r="M1462" s="9">
        <v>1462.0029999999999</v>
      </c>
    </row>
    <row r="1463" spans="1:13" x14ac:dyDescent="0.35">
      <c r="A1463" t="s">
        <v>3286</v>
      </c>
      <c r="B1463">
        <f t="shared" si="22"/>
        <v>2025</v>
      </c>
      <c r="C1463" s="8">
        <v>45723</v>
      </c>
      <c r="D1463" t="s">
        <v>1259</v>
      </c>
      <c r="E1463" t="s">
        <v>1573</v>
      </c>
      <c r="F1463" t="s">
        <v>1788</v>
      </c>
      <c r="G1463" s="4">
        <v>1</v>
      </c>
      <c r="H1463">
        <f>Sales_Fact__2[[#This Row],[Unit_Price]]*Sales_Fact__2[[#This Row],[Quantity]]</f>
        <v>120.57</v>
      </c>
      <c r="I1463" s="9">
        <v>120.57</v>
      </c>
      <c r="J1463" s="9">
        <f>Sales_Fact__2[[#This Row],[Unit_Price]]*Sales_Fact__2[[#This Row],[Quantity]]</f>
        <v>120.57</v>
      </c>
      <c r="K1463">
        <v>0.06</v>
      </c>
      <c r="L1463" t="s">
        <v>1825</v>
      </c>
      <c r="M1463" s="9">
        <v>113.33580000000001</v>
      </c>
    </row>
    <row r="1464" spans="1:13" x14ac:dyDescent="0.35">
      <c r="A1464" t="s">
        <v>3287</v>
      </c>
      <c r="B1464">
        <f t="shared" si="22"/>
        <v>2023</v>
      </c>
      <c r="C1464" s="8">
        <v>45240</v>
      </c>
      <c r="D1464" t="s">
        <v>1052</v>
      </c>
      <c r="E1464" t="s">
        <v>1725</v>
      </c>
      <c r="F1464" t="s">
        <v>1756</v>
      </c>
      <c r="G1464" s="4">
        <v>1</v>
      </c>
      <c r="H1464">
        <f>Sales_Fact__2[[#This Row],[Unit_Price]]*Sales_Fact__2[[#This Row],[Quantity]]</f>
        <v>122.27</v>
      </c>
      <c r="I1464" s="9">
        <v>122.27</v>
      </c>
      <c r="J1464" s="9">
        <f>Sales_Fact__2[[#This Row],[Unit_Price]]*Sales_Fact__2[[#This Row],[Quantity]]</f>
        <v>122.27</v>
      </c>
      <c r="K1464">
        <v>0.26</v>
      </c>
      <c r="L1464" t="s">
        <v>1825</v>
      </c>
      <c r="M1464" s="9">
        <v>90.479799999999997</v>
      </c>
    </row>
    <row r="1465" spans="1:13" x14ac:dyDescent="0.35">
      <c r="A1465" t="s">
        <v>3288</v>
      </c>
      <c r="B1465">
        <f t="shared" si="22"/>
        <v>2025</v>
      </c>
      <c r="C1465" s="8">
        <v>45890</v>
      </c>
      <c r="D1465" t="s">
        <v>564</v>
      </c>
      <c r="E1465" t="s">
        <v>1599</v>
      </c>
      <c r="F1465" t="s">
        <v>1760</v>
      </c>
      <c r="G1465" s="4">
        <v>2</v>
      </c>
      <c r="H1465">
        <f>Sales_Fact__2[[#This Row],[Unit_Price]]*Sales_Fact__2[[#This Row],[Quantity]]</f>
        <v>365.78</v>
      </c>
      <c r="I1465" s="9">
        <v>182.89</v>
      </c>
      <c r="J1465" s="9">
        <f>Sales_Fact__2[[#This Row],[Unit_Price]]*Sales_Fact__2[[#This Row],[Quantity]]</f>
        <v>365.78</v>
      </c>
      <c r="K1465">
        <v>0.11</v>
      </c>
      <c r="L1465" t="s">
        <v>1823</v>
      </c>
      <c r="M1465" s="9">
        <v>325.54419999999999</v>
      </c>
    </row>
    <row r="1466" spans="1:13" x14ac:dyDescent="0.35">
      <c r="A1466" t="s">
        <v>3289</v>
      </c>
      <c r="B1466">
        <f t="shared" si="22"/>
        <v>2025</v>
      </c>
      <c r="C1466" s="8">
        <v>45796</v>
      </c>
      <c r="D1466" t="s">
        <v>1159</v>
      </c>
      <c r="E1466" t="s">
        <v>1639</v>
      </c>
      <c r="F1466" t="s">
        <v>1768</v>
      </c>
      <c r="G1466" s="4">
        <v>1</v>
      </c>
      <c r="H1466">
        <f>Sales_Fact__2[[#This Row],[Unit_Price]]*Sales_Fact__2[[#This Row],[Quantity]]</f>
        <v>695.26</v>
      </c>
      <c r="I1466" s="9">
        <v>695.26</v>
      </c>
      <c r="J1466" s="9">
        <f>Sales_Fact__2[[#This Row],[Unit_Price]]*Sales_Fact__2[[#This Row],[Quantity]]</f>
        <v>695.26</v>
      </c>
      <c r="K1466">
        <v>0.23</v>
      </c>
      <c r="L1466" t="s">
        <v>1825</v>
      </c>
      <c r="M1466" s="9">
        <v>535.35019999999997</v>
      </c>
    </row>
    <row r="1467" spans="1:13" x14ac:dyDescent="0.35">
      <c r="A1467" t="s">
        <v>3290</v>
      </c>
      <c r="B1467">
        <f t="shared" si="22"/>
        <v>2025</v>
      </c>
      <c r="C1467" s="8">
        <v>45895</v>
      </c>
      <c r="D1467" t="s">
        <v>114</v>
      </c>
      <c r="E1467" t="s">
        <v>1605</v>
      </c>
      <c r="F1467" t="s">
        <v>1775</v>
      </c>
      <c r="G1467" s="4">
        <v>2</v>
      </c>
      <c r="H1467">
        <f>Sales_Fact__2[[#This Row],[Unit_Price]]*Sales_Fact__2[[#This Row],[Quantity]]</f>
        <v>817.6</v>
      </c>
      <c r="I1467" s="9">
        <v>408.8</v>
      </c>
      <c r="J1467" s="9">
        <f>Sales_Fact__2[[#This Row],[Unit_Price]]*Sales_Fact__2[[#This Row],[Quantity]]</f>
        <v>817.6</v>
      </c>
      <c r="K1467">
        <v>0.17</v>
      </c>
      <c r="L1467" t="s">
        <v>1828</v>
      </c>
      <c r="M1467" s="9">
        <v>678.60799999999995</v>
      </c>
    </row>
    <row r="1468" spans="1:13" x14ac:dyDescent="0.35">
      <c r="A1468" t="s">
        <v>3291</v>
      </c>
      <c r="B1468">
        <f t="shared" si="22"/>
        <v>2025</v>
      </c>
      <c r="C1468" s="8">
        <v>45676</v>
      </c>
      <c r="D1468" t="s">
        <v>729</v>
      </c>
      <c r="E1468" t="s">
        <v>1645</v>
      </c>
      <c r="F1468" t="s">
        <v>1781</v>
      </c>
      <c r="G1468" s="4">
        <v>3</v>
      </c>
      <c r="H1468">
        <f>Sales_Fact__2[[#This Row],[Unit_Price]]*Sales_Fact__2[[#This Row],[Quantity]]</f>
        <v>1536.4499999999998</v>
      </c>
      <c r="I1468" s="9">
        <v>512.15</v>
      </c>
      <c r="J1468" s="9">
        <f>Sales_Fact__2[[#This Row],[Unit_Price]]*Sales_Fact__2[[#This Row],[Quantity]]</f>
        <v>1536.4499999999998</v>
      </c>
      <c r="K1468">
        <v>0.12</v>
      </c>
      <c r="L1468" t="s">
        <v>1823</v>
      </c>
      <c r="M1468" s="9">
        <v>1352.076</v>
      </c>
    </row>
    <row r="1469" spans="1:13" x14ac:dyDescent="0.35">
      <c r="A1469" t="s">
        <v>3292</v>
      </c>
      <c r="B1469">
        <f t="shared" si="22"/>
        <v>2024</v>
      </c>
      <c r="C1469" s="8">
        <v>45568</v>
      </c>
      <c r="D1469" t="s">
        <v>1271</v>
      </c>
      <c r="E1469" t="s">
        <v>1564</v>
      </c>
      <c r="F1469" t="s">
        <v>1781</v>
      </c>
      <c r="G1469" s="4">
        <v>3</v>
      </c>
      <c r="H1469">
        <f>Sales_Fact__2[[#This Row],[Unit_Price]]*Sales_Fact__2[[#This Row],[Quantity]]</f>
        <v>409.20000000000005</v>
      </c>
      <c r="I1469" s="9">
        <v>136.4</v>
      </c>
      <c r="J1469" s="9">
        <f>Sales_Fact__2[[#This Row],[Unit_Price]]*Sales_Fact__2[[#This Row],[Quantity]]</f>
        <v>409.20000000000005</v>
      </c>
      <c r="K1469">
        <v>0.15</v>
      </c>
      <c r="L1469" t="s">
        <v>1825</v>
      </c>
      <c r="M1469" s="9">
        <v>347.82000000000011</v>
      </c>
    </row>
    <row r="1470" spans="1:13" x14ac:dyDescent="0.35">
      <c r="A1470" t="s">
        <v>3293</v>
      </c>
      <c r="B1470">
        <f t="shared" si="22"/>
        <v>2023</v>
      </c>
      <c r="C1470" s="8">
        <v>45272</v>
      </c>
      <c r="D1470" t="s">
        <v>578</v>
      </c>
      <c r="E1470" t="s">
        <v>1556</v>
      </c>
      <c r="F1470" t="s">
        <v>1765</v>
      </c>
      <c r="G1470" s="4">
        <v>2</v>
      </c>
      <c r="H1470">
        <f>Sales_Fact__2[[#This Row],[Unit_Price]]*Sales_Fact__2[[#This Row],[Quantity]]</f>
        <v>85.02</v>
      </c>
      <c r="I1470" s="9">
        <v>42.51</v>
      </c>
      <c r="J1470" s="9">
        <f>Sales_Fact__2[[#This Row],[Unit_Price]]*Sales_Fact__2[[#This Row],[Quantity]]</f>
        <v>85.02</v>
      </c>
      <c r="K1470">
        <v>0.04</v>
      </c>
      <c r="L1470" t="s">
        <v>1828</v>
      </c>
      <c r="M1470" s="9">
        <v>81.619200000000006</v>
      </c>
    </row>
    <row r="1471" spans="1:13" x14ac:dyDescent="0.35">
      <c r="A1471" t="s">
        <v>3294</v>
      </c>
      <c r="B1471">
        <f t="shared" si="22"/>
        <v>2025</v>
      </c>
      <c r="C1471" s="8">
        <v>45718</v>
      </c>
      <c r="D1471" t="s">
        <v>1123</v>
      </c>
      <c r="E1471" t="s">
        <v>1697</v>
      </c>
      <c r="F1471" t="s">
        <v>1778</v>
      </c>
      <c r="G1471" s="4">
        <v>3</v>
      </c>
      <c r="H1471">
        <f>Sales_Fact__2[[#This Row],[Unit_Price]]*Sales_Fact__2[[#This Row],[Quantity]]</f>
        <v>1746.3000000000002</v>
      </c>
      <c r="I1471" s="9">
        <v>582.1</v>
      </c>
      <c r="J1471" s="9">
        <f>Sales_Fact__2[[#This Row],[Unit_Price]]*Sales_Fact__2[[#This Row],[Quantity]]</f>
        <v>1746.3000000000002</v>
      </c>
      <c r="K1471">
        <v>0.12</v>
      </c>
      <c r="L1471" t="s">
        <v>1825</v>
      </c>
      <c r="M1471" s="9">
        <v>1536.7439999999999</v>
      </c>
    </row>
    <row r="1472" spans="1:13" x14ac:dyDescent="0.35">
      <c r="A1472" t="s">
        <v>3295</v>
      </c>
      <c r="B1472">
        <f t="shared" si="22"/>
        <v>2024</v>
      </c>
      <c r="C1472" s="8">
        <v>45356</v>
      </c>
      <c r="D1472" t="s">
        <v>710</v>
      </c>
      <c r="E1472" t="s">
        <v>1711</v>
      </c>
      <c r="F1472" t="s">
        <v>1806</v>
      </c>
      <c r="G1472" s="4">
        <v>4</v>
      </c>
      <c r="H1472">
        <f>Sales_Fact__2[[#This Row],[Unit_Price]]*Sales_Fact__2[[#This Row],[Quantity]]</f>
        <v>1846.08</v>
      </c>
      <c r="I1472" s="9">
        <v>461.52</v>
      </c>
      <c r="J1472" s="9">
        <f>Sales_Fact__2[[#This Row],[Unit_Price]]*Sales_Fact__2[[#This Row],[Quantity]]</f>
        <v>1846.08</v>
      </c>
      <c r="K1472">
        <v>0</v>
      </c>
      <c r="L1472" t="s">
        <v>1828</v>
      </c>
      <c r="M1472" s="9">
        <v>1846.08</v>
      </c>
    </row>
    <row r="1473" spans="1:13" x14ac:dyDescent="0.35">
      <c r="A1473" t="s">
        <v>3296</v>
      </c>
      <c r="B1473">
        <f t="shared" si="22"/>
        <v>2024</v>
      </c>
      <c r="C1473" s="8">
        <v>45552</v>
      </c>
      <c r="D1473" t="s">
        <v>1523</v>
      </c>
      <c r="E1473" t="s">
        <v>1579</v>
      </c>
      <c r="F1473" t="s">
        <v>1791</v>
      </c>
      <c r="G1473" s="4">
        <v>1</v>
      </c>
      <c r="H1473">
        <f>Sales_Fact__2[[#This Row],[Unit_Price]]*Sales_Fact__2[[#This Row],[Quantity]]</f>
        <v>558.41999999999996</v>
      </c>
      <c r="I1473" s="9">
        <v>558.41999999999996</v>
      </c>
      <c r="J1473" s="9">
        <f>Sales_Fact__2[[#This Row],[Unit_Price]]*Sales_Fact__2[[#This Row],[Quantity]]</f>
        <v>558.41999999999996</v>
      </c>
      <c r="K1473">
        <v>0.03</v>
      </c>
      <c r="L1473" t="s">
        <v>1823</v>
      </c>
      <c r="M1473" s="9">
        <v>541.66739999999993</v>
      </c>
    </row>
    <row r="1474" spans="1:13" x14ac:dyDescent="0.35">
      <c r="A1474" t="s">
        <v>3297</v>
      </c>
      <c r="B1474">
        <f t="shared" ref="B1474:B1537" si="23">YEAR(C1474)</f>
        <v>2023</v>
      </c>
      <c r="C1474" s="8">
        <v>45288</v>
      </c>
      <c r="D1474" t="s">
        <v>838</v>
      </c>
      <c r="E1474" t="s">
        <v>1571</v>
      </c>
      <c r="F1474" t="s">
        <v>1809</v>
      </c>
      <c r="G1474" s="4">
        <v>4</v>
      </c>
      <c r="H1474">
        <f>Sales_Fact__2[[#This Row],[Unit_Price]]*Sales_Fact__2[[#This Row],[Quantity]]</f>
        <v>2803.92</v>
      </c>
      <c r="I1474" s="9">
        <v>700.98</v>
      </c>
      <c r="J1474" s="9">
        <f>Sales_Fact__2[[#This Row],[Unit_Price]]*Sales_Fact__2[[#This Row],[Quantity]]</f>
        <v>2803.92</v>
      </c>
      <c r="K1474">
        <v>0.12</v>
      </c>
      <c r="L1474" t="s">
        <v>1825</v>
      </c>
      <c r="M1474" s="9">
        <v>2467.4495999999999</v>
      </c>
    </row>
    <row r="1475" spans="1:13" x14ac:dyDescent="0.35">
      <c r="A1475" t="s">
        <v>3298</v>
      </c>
      <c r="B1475">
        <f t="shared" si="23"/>
        <v>2024</v>
      </c>
      <c r="C1475" s="8">
        <v>45605</v>
      </c>
      <c r="D1475" t="s">
        <v>1259</v>
      </c>
      <c r="E1475" t="s">
        <v>1717</v>
      </c>
      <c r="F1475" t="s">
        <v>1809</v>
      </c>
      <c r="G1475" s="4">
        <v>2</v>
      </c>
      <c r="H1475">
        <f>Sales_Fact__2[[#This Row],[Unit_Price]]*Sales_Fact__2[[#This Row],[Quantity]]</f>
        <v>455.94</v>
      </c>
      <c r="I1475" s="9">
        <v>227.97</v>
      </c>
      <c r="J1475" s="9">
        <f>Sales_Fact__2[[#This Row],[Unit_Price]]*Sales_Fact__2[[#This Row],[Quantity]]</f>
        <v>455.94</v>
      </c>
      <c r="K1475">
        <v>0.08</v>
      </c>
      <c r="L1475" t="s">
        <v>1828</v>
      </c>
      <c r="M1475" s="9">
        <v>419.46480000000003</v>
      </c>
    </row>
    <row r="1476" spans="1:13" x14ac:dyDescent="0.35">
      <c r="A1476" t="s">
        <v>3299</v>
      </c>
      <c r="B1476">
        <f t="shared" si="23"/>
        <v>2024</v>
      </c>
      <c r="C1476" s="8">
        <v>45516</v>
      </c>
      <c r="D1476" t="s">
        <v>1460</v>
      </c>
      <c r="E1476" t="s">
        <v>1625</v>
      </c>
      <c r="F1476" t="s">
        <v>1791</v>
      </c>
      <c r="G1476" s="4">
        <v>4</v>
      </c>
      <c r="H1476">
        <f>Sales_Fact__2[[#This Row],[Unit_Price]]*Sales_Fact__2[[#This Row],[Quantity]]</f>
        <v>1114.8399999999999</v>
      </c>
      <c r="I1476" s="9">
        <v>278.70999999999998</v>
      </c>
      <c r="J1476" s="9">
        <f>Sales_Fact__2[[#This Row],[Unit_Price]]*Sales_Fact__2[[#This Row],[Quantity]]</f>
        <v>1114.8399999999999</v>
      </c>
      <c r="K1476">
        <v>0.2</v>
      </c>
      <c r="L1476" t="s">
        <v>1825</v>
      </c>
      <c r="M1476" s="9">
        <v>891.87199999999996</v>
      </c>
    </row>
    <row r="1477" spans="1:13" x14ac:dyDescent="0.35">
      <c r="A1477" t="s">
        <v>3300</v>
      </c>
      <c r="B1477">
        <f t="shared" si="23"/>
        <v>2024</v>
      </c>
      <c r="C1477" s="8">
        <v>45379</v>
      </c>
      <c r="D1477" t="s">
        <v>826</v>
      </c>
      <c r="E1477" t="s">
        <v>1745</v>
      </c>
      <c r="F1477" t="s">
        <v>1781</v>
      </c>
      <c r="G1477" s="4">
        <v>2</v>
      </c>
      <c r="H1477">
        <f>Sales_Fact__2[[#This Row],[Unit_Price]]*Sales_Fact__2[[#This Row],[Quantity]]</f>
        <v>1832.24</v>
      </c>
      <c r="I1477" s="9">
        <v>916.12</v>
      </c>
      <c r="J1477" s="9">
        <f>Sales_Fact__2[[#This Row],[Unit_Price]]*Sales_Fact__2[[#This Row],[Quantity]]</f>
        <v>1832.24</v>
      </c>
      <c r="K1477">
        <v>0.05</v>
      </c>
      <c r="L1477" t="s">
        <v>1825</v>
      </c>
      <c r="M1477" s="9">
        <v>1740.6279999999999</v>
      </c>
    </row>
    <row r="1478" spans="1:13" x14ac:dyDescent="0.35">
      <c r="A1478" t="s">
        <v>3301</v>
      </c>
      <c r="B1478">
        <f t="shared" si="23"/>
        <v>2024</v>
      </c>
      <c r="C1478" s="8">
        <v>45567</v>
      </c>
      <c r="D1478" t="s">
        <v>454</v>
      </c>
      <c r="E1478" t="s">
        <v>1567</v>
      </c>
      <c r="F1478" t="s">
        <v>1793</v>
      </c>
      <c r="G1478" s="4">
        <v>4</v>
      </c>
      <c r="H1478">
        <f>Sales_Fact__2[[#This Row],[Unit_Price]]*Sales_Fact__2[[#This Row],[Quantity]]</f>
        <v>915.92</v>
      </c>
      <c r="I1478" s="9">
        <v>228.98</v>
      </c>
      <c r="J1478" s="9">
        <f>Sales_Fact__2[[#This Row],[Unit_Price]]*Sales_Fact__2[[#This Row],[Quantity]]</f>
        <v>915.92</v>
      </c>
      <c r="K1478">
        <v>0.22</v>
      </c>
      <c r="L1478" t="s">
        <v>1825</v>
      </c>
      <c r="M1478" s="9">
        <v>714.41759999999999</v>
      </c>
    </row>
    <row r="1479" spans="1:13" x14ac:dyDescent="0.35">
      <c r="A1479" t="s">
        <v>3302</v>
      </c>
      <c r="B1479">
        <f t="shared" si="23"/>
        <v>2024</v>
      </c>
      <c r="C1479" s="8">
        <v>45510</v>
      </c>
      <c r="D1479" t="s">
        <v>751</v>
      </c>
      <c r="E1479" t="s">
        <v>1725</v>
      </c>
      <c r="F1479" t="s">
        <v>1800</v>
      </c>
      <c r="G1479" s="4">
        <v>4</v>
      </c>
      <c r="H1479">
        <f>Sales_Fact__2[[#This Row],[Unit_Price]]*Sales_Fact__2[[#This Row],[Quantity]]</f>
        <v>3619.28</v>
      </c>
      <c r="I1479" s="9">
        <v>904.82</v>
      </c>
      <c r="J1479" s="9">
        <f>Sales_Fact__2[[#This Row],[Unit_Price]]*Sales_Fact__2[[#This Row],[Quantity]]</f>
        <v>3619.28</v>
      </c>
      <c r="K1479">
        <v>0.09</v>
      </c>
      <c r="L1479" t="s">
        <v>1825</v>
      </c>
      <c r="M1479" s="9">
        <v>3293.5448000000001</v>
      </c>
    </row>
    <row r="1480" spans="1:13" x14ac:dyDescent="0.35">
      <c r="A1480" t="s">
        <v>3303</v>
      </c>
      <c r="B1480">
        <f t="shared" si="23"/>
        <v>2025</v>
      </c>
      <c r="C1480" s="8">
        <v>45806</v>
      </c>
      <c r="D1480" t="s">
        <v>294</v>
      </c>
      <c r="E1480" t="s">
        <v>1593</v>
      </c>
      <c r="F1480" t="s">
        <v>1791</v>
      </c>
      <c r="G1480" s="4">
        <v>1</v>
      </c>
      <c r="H1480">
        <f>Sales_Fact__2[[#This Row],[Unit_Price]]*Sales_Fact__2[[#This Row],[Quantity]]</f>
        <v>588.61</v>
      </c>
      <c r="I1480" s="9">
        <v>588.61</v>
      </c>
      <c r="J1480" s="9">
        <f>Sales_Fact__2[[#This Row],[Unit_Price]]*Sales_Fact__2[[#This Row],[Quantity]]</f>
        <v>588.61</v>
      </c>
      <c r="K1480">
        <v>0.1</v>
      </c>
      <c r="L1480" t="s">
        <v>1825</v>
      </c>
      <c r="M1480" s="9">
        <v>529.74900000000002</v>
      </c>
    </row>
    <row r="1481" spans="1:13" x14ac:dyDescent="0.35">
      <c r="A1481" t="s">
        <v>3304</v>
      </c>
      <c r="B1481">
        <f t="shared" si="23"/>
        <v>2023</v>
      </c>
      <c r="C1481" s="8">
        <v>45240</v>
      </c>
      <c r="D1481" t="s">
        <v>395</v>
      </c>
      <c r="E1481" t="s">
        <v>1613</v>
      </c>
      <c r="F1481" t="s">
        <v>1765</v>
      </c>
      <c r="G1481" s="4">
        <v>4</v>
      </c>
      <c r="H1481">
        <f>Sales_Fact__2[[#This Row],[Unit_Price]]*Sales_Fact__2[[#This Row],[Quantity]]</f>
        <v>2783.88</v>
      </c>
      <c r="I1481" s="9">
        <v>695.97</v>
      </c>
      <c r="J1481" s="9">
        <f>Sales_Fact__2[[#This Row],[Unit_Price]]*Sales_Fact__2[[#This Row],[Quantity]]</f>
        <v>2783.88</v>
      </c>
      <c r="K1481">
        <v>0.02</v>
      </c>
      <c r="L1481" t="s">
        <v>1823</v>
      </c>
      <c r="M1481" s="9">
        <v>2728.2024000000001</v>
      </c>
    </row>
    <row r="1482" spans="1:13" x14ac:dyDescent="0.35">
      <c r="A1482" t="s">
        <v>3305</v>
      </c>
      <c r="B1482">
        <f t="shared" si="23"/>
        <v>2024</v>
      </c>
      <c r="C1482" s="8">
        <v>45309</v>
      </c>
      <c r="D1482" t="s">
        <v>950</v>
      </c>
      <c r="E1482" t="s">
        <v>1741</v>
      </c>
      <c r="F1482" t="s">
        <v>1791</v>
      </c>
      <c r="G1482" s="4">
        <v>2</v>
      </c>
      <c r="H1482">
        <f>Sales_Fact__2[[#This Row],[Unit_Price]]*Sales_Fact__2[[#This Row],[Quantity]]</f>
        <v>362.84</v>
      </c>
      <c r="I1482" s="9">
        <v>181.42</v>
      </c>
      <c r="J1482" s="9">
        <f>Sales_Fact__2[[#This Row],[Unit_Price]]*Sales_Fact__2[[#This Row],[Quantity]]</f>
        <v>362.84</v>
      </c>
      <c r="K1482">
        <v>0.08</v>
      </c>
      <c r="L1482" t="s">
        <v>1825</v>
      </c>
      <c r="M1482" s="9">
        <v>333.81279999999998</v>
      </c>
    </row>
    <row r="1483" spans="1:13" x14ac:dyDescent="0.35">
      <c r="A1483" t="s">
        <v>3306</v>
      </c>
      <c r="B1483">
        <f t="shared" si="23"/>
        <v>2024</v>
      </c>
      <c r="C1483" s="8">
        <v>45375</v>
      </c>
      <c r="D1483" t="s">
        <v>100</v>
      </c>
      <c r="E1483" t="s">
        <v>1741</v>
      </c>
      <c r="F1483" t="s">
        <v>1796</v>
      </c>
      <c r="G1483" s="4">
        <v>1</v>
      </c>
      <c r="H1483">
        <f>Sales_Fact__2[[#This Row],[Unit_Price]]*Sales_Fact__2[[#This Row],[Quantity]]</f>
        <v>439.55</v>
      </c>
      <c r="I1483" s="9">
        <v>439.55</v>
      </c>
      <c r="J1483" s="9">
        <f>Sales_Fact__2[[#This Row],[Unit_Price]]*Sales_Fact__2[[#This Row],[Quantity]]</f>
        <v>439.55</v>
      </c>
      <c r="K1483">
        <v>0.28999999999999998</v>
      </c>
      <c r="L1483" t="s">
        <v>1828</v>
      </c>
      <c r="M1483" s="9">
        <v>312.08049999999997</v>
      </c>
    </row>
    <row r="1484" spans="1:13" x14ac:dyDescent="0.35">
      <c r="A1484" t="s">
        <v>3307</v>
      </c>
      <c r="B1484">
        <f t="shared" si="23"/>
        <v>2025</v>
      </c>
      <c r="C1484" s="8">
        <v>45733</v>
      </c>
      <c r="D1484" t="s">
        <v>398</v>
      </c>
      <c r="E1484" t="s">
        <v>1657</v>
      </c>
      <c r="F1484" t="s">
        <v>1809</v>
      </c>
      <c r="G1484" s="4">
        <v>3</v>
      </c>
      <c r="H1484">
        <f>Sales_Fact__2[[#This Row],[Unit_Price]]*Sales_Fact__2[[#This Row],[Quantity]]</f>
        <v>1413.81</v>
      </c>
      <c r="I1484" s="9">
        <v>471.27</v>
      </c>
      <c r="J1484" s="9">
        <f>Sales_Fact__2[[#This Row],[Unit_Price]]*Sales_Fact__2[[#This Row],[Quantity]]</f>
        <v>1413.81</v>
      </c>
      <c r="K1484">
        <v>0.27</v>
      </c>
      <c r="L1484" t="s">
        <v>1828</v>
      </c>
      <c r="M1484" s="9">
        <v>1032.0813000000001</v>
      </c>
    </row>
    <row r="1485" spans="1:13" x14ac:dyDescent="0.35">
      <c r="A1485" t="s">
        <v>3308</v>
      </c>
      <c r="B1485">
        <f t="shared" si="23"/>
        <v>2024</v>
      </c>
      <c r="C1485" s="8">
        <v>45435</v>
      </c>
      <c r="D1485" t="s">
        <v>171</v>
      </c>
      <c r="E1485" t="s">
        <v>1665</v>
      </c>
      <c r="F1485" t="s">
        <v>1793</v>
      </c>
      <c r="G1485" s="4">
        <v>1</v>
      </c>
      <c r="H1485">
        <f>Sales_Fact__2[[#This Row],[Unit_Price]]*Sales_Fact__2[[#This Row],[Quantity]]</f>
        <v>758.89</v>
      </c>
      <c r="I1485" s="9">
        <v>758.89</v>
      </c>
      <c r="J1485" s="9">
        <f>Sales_Fact__2[[#This Row],[Unit_Price]]*Sales_Fact__2[[#This Row],[Quantity]]</f>
        <v>758.89</v>
      </c>
      <c r="K1485">
        <v>0.1</v>
      </c>
      <c r="L1485" t="s">
        <v>1823</v>
      </c>
      <c r="M1485" s="9">
        <v>683.00099999999998</v>
      </c>
    </row>
    <row r="1486" spans="1:13" x14ac:dyDescent="0.35">
      <c r="A1486" t="s">
        <v>3309</v>
      </c>
      <c r="B1486">
        <f t="shared" si="23"/>
        <v>2025</v>
      </c>
      <c r="C1486" s="8">
        <v>45864</v>
      </c>
      <c r="D1486" t="s">
        <v>1491</v>
      </c>
      <c r="E1486" t="s">
        <v>1737</v>
      </c>
      <c r="F1486" t="s">
        <v>1800</v>
      </c>
      <c r="G1486" s="4">
        <v>4</v>
      </c>
      <c r="H1486">
        <f>Sales_Fact__2[[#This Row],[Unit_Price]]*Sales_Fact__2[[#This Row],[Quantity]]</f>
        <v>3672.4</v>
      </c>
      <c r="I1486" s="9">
        <v>918.1</v>
      </c>
      <c r="J1486" s="9">
        <f>Sales_Fact__2[[#This Row],[Unit_Price]]*Sales_Fact__2[[#This Row],[Quantity]]</f>
        <v>3672.4</v>
      </c>
      <c r="K1486">
        <v>0.19</v>
      </c>
      <c r="L1486" t="s">
        <v>1828</v>
      </c>
      <c r="M1486" s="9">
        <v>2974.6439999999998</v>
      </c>
    </row>
    <row r="1487" spans="1:13" x14ac:dyDescent="0.35">
      <c r="A1487" t="s">
        <v>3310</v>
      </c>
      <c r="B1487">
        <f t="shared" si="23"/>
        <v>2024</v>
      </c>
      <c r="C1487" s="8">
        <v>45569</v>
      </c>
      <c r="D1487" t="s">
        <v>826</v>
      </c>
      <c r="E1487" t="s">
        <v>1735</v>
      </c>
      <c r="F1487" t="s">
        <v>1791</v>
      </c>
      <c r="G1487" s="4">
        <v>1</v>
      </c>
      <c r="H1487">
        <f>Sales_Fact__2[[#This Row],[Unit_Price]]*Sales_Fact__2[[#This Row],[Quantity]]</f>
        <v>861.5</v>
      </c>
      <c r="I1487" s="9">
        <v>861.5</v>
      </c>
      <c r="J1487" s="9">
        <f>Sales_Fact__2[[#This Row],[Unit_Price]]*Sales_Fact__2[[#This Row],[Quantity]]</f>
        <v>861.5</v>
      </c>
      <c r="K1487">
        <v>0.05</v>
      </c>
      <c r="L1487" t="s">
        <v>1828</v>
      </c>
      <c r="M1487" s="9">
        <v>818.42499999999995</v>
      </c>
    </row>
    <row r="1488" spans="1:13" x14ac:dyDescent="0.35">
      <c r="A1488" t="s">
        <v>3311</v>
      </c>
      <c r="B1488">
        <f t="shared" si="23"/>
        <v>2025</v>
      </c>
      <c r="C1488" s="8">
        <v>45664</v>
      </c>
      <c r="D1488" t="s">
        <v>1424</v>
      </c>
      <c r="E1488" t="s">
        <v>1591</v>
      </c>
      <c r="F1488" t="s">
        <v>1798</v>
      </c>
      <c r="G1488" s="4">
        <v>1</v>
      </c>
      <c r="H1488">
        <f>Sales_Fact__2[[#This Row],[Unit_Price]]*Sales_Fact__2[[#This Row],[Quantity]]</f>
        <v>588.29999999999995</v>
      </c>
      <c r="I1488" s="9">
        <v>588.29999999999995</v>
      </c>
      <c r="J1488" s="9">
        <f>Sales_Fact__2[[#This Row],[Unit_Price]]*Sales_Fact__2[[#This Row],[Quantity]]</f>
        <v>588.29999999999995</v>
      </c>
      <c r="K1488">
        <v>0.26</v>
      </c>
      <c r="L1488" t="s">
        <v>1828</v>
      </c>
      <c r="M1488" s="9">
        <v>435.34199999999998</v>
      </c>
    </row>
    <row r="1489" spans="1:13" x14ac:dyDescent="0.35">
      <c r="A1489" t="s">
        <v>3312</v>
      </c>
      <c r="B1489">
        <f t="shared" si="23"/>
        <v>2024</v>
      </c>
      <c r="C1489" s="8">
        <v>45645</v>
      </c>
      <c r="D1489" t="s">
        <v>1424</v>
      </c>
      <c r="E1489" t="s">
        <v>1657</v>
      </c>
      <c r="F1489" t="s">
        <v>1778</v>
      </c>
      <c r="G1489" s="4">
        <v>1</v>
      </c>
      <c r="H1489">
        <f>Sales_Fact__2[[#This Row],[Unit_Price]]*Sales_Fact__2[[#This Row],[Quantity]]</f>
        <v>917.26</v>
      </c>
      <c r="I1489" s="9">
        <v>917.26</v>
      </c>
      <c r="J1489" s="9">
        <f>Sales_Fact__2[[#This Row],[Unit_Price]]*Sales_Fact__2[[#This Row],[Quantity]]</f>
        <v>917.26</v>
      </c>
      <c r="K1489">
        <v>0.05</v>
      </c>
      <c r="L1489" t="s">
        <v>1825</v>
      </c>
      <c r="M1489" s="9">
        <v>871.39700000000005</v>
      </c>
    </row>
    <row r="1490" spans="1:13" x14ac:dyDescent="0.35">
      <c r="A1490" t="s">
        <v>3313</v>
      </c>
      <c r="B1490">
        <f t="shared" si="23"/>
        <v>2024</v>
      </c>
      <c r="C1490" s="8">
        <v>45449</v>
      </c>
      <c r="D1490" t="s">
        <v>748</v>
      </c>
      <c r="E1490" t="s">
        <v>1556</v>
      </c>
      <c r="F1490" t="s">
        <v>1809</v>
      </c>
      <c r="G1490" s="4">
        <v>4</v>
      </c>
      <c r="H1490">
        <f>Sales_Fact__2[[#This Row],[Unit_Price]]*Sales_Fact__2[[#This Row],[Quantity]]</f>
        <v>387.12</v>
      </c>
      <c r="I1490" s="9">
        <v>96.78</v>
      </c>
      <c r="J1490" s="9">
        <f>Sales_Fact__2[[#This Row],[Unit_Price]]*Sales_Fact__2[[#This Row],[Quantity]]</f>
        <v>387.12</v>
      </c>
      <c r="K1490">
        <v>0.11</v>
      </c>
      <c r="L1490" t="s">
        <v>1825</v>
      </c>
      <c r="M1490" s="9">
        <v>344.53680000000003</v>
      </c>
    </row>
    <row r="1491" spans="1:13" x14ac:dyDescent="0.35">
      <c r="A1491" t="s">
        <v>3314</v>
      </c>
      <c r="B1491">
        <f t="shared" si="23"/>
        <v>2024</v>
      </c>
      <c r="C1491" s="8">
        <v>45629</v>
      </c>
      <c r="D1491" t="s">
        <v>1471</v>
      </c>
      <c r="E1491" t="s">
        <v>1603</v>
      </c>
      <c r="F1491" t="s">
        <v>1768</v>
      </c>
      <c r="G1491" s="4">
        <v>3</v>
      </c>
      <c r="H1491">
        <f>Sales_Fact__2[[#This Row],[Unit_Price]]*Sales_Fact__2[[#This Row],[Quantity]]</f>
        <v>598.23</v>
      </c>
      <c r="I1491" s="9">
        <v>199.41</v>
      </c>
      <c r="J1491" s="9">
        <f>Sales_Fact__2[[#This Row],[Unit_Price]]*Sales_Fact__2[[#This Row],[Quantity]]</f>
        <v>598.23</v>
      </c>
      <c r="K1491">
        <v>0.16</v>
      </c>
      <c r="L1491" t="s">
        <v>1828</v>
      </c>
      <c r="M1491" s="9">
        <v>502.51319999999998</v>
      </c>
    </row>
    <row r="1492" spans="1:13" x14ac:dyDescent="0.35">
      <c r="A1492" t="s">
        <v>3315</v>
      </c>
      <c r="B1492">
        <f t="shared" si="23"/>
        <v>2025</v>
      </c>
      <c r="C1492" s="8">
        <v>45739</v>
      </c>
      <c r="D1492" t="s">
        <v>85</v>
      </c>
      <c r="E1492" t="s">
        <v>1655</v>
      </c>
      <c r="F1492" t="s">
        <v>1785</v>
      </c>
      <c r="G1492" s="4">
        <v>1</v>
      </c>
      <c r="H1492">
        <f>Sales_Fact__2[[#This Row],[Unit_Price]]*Sales_Fact__2[[#This Row],[Quantity]]</f>
        <v>687.91</v>
      </c>
      <c r="I1492" s="9">
        <v>687.91</v>
      </c>
      <c r="J1492" s="9">
        <f>Sales_Fact__2[[#This Row],[Unit_Price]]*Sales_Fact__2[[#This Row],[Quantity]]</f>
        <v>687.91</v>
      </c>
      <c r="K1492">
        <v>0.25</v>
      </c>
      <c r="L1492" t="s">
        <v>1823</v>
      </c>
      <c r="M1492" s="9">
        <v>515.9325</v>
      </c>
    </row>
    <row r="1493" spans="1:13" x14ac:dyDescent="0.35">
      <c r="A1493" t="s">
        <v>3316</v>
      </c>
      <c r="B1493">
        <f t="shared" si="23"/>
        <v>2025</v>
      </c>
      <c r="C1493" s="8">
        <v>45849</v>
      </c>
      <c r="D1493" t="s">
        <v>153</v>
      </c>
      <c r="E1493" t="s">
        <v>1689</v>
      </c>
      <c r="F1493" t="s">
        <v>1760</v>
      </c>
      <c r="G1493" s="4">
        <v>3</v>
      </c>
      <c r="H1493">
        <f>Sales_Fact__2[[#This Row],[Unit_Price]]*Sales_Fact__2[[#This Row],[Quantity]]</f>
        <v>2308.86</v>
      </c>
      <c r="I1493" s="9">
        <v>769.62</v>
      </c>
      <c r="J1493" s="9">
        <f>Sales_Fact__2[[#This Row],[Unit_Price]]*Sales_Fact__2[[#This Row],[Quantity]]</f>
        <v>2308.86</v>
      </c>
      <c r="K1493">
        <v>0.09</v>
      </c>
      <c r="L1493" t="s">
        <v>1825</v>
      </c>
      <c r="M1493" s="9">
        <v>2101.0626000000002</v>
      </c>
    </row>
    <row r="1494" spans="1:13" x14ac:dyDescent="0.35">
      <c r="A1494" t="s">
        <v>3317</v>
      </c>
      <c r="B1494">
        <f t="shared" si="23"/>
        <v>2023</v>
      </c>
      <c r="C1494" s="8">
        <v>45230</v>
      </c>
      <c r="D1494" t="s">
        <v>712</v>
      </c>
      <c r="E1494" t="s">
        <v>1552</v>
      </c>
      <c r="F1494" t="s">
        <v>1765</v>
      </c>
      <c r="G1494" s="4">
        <v>1</v>
      </c>
      <c r="H1494">
        <f>Sales_Fact__2[[#This Row],[Unit_Price]]*Sales_Fact__2[[#This Row],[Quantity]]</f>
        <v>492.05</v>
      </c>
      <c r="I1494" s="9">
        <v>492.05</v>
      </c>
      <c r="J1494" s="9">
        <f>Sales_Fact__2[[#This Row],[Unit_Price]]*Sales_Fact__2[[#This Row],[Quantity]]</f>
        <v>492.05</v>
      </c>
      <c r="K1494">
        <v>0.27</v>
      </c>
      <c r="L1494" t="s">
        <v>1823</v>
      </c>
      <c r="M1494" s="9">
        <v>359.19650000000001</v>
      </c>
    </row>
    <row r="1495" spans="1:13" x14ac:dyDescent="0.35">
      <c r="A1495" t="s">
        <v>3318</v>
      </c>
      <c r="B1495">
        <f t="shared" si="23"/>
        <v>2024</v>
      </c>
      <c r="C1495" s="8">
        <v>45292</v>
      </c>
      <c r="D1495" t="s">
        <v>368</v>
      </c>
      <c r="E1495" t="s">
        <v>1581</v>
      </c>
      <c r="F1495" t="s">
        <v>1793</v>
      </c>
      <c r="G1495" s="4">
        <v>2</v>
      </c>
      <c r="H1495">
        <f>Sales_Fact__2[[#This Row],[Unit_Price]]*Sales_Fact__2[[#This Row],[Quantity]]</f>
        <v>857.1</v>
      </c>
      <c r="I1495" s="9">
        <v>428.55</v>
      </c>
      <c r="J1495" s="9">
        <f>Sales_Fact__2[[#This Row],[Unit_Price]]*Sales_Fact__2[[#This Row],[Quantity]]</f>
        <v>857.1</v>
      </c>
      <c r="K1495">
        <v>0</v>
      </c>
      <c r="L1495" t="s">
        <v>1825</v>
      </c>
      <c r="M1495" s="9">
        <v>857.1</v>
      </c>
    </row>
    <row r="1496" spans="1:13" x14ac:dyDescent="0.35">
      <c r="A1496" t="s">
        <v>3319</v>
      </c>
      <c r="B1496">
        <f t="shared" si="23"/>
        <v>2023</v>
      </c>
      <c r="C1496" s="8">
        <v>45251</v>
      </c>
      <c r="D1496" t="s">
        <v>736</v>
      </c>
      <c r="E1496" t="s">
        <v>1567</v>
      </c>
      <c r="F1496" t="s">
        <v>1800</v>
      </c>
      <c r="G1496" s="4">
        <v>4</v>
      </c>
      <c r="H1496">
        <f>Sales_Fact__2[[#This Row],[Unit_Price]]*Sales_Fact__2[[#This Row],[Quantity]]</f>
        <v>1264.72</v>
      </c>
      <c r="I1496" s="9">
        <v>316.18</v>
      </c>
      <c r="J1496" s="9">
        <f>Sales_Fact__2[[#This Row],[Unit_Price]]*Sales_Fact__2[[#This Row],[Quantity]]</f>
        <v>1264.72</v>
      </c>
      <c r="K1496">
        <v>0.12</v>
      </c>
      <c r="L1496" t="s">
        <v>1823</v>
      </c>
      <c r="M1496" s="9">
        <v>1112.9536000000001</v>
      </c>
    </row>
    <row r="1497" spans="1:13" x14ac:dyDescent="0.35">
      <c r="A1497" t="s">
        <v>3320</v>
      </c>
      <c r="B1497">
        <f t="shared" si="23"/>
        <v>2024</v>
      </c>
      <c r="C1497" s="8">
        <v>45555</v>
      </c>
      <c r="D1497" t="s">
        <v>40</v>
      </c>
      <c r="E1497" t="s">
        <v>1573</v>
      </c>
      <c r="F1497" t="s">
        <v>1765</v>
      </c>
      <c r="G1497" s="4">
        <v>3</v>
      </c>
      <c r="H1497">
        <f>Sales_Fact__2[[#This Row],[Unit_Price]]*Sales_Fact__2[[#This Row],[Quantity]]</f>
        <v>486.51</v>
      </c>
      <c r="I1497" s="9">
        <v>162.16999999999999</v>
      </c>
      <c r="J1497" s="9">
        <f>Sales_Fact__2[[#This Row],[Unit_Price]]*Sales_Fact__2[[#This Row],[Quantity]]</f>
        <v>486.51</v>
      </c>
      <c r="K1497">
        <v>0.15</v>
      </c>
      <c r="L1497" t="s">
        <v>1825</v>
      </c>
      <c r="M1497" s="9">
        <v>413.5335</v>
      </c>
    </row>
    <row r="1498" spans="1:13" x14ac:dyDescent="0.35">
      <c r="A1498" t="s">
        <v>3321</v>
      </c>
      <c r="B1498">
        <f t="shared" si="23"/>
        <v>2024</v>
      </c>
      <c r="C1498" s="8">
        <v>45385</v>
      </c>
      <c r="D1498" t="s">
        <v>1040</v>
      </c>
      <c r="E1498" t="s">
        <v>1552</v>
      </c>
      <c r="F1498" t="s">
        <v>1765</v>
      </c>
      <c r="G1498" s="4">
        <v>3</v>
      </c>
      <c r="H1498">
        <f>Sales_Fact__2[[#This Row],[Unit_Price]]*Sales_Fact__2[[#This Row],[Quantity]]</f>
        <v>2094.42</v>
      </c>
      <c r="I1498" s="9">
        <v>698.14</v>
      </c>
      <c r="J1498" s="9">
        <f>Sales_Fact__2[[#This Row],[Unit_Price]]*Sales_Fact__2[[#This Row],[Quantity]]</f>
        <v>2094.42</v>
      </c>
      <c r="K1498">
        <v>0.04</v>
      </c>
      <c r="L1498" t="s">
        <v>1825</v>
      </c>
      <c r="M1498" s="9">
        <v>2010.6432</v>
      </c>
    </row>
    <row r="1499" spans="1:13" x14ac:dyDescent="0.35">
      <c r="A1499" t="s">
        <v>3322</v>
      </c>
      <c r="B1499">
        <f t="shared" si="23"/>
        <v>2025</v>
      </c>
      <c r="C1499" s="8">
        <v>45787</v>
      </c>
      <c r="D1499" t="s">
        <v>977</v>
      </c>
      <c r="E1499" t="s">
        <v>1695</v>
      </c>
      <c r="F1499" t="s">
        <v>1809</v>
      </c>
      <c r="G1499" s="4">
        <v>1</v>
      </c>
      <c r="H1499">
        <f>Sales_Fact__2[[#This Row],[Unit_Price]]*Sales_Fact__2[[#This Row],[Quantity]]</f>
        <v>478.08</v>
      </c>
      <c r="I1499" s="9">
        <v>478.08</v>
      </c>
      <c r="J1499" s="9">
        <f>Sales_Fact__2[[#This Row],[Unit_Price]]*Sales_Fact__2[[#This Row],[Quantity]]</f>
        <v>478.08</v>
      </c>
      <c r="K1499">
        <v>7.0000000000000007E-2</v>
      </c>
      <c r="L1499" t="s">
        <v>1828</v>
      </c>
      <c r="M1499" s="9">
        <v>444.61439999999982</v>
      </c>
    </row>
    <row r="1500" spans="1:13" x14ac:dyDescent="0.35">
      <c r="A1500" t="s">
        <v>3323</v>
      </c>
      <c r="B1500">
        <f t="shared" si="23"/>
        <v>2025</v>
      </c>
      <c r="C1500" s="8">
        <v>45822</v>
      </c>
      <c r="D1500" t="s">
        <v>677</v>
      </c>
      <c r="E1500" t="s">
        <v>1665</v>
      </c>
      <c r="F1500" t="s">
        <v>1778</v>
      </c>
      <c r="G1500" s="4">
        <v>2</v>
      </c>
      <c r="H1500">
        <f>Sales_Fact__2[[#This Row],[Unit_Price]]*Sales_Fact__2[[#This Row],[Quantity]]</f>
        <v>1917.28</v>
      </c>
      <c r="I1500" s="9">
        <v>958.64</v>
      </c>
      <c r="J1500" s="9">
        <f>Sales_Fact__2[[#This Row],[Unit_Price]]*Sales_Fact__2[[#This Row],[Quantity]]</f>
        <v>1917.28</v>
      </c>
      <c r="K1500">
        <v>0.2</v>
      </c>
      <c r="L1500" t="s">
        <v>1825</v>
      </c>
      <c r="M1500" s="9">
        <v>1533.8240000000001</v>
      </c>
    </row>
    <row r="1501" spans="1:13" x14ac:dyDescent="0.35">
      <c r="A1501" t="s">
        <v>3324</v>
      </c>
      <c r="B1501">
        <f t="shared" si="23"/>
        <v>2024</v>
      </c>
      <c r="C1501" s="8">
        <v>45590</v>
      </c>
      <c r="D1501" t="s">
        <v>1430</v>
      </c>
      <c r="E1501" t="s">
        <v>1629</v>
      </c>
      <c r="F1501" t="s">
        <v>1793</v>
      </c>
      <c r="G1501" s="4">
        <v>2</v>
      </c>
      <c r="H1501">
        <f>Sales_Fact__2[[#This Row],[Unit_Price]]*Sales_Fact__2[[#This Row],[Quantity]]</f>
        <v>1162.3800000000001</v>
      </c>
      <c r="I1501" s="9">
        <v>581.19000000000005</v>
      </c>
      <c r="J1501" s="9">
        <f>Sales_Fact__2[[#This Row],[Unit_Price]]*Sales_Fact__2[[#This Row],[Quantity]]</f>
        <v>1162.3800000000001</v>
      </c>
      <c r="K1501">
        <v>7.0000000000000007E-2</v>
      </c>
      <c r="L1501" t="s">
        <v>1828</v>
      </c>
      <c r="M1501" s="9">
        <v>1081.0134</v>
      </c>
    </row>
    <row r="1502" spans="1:13" x14ac:dyDescent="0.35">
      <c r="A1502" t="s">
        <v>3325</v>
      </c>
      <c r="B1502">
        <f t="shared" si="23"/>
        <v>2024</v>
      </c>
      <c r="C1502" s="8">
        <v>45618</v>
      </c>
      <c r="D1502" t="s">
        <v>392</v>
      </c>
      <c r="E1502" t="s">
        <v>1745</v>
      </c>
      <c r="F1502" t="s">
        <v>1791</v>
      </c>
      <c r="G1502" s="4">
        <v>1</v>
      </c>
      <c r="H1502">
        <f>Sales_Fact__2[[#This Row],[Unit_Price]]*Sales_Fact__2[[#This Row],[Quantity]]</f>
        <v>736.54</v>
      </c>
      <c r="I1502" s="9">
        <v>736.54</v>
      </c>
      <c r="J1502" s="9">
        <f>Sales_Fact__2[[#This Row],[Unit_Price]]*Sales_Fact__2[[#This Row],[Quantity]]</f>
        <v>736.54</v>
      </c>
      <c r="K1502">
        <v>0.16</v>
      </c>
      <c r="L1502" t="s">
        <v>1825</v>
      </c>
      <c r="M1502" s="9">
        <v>618.69359999999995</v>
      </c>
    </row>
    <row r="1503" spans="1:13" x14ac:dyDescent="0.35">
      <c r="A1503" t="s">
        <v>3326</v>
      </c>
      <c r="B1503">
        <f t="shared" si="23"/>
        <v>2024</v>
      </c>
      <c r="C1503" s="8">
        <v>45586</v>
      </c>
      <c r="D1503" t="s">
        <v>1248</v>
      </c>
      <c r="E1503" t="s">
        <v>1677</v>
      </c>
      <c r="F1503" t="s">
        <v>1800</v>
      </c>
      <c r="G1503" s="4">
        <v>1</v>
      </c>
      <c r="H1503">
        <f>Sales_Fact__2[[#This Row],[Unit_Price]]*Sales_Fact__2[[#This Row],[Quantity]]</f>
        <v>524</v>
      </c>
      <c r="I1503" s="9">
        <v>524</v>
      </c>
      <c r="J1503" s="9">
        <f>Sales_Fact__2[[#This Row],[Unit_Price]]*Sales_Fact__2[[#This Row],[Quantity]]</f>
        <v>524</v>
      </c>
      <c r="K1503">
        <v>0.28000000000000003</v>
      </c>
      <c r="L1503" t="s">
        <v>1823</v>
      </c>
      <c r="M1503" s="9">
        <v>377.28</v>
      </c>
    </row>
    <row r="1504" spans="1:13" x14ac:dyDescent="0.35">
      <c r="A1504" t="s">
        <v>3327</v>
      </c>
      <c r="B1504">
        <f t="shared" si="23"/>
        <v>2024</v>
      </c>
      <c r="C1504" s="8">
        <v>45548</v>
      </c>
      <c r="D1504" t="s">
        <v>177</v>
      </c>
      <c r="E1504" t="s">
        <v>1603</v>
      </c>
      <c r="F1504" t="s">
        <v>1765</v>
      </c>
      <c r="G1504" s="4">
        <v>4</v>
      </c>
      <c r="H1504">
        <f>Sales_Fact__2[[#This Row],[Unit_Price]]*Sales_Fact__2[[#This Row],[Quantity]]</f>
        <v>2264.36</v>
      </c>
      <c r="I1504" s="9">
        <v>566.09</v>
      </c>
      <c r="J1504" s="9">
        <f>Sales_Fact__2[[#This Row],[Unit_Price]]*Sales_Fact__2[[#This Row],[Quantity]]</f>
        <v>2264.36</v>
      </c>
      <c r="K1504">
        <v>0.28000000000000003</v>
      </c>
      <c r="L1504" t="s">
        <v>1828</v>
      </c>
      <c r="M1504" s="9">
        <v>1630.3391999999999</v>
      </c>
    </row>
    <row r="1505" spans="1:13" x14ac:dyDescent="0.35">
      <c r="A1505" t="s">
        <v>3328</v>
      </c>
      <c r="B1505">
        <f t="shared" si="23"/>
        <v>2025</v>
      </c>
      <c r="C1505" s="8">
        <v>45772</v>
      </c>
      <c r="D1505" t="s">
        <v>826</v>
      </c>
      <c r="E1505" t="s">
        <v>1589</v>
      </c>
      <c r="F1505" t="s">
        <v>1788</v>
      </c>
      <c r="G1505" s="4">
        <v>1</v>
      </c>
      <c r="H1505">
        <f>Sales_Fact__2[[#This Row],[Unit_Price]]*Sales_Fact__2[[#This Row],[Quantity]]</f>
        <v>251.99</v>
      </c>
      <c r="I1505" s="9">
        <v>251.99</v>
      </c>
      <c r="J1505" s="9">
        <f>Sales_Fact__2[[#This Row],[Unit_Price]]*Sales_Fact__2[[#This Row],[Quantity]]</f>
        <v>251.99</v>
      </c>
      <c r="K1505">
        <v>0.09</v>
      </c>
      <c r="L1505" t="s">
        <v>1823</v>
      </c>
      <c r="M1505" s="9">
        <v>229.3109</v>
      </c>
    </row>
    <row r="1506" spans="1:13" x14ac:dyDescent="0.35">
      <c r="A1506" t="s">
        <v>3329</v>
      </c>
      <c r="B1506">
        <f t="shared" si="23"/>
        <v>2024</v>
      </c>
      <c r="C1506" s="8">
        <v>45361</v>
      </c>
      <c r="D1506" t="s">
        <v>715</v>
      </c>
      <c r="E1506" t="s">
        <v>1581</v>
      </c>
      <c r="F1506" t="s">
        <v>1812</v>
      </c>
      <c r="G1506" s="4">
        <v>1</v>
      </c>
      <c r="H1506">
        <f>Sales_Fact__2[[#This Row],[Unit_Price]]*Sales_Fact__2[[#This Row],[Quantity]]</f>
        <v>259.2</v>
      </c>
      <c r="I1506" s="9">
        <v>259.2</v>
      </c>
      <c r="J1506" s="9">
        <f>Sales_Fact__2[[#This Row],[Unit_Price]]*Sales_Fact__2[[#This Row],[Quantity]]</f>
        <v>259.2</v>
      </c>
      <c r="K1506">
        <v>0.27</v>
      </c>
      <c r="L1506" t="s">
        <v>1828</v>
      </c>
      <c r="M1506" s="9">
        <v>189.21600000000001</v>
      </c>
    </row>
    <row r="1507" spans="1:13" x14ac:dyDescent="0.35">
      <c r="A1507" t="s">
        <v>3330</v>
      </c>
      <c r="B1507">
        <f t="shared" si="23"/>
        <v>2023</v>
      </c>
      <c r="C1507" s="8">
        <v>45235</v>
      </c>
      <c r="D1507" t="s">
        <v>1379</v>
      </c>
      <c r="E1507" t="s">
        <v>1665</v>
      </c>
      <c r="F1507" t="s">
        <v>1800</v>
      </c>
      <c r="G1507" s="4">
        <v>1</v>
      </c>
      <c r="H1507">
        <f>Sales_Fact__2[[#This Row],[Unit_Price]]*Sales_Fact__2[[#This Row],[Quantity]]</f>
        <v>935.66</v>
      </c>
      <c r="I1507" s="9">
        <v>935.66</v>
      </c>
      <c r="J1507" s="9">
        <f>Sales_Fact__2[[#This Row],[Unit_Price]]*Sales_Fact__2[[#This Row],[Quantity]]</f>
        <v>935.66</v>
      </c>
      <c r="K1507">
        <v>0.26</v>
      </c>
      <c r="L1507" t="s">
        <v>1825</v>
      </c>
      <c r="M1507" s="9">
        <v>692.38839999999993</v>
      </c>
    </row>
    <row r="1508" spans="1:13" x14ac:dyDescent="0.35">
      <c r="A1508" t="s">
        <v>3331</v>
      </c>
      <c r="B1508">
        <f t="shared" si="23"/>
        <v>2025</v>
      </c>
      <c r="C1508" s="8">
        <v>45864</v>
      </c>
      <c r="D1508" t="s">
        <v>1445</v>
      </c>
      <c r="E1508" t="s">
        <v>1617</v>
      </c>
      <c r="F1508" t="s">
        <v>1781</v>
      </c>
      <c r="G1508" s="4">
        <v>4</v>
      </c>
      <c r="H1508">
        <f>Sales_Fact__2[[#This Row],[Unit_Price]]*Sales_Fact__2[[#This Row],[Quantity]]</f>
        <v>1923</v>
      </c>
      <c r="I1508" s="9">
        <v>480.75</v>
      </c>
      <c r="J1508" s="9">
        <f>Sales_Fact__2[[#This Row],[Unit_Price]]*Sales_Fact__2[[#This Row],[Quantity]]</f>
        <v>1923</v>
      </c>
      <c r="K1508">
        <v>0.02</v>
      </c>
      <c r="L1508" t="s">
        <v>1823</v>
      </c>
      <c r="M1508" s="9">
        <v>1884.54</v>
      </c>
    </row>
    <row r="1509" spans="1:13" x14ac:dyDescent="0.35">
      <c r="A1509" t="s">
        <v>3332</v>
      </c>
      <c r="B1509">
        <f t="shared" si="23"/>
        <v>2025</v>
      </c>
      <c r="C1509" s="8">
        <v>45681</v>
      </c>
      <c r="D1509" t="s">
        <v>1153</v>
      </c>
      <c r="E1509" t="s">
        <v>1709</v>
      </c>
      <c r="F1509" t="s">
        <v>1800</v>
      </c>
      <c r="G1509" s="4">
        <v>2</v>
      </c>
      <c r="H1509">
        <f>Sales_Fact__2[[#This Row],[Unit_Price]]*Sales_Fact__2[[#This Row],[Quantity]]</f>
        <v>915.66</v>
      </c>
      <c r="I1509" s="9">
        <v>457.83</v>
      </c>
      <c r="J1509" s="9">
        <f>Sales_Fact__2[[#This Row],[Unit_Price]]*Sales_Fact__2[[#This Row],[Quantity]]</f>
        <v>915.66</v>
      </c>
      <c r="K1509">
        <v>0.01</v>
      </c>
      <c r="L1509" t="s">
        <v>1828</v>
      </c>
      <c r="M1509" s="9">
        <v>906.50340000000006</v>
      </c>
    </row>
    <row r="1510" spans="1:13" x14ac:dyDescent="0.35">
      <c r="A1510" t="s">
        <v>3333</v>
      </c>
      <c r="B1510">
        <f t="shared" si="23"/>
        <v>2025</v>
      </c>
      <c r="C1510" s="8">
        <v>45905</v>
      </c>
      <c r="D1510" t="s">
        <v>546</v>
      </c>
      <c r="E1510" t="s">
        <v>1643</v>
      </c>
      <c r="F1510" t="s">
        <v>1798</v>
      </c>
      <c r="G1510" s="4">
        <v>1</v>
      </c>
      <c r="H1510">
        <f>Sales_Fact__2[[#This Row],[Unit_Price]]*Sales_Fact__2[[#This Row],[Quantity]]</f>
        <v>994.63</v>
      </c>
      <c r="I1510" s="9">
        <v>994.63</v>
      </c>
      <c r="J1510" s="9">
        <f>Sales_Fact__2[[#This Row],[Unit_Price]]*Sales_Fact__2[[#This Row],[Quantity]]</f>
        <v>994.63</v>
      </c>
      <c r="K1510">
        <v>0.28000000000000003</v>
      </c>
      <c r="L1510" t="s">
        <v>1823</v>
      </c>
      <c r="M1510" s="9">
        <v>716.1336</v>
      </c>
    </row>
    <row r="1511" spans="1:13" x14ac:dyDescent="0.35">
      <c r="A1511" t="s">
        <v>3334</v>
      </c>
      <c r="B1511">
        <f t="shared" si="23"/>
        <v>2025</v>
      </c>
      <c r="C1511" s="8">
        <v>45765</v>
      </c>
      <c r="D1511" t="s">
        <v>784</v>
      </c>
      <c r="E1511" t="s">
        <v>1727</v>
      </c>
      <c r="F1511" t="s">
        <v>1751</v>
      </c>
      <c r="G1511" s="4">
        <v>3</v>
      </c>
      <c r="H1511">
        <f>Sales_Fact__2[[#This Row],[Unit_Price]]*Sales_Fact__2[[#This Row],[Quantity]]</f>
        <v>196.70999999999998</v>
      </c>
      <c r="I1511" s="9">
        <v>65.569999999999993</v>
      </c>
      <c r="J1511" s="9">
        <f>Sales_Fact__2[[#This Row],[Unit_Price]]*Sales_Fact__2[[#This Row],[Quantity]]</f>
        <v>196.70999999999998</v>
      </c>
      <c r="K1511">
        <v>0.3</v>
      </c>
      <c r="L1511" t="s">
        <v>1828</v>
      </c>
      <c r="M1511" s="9">
        <v>137.697</v>
      </c>
    </row>
    <row r="1512" spans="1:13" x14ac:dyDescent="0.35">
      <c r="A1512" t="s">
        <v>3335</v>
      </c>
      <c r="B1512">
        <f t="shared" si="23"/>
        <v>2025</v>
      </c>
      <c r="C1512" s="8">
        <v>45821</v>
      </c>
      <c r="D1512" t="s">
        <v>534</v>
      </c>
      <c r="E1512" t="s">
        <v>1663</v>
      </c>
      <c r="F1512" t="s">
        <v>1806</v>
      </c>
      <c r="G1512" s="4">
        <v>3</v>
      </c>
      <c r="H1512">
        <f>Sales_Fact__2[[#This Row],[Unit_Price]]*Sales_Fact__2[[#This Row],[Quantity]]</f>
        <v>1868.94</v>
      </c>
      <c r="I1512" s="9">
        <v>622.98</v>
      </c>
      <c r="J1512" s="9">
        <f>Sales_Fact__2[[#This Row],[Unit_Price]]*Sales_Fact__2[[#This Row],[Quantity]]</f>
        <v>1868.94</v>
      </c>
      <c r="K1512">
        <v>0.28000000000000003</v>
      </c>
      <c r="L1512" t="s">
        <v>1825</v>
      </c>
      <c r="M1512" s="9">
        <v>1345.6368</v>
      </c>
    </row>
    <row r="1513" spans="1:13" x14ac:dyDescent="0.35">
      <c r="A1513" t="s">
        <v>3336</v>
      </c>
      <c r="B1513">
        <f t="shared" si="23"/>
        <v>2025</v>
      </c>
      <c r="C1513" s="8">
        <v>45691</v>
      </c>
      <c r="D1513" t="s">
        <v>799</v>
      </c>
      <c r="E1513" t="s">
        <v>1657</v>
      </c>
      <c r="F1513" t="s">
        <v>1796</v>
      </c>
      <c r="G1513" s="4">
        <v>1</v>
      </c>
      <c r="H1513">
        <f>Sales_Fact__2[[#This Row],[Unit_Price]]*Sales_Fact__2[[#This Row],[Quantity]]</f>
        <v>170.68</v>
      </c>
      <c r="I1513" s="9">
        <v>170.68</v>
      </c>
      <c r="J1513" s="9">
        <f>Sales_Fact__2[[#This Row],[Unit_Price]]*Sales_Fact__2[[#This Row],[Quantity]]</f>
        <v>170.68</v>
      </c>
      <c r="K1513">
        <v>0.13</v>
      </c>
      <c r="L1513" t="s">
        <v>1825</v>
      </c>
      <c r="M1513" s="9">
        <v>148.49160000000001</v>
      </c>
    </row>
    <row r="1514" spans="1:13" x14ac:dyDescent="0.35">
      <c r="A1514" t="s">
        <v>3337</v>
      </c>
      <c r="B1514">
        <f t="shared" si="23"/>
        <v>2025</v>
      </c>
      <c r="C1514" s="8">
        <v>45860</v>
      </c>
      <c r="D1514" t="s">
        <v>343</v>
      </c>
      <c r="E1514" t="s">
        <v>1559</v>
      </c>
      <c r="F1514" t="s">
        <v>1781</v>
      </c>
      <c r="G1514" s="4">
        <v>4</v>
      </c>
      <c r="H1514">
        <f>Sales_Fact__2[[#This Row],[Unit_Price]]*Sales_Fact__2[[#This Row],[Quantity]]</f>
        <v>3191.32</v>
      </c>
      <c r="I1514" s="9">
        <v>797.83</v>
      </c>
      <c r="J1514" s="9">
        <f>Sales_Fact__2[[#This Row],[Unit_Price]]*Sales_Fact__2[[#This Row],[Quantity]]</f>
        <v>3191.32</v>
      </c>
      <c r="K1514">
        <v>0.08</v>
      </c>
      <c r="L1514" t="s">
        <v>1823</v>
      </c>
      <c r="M1514" s="9">
        <v>2936.0144</v>
      </c>
    </row>
    <row r="1515" spans="1:13" x14ac:dyDescent="0.35">
      <c r="A1515" t="s">
        <v>3338</v>
      </c>
      <c r="B1515">
        <f t="shared" si="23"/>
        <v>2025</v>
      </c>
      <c r="C1515" s="8">
        <v>45922</v>
      </c>
      <c r="D1515" t="s">
        <v>349</v>
      </c>
      <c r="E1515" t="s">
        <v>1548</v>
      </c>
      <c r="F1515" t="s">
        <v>1803</v>
      </c>
      <c r="G1515" s="4">
        <v>1</v>
      </c>
      <c r="H1515">
        <f>Sales_Fact__2[[#This Row],[Unit_Price]]*Sales_Fact__2[[#This Row],[Quantity]]</f>
        <v>372.75</v>
      </c>
      <c r="I1515" s="9">
        <v>372.75</v>
      </c>
      <c r="J1515" s="9">
        <f>Sales_Fact__2[[#This Row],[Unit_Price]]*Sales_Fact__2[[#This Row],[Quantity]]</f>
        <v>372.75</v>
      </c>
      <c r="K1515">
        <v>0.12</v>
      </c>
      <c r="L1515" t="s">
        <v>1823</v>
      </c>
      <c r="M1515" s="9">
        <v>328.02</v>
      </c>
    </row>
    <row r="1516" spans="1:13" x14ac:dyDescent="0.35">
      <c r="A1516" t="s">
        <v>3339</v>
      </c>
      <c r="B1516">
        <f t="shared" si="23"/>
        <v>2024</v>
      </c>
      <c r="C1516" s="8">
        <v>45477</v>
      </c>
      <c r="D1516" t="s">
        <v>1234</v>
      </c>
      <c r="E1516" t="s">
        <v>1669</v>
      </c>
      <c r="F1516" t="s">
        <v>1768</v>
      </c>
      <c r="G1516" s="4">
        <v>1</v>
      </c>
      <c r="H1516">
        <f>Sales_Fact__2[[#This Row],[Unit_Price]]*Sales_Fact__2[[#This Row],[Quantity]]</f>
        <v>994.18</v>
      </c>
      <c r="I1516" s="9">
        <v>994.18</v>
      </c>
      <c r="J1516" s="9">
        <f>Sales_Fact__2[[#This Row],[Unit_Price]]*Sales_Fact__2[[#This Row],[Quantity]]</f>
        <v>994.18</v>
      </c>
      <c r="K1516">
        <v>0.05</v>
      </c>
      <c r="L1516" t="s">
        <v>1825</v>
      </c>
      <c r="M1516" s="9">
        <v>944.47099999999989</v>
      </c>
    </row>
    <row r="1517" spans="1:13" x14ac:dyDescent="0.35">
      <c r="A1517" t="s">
        <v>3340</v>
      </c>
      <c r="B1517">
        <f t="shared" si="23"/>
        <v>2024</v>
      </c>
      <c r="C1517" s="8">
        <v>45504</v>
      </c>
      <c r="D1517" t="s">
        <v>1309</v>
      </c>
      <c r="E1517" t="s">
        <v>1587</v>
      </c>
      <c r="F1517" t="s">
        <v>1796</v>
      </c>
      <c r="G1517" s="4">
        <v>1</v>
      </c>
      <c r="H1517">
        <f>Sales_Fact__2[[#This Row],[Unit_Price]]*Sales_Fact__2[[#This Row],[Quantity]]</f>
        <v>136.12</v>
      </c>
      <c r="I1517" s="9">
        <v>136.12</v>
      </c>
      <c r="J1517" s="9">
        <f>Sales_Fact__2[[#This Row],[Unit_Price]]*Sales_Fact__2[[#This Row],[Quantity]]</f>
        <v>136.12</v>
      </c>
      <c r="K1517">
        <v>7.0000000000000007E-2</v>
      </c>
      <c r="L1517" t="s">
        <v>1823</v>
      </c>
      <c r="M1517" s="9">
        <v>126.5916</v>
      </c>
    </row>
    <row r="1518" spans="1:13" x14ac:dyDescent="0.35">
      <c r="A1518" t="s">
        <v>3341</v>
      </c>
      <c r="B1518">
        <f t="shared" si="23"/>
        <v>2025</v>
      </c>
      <c r="C1518" s="8">
        <v>45862</v>
      </c>
      <c r="D1518" t="s">
        <v>124</v>
      </c>
      <c r="E1518" t="s">
        <v>1651</v>
      </c>
      <c r="F1518" t="s">
        <v>1809</v>
      </c>
      <c r="G1518" s="4">
        <v>3</v>
      </c>
      <c r="H1518">
        <f>Sales_Fact__2[[#This Row],[Unit_Price]]*Sales_Fact__2[[#This Row],[Quantity]]</f>
        <v>1903.3500000000001</v>
      </c>
      <c r="I1518" s="9">
        <v>634.45000000000005</v>
      </c>
      <c r="J1518" s="9">
        <f>Sales_Fact__2[[#This Row],[Unit_Price]]*Sales_Fact__2[[#This Row],[Quantity]]</f>
        <v>1903.3500000000001</v>
      </c>
      <c r="K1518">
        <v>0.17</v>
      </c>
      <c r="L1518" t="s">
        <v>1825</v>
      </c>
      <c r="M1518" s="9">
        <v>1579.7805000000001</v>
      </c>
    </row>
    <row r="1519" spans="1:13" x14ac:dyDescent="0.35">
      <c r="A1519" t="s">
        <v>3342</v>
      </c>
      <c r="B1519">
        <f t="shared" si="23"/>
        <v>2024</v>
      </c>
      <c r="C1519" s="8">
        <v>45579</v>
      </c>
      <c r="D1519" t="s">
        <v>1034</v>
      </c>
      <c r="E1519" t="s">
        <v>1675</v>
      </c>
      <c r="F1519" t="s">
        <v>1751</v>
      </c>
      <c r="G1519" s="4">
        <v>4</v>
      </c>
      <c r="H1519">
        <f>Sales_Fact__2[[#This Row],[Unit_Price]]*Sales_Fact__2[[#This Row],[Quantity]]</f>
        <v>718.48</v>
      </c>
      <c r="I1519" s="9">
        <v>179.62</v>
      </c>
      <c r="J1519" s="9">
        <f>Sales_Fact__2[[#This Row],[Unit_Price]]*Sales_Fact__2[[#This Row],[Quantity]]</f>
        <v>718.48</v>
      </c>
      <c r="K1519">
        <v>0.05</v>
      </c>
      <c r="L1519" t="s">
        <v>1823</v>
      </c>
      <c r="M1519" s="9">
        <v>682.55600000000004</v>
      </c>
    </row>
    <row r="1520" spans="1:13" x14ac:dyDescent="0.35">
      <c r="A1520" t="s">
        <v>3343</v>
      </c>
      <c r="B1520">
        <f t="shared" si="23"/>
        <v>2025</v>
      </c>
      <c r="C1520" s="8">
        <v>45658</v>
      </c>
      <c r="D1520" t="s">
        <v>931</v>
      </c>
      <c r="E1520" t="s">
        <v>1587</v>
      </c>
      <c r="F1520" t="s">
        <v>1809</v>
      </c>
      <c r="G1520" s="4">
        <v>4</v>
      </c>
      <c r="H1520">
        <f>Sales_Fact__2[[#This Row],[Unit_Price]]*Sales_Fact__2[[#This Row],[Quantity]]</f>
        <v>2235.3200000000002</v>
      </c>
      <c r="I1520" s="9">
        <v>558.83000000000004</v>
      </c>
      <c r="J1520" s="9">
        <f>Sales_Fact__2[[#This Row],[Unit_Price]]*Sales_Fact__2[[#This Row],[Quantity]]</f>
        <v>2235.3200000000002</v>
      </c>
      <c r="K1520">
        <v>0.16</v>
      </c>
      <c r="L1520" t="s">
        <v>1825</v>
      </c>
      <c r="M1520" s="9">
        <v>1877.6687999999999</v>
      </c>
    </row>
    <row r="1521" spans="1:13" x14ac:dyDescent="0.35">
      <c r="A1521" t="s">
        <v>3344</v>
      </c>
      <c r="B1521">
        <f t="shared" si="23"/>
        <v>2025</v>
      </c>
      <c r="C1521" s="8">
        <v>45664</v>
      </c>
      <c r="D1521" t="s">
        <v>567</v>
      </c>
      <c r="E1521" t="s">
        <v>1735</v>
      </c>
      <c r="F1521" t="s">
        <v>1775</v>
      </c>
      <c r="G1521" s="4">
        <v>2</v>
      </c>
      <c r="H1521">
        <f>Sales_Fact__2[[#This Row],[Unit_Price]]*Sales_Fact__2[[#This Row],[Quantity]]</f>
        <v>1719.48</v>
      </c>
      <c r="I1521" s="9">
        <v>859.74</v>
      </c>
      <c r="J1521" s="9">
        <f>Sales_Fact__2[[#This Row],[Unit_Price]]*Sales_Fact__2[[#This Row],[Quantity]]</f>
        <v>1719.48</v>
      </c>
      <c r="K1521">
        <v>0.25</v>
      </c>
      <c r="L1521" t="s">
        <v>1828</v>
      </c>
      <c r="M1521" s="9">
        <v>1289.6099999999999</v>
      </c>
    </row>
    <row r="1522" spans="1:13" x14ac:dyDescent="0.35">
      <c r="A1522" t="s">
        <v>3345</v>
      </c>
      <c r="B1522">
        <f t="shared" si="23"/>
        <v>2025</v>
      </c>
      <c r="C1522" s="8">
        <v>45936</v>
      </c>
      <c r="D1522" t="s">
        <v>374</v>
      </c>
      <c r="E1522" t="s">
        <v>1677</v>
      </c>
      <c r="F1522" t="s">
        <v>1803</v>
      </c>
      <c r="G1522" s="4">
        <v>3</v>
      </c>
      <c r="H1522">
        <f>Sales_Fact__2[[#This Row],[Unit_Price]]*Sales_Fact__2[[#This Row],[Quantity]]</f>
        <v>1735.41</v>
      </c>
      <c r="I1522" s="9">
        <v>578.47</v>
      </c>
      <c r="J1522" s="9">
        <f>Sales_Fact__2[[#This Row],[Unit_Price]]*Sales_Fact__2[[#This Row],[Quantity]]</f>
        <v>1735.41</v>
      </c>
      <c r="K1522">
        <v>0.06</v>
      </c>
      <c r="L1522" t="s">
        <v>1828</v>
      </c>
      <c r="M1522" s="9">
        <v>1631.2854</v>
      </c>
    </row>
    <row r="1523" spans="1:13" x14ac:dyDescent="0.35">
      <c r="A1523" t="s">
        <v>3346</v>
      </c>
      <c r="B1523">
        <f t="shared" si="23"/>
        <v>2024</v>
      </c>
      <c r="C1523" s="8">
        <v>45344</v>
      </c>
      <c r="D1523" t="s">
        <v>207</v>
      </c>
      <c r="E1523" t="s">
        <v>1589</v>
      </c>
      <c r="F1523" t="s">
        <v>1793</v>
      </c>
      <c r="G1523" s="4">
        <v>1</v>
      </c>
      <c r="H1523">
        <f>Sales_Fact__2[[#This Row],[Unit_Price]]*Sales_Fact__2[[#This Row],[Quantity]]</f>
        <v>440.48</v>
      </c>
      <c r="I1523" s="9">
        <v>440.48</v>
      </c>
      <c r="J1523" s="9">
        <f>Sales_Fact__2[[#This Row],[Unit_Price]]*Sales_Fact__2[[#This Row],[Quantity]]</f>
        <v>440.48</v>
      </c>
      <c r="K1523">
        <v>0.11</v>
      </c>
      <c r="L1523" t="s">
        <v>1828</v>
      </c>
      <c r="M1523" s="9">
        <v>392.02720000000011</v>
      </c>
    </row>
    <row r="1524" spans="1:13" x14ac:dyDescent="0.35">
      <c r="A1524" t="s">
        <v>3347</v>
      </c>
      <c r="B1524">
        <f t="shared" si="23"/>
        <v>2024</v>
      </c>
      <c r="C1524" s="8">
        <v>45329</v>
      </c>
      <c r="D1524" t="s">
        <v>75</v>
      </c>
      <c r="E1524" t="s">
        <v>1579</v>
      </c>
      <c r="F1524" t="s">
        <v>1812</v>
      </c>
      <c r="G1524" s="4">
        <v>2</v>
      </c>
      <c r="H1524">
        <f>Sales_Fact__2[[#This Row],[Unit_Price]]*Sales_Fact__2[[#This Row],[Quantity]]</f>
        <v>607.34</v>
      </c>
      <c r="I1524" s="9">
        <v>303.67</v>
      </c>
      <c r="J1524" s="9">
        <f>Sales_Fact__2[[#This Row],[Unit_Price]]*Sales_Fact__2[[#This Row],[Quantity]]</f>
        <v>607.34</v>
      </c>
      <c r="K1524">
        <v>0.05</v>
      </c>
      <c r="L1524" t="s">
        <v>1825</v>
      </c>
      <c r="M1524" s="9">
        <v>576.97299999999996</v>
      </c>
    </row>
    <row r="1525" spans="1:13" x14ac:dyDescent="0.35">
      <c r="A1525" t="s">
        <v>3348</v>
      </c>
      <c r="B1525">
        <f t="shared" si="23"/>
        <v>2025</v>
      </c>
      <c r="C1525" s="8">
        <v>45895</v>
      </c>
      <c r="D1525" t="s">
        <v>1055</v>
      </c>
      <c r="E1525" t="s">
        <v>1695</v>
      </c>
      <c r="F1525" t="s">
        <v>1798</v>
      </c>
      <c r="G1525" s="4">
        <v>2</v>
      </c>
      <c r="H1525">
        <f>Sales_Fact__2[[#This Row],[Unit_Price]]*Sales_Fact__2[[#This Row],[Quantity]]</f>
        <v>1222.42</v>
      </c>
      <c r="I1525" s="9">
        <v>611.21</v>
      </c>
      <c r="J1525" s="9">
        <f>Sales_Fact__2[[#This Row],[Unit_Price]]*Sales_Fact__2[[#This Row],[Quantity]]</f>
        <v>1222.42</v>
      </c>
      <c r="K1525">
        <v>0.22</v>
      </c>
      <c r="L1525" t="s">
        <v>1828</v>
      </c>
      <c r="M1525" s="9">
        <v>953.48760000000004</v>
      </c>
    </row>
    <row r="1526" spans="1:13" x14ac:dyDescent="0.35">
      <c r="A1526" t="s">
        <v>3349</v>
      </c>
      <c r="B1526">
        <f t="shared" si="23"/>
        <v>2023</v>
      </c>
      <c r="C1526" s="8">
        <v>45239</v>
      </c>
      <c r="D1526" t="s">
        <v>659</v>
      </c>
      <c r="E1526" t="s">
        <v>1625</v>
      </c>
      <c r="F1526" t="s">
        <v>1800</v>
      </c>
      <c r="G1526" s="4">
        <v>2</v>
      </c>
      <c r="H1526">
        <f>Sales_Fact__2[[#This Row],[Unit_Price]]*Sales_Fact__2[[#This Row],[Quantity]]</f>
        <v>1536.16</v>
      </c>
      <c r="I1526" s="9">
        <v>768.08</v>
      </c>
      <c r="J1526" s="9">
        <f>Sales_Fact__2[[#This Row],[Unit_Price]]*Sales_Fact__2[[#This Row],[Quantity]]</f>
        <v>1536.16</v>
      </c>
      <c r="K1526">
        <v>0.26</v>
      </c>
      <c r="L1526" t="s">
        <v>1825</v>
      </c>
      <c r="M1526" s="9">
        <v>1136.7583999999999</v>
      </c>
    </row>
    <row r="1527" spans="1:13" x14ac:dyDescent="0.35">
      <c r="A1527" t="s">
        <v>3350</v>
      </c>
      <c r="B1527">
        <f t="shared" si="23"/>
        <v>2024</v>
      </c>
      <c r="C1527" s="8">
        <v>45296</v>
      </c>
      <c r="D1527" t="s">
        <v>936</v>
      </c>
      <c r="E1527" t="s">
        <v>1593</v>
      </c>
      <c r="F1527" t="s">
        <v>1809</v>
      </c>
      <c r="G1527" s="4">
        <v>1</v>
      </c>
      <c r="H1527">
        <f>Sales_Fact__2[[#This Row],[Unit_Price]]*Sales_Fact__2[[#This Row],[Quantity]]</f>
        <v>616.82000000000005</v>
      </c>
      <c r="I1527" s="9">
        <v>616.82000000000005</v>
      </c>
      <c r="J1527" s="9">
        <f>Sales_Fact__2[[#This Row],[Unit_Price]]*Sales_Fact__2[[#This Row],[Quantity]]</f>
        <v>616.82000000000005</v>
      </c>
      <c r="K1527">
        <v>0.24</v>
      </c>
      <c r="L1527" t="s">
        <v>1823</v>
      </c>
      <c r="M1527" s="9">
        <v>468.78320000000002</v>
      </c>
    </row>
    <row r="1528" spans="1:13" x14ac:dyDescent="0.35">
      <c r="A1528" t="s">
        <v>3351</v>
      </c>
      <c r="B1528">
        <f t="shared" si="23"/>
        <v>2025</v>
      </c>
      <c r="C1528" s="8">
        <v>45672</v>
      </c>
      <c r="D1528" t="s">
        <v>603</v>
      </c>
      <c r="E1528" t="s">
        <v>1627</v>
      </c>
      <c r="F1528" t="s">
        <v>1809</v>
      </c>
      <c r="G1528" s="4">
        <v>1</v>
      </c>
      <c r="H1528">
        <f>Sales_Fact__2[[#This Row],[Unit_Price]]*Sales_Fact__2[[#This Row],[Quantity]]</f>
        <v>470.34</v>
      </c>
      <c r="I1528" s="9">
        <v>470.34</v>
      </c>
      <c r="J1528" s="9">
        <f>Sales_Fact__2[[#This Row],[Unit_Price]]*Sales_Fact__2[[#This Row],[Quantity]]</f>
        <v>470.34</v>
      </c>
      <c r="K1528">
        <v>0.18</v>
      </c>
      <c r="L1528" t="s">
        <v>1828</v>
      </c>
      <c r="M1528" s="9">
        <v>385.67880000000002</v>
      </c>
    </row>
    <row r="1529" spans="1:13" x14ac:dyDescent="0.35">
      <c r="A1529" t="s">
        <v>3352</v>
      </c>
      <c r="B1529">
        <f t="shared" si="23"/>
        <v>2024</v>
      </c>
      <c r="C1529" s="8">
        <v>45499</v>
      </c>
      <c r="D1529" t="s">
        <v>710</v>
      </c>
      <c r="E1529" t="s">
        <v>1653</v>
      </c>
      <c r="F1529" t="s">
        <v>1781</v>
      </c>
      <c r="G1529" s="4">
        <v>2</v>
      </c>
      <c r="H1529">
        <f>Sales_Fact__2[[#This Row],[Unit_Price]]*Sales_Fact__2[[#This Row],[Quantity]]</f>
        <v>1232.72</v>
      </c>
      <c r="I1529" s="9">
        <v>616.36</v>
      </c>
      <c r="J1529" s="9">
        <f>Sales_Fact__2[[#This Row],[Unit_Price]]*Sales_Fact__2[[#This Row],[Quantity]]</f>
        <v>1232.72</v>
      </c>
      <c r="K1529">
        <v>0.12</v>
      </c>
      <c r="L1529" t="s">
        <v>1825</v>
      </c>
      <c r="M1529" s="9">
        <v>1084.7936</v>
      </c>
    </row>
    <row r="1530" spans="1:13" x14ac:dyDescent="0.35">
      <c r="A1530" t="s">
        <v>3353</v>
      </c>
      <c r="B1530">
        <f t="shared" si="23"/>
        <v>2024</v>
      </c>
      <c r="C1530" s="8">
        <v>45434</v>
      </c>
      <c r="D1530" t="s">
        <v>297</v>
      </c>
      <c r="E1530" t="s">
        <v>1550</v>
      </c>
      <c r="F1530" t="s">
        <v>1785</v>
      </c>
      <c r="G1530" s="4">
        <v>3</v>
      </c>
      <c r="H1530">
        <f>Sales_Fact__2[[#This Row],[Unit_Price]]*Sales_Fact__2[[#This Row],[Quantity]]</f>
        <v>1971.72</v>
      </c>
      <c r="I1530" s="9">
        <v>657.24</v>
      </c>
      <c r="J1530" s="9">
        <f>Sales_Fact__2[[#This Row],[Unit_Price]]*Sales_Fact__2[[#This Row],[Quantity]]</f>
        <v>1971.72</v>
      </c>
      <c r="K1530">
        <v>0.18</v>
      </c>
      <c r="L1530" t="s">
        <v>1825</v>
      </c>
      <c r="M1530" s="9">
        <v>1616.8104000000001</v>
      </c>
    </row>
    <row r="1531" spans="1:13" x14ac:dyDescent="0.35">
      <c r="A1531" t="s">
        <v>3354</v>
      </c>
      <c r="B1531">
        <f t="shared" si="23"/>
        <v>2025</v>
      </c>
      <c r="C1531" s="8">
        <v>45893</v>
      </c>
      <c r="D1531" t="s">
        <v>137</v>
      </c>
      <c r="E1531" t="s">
        <v>1629</v>
      </c>
      <c r="F1531" t="s">
        <v>1812</v>
      </c>
      <c r="G1531" s="4">
        <v>2</v>
      </c>
      <c r="H1531">
        <f>Sales_Fact__2[[#This Row],[Unit_Price]]*Sales_Fact__2[[#This Row],[Quantity]]</f>
        <v>784.9</v>
      </c>
      <c r="I1531" s="9">
        <v>392.45</v>
      </c>
      <c r="J1531" s="9">
        <f>Sales_Fact__2[[#This Row],[Unit_Price]]*Sales_Fact__2[[#This Row],[Quantity]]</f>
        <v>784.9</v>
      </c>
      <c r="K1531">
        <v>0.04</v>
      </c>
      <c r="L1531" t="s">
        <v>1825</v>
      </c>
      <c r="M1531" s="9">
        <v>753.50399999999979</v>
      </c>
    </row>
    <row r="1532" spans="1:13" x14ac:dyDescent="0.35">
      <c r="A1532" t="s">
        <v>3355</v>
      </c>
      <c r="B1532">
        <f t="shared" si="23"/>
        <v>2024</v>
      </c>
      <c r="C1532" s="8">
        <v>45346</v>
      </c>
      <c r="D1532" t="s">
        <v>784</v>
      </c>
      <c r="E1532" t="s">
        <v>1627</v>
      </c>
      <c r="F1532" t="s">
        <v>1798</v>
      </c>
      <c r="G1532" s="4">
        <v>3</v>
      </c>
      <c r="H1532">
        <f>Sales_Fact__2[[#This Row],[Unit_Price]]*Sales_Fact__2[[#This Row],[Quantity]]</f>
        <v>186.09</v>
      </c>
      <c r="I1532" s="9">
        <v>62.03</v>
      </c>
      <c r="J1532" s="9">
        <f>Sales_Fact__2[[#This Row],[Unit_Price]]*Sales_Fact__2[[#This Row],[Quantity]]</f>
        <v>186.09</v>
      </c>
      <c r="K1532">
        <v>0.01</v>
      </c>
      <c r="L1532" t="s">
        <v>1828</v>
      </c>
      <c r="M1532" s="9">
        <v>184.22909999999999</v>
      </c>
    </row>
    <row r="1533" spans="1:13" x14ac:dyDescent="0.35">
      <c r="A1533" t="s">
        <v>3356</v>
      </c>
      <c r="B1533">
        <f t="shared" si="23"/>
        <v>2024</v>
      </c>
      <c r="C1533" s="8">
        <v>45613</v>
      </c>
      <c r="D1533" t="s">
        <v>331</v>
      </c>
      <c r="E1533" t="s">
        <v>1739</v>
      </c>
      <c r="F1533" t="s">
        <v>1765</v>
      </c>
      <c r="G1533" s="4">
        <v>4</v>
      </c>
      <c r="H1533">
        <f>Sales_Fact__2[[#This Row],[Unit_Price]]*Sales_Fact__2[[#This Row],[Quantity]]</f>
        <v>3734.92</v>
      </c>
      <c r="I1533" s="9">
        <v>933.73</v>
      </c>
      <c r="J1533" s="9">
        <f>Sales_Fact__2[[#This Row],[Unit_Price]]*Sales_Fact__2[[#This Row],[Quantity]]</f>
        <v>3734.92</v>
      </c>
      <c r="K1533">
        <v>0.25</v>
      </c>
      <c r="L1533" t="s">
        <v>1825</v>
      </c>
      <c r="M1533" s="9">
        <v>2801.19</v>
      </c>
    </row>
    <row r="1534" spans="1:13" x14ac:dyDescent="0.35">
      <c r="A1534" t="s">
        <v>3357</v>
      </c>
      <c r="B1534">
        <f t="shared" si="23"/>
        <v>2025</v>
      </c>
      <c r="C1534" s="8">
        <v>45928</v>
      </c>
      <c r="D1534" t="s">
        <v>519</v>
      </c>
      <c r="E1534" t="s">
        <v>1717</v>
      </c>
      <c r="F1534" t="s">
        <v>1803</v>
      </c>
      <c r="G1534" s="4">
        <v>3</v>
      </c>
      <c r="H1534">
        <f>Sales_Fact__2[[#This Row],[Unit_Price]]*Sales_Fact__2[[#This Row],[Quantity]]</f>
        <v>1845.9299999999998</v>
      </c>
      <c r="I1534" s="9">
        <v>615.30999999999995</v>
      </c>
      <c r="J1534" s="9">
        <f>Sales_Fact__2[[#This Row],[Unit_Price]]*Sales_Fact__2[[#This Row],[Quantity]]</f>
        <v>1845.9299999999998</v>
      </c>
      <c r="K1534">
        <v>0.14000000000000001</v>
      </c>
      <c r="L1534" t="s">
        <v>1825</v>
      </c>
      <c r="M1534" s="9">
        <v>1587.4998000000001</v>
      </c>
    </row>
    <row r="1535" spans="1:13" x14ac:dyDescent="0.35">
      <c r="A1535" t="s">
        <v>3358</v>
      </c>
      <c r="B1535">
        <f t="shared" si="23"/>
        <v>2024</v>
      </c>
      <c r="C1535" s="8">
        <v>45619</v>
      </c>
      <c r="D1535" t="s">
        <v>1165</v>
      </c>
      <c r="E1535" t="s">
        <v>1665</v>
      </c>
      <c r="F1535" t="s">
        <v>1809</v>
      </c>
      <c r="G1535" s="4">
        <v>4</v>
      </c>
      <c r="H1535">
        <f>Sales_Fact__2[[#This Row],[Unit_Price]]*Sales_Fact__2[[#This Row],[Quantity]]</f>
        <v>3161.52</v>
      </c>
      <c r="I1535" s="9">
        <v>790.38</v>
      </c>
      <c r="J1535" s="9">
        <f>Sales_Fact__2[[#This Row],[Unit_Price]]*Sales_Fact__2[[#This Row],[Quantity]]</f>
        <v>3161.52</v>
      </c>
      <c r="K1535">
        <v>0.22</v>
      </c>
      <c r="L1535" t="s">
        <v>1828</v>
      </c>
      <c r="M1535" s="9">
        <v>2465.9856</v>
      </c>
    </row>
    <row r="1536" spans="1:13" x14ac:dyDescent="0.35">
      <c r="A1536" t="s">
        <v>3359</v>
      </c>
      <c r="B1536">
        <f t="shared" si="23"/>
        <v>2024</v>
      </c>
      <c r="C1536" s="8">
        <v>45533</v>
      </c>
      <c r="D1536" t="s">
        <v>856</v>
      </c>
      <c r="E1536" t="s">
        <v>1665</v>
      </c>
      <c r="F1536" t="s">
        <v>1806</v>
      </c>
      <c r="G1536" s="4">
        <v>2</v>
      </c>
      <c r="H1536">
        <f>Sales_Fact__2[[#This Row],[Unit_Price]]*Sales_Fact__2[[#This Row],[Quantity]]</f>
        <v>205.7</v>
      </c>
      <c r="I1536" s="9">
        <v>102.85</v>
      </c>
      <c r="J1536" s="9">
        <f>Sales_Fact__2[[#This Row],[Unit_Price]]*Sales_Fact__2[[#This Row],[Quantity]]</f>
        <v>205.7</v>
      </c>
      <c r="K1536">
        <v>0.08</v>
      </c>
      <c r="L1536" t="s">
        <v>1825</v>
      </c>
      <c r="M1536" s="9">
        <v>189.244</v>
      </c>
    </row>
    <row r="1537" spans="1:13" x14ac:dyDescent="0.35">
      <c r="A1537" t="s">
        <v>3360</v>
      </c>
      <c r="B1537">
        <f t="shared" si="23"/>
        <v>2025</v>
      </c>
      <c r="C1537" s="8">
        <v>45781</v>
      </c>
      <c r="D1537" t="s">
        <v>153</v>
      </c>
      <c r="E1537" t="s">
        <v>1569</v>
      </c>
      <c r="F1537" t="s">
        <v>1803</v>
      </c>
      <c r="G1537" s="4">
        <v>3</v>
      </c>
      <c r="H1537">
        <f>Sales_Fact__2[[#This Row],[Unit_Price]]*Sales_Fact__2[[#This Row],[Quantity]]</f>
        <v>2600.34</v>
      </c>
      <c r="I1537" s="9">
        <v>866.78</v>
      </c>
      <c r="J1537" s="9">
        <f>Sales_Fact__2[[#This Row],[Unit_Price]]*Sales_Fact__2[[#This Row],[Quantity]]</f>
        <v>2600.34</v>
      </c>
      <c r="K1537">
        <v>0.27</v>
      </c>
      <c r="L1537" t="s">
        <v>1825</v>
      </c>
      <c r="M1537" s="9">
        <v>1898.2482</v>
      </c>
    </row>
    <row r="1538" spans="1:13" x14ac:dyDescent="0.35">
      <c r="A1538" t="s">
        <v>3361</v>
      </c>
      <c r="B1538">
        <f t="shared" ref="B1538:B1601" si="24">YEAR(C1538)</f>
        <v>2024</v>
      </c>
      <c r="C1538" s="8">
        <v>45378</v>
      </c>
      <c r="D1538" t="s">
        <v>677</v>
      </c>
      <c r="E1538" t="s">
        <v>1703</v>
      </c>
      <c r="F1538" t="s">
        <v>1803</v>
      </c>
      <c r="G1538" s="4">
        <v>3</v>
      </c>
      <c r="H1538">
        <f>Sales_Fact__2[[#This Row],[Unit_Price]]*Sales_Fact__2[[#This Row],[Quantity]]</f>
        <v>1178.52</v>
      </c>
      <c r="I1538" s="9">
        <v>392.84</v>
      </c>
      <c r="J1538" s="9">
        <f>Sales_Fact__2[[#This Row],[Unit_Price]]*Sales_Fact__2[[#This Row],[Quantity]]</f>
        <v>1178.52</v>
      </c>
      <c r="K1538">
        <v>0.27</v>
      </c>
      <c r="L1538" t="s">
        <v>1825</v>
      </c>
      <c r="M1538" s="9">
        <v>860.31960000000004</v>
      </c>
    </row>
    <row r="1539" spans="1:13" x14ac:dyDescent="0.35">
      <c r="A1539" t="s">
        <v>3362</v>
      </c>
      <c r="B1539">
        <f t="shared" si="24"/>
        <v>2025</v>
      </c>
      <c r="C1539" s="8">
        <v>45688</v>
      </c>
      <c r="D1539" t="s">
        <v>1016</v>
      </c>
      <c r="E1539" t="s">
        <v>1564</v>
      </c>
      <c r="F1539" t="s">
        <v>1772</v>
      </c>
      <c r="G1539" s="4">
        <v>2</v>
      </c>
      <c r="H1539">
        <f>Sales_Fact__2[[#This Row],[Unit_Price]]*Sales_Fact__2[[#This Row],[Quantity]]</f>
        <v>1506.2</v>
      </c>
      <c r="I1539" s="9">
        <v>753.1</v>
      </c>
      <c r="J1539" s="9">
        <f>Sales_Fact__2[[#This Row],[Unit_Price]]*Sales_Fact__2[[#This Row],[Quantity]]</f>
        <v>1506.2</v>
      </c>
      <c r="K1539">
        <v>0.19</v>
      </c>
      <c r="L1539" t="s">
        <v>1825</v>
      </c>
      <c r="M1539" s="9">
        <v>1220.0219999999999</v>
      </c>
    </row>
    <row r="1540" spans="1:13" x14ac:dyDescent="0.35">
      <c r="A1540" t="s">
        <v>3363</v>
      </c>
      <c r="B1540">
        <f t="shared" si="24"/>
        <v>2025</v>
      </c>
      <c r="C1540" s="8">
        <v>45927</v>
      </c>
      <c r="D1540" t="s">
        <v>40</v>
      </c>
      <c r="E1540" t="s">
        <v>1655</v>
      </c>
      <c r="F1540" t="s">
        <v>1806</v>
      </c>
      <c r="G1540" s="4">
        <v>2</v>
      </c>
      <c r="H1540">
        <f>Sales_Fact__2[[#This Row],[Unit_Price]]*Sales_Fact__2[[#This Row],[Quantity]]</f>
        <v>1401.82</v>
      </c>
      <c r="I1540" s="9">
        <v>700.91</v>
      </c>
      <c r="J1540" s="9">
        <f>Sales_Fact__2[[#This Row],[Unit_Price]]*Sales_Fact__2[[#This Row],[Quantity]]</f>
        <v>1401.82</v>
      </c>
      <c r="K1540">
        <v>0.1</v>
      </c>
      <c r="L1540" t="s">
        <v>1825</v>
      </c>
      <c r="M1540" s="9">
        <v>1261.6379999999999</v>
      </c>
    </row>
    <row r="1541" spans="1:13" x14ac:dyDescent="0.35">
      <c r="A1541" t="s">
        <v>3364</v>
      </c>
      <c r="B1541">
        <f t="shared" si="24"/>
        <v>2025</v>
      </c>
      <c r="C1541" s="8">
        <v>45775</v>
      </c>
      <c r="D1541" t="s">
        <v>263</v>
      </c>
      <c r="E1541" t="s">
        <v>1577</v>
      </c>
      <c r="F1541" t="s">
        <v>1793</v>
      </c>
      <c r="G1541" s="4">
        <v>4</v>
      </c>
      <c r="H1541">
        <f>Sales_Fact__2[[#This Row],[Unit_Price]]*Sales_Fact__2[[#This Row],[Quantity]]</f>
        <v>3743.92</v>
      </c>
      <c r="I1541" s="9">
        <v>935.98</v>
      </c>
      <c r="J1541" s="9">
        <f>Sales_Fact__2[[#This Row],[Unit_Price]]*Sales_Fact__2[[#This Row],[Quantity]]</f>
        <v>3743.92</v>
      </c>
      <c r="K1541">
        <v>0.11</v>
      </c>
      <c r="L1541" t="s">
        <v>1825</v>
      </c>
      <c r="M1541" s="9">
        <v>3332.0888</v>
      </c>
    </row>
    <row r="1542" spans="1:13" x14ac:dyDescent="0.35">
      <c r="A1542" t="s">
        <v>3365</v>
      </c>
      <c r="B1542">
        <f t="shared" si="24"/>
        <v>2025</v>
      </c>
      <c r="C1542" s="8">
        <v>45849</v>
      </c>
      <c r="D1542" t="s">
        <v>1491</v>
      </c>
      <c r="E1542" t="s">
        <v>1699</v>
      </c>
      <c r="F1542" t="s">
        <v>1803</v>
      </c>
      <c r="G1542" s="4">
        <v>1</v>
      </c>
      <c r="H1542">
        <f>Sales_Fact__2[[#This Row],[Unit_Price]]*Sales_Fact__2[[#This Row],[Quantity]]</f>
        <v>539.9</v>
      </c>
      <c r="I1542" s="9">
        <v>539.9</v>
      </c>
      <c r="J1542" s="9">
        <f>Sales_Fact__2[[#This Row],[Unit_Price]]*Sales_Fact__2[[#This Row],[Quantity]]</f>
        <v>539.9</v>
      </c>
      <c r="K1542">
        <v>7.0000000000000007E-2</v>
      </c>
      <c r="L1542" t="s">
        <v>1823</v>
      </c>
      <c r="M1542" s="9">
        <v>502.10700000000003</v>
      </c>
    </row>
    <row r="1543" spans="1:13" x14ac:dyDescent="0.35">
      <c r="A1543" t="s">
        <v>3366</v>
      </c>
      <c r="B1543">
        <f t="shared" si="24"/>
        <v>2024</v>
      </c>
      <c r="C1543" s="8">
        <v>45573</v>
      </c>
      <c r="D1543" t="s">
        <v>567</v>
      </c>
      <c r="E1543" t="s">
        <v>1627</v>
      </c>
      <c r="F1543" t="s">
        <v>1775</v>
      </c>
      <c r="G1543" s="4">
        <v>1</v>
      </c>
      <c r="H1543">
        <f>Sales_Fact__2[[#This Row],[Unit_Price]]*Sales_Fact__2[[#This Row],[Quantity]]</f>
        <v>312.81</v>
      </c>
      <c r="I1543" s="9">
        <v>312.81</v>
      </c>
      <c r="J1543" s="9">
        <f>Sales_Fact__2[[#This Row],[Unit_Price]]*Sales_Fact__2[[#This Row],[Quantity]]</f>
        <v>312.81</v>
      </c>
      <c r="K1543">
        <v>0.14000000000000001</v>
      </c>
      <c r="L1543" t="s">
        <v>1825</v>
      </c>
      <c r="M1543" s="9">
        <v>269.01659999999998</v>
      </c>
    </row>
    <row r="1544" spans="1:13" x14ac:dyDescent="0.35">
      <c r="A1544" t="s">
        <v>3367</v>
      </c>
      <c r="B1544">
        <f t="shared" si="24"/>
        <v>2024</v>
      </c>
      <c r="C1544" s="8">
        <v>45356</v>
      </c>
      <c r="D1544" t="s">
        <v>796</v>
      </c>
      <c r="E1544" t="s">
        <v>1643</v>
      </c>
      <c r="F1544" t="s">
        <v>1778</v>
      </c>
      <c r="G1544" s="4">
        <v>3</v>
      </c>
      <c r="H1544">
        <f>Sales_Fact__2[[#This Row],[Unit_Price]]*Sales_Fact__2[[#This Row],[Quantity]]</f>
        <v>2567.88</v>
      </c>
      <c r="I1544" s="9">
        <v>855.96</v>
      </c>
      <c r="J1544" s="9">
        <f>Sales_Fact__2[[#This Row],[Unit_Price]]*Sales_Fact__2[[#This Row],[Quantity]]</f>
        <v>2567.88</v>
      </c>
      <c r="K1544">
        <v>0.28999999999999998</v>
      </c>
      <c r="L1544" t="s">
        <v>1828</v>
      </c>
      <c r="M1544" s="9">
        <v>1823.1948</v>
      </c>
    </row>
    <row r="1545" spans="1:13" x14ac:dyDescent="0.35">
      <c r="A1545" t="s">
        <v>3368</v>
      </c>
      <c r="B1545">
        <f t="shared" si="24"/>
        <v>2024</v>
      </c>
      <c r="C1545" s="8">
        <v>45326</v>
      </c>
      <c r="D1545" t="s">
        <v>1111</v>
      </c>
      <c r="E1545" t="s">
        <v>1545</v>
      </c>
      <c r="F1545" t="s">
        <v>1791</v>
      </c>
      <c r="G1545" s="4">
        <v>3</v>
      </c>
      <c r="H1545">
        <f>Sales_Fact__2[[#This Row],[Unit_Price]]*Sales_Fact__2[[#This Row],[Quantity]]</f>
        <v>915</v>
      </c>
      <c r="I1545" s="9">
        <v>305</v>
      </c>
      <c r="J1545" s="9">
        <f>Sales_Fact__2[[#This Row],[Unit_Price]]*Sales_Fact__2[[#This Row],[Quantity]]</f>
        <v>915</v>
      </c>
      <c r="K1545">
        <v>0.01</v>
      </c>
      <c r="L1545" t="s">
        <v>1828</v>
      </c>
      <c r="M1545" s="9">
        <v>905.85</v>
      </c>
    </row>
    <row r="1546" spans="1:13" x14ac:dyDescent="0.35">
      <c r="A1546" t="s">
        <v>3369</v>
      </c>
      <c r="B1546">
        <f t="shared" si="24"/>
        <v>2024</v>
      </c>
      <c r="C1546" s="8">
        <v>45361</v>
      </c>
      <c r="D1546" t="s">
        <v>1442</v>
      </c>
      <c r="E1546" t="s">
        <v>1745</v>
      </c>
      <c r="F1546" t="s">
        <v>1793</v>
      </c>
      <c r="G1546" s="4">
        <v>3</v>
      </c>
      <c r="H1546">
        <f>Sales_Fact__2[[#This Row],[Unit_Price]]*Sales_Fact__2[[#This Row],[Quantity]]</f>
        <v>2493.4499999999998</v>
      </c>
      <c r="I1546" s="9">
        <v>831.15</v>
      </c>
      <c r="J1546" s="9">
        <f>Sales_Fact__2[[#This Row],[Unit_Price]]*Sales_Fact__2[[#This Row],[Quantity]]</f>
        <v>2493.4499999999998</v>
      </c>
      <c r="K1546">
        <v>0.19</v>
      </c>
      <c r="L1546" t="s">
        <v>1823</v>
      </c>
      <c r="M1546" s="9">
        <v>2019.6945000000001</v>
      </c>
    </row>
    <row r="1547" spans="1:13" x14ac:dyDescent="0.35">
      <c r="A1547" t="s">
        <v>3370</v>
      </c>
      <c r="B1547">
        <f t="shared" si="24"/>
        <v>2025</v>
      </c>
      <c r="C1547" s="8">
        <v>45926</v>
      </c>
      <c r="D1547" t="s">
        <v>674</v>
      </c>
      <c r="E1547" t="s">
        <v>1739</v>
      </c>
      <c r="F1547" t="s">
        <v>1765</v>
      </c>
      <c r="G1547" s="4">
        <v>2</v>
      </c>
      <c r="H1547">
        <f>Sales_Fact__2[[#This Row],[Unit_Price]]*Sales_Fact__2[[#This Row],[Quantity]]</f>
        <v>1289.94</v>
      </c>
      <c r="I1547" s="9">
        <v>644.97</v>
      </c>
      <c r="J1547" s="9">
        <f>Sales_Fact__2[[#This Row],[Unit_Price]]*Sales_Fact__2[[#This Row],[Quantity]]</f>
        <v>1289.94</v>
      </c>
      <c r="K1547">
        <v>0.24</v>
      </c>
      <c r="L1547" t="s">
        <v>1828</v>
      </c>
      <c r="M1547" s="9">
        <v>980.35440000000006</v>
      </c>
    </row>
    <row r="1548" spans="1:13" x14ac:dyDescent="0.35">
      <c r="A1548" t="s">
        <v>3371</v>
      </c>
      <c r="B1548">
        <f t="shared" si="24"/>
        <v>2025</v>
      </c>
      <c r="C1548" s="8">
        <v>45839</v>
      </c>
      <c r="D1548" t="s">
        <v>340</v>
      </c>
      <c r="E1548" t="s">
        <v>1723</v>
      </c>
      <c r="F1548" t="s">
        <v>1756</v>
      </c>
      <c r="G1548" s="4">
        <v>1</v>
      </c>
      <c r="H1548">
        <f>Sales_Fact__2[[#This Row],[Unit_Price]]*Sales_Fact__2[[#This Row],[Quantity]]</f>
        <v>149.56</v>
      </c>
      <c r="I1548" s="9">
        <v>149.56</v>
      </c>
      <c r="J1548" s="9">
        <f>Sales_Fact__2[[#This Row],[Unit_Price]]*Sales_Fact__2[[#This Row],[Quantity]]</f>
        <v>149.56</v>
      </c>
      <c r="K1548">
        <v>0.09</v>
      </c>
      <c r="L1548" t="s">
        <v>1823</v>
      </c>
      <c r="M1548" s="9">
        <v>136.09960000000001</v>
      </c>
    </row>
    <row r="1549" spans="1:13" x14ac:dyDescent="0.35">
      <c r="A1549" t="s">
        <v>3372</v>
      </c>
      <c r="B1549">
        <f t="shared" si="24"/>
        <v>2024</v>
      </c>
      <c r="C1549" s="8">
        <v>45434</v>
      </c>
      <c r="D1549" t="s">
        <v>704</v>
      </c>
      <c r="E1549" t="s">
        <v>1633</v>
      </c>
      <c r="F1549" t="s">
        <v>1812</v>
      </c>
      <c r="G1549" s="4">
        <v>1</v>
      </c>
      <c r="H1549">
        <f>Sales_Fact__2[[#This Row],[Unit_Price]]*Sales_Fact__2[[#This Row],[Quantity]]</f>
        <v>661.77</v>
      </c>
      <c r="I1549" s="9">
        <v>661.77</v>
      </c>
      <c r="J1549" s="9">
        <f>Sales_Fact__2[[#This Row],[Unit_Price]]*Sales_Fact__2[[#This Row],[Quantity]]</f>
        <v>661.77</v>
      </c>
      <c r="K1549">
        <v>0.03</v>
      </c>
      <c r="L1549" t="s">
        <v>1825</v>
      </c>
      <c r="M1549" s="9">
        <v>641.91689999999994</v>
      </c>
    </row>
    <row r="1550" spans="1:13" x14ac:dyDescent="0.35">
      <c r="A1550" t="s">
        <v>3373</v>
      </c>
      <c r="B1550">
        <f t="shared" si="24"/>
        <v>2025</v>
      </c>
      <c r="C1550" s="8">
        <v>45819</v>
      </c>
      <c r="D1550" t="s">
        <v>380</v>
      </c>
      <c r="E1550" t="s">
        <v>1735</v>
      </c>
      <c r="F1550" t="s">
        <v>1778</v>
      </c>
      <c r="G1550" s="4">
        <v>3</v>
      </c>
      <c r="H1550">
        <f>Sales_Fact__2[[#This Row],[Unit_Price]]*Sales_Fact__2[[#This Row],[Quantity]]</f>
        <v>299.01</v>
      </c>
      <c r="I1550" s="9">
        <v>99.67</v>
      </c>
      <c r="J1550" s="9">
        <f>Sales_Fact__2[[#This Row],[Unit_Price]]*Sales_Fact__2[[#This Row],[Quantity]]</f>
        <v>299.01</v>
      </c>
      <c r="K1550">
        <v>0.17</v>
      </c>
      <c r="L1550" t="s">
        <v>1823</v>
      </c>
      <c r="M1550" s="9">
        <v>248.17830000000001</v>
      </c>
    </row>
    <row r="1551" spans="1:13" x14ac:dyDescent="0.35">
      <c r="A1551" t="s">
        <v>3374</v>
      </c>
      <c r="B1551">
        <f t="shared" si="24"/>
        <v>2024</v>
      </c>
      <c r="C1551" s="8">
        <v>45553</v>
      </c>
      <c r="D1551" t="s">
        <v>715</v>
      </c>
      <c r="E1551" t="s">
        <v>1671</v>
      </c>
      <c r="F1551" t="s">
        <v>1756</v>
      </c>
      <c r="G1551" s="4">
        <v>3</v>
      </c>
      <c r="H1551">
        <f>Sales_Fact__2[[#This Row],[Unit_Price]]*Sales_Fact__2[[#This Row],[Quantity]]</f>
        <v>310.98</v>
      </c>
      <c r="I1551" s="9">
        <v>103.66</v>
      </c>
      <c r="J1551" s="9">
        <f>Sales_Fact__2[[#This Row],[Unit_Price]]*Sales_Fact__2[[#This Row],[Quantity]]</f>
        <v>310.98</v>
      </c>
      <c r="K1551">
        <v>0.26</v>
      </c>
      <c r="L1551" t="s">
        <v>1828</v>
      </c>
      <c r="M1551" s="9">
        <v>230.12520000000001</v>
      </c>
    </row>
    <row r="1552" spans="1:13" x14ac:dyDescent="0.35">
      <c r="A1552" t="s">
        <v>3375</v>
      </c>
      <c r="B1552">
        <f t="shared" si="24"/>
        <v>2023</v>
      </c>
      <c r="C1552" s="8">
        <v>45258</v>
      </c>
      <c r="D1552" t="s">
        <v>1351</v>
      </c>
      <c r="E1552" t="s">
        <v>1627</v>
      </c>
      <c r="F1552" t="s">
        <v>1760</v>
      </c>
      <c r="G1552" s="4">
        <v>4</v>
      </c>
      <c r="H1552">
        <f>Sales_Fact__2[[#This Row],[Unit_Price]]*Sales_Fact__2[[#This Row],[Quantity]]</f>
        <v>217.6</v>
      </c>
      <c r="I1552" s="9">
        <v>54.4</v>
      </c>
      <c r="J1552" s="9">
        <f>Sales_Fact__2[[#This Row],[Unit_Price]]*Sales_Fact__2[[#This Row],[Quantity]]</f>
        <v>217.6</v>
      </c>
      <c r="K1552">
        <v>0.22</v>
      </c>
      <c r="L1552" t="s">
        <v>1823</v>
      </c>
      <c r="M1552" s="9">
        <v>169.72800000000001</v>
      </c>
    </row>
    <row r="1553" spans="1:16" x14ac:dyDescent="0.35">
      <c r="A1553" t="s">
        <v>3376</v>
      </c>
      <c r="B1553">
        <f t="shared" si="24"/>
        <v>2024</v>
      </c>
      <c r="C1553" s="8">
        <v>45435</v>
      </c>
      <c r="D1553" t="s">
        <v>1506</v>
      </c>
      <c r="E1553" t="s">
        <v>1715</v>
      </c>
      <c r="F1553" t="s">
        <v>1798</v>
      </c>
      <c r="G1553" s="4">
        <v>1</v>
      </c>
      <c r="H1553">
        <f>Sales_Fact__2[[#This Row],[Unit_Price]]*Sales_Fact__2[[#This Row],[Quantity]]</f>
        <v>46.66</v>
      </c>
      <c r="I1553" s="9">
        <v>46.66</v>
      </c>
      <c r="J1553" s="9">
        <f>Sales_Fact__2[[#This Row],[Unit_Price]]*Sales_Fact__2[[#This Row],[Quantity]]</f>
        <v>46.66</v>
      </c>
      <c r="K1553">
        <v>0.2</v>
      </c>
      <c r="L1553" t="s">
        <v>1823</v>
      </c>
      <c r="M1553" s="9">
        <v>37.328000000000003</v>
      </c>
    </row>
    <row r="1554" spans="1:16" x14ac:dyDescent="0.35">
      <c r="A1554" t="s">
        <v>3377</v>
      </c>
      <c r="B1554">
        <f t="shared" si="24"/>
        <v>2024</v>
      </c>
      <c r="C1554" s="8">
        <v>45447</v>
      </c>
      <c r="D1554" t="s">
        <v>40</v>
      </c>
      <c r="E1554" t="s">
        <v>1693</v>
      </c>
      <c r="F1554" t="s">
        <v>1791</v>
      </c>
      <c r="G1554" s="4">
        <v>4</v>
      </c>
      <c r="H1554">
        <f>Sales_Fact__2[[#This Row],[Unit_Price]]*Sales_Fact__2[[#This Row],[Quantity]]</f>
        <v>3484.8</v>
      </c>
      <c r="I1554" s="9">
        <v>871.2</v>
      </c>
      <c r="J1554" s="9">
        <f>Sales_Fact__2[[#This Row],[Unit_Price]]*Sales_Fact__2[[#This Row],[Quantity]]</f>
        <v>3484.8</v>
      </c>
      <c r="K1554">
        <v>0.28999999999999998</v>
      </c>
      <c r="L1554" t="s">
        <v>1823</v>
      </c>
      <c r="M1554" s="9">
        <v>2474.2080000000001</v>
      </c>
    </row>
    <row r="1555" spans="1:16" x14ac:dyDescent="0.35">
      <c r="A1555" t="s">
        <v>3378</v>
      </c>
      <c r="B1555">
        <f t="shared" si="24"/>
        <v>2025</v>
      </c>
      <c r="C1555" s="8">
        <v>45724</v>
      </c>
      <c r="D1555" t="s">
        <v>1183</v>
      </c>
      <c r="E1555" t="s">
        <v>1583</v>
      </c>
      <c r="F1555" t="s">
        <v>1798</v>
      </c>
      <c r="G1555" s="4">
        <v>4</v>
      </c>
      <c r="H1555">
        <f>Sales_Fact__2[[#This Row],[Unit_Price]]*Sales_Fact__2[[#This Row],[Quantity]]</f>
        <v>1268.44</v>
      </c>
      <c r="I1555" s="9">
        <v>317.11</v>
      </c>
      <c r="J1555" s="9">
        <f>Sales_Fact__2[[#This Row],[Unit_Price]]*Sales_Fact__2[[#This Row],[Quantity]]</f>
        <v>1268.44</v>
      </c>
      <c r="K1555">
        <v>0.16</v>
      </c>
      <c r="L1555" t="s">
        <v>1825</v>
      </c>
      <c r="M1555" s="9">
        <v>1065.4896000000001</v>
      </c>
    </row>
    <row r="1556" spans="1:16" x14ac:dyDescent="0.35">
      <c r="A1556" t="s">
        <v>3379</v>
      </c>
      <c r="B1556">
        <f t="shared" si="24"/>
        <v>2024</v>
      </c>
      <c r="C1556" s="8">
        <v>45338</v>
      </c>
      <c r="D1556" t="s">
        <v>823</v>
      </c>
      <c r="E1556" t="s">
        <v>1597</v>
      </c>
      <c r="F1556" t="s">
        <v>1796</v>
      </c>
      <c r="G1556" s="4">
        <v>2</v>
      </c>
      <c r="H1556">
        <f>Sales_Fact__2[[#This Row],[Unit_Price]]*Sales_Fact__2[[#This Row],[Quantity]]</f>
        <v>776.68</v>
      </c>
      <c r="I1556" s="9">
        <v>388.34</v>
      </c>
      <c r="J1556" s="9">
        <f>Sales_Fact__2[[#This Row],[Unit_Price]]*Sales_Fact__2[[#This Row],[Quantity]]</f>
        <v>776.68</v>
      </c>
      <c r="K1556">
        <v>0.09</v>
      </c>
      <c r="L1556" t="s">
        <v>1825</v>
      </c>
      <c r="M1556" s="9">
        <v>706.77879999999993</v>
      </c>
    </row>
    <row r="1557" spans="1:16" x14ac:dyDescent="0.35">
      <c r="A1557" t="s">
        <v>3380</v>
      </c>
      <c r="B1557">
        <f t="shared" si="24"/>
        <v>2023</v>
      </c>
      <c r="C1557" s="8">
        <v>45252</v>
      </c>
      <c r="D1557" t="s">
        <v>1004</v>
      </c>
      <c r="E1557" t="s">
        <v>1607</v>
      </c>
      <c r="F1557" t="s">
        <v>1775</v>
      </c>
      <c r="G1557" s="4">
        <v>4</v>
      </c>
      <c r="H1557">
        <f>Sales_Fact__2[[#This Row],[Unit_Price]]*Sales_Fact__2[[#This Row],[Quantity]]</f>
        <v>3992.8</v>
      </c>
      <c r="I1557" s="9">
        <v>998.2</v>
      </c>
      <c r="J1557" s="9">
        <f>Sales_Fact__2[[#This Row],[Unit_Price]]*Sales_Fact__2[[#This Row],[Quantity]]</f>
        <v>3992.8</v>
      </c>
      <c r="K1557">
        <v>0.15</v>
      </c>
      <c r="L1557" t="s">
        <v>1823</v>
      </c>
      <c r="M1557" s="9">
        <v>3393.88</v>
      </c>
      <c r="P1557" s="15">
        <f>SUM(Sales_Fact__2[Total_Amount])</f>
        <v>2170907.4574000002</v>
      </c>
    </row>
    <row r="1558" spans="1:16" x14ac:dyDescent="0.35">
      <c r="A1558" t="s">
        <v>3381</v>
      </c>
      <c r="B1558">
        <f t="shared" si="24"/>
        <v>2024</v>
      </c>
      <c r="C1558" s="8">
        <v>45606</v>
      </c>
      <c r="D1558" t="s">
        <v>1515</v>
      </c>
      <c r="E1558" t="s">
        <v>1619</v>
      </c>
      <c r="F1558" t="s">
        <v>1751</v>
      </c>
      <c r="G1558" s="4">
        <v>1</v>
      </c>
      <c r="H1558">
        <f>Sales_Fact__2[[#This Row],[Unit_Price]]*Sales_Fact__2[[#This Row],[Quantity]]</f>
        <v>887.38</v>
      </c>
      <c r="I1558" s="9">
        <v>887.38</v>
      </c>
      <c r="J1558" s="9">
        <f>Sales_Fact__2[[#This Row],[Unit_Price]]*Sales_Fact__2[[#This Row],[Quantity]]</f>
        <v>887.38</v>
      </c>
      <c r="K1558">
        <v>0.01</v>
      </c>
      <c r="L1558" t="s">
        <v>1828</v>
      </c>
      <c r="M1558" s="9">
        <v>878.50620000000004</v>
      </c>
    </row>
    <row r="1559" spans="1:16" x14ac:dyDescent="0.35">
      <c r="A1559" t="s">
        <v>3382</v>
      </c>
      <c r="B1559">
        <f t="shared" si="24"/>
        <v>2024</v>
      </c>
      <c r="C1559" s="8">
        <v>45524</v>
      </c>
      <c r="D1559" t="s">
        <v>983</v>
      </c>
      <c r="E1559" t="s">
        <v>1621</v>
      </c>
      <c r="F1559" t="s">
        <v>1793</v>
      </c>
      <c r="G1559" s="4">
        <v>4</v>
      </c>
      <c r="H1559">
        <f>Sales_Fact__2[[#This Row],[Unit_Price]]*Sales_Fact__2[[#This Row],[Quantity]]</f>
        <v>1331.88</v>
      </c>
      <c r="I1559" s="9">
        <v>332.97</v>
      </c>
      <c r="J1559" s="9">
        <f>Sales_Fact__2[[#This Row],[Unit_Price]]*Sales_Fact__2[[#This Row],[Quantity]]</f>
        <v>1331.88</v>
      </c>
      <c r="K1559">
        <v>0.28000000000000003</v>
      </c>
      <c r="L1559" t="s">
        <v>1823</v>
      </c>
      <c r="M1559" s="9">
        <v>958.95360000000005</v>
      </c>
    </row>
    <row r="1560" spans="1:16" x14ac:dyDescent="0.35">
      <c r="A1560" t="s">
        <v>3383</v>
      </c>
      <c r="B1560">
        <f t="shared" si="24"/>
        <v>2025</v>
      </c>
      <c r="C1560" s="8">
        <v>45934</v>
      </c>
      <c r="D1560" t="s">
        <v>93</v>
      </c>
      <c r="E1560" t="s">
        <v>1639</v>
      </c>
      <c r="F1560" t="s">
        <v>1751</v>
      </c>
      <c r="G1560" s="4">
        <v>2</v>
      </c>
      <c r="H1560">
        <f>Sales_Fact__2[[#This Row],[Unit_Price]]*Sales_Fact__2[[#This Row],[Quantity]]</f>
        <v>315.82</v>
      </c>
      <c r="I1560" s="9">
        <v>157.91</v>
      </c>
      <c r="J1560" s="9">
        <f>Sales_Fact__2[[#This Row],[Unit_Price]]*Sales_Fact__2[[#This Row],[Quantity]]</f>
        <v>315.82</v>
      </c>
      <c r="K1560">
        <v>0.09</v>
      </c>
      <c r="L1560" t="s">
        <v>1828</v>
      </c>
      <c r="M1560" s="9">
        <v>287.39620000000002</v>
      </c>
    </row>
    <row r="1561" spans="1:16" x14ac:dyDescent="0.35">
      <c r="A1561" t="s">
        <v>3384</v>
      </c>
      <c r="B1561">
        <f t="shared" si="24"/>
        <v>2024</v>
      </c>
      <c r="C1561" s="8">
        <v>45539</v>
      </c>
      <c r="D1561" t="s">
        <v>1114</v>
      </c>
      <c r="E1561" t="s">
        <v>1571</v>
      </c>
      <c r="F1561" t="s">
        <v>1809</v>
      </c>
      <c r="G1561" s="4">
        <v>1</v>
      </c>
      <c r="H1561">
        <f>Sales_Fact__2[[#This Row],[Unit_Price]]*Sales_Fact__2[[#This Row],[Quantity]]</f>
        <v>548.15</v>
      </c>
      <c r="I1561" s="9">
        <v>548.15</v>
      </c>
      <c r="J1561" s="9">
        <f>Sales_Fact__2[[#This Row],[Unit_Price]]*Sales_Fact__2[[#This Row],[Quantity]]</f>
        <v>548.15</v>
      </c>
      <c r="K1561">
        <v>0.11</v>
      </c>
      <c r="L1561" t="s">
        <v>1823</v>
      </c>
      <c r="M1561" s="9">
        <v>487.8535</v>
      </c>
    </row>
    <row r="1562" spans="1:16" x14ac:dyDescent="0.35">
      <c r="A1562" t="s">
        <v>3385</v>
      </c>
      <c r="B1562">
        <f t="shared" si="24"/>
        <v>2024</v>
      </c>
      <c r="C1562" s="8">
        <v>45555</v>
      </c>
      <c r="D1562" t="s">
        <v>680</v>
      </c>
      <c r="E1562" t="s">
        <v>1643</v>
      </c>
      <c r="F1562" t="s">
        <v>1800</v>
      </c>
      <c r="G1562" s="4">
        <v>1</v>
      </c>
      <c r="H1562">
        <f>Sales_Fact__2[[#This Row],[Unit_Price]]*Sales_Fact__2[[#This Row],[Quantity]]</f>
        <v>135.13</v>
      </c>
      <c r="I1562" s="9">
        <v>135.13</v>
      </c>
      <c r="J1562" s="9">
        <f>Sales_Fact__2[[#This Row],[Unit_Price]]*Sales_Fact__2[[#This Row],[Quantity]]</f>
        <v>135.13</v>
      </c>
      <c r="K1562">
        <v>0.04</v>
      </c>
      <c r="L1562" t="s">
        <v>1823</v>
      </c>
      <c r="M1562" s="9">
        <v>129.72479999999999</v>
      </c>
    </row>
    <row r="1563" spans="1:16" x14ac:dyDescent="0.35">
      <c r="A1563" t="s">
        <v>3386</v>
      </c>
      <c r="B1563">
        <f t="shared" si="24"/>
        <v>2023</v>
      </c>
      <c r="C1563" s="8">
        <v>45281</v>
      </c>
      <c r="D1563" t="s">
        <v>710</v>
      </c>
      <c r="E1563" t="s">
        <v>1659</v>
      </c>
      <c r="F1563" t="s">
        <v>1765</v>
      </c>
      <c r="G1563" s="4">
        <v>3</v>
      </c>
      <c r="H1563">
        <f>Sales_Fact__2[[#This Row],[Unit_Price]]*Sales_Fact__2[[#This Row],[Quantity]]</f>
        <v>1737.78</v>
      </c>
      <c r="I1563" s="9">
        <v>579.26</v>
      </c>
      <c r="J1563" s="9">
        <f>Sales_Fact__2[[#This Row],[Unit_Price]]*Sales_Fact__2[[#This Row],[Quantity]]</f>
        <v>1737.78</v>
      </c>
      <c r="K1563">
        <v>0.19</v>
      </c>
      <c r="L1563" t="s">
        <v>1823</v>
      </c>
      <c r="M1563" s="9">
        <v>1407.6017999999999</v>
      </c>
    </row>
    <row r="1564" spans="1:16" x14ac:dyDescent="0.35">
      <c r="A1564" t="s">
        <v>3387</v>
      </c>
      <c r="B1564">
        <f t="shared" si="24"/>
        <v>2024</v>
      </c>
      <c r="C1564" s="8">
        <v>45582</v>
      </c>
      <c r="D1564" t="s">
        <v>1213</v>
      </c>
      <c r="E1564" t="s">
        <v>1581</v>
      </c>
      <c r="F1564" t="s">
        <v>1751</v>
      </c>
      <c r="G1564" s="4">
        <v>1</v>
      </c>
      <c r="H1564">
        <f>Sales_Fact__2[[#This Row],[Unit_Price]]*Sales_Fact__2[[#This Row],[Quantity]]</f>
        <v>465.63</v>
      </c>
      <c r="I1564" s="9">
        <v>465.63</v>
      </c>
      <c r="J1564" s="9">
        <f>Sales_Fact__2[[#This Row],[Unit_Price]]*Sales_Fact__2[[#This Row],[Quantity]]</f>
        <v>465.63</v>
      </c>
      <c r="K1564">
        <v>0.25</v>
      </c>
      <c r="L1564" t="s">
        <v>1823</v>
      </c>
      <c r="M1564" s="9">
        <v>349.22250000000003</v>
      </c>
    </row>
    <row r="1565" spans="1:16" x14ac:dyDescent="0.35">
      <c r="A1565" t="s">
        <v>3388</v>
      </c>
      <c r="B1565">
        <f t="shared" si="24"/>
        <v>2024</v>
      </c>
      <c r="C1565" s="8">
        <v>45372</v>
      </c>
      <c r="D1565" t="s">
        <v>180</v>
      </c>
      <c r="E1565" t="s">
        <v>1699</v>
      </c>
      <c r="F1565" t="s">
        <v>1803</v>
      </c>
      <c r="G1565" s="4">
        <v>2</v>
      </c>
      <c r="H1565">
        <f>Sales_Fact__2[[#This Row],[Unit_Price]]*Sales_Fact__2[[#This Row],[Quantity]]</f>
        <v>1351.22</v>
      </c>
      <c r="I1565" s="9">
        <v>675.61</v>
      </c>
      <c r="J1565" s="9">
        <f>Sales_Fact__2[[#This Row],[Unit_Price]]*Sales_Fact__2[[#This Row],[Quantity]]</f>
        <v>1351.22</v>
      </c>
      <c r="K1565">
        <v>0.08</v>
      </c>
      <c r="L1565" t="s">
        <v>1828</v>
      </c>
      <c r="M1565" s="9">
        <v>1243.1224</v>
      </c>
    </row>
    <row r="1566" spans="1:16" x14ac:dyDescent="0.35">
      <c r="A1566" t="s">
        <v>3389</v>
      </c>
      <c r="B1566">
        <f t="shared" si="24"/>
        <v>2024</v>
      </c>
      <c r="C1566" s="8">
        <v>45458</v>
      </c>
      <c r="D1566" t="s">
        <v>1291</v>
      </c>
      <c r="E1566" t="s">
        <v>1613</v>
      </c>
      <c r="F1566" t="s">
        <v>1775</v>
      </c>
      <c r="G1566" s="4">
        <v>1</v>
      </c>
      <c r="H1566">
        <f>Sales_Fact__2[[#This Row],[Unit_Price]]*Sales_Fact__2[[#This Row],[Quantity]]</f>
        <v>718.99</v>
      </c>
      <c r="I1566" s="9">
        <v>718.99</v>
      </c>
      <c r="J1566" s="9">
        <f>Sales_Fact__2[[#This Row],[Unit_Price]]*Sales_Fact__2[[#This Row],[Quantity]]</f>
        <v>718.99</v>
      </c>
      <c r="K1566">
        <v>0.08</v>
      </c>
      <c r="L1566" t="s">
        <v>1825</v>
      </c>
      <c r="M1566" s="9">
        <v>661.47080000000005</v>
      </c>
    </row>
    <row r="1567" spans="1:16" x14ac:dyDescent="0.35">
      <c r="A1567" t="s">
        <v>3390</v>
      </c>
      <c r="B1567">
        <f t="shared" si="24"/>
        <v>2025</v>
      </c>
      <c r="C1567" s="8">
        <v>45943</v>
      </c>
      <c r="D1567" t="s">
        <v>1174</v>
      </c>
      <c r="E1567" t="s">
        <v>1575</v>
      </c>
      <c r="F1567" t="s">
        <v>1788</v>
      </c>
      <c r="G1567" s="4">
        <v>2</v>
      </c>
      <c r="H1567">
        <f>Sales_Fact__2[[#This Row],[Unit_Price]]*Sales_Fact__2[[#This Row],[Quantity]]</f>
        <v>1351.3</v>
      </c>
      <c r="I1567" s="9">
        <v>675.65</v>
      </c>
      <c r="J1567" s="9">
        <f>Sales_Fact__2[[#This Row],[Unit_Price]]*Sales_Fact__2[[#This Row],[Quantity]]</f>
        <v>1351.3</v>
      </c>
      <c r="K1567">
        <v>0.2</v>
      </c>
      <c r="L1567" t="s">
        <v>1828</v>
      </c>
      <c r="M1567" s="9">
        <v>1081.04</v>
      </c>
    </row>
    <row r="1568" spans="1:16" x14ac:dyDescent="0.35">
      <c r="A1568" t="s">
        <v>3391</v>
      </c>
      <c r="B1568">
        <f t="shared" si="24"/>
        <v>2024</v>
      </c>
      <c r="C1568" s="8">
        <v>45374</v>
      </c>
      <c r="D1568" t="s">
        <v>1055</v>
      </c>
      <c r="E1568" t="s">
        <v>1737</v>
      </c>
      <c r="F1568" t="s">
        <v>1800</v>
      </c>
      <c r="G1568" s="4">
        <v>4</v>
      </c>
      <c r="H1568">
        <f>Sales_Fact__2[[#This Row],[Unit_Price]]*Sales_Fact__2[[#This Row],[Quantity]]</f>
        <v>1136.96</v>
      </c>
      <c r="I1568" s="9">
        <v>284.24</v>
      </c>
      <c r="J1568" s="9">
        <f>Sales_Fact__2[[#This Row],[Unit_Price]]*Sales_Fact__2[[#This Row],[Quantity]]</f>
        <v>1136.96</v>
      </c>
      <c r="K1568">
        <v>0.1</v>
      </c>
      <c r="L1568" t="s">
        <v>1823</v>
      </c>
      <c r="M1568" s="9">
        <v>1023.264</v>
      </c>
    </row>
    <row r="1569" spans="1:13" x14ac:dyDescent="0.35">
      <c r="A1569" t="s">
        <v>3392</v>
      </c>
      <c r="B1569">
        <f t="shared" si="24"/>
        <v>2024</v>
      </c>
      <c r="C1569" s="8">
        <v>45374</v>
      </c>
      <c r="D1569" t="s">
        <v>692</v>
      </c>
      <c r="E1569" t="s">
        <v>1545</v>
      </c>
      <c r="F1569" t="s">
        <v>1765</v>
      </c>
      <c r="G1569" s="4">
        <v>1</v>
      </c>
      <c r="H1569">
        <f>Sales_Fact__2[[#This Row],[Unit_Price]]*Sales_Fact__2[[#This Row],[Quantity]]</f>
        <v>94.26</v>
      </c>
      <c r="I1569" s="9">
        <v>94.26</v>
      </c>
      <c r="J1569" s="9">
        <f>Sales_Fact__2[[#This Row],[Unit_Price]]*Sales_Fact__2[[#This Row],[Quantity]]</f>
        <v>94.26</v>
      </c>
      <c r="K1569">
        <v>0.18</v>
      </c>
      <c r="L1569" t="s">
        <v>1825</v>
      </c>
      <c r="M1569" s="9">
        <v>77.293200000000013</v>
      </c>
    </row>
    <row r="1570" spans="1:13" x14ac:dyDescent="0.35">
      <c r="A1570" t="s">
        <v>3393</v>
      </c>
      <c r="B1570">
        <f t="shared" si="24"/>
        <v>2025</v>
      </c>
      <c r="C1570" s="8">
        <v>45789</v>
      </c>
      <c r="D1570" t="s">
        <v>1291</v>
      </c>
      <c r="E1570" t="s">
        <v>1556</v>
      </c>
      <c r="F1570" t="s">
        <v>1788</v>
      </c>
      <c r="G1570" s="4">
        <v>4</v>
      </c>
      <c r="H1570">
        <f>Sales_Fact__2[[#This Row],[Unit_Price]]*Sales_Fact__2[[#This Row],[Quantity]]</f>
        <v>1834.32</v>
      </c>
      <c r="I1570" s="9">
        <v>458.58</v>
      </c>
      <c r="J1570" s="9">
        <f>Sales_Fact__2[[#This Row],[Unit_Price]]*Sales_Fact__2[[#This Row],[Quantity]]</f>
        <v>1834.32</v>
      </c>
      <c r="K1570">
        <v>0.28999999999999998</v>
      </c>
      <c r="L1570" t="s">
        <v>1828</v>
      </c>
      <c r="M1570" s="9">
        <v>1302.3671999999999</v>
      </c>
    </row>
    <row r="1571" spans="1:13" x14ac:dyDescent="0.35">
      <c r="A1571" t="s">
        <v>3394</v>
      </c>
      <c r="B1571">
        <f t="shared" si="24"/>
        <v>2024</v>
      </c>
      <c r="C1571" s="8">
        <v>45452</v>
      </c>
      <c r="D1571" t="s">
        <v>395</v>
      </c>
      <c r="E1571" t="s">
        <v>1677</v>
      </c>
      <c r="F1571" t="s">
        <v>1788</v>
      </c>
      <c r="G1571" s="4">
        <v>4</v>
      </c>
      <c r="H1571">
        <f>Sales_Fact__2[[#This Row],[Unit_Price]]*Sales_Fact__2[[#This Row],[Quantity]]</f>
        <v>2817.96</v>
      </c>
      <c r="I1571" s="9">
        <v>704.49</v>
      </c>
      <c r="J1571" s="9">
        <f>Sales_Fact__2[[#This Row],[Unit_Price]]*Sales_Fact__2[[#This Row],[Quantity]]</f>
        <v>2817.96</v>
      </c>
      <c r="K1571">
        <v>0.05</v>
      </c>
      <c r="L1571" t="s">
        <v>1828</v>
      </c>
      <c r="M1571" s="9">
        <v>2677.0619999999999</v>
      </c>
    </row>
    <row r="1572" spans="1:13" x14ac:dyDescent="0.35">
      <c r="A1572" t="s">
        <v>3395</v>
      </c>
      <c r="B1572">
        <f t="shared" si="24"/>
        <v>2023</v>
      </c>
      <c r="C1572" s="8">
        <v>45284</v>
      </c>
      <c r="D1572" t="s">
        <v>130</v>
      </c>
      <c r="E1572" t="s">
        <v>1601</v>
      </c>
      <c r="F1572" t="s">
        <v>1812</v>
      </c>
      <c r="G1572" s="4">
        <v>4</v>
      </c>
      <c r="H1572">
        <f>Sales_Fact__2[[#This Row],[Unit_Price]]*Sales_Fact__2[[#This Row],[Quantity]]</f>
        <v>3289.28</v>
      </c>
      <c r="I1572" s="9">
        <v>822.32</v>
      </c>
      <c r="J1572" s="9">
        <f>Sales_Fact__2[[#This Row],[Unit_Price]]*Sales_Fact__2[[#This Row],[Quantity]]</f>
        <v>3289.28</v>
      </c>
      <c r="K1572">
        <v>0.26</v>
      </c>
      <c r="L1572" t="s">
        <v>1825</v>
      </c>
      <c r="M1572" s="9">
        <v>2434.0672</v>
      </c>
    </row>
    <row r="1573" spans="1:13" x14ac:dyDescent="0.35">
      <c r="A1573" t="s">
        <v>3396</v>
      </c>
      <c r="B1573">
        <f t="shared" si="24"/>
        <v>2024</v>
      </c>
      <c r="C1573" s="8">
        <v>45325</v>
      </c>
      <c r="D1573" t="s">
        <v>784</v>
      </c>
      <c r="E1573" t="s">
        <v>1550</v>
      </c>
      <c r="F1573" t="s">
        <v>1796</v>
      </c>
      <c r="G1573" s="4">
        <v>4</v>
      </c>
      <c r="H1573">
        <f>Sales_Fact__2[[#This Row],[Unit_Price]]*Sales_Fact__2[[#This Row],[Quantity]]</f>
        <v>3141.64</v>
      </c>
      <c r="I1573" s="9">
        <v>785.41</v>
      </c>
      <c r="J1573" s="9">
        <f>Sales_Fact__2[[#This Row],[Unit_Price]]*Sales_Fact__2[[#This Row],[Quantity]]</f>
        <v>3141.64</v>
      </c>
      <c r="K1573">
        <v>0.13</v>
      </c>
      <c r="L1573" t="s">
        <v>1828</v>
      </c>
      <c r="M1573" s="9">
        <v>2733.2267999999999</v>
      </c>
    </row>
    <row r="1574" spans="1:13" x14ac:dyDescent="0.35">
      <c r="A1574" t="s">
        <v>3397</v>
      </c>
      <c r="B1574">
        <f t="shared" si="24"/>
        <v>2024</v>
      </c>
      <c r="C1574" s="8">
        <v>45465</v>
      </c>
      <c r="D1574" t="s">
        <v>127</v>
      </c>
      <c r="E1574" t="s">
        <v>1625</v>
      </c>
      <c r="F1574" t="s">
        <v>1798</v>
      </c>
      <c r="G1574" s="4">
        <v>1</v>
      </c>
      <c r="H1574">
        <f>Sales_Fact__2[[#This Row],[Unit_Price]]*Sales_Fact__2[[#This Row],[Quantity]]</f>
        <v>405.8</v>
      </c>
      <c r="I1574" s="9">
        <v>405.8</v>
      </c>
      <c r="J1574" s="9">
        <f>Sales_Fact__2[[#This Row],[Unit_Price]]*Sales_Fact__2[[#This Row],[Quantity]]</f>
        <v>405.8</v>
      </c>
      <c r="K1574">
        <v>0.11</v>
      </c>
      <c r="L1574" t="s">
        <v>1825</v>
      </c>
      <c r="M1574" s="9">
        <v>361.16199999999998</v>
      </c>
    </row>
    <row r="1575" spans="1:13" x14ac:dyDescent="0.35">
      <c r="A1575" t="s">
        <v>3398</v>
      </c>
      <c r="B1575">
        <f t="shared" si="24"/>
        <v>2024</v>
      </c>
      <c r="C1575" s="8">
        <v>45612</v>
      </c>
      <c r="D1575" t="s">
        <v>1342</v>
      </c>
      <c r="E1575" t="s">
        <v>1729</v>
      </c>
      <c r="F1575" t="s">
        <v>1785</v>
      </c>
      <c r="G1575" s="4">
        <v>2</v>
      </c>
      <c r="H1575">
        <f>Sales_Fact__2[[#This Row],[Unit_Price]]*Sales_Fact__2[[#This Row],[Quantity]]</f>
        <v>1953.66</v>
      </c>
      <c r="I1575" s="9">
        <v>976.83</v>
      </c>
      <c r="J1575" s="9">
        <f>Sales_Fact__2[[#This Row],[Unit_Price]]*Sales_Fact__2[[#This Row],[Quantity]]</f>
        <v>1953.66</v>
      </c>
      <c r="K1575">
        <v>0.1</v>
      </c>
      <c r="L1575" t="s">
        <v>1825</v>
      </c>
      <c r="M1575" s="9">
        <v>1758.2940000000001</v>
      </c>
    </row>
    <row r="1576" spans="1:13" x14ac:dyDescent="0.35">
      <c r="A1576" t="s">
        <v>3399</v>
      </c>
      <c r="B1576">
        <f t="shared" si="24"/>
        <v>2024</v>
      </c>
      <c r="C1576" s="8">
        <v>45472</v>
      </c>
      <c r="D1576" t="s">
        <v>868</v>
      </c>
      <c r="E1576" t="s">
        <v>1675</v>
      </c>
      <c r="F1576" t="s">
        <v>1760</v>
      </c>
      <c r="G1576" s="4">
        <v>1</v>
      </c>
      <c r="H1576">
        <f>Sales_Fact__2[[#This Row],[Unit_Price]]*Sales_Fact__2[[#This Row],[Quantity]]</f>
        <v>644.15</v>
      </c>
      <c r="I1576" s="9">
        <v>644.15</v>
      </c>
      <c r="J1576" s="9">
        <f>Sales_Fact__2[[#This Row],[Unit_Price]]*Sales_Fact__2[[#This Row],[Quantity]]</f>
        <v>644.15</v>
      </c>
      <c r="K1576">
        <v>0.06</v>
      </c>
      <c r="L1576" t="s">
        <v>1823</v>
      </c>
      <c r="M1576" s="9">
        <v>605.50099999999998</v>
      </c>
    </row>
    <row r="1577" spans="1:13" x14ac:dyDescent="0.35">
      <c r="A1577" t="s">
        <v>3400</v>
      </c>
      <c r="B1577">
        <f t="shared" si="24"/>
        <v>2025</v>
      </c>
      <c r="C1577" s="8">
        <v>45897</v>
      </c>
      <c r="D1577" t="s">
        <v>1058</v>
      </c>
      <c r="E1577" t="s">
        <v>1681</v>
      </c>
      <c r="F1577" t="s">
        <v>1796</v>
      </c>
      <c r="G1577" s="4">
        <v>1</v>
      </c>
      <c r="H1577">
        <f>Sales_Fact__2[[#This Row],[Unit_Price]]*Sales_Fact__2[[#This Row],[Quantity]]</f>
        <v>470.55</v>
      </c>
      <c r="I1577" s="9">
        <v>470.55</v>
      </c>
      <c r="J1577" s="9">
        <f>Sales_Fact__2[[#This Row],[Unit_Price]]*Sales_Fact__2[[#This Row],[Quantity]]</f>
        <v>470.55</v>
      </c>
      <c r="K1577">
        <v>0.23</v>
      </c>
      <c r="L1577" t="s">
        <v>1825</v>
      </c>
      <c r="M1577" s="9">
        <v>362.32350000000002</v>
      </c>
    </row>
    <row r="1578" spans="1:13" x14ac:dyDescent="0.35">
      <c r="A1578" t="s">
        <v>3401</v>
      </c>
      <c r="B1578">
        <f t="shared" si="24"/>
        <v>2023</v>
      </c>
      <c r="C1578" s="8">
        <v>45241</v>
      </c>
      <c r="D1578" t="s">
        <v>1471</v>
      </c>
      <c r="E1578" t="s">
        <v>1559</v>
      </c>
      <c r="F1578" t="s">
        <v>1775</v>
      </c>
      <c r="G1578" s="4">
        <v>3</v>
      </c>
      <c r="H1578">
        <f>Sales_Fact__2[[#This Row],[Unit_Price]]*Sales_Fact__2[[#This Row],[Quantity]]</f>
        <v>1796.46</v>
      </c>
      <c r="I1578" s="9">
        <v>598.82000000000005</v>
      </c>
      <c r="J1578" s="9">
        <f>Sales_Fact__2[[#This Row],[Unit_Price]]*Sales_Fact__2[[#This Row],[Quantity]]</f>
        <v>1796.46</v>
      </c>
      <c r="K1578">
        <v>0.19</v>
      </c>
      <c r="L1578" t="s">
        <v>1828</v>
      </c>
      <c r="M1578" s="9">
        <v>1455.1325999999999</v>
      </c>
    </row>
    <row r="1579" spans="1:13" x14ac:dyDescent="0.35">
      <c r="A1579" t="s">
        <v>3402</v>
      </c>
      <c r="B1579">
        <f t="shared" si="24"/>
        <v>2025</v>
      </c>
      <c r="C1579" s="8">
        <v>45851</v>
      </c>
      <c r="D1579" t="s">
        <v>359</v>
      </c>
      <c r="E1579" t="s">
        <v>1587</v>
      </c>
      <c r="F1579" t="s">
        <v>1793</v>
      </c>
      <c r="G1579" s="4">
        <v>4</v>
      </c>
      <c r="H1579">
        <f>Sales_Fact__2[[#This Row],[Unit_Price]]*Sales_Fact__2[[#This Row],[Quantity]]</f>
        <v>2636.68</v>
      </c>
      <c r="I1579" s="9">
        <v>659.17</v>
      </c>
      <c r="J1579" s="9">
        <f>Sales_Fact__2[[#This Row],[Unit_Price]]*Sales_Fact__2[[#This Row],[Quantity]]</f>
        <v>2636.68</v>
      </c>
      <c r="K1579">
        <v>0.12</v>
      </c>
      <c r="L1579" t="s">
        <v>1823</v>
      </c>
      <c r="M1579" s="9">
        <v>2320.2784000000001</v>
      </c>
    </row>
    <row r="1580" spans="1:13" x14ac:dyDescent="0.35">
      <c r="A1580" t="s">
        <v>3403</v>
      </c>
      <c r="B1580">
        <f t="shared" si="24"/>
        <v>2024</v>
      </c>
      <c r="C1580" s="8">
        <v>45572</v>
      </c>
      <c r="D1580" t="s">
        <v>368</v>
      </c>
      <c r="E1580" t="s">
        <v>1639</v>
      </c>
      <c r="F1580" t="s">
        <v>1756</v>
      </c>
      <c r="G1580" s="4">
        <v>2</v>
      </c>
      <c r="H1580">
        <f>Sales_Fact__2[[#This Row],[Unit_Price]]*Sales_Fact__2[[#This Row],[Quantity]]</f>
        <v>432.04</v>
      </c>
      <c r="I1580" s="9">
        <v>216.02</v>
      </c>
      <c r="J1580" s="9">
        <f>Sales_Fact__2[[#This Row],[Unit_Price]]*Sales_Fact__2[[#This Row],[Quantity]]</f>
        <v>432.04</v>
      </c>
      <c r="K1580">
        <v>0.25</v>
      </c>
      <c r="L1580" t="s">
        <v>1823</v>
      </c>
      <c r="M1580" s="9">
        <v>324.02999999999997</v>
      </c>
    </row>
    <row r="1581" spans="1:13" x14ac:dyDescent="0.35">
      <c r="A1581" t="s">
        <v>3404</v>
      </c>
      <c r="B1581">
        <f t="shared" si="24"/>
        <v>2025</v>
      </c>
      <c r="C1581" s="8">
        <v>45774</v>
      </c>
      <c r="D1581" t="s">
        <v>124</v>
      </c>
      <c r="E1581" t="s">
        <v>1609</v>
      </c>
      <c r="F1581" t="s">
        <v>1788</v>
      </c>
      <c r="G1581" s="4">
        <v>2</v>
      </c>
      <c r="H1581">
        <f>Sales_Fact__2[[#This Row],[Unit_Price]]*Sales_Fact__2[[#This Row],[Quantity]]</f>
        <v>1226.94</v>
      </c>
      <c r="I1581" s="9">
        <v>613.47</v>
      </c>
      <c r="J1581" s="9">
        <f>Sales_Fact__2[[#This Row],[Unit_Price]]*Sales_Fact__2[[#This Row],[Quantity]]</f>
        <v>1226.94</v>
      </c>
      <c r="K1581">
        <v>0.02</v>
      </c>
      <c r="L1581" t="s">
        <v>1825</v>
      </c>
      <c r="M1581" s="9">
        <v>1202.4012</v>
      </c>
    </row>
    <row r="1582" spans="1:13" x14ac:dyDescent="0.35">
      <c r="A1582" t="s">
        <v>3405</v>
      </c>
      <c r="B1582">
        <f t="shared" si="24"/>
        <v>2025</v>
      </c>
      <c r="C1582" s="8">
        <v>45921</v>
      </c>
      <c r="D1582" t="s">
        <v>349</v>
      </c>
      <c r="E1582" t="s">
        <v>1663</v>
      </c>
      <c r="F1582" t="s">
        <v>1793</v>
      </c>
      <c r="G1582" s="4">
        <v>2</v>
      </c>
      <c r="H1582">
        <f>Sales_Fact__2[[#This Row],[Unit_Price]]*Sales_Fact__2[[#This Row],[Quantity]]</f>
        <v>970.34</v>
      </c>
      <c r="I1582" s="9">
        <v>485.17</v>
      </c>
      <c r="J1582" s="9">
        <f>Sales_Fact__2[[#This Row],[Unit_Price]]*Sales_Fact__2[[#This Row],[Quantity]]</f>
        <v>970.34</v>
      </c>
      <c r="K1582">
        <v>0.11</v>
      </c>
      <c r="L1582" t="s">
        <v>1825</v>
      </c>
      <c r="M1582" s="9">
        <v>863.60260000000005</v>
      </c>
    </row>
    <row r="1583" spans="1:13" x14ac:dyDescent="0.35">
      <c r="A1583" t="s">
        <v>3406</v>
      </c>
      <c r="B1583">
        <f t="shared" si="24"/>
        <v>2023</v>
      </c>
      <c r="C1583" s="8">
        <v>45268</v>
      </c>
      <c r="D1583" t="s">
        <v>968</v>
      </c>
      <c r="E1583" t="s">
        <v>1639</v>
      </c>
      <c r="F1583" t="s">
        <v>1788</v>
      </c>
      <c r="G1583" s="4">
        <v>1</v>
      </c>
      <c r="H1583">
        <f>Sales_Fact__2[[#This Row],[Unit_Price]]*Sales_Fact__2[[#This Row],[Quantity]]</f>
        <v>209.7</v>
      </c>
      <c r="I1583" s="9">
        <v>209.7</v>
      </c>
      <c r="J1583" s="9">
        <f>Sales_Fact__2[[#This Row],[Unit_Price]]*Sales_Fact__2[[#This Row],[Quantity]]</f>
        <v>209.7</v>
      </c>
      <c r="K1583">
        <v>0.2</v>
      </c>
      <c r="L1583" t="s">
        <v>1825</v>
      </c>
      <c r="M1583" s="9">
        <v>167.76</v>
      </c>
    </row>
    <row r="1584" spans="1:13" x14ac:dyDescent="0.35">
      <c r="A1584" t="s">
        <v>3407</v>
      </c>
      <c r="B1584">
        <f t="shared" si="24"/>
        <v>2024</v>
      </c>
      <c r="C1584" s="8">
        <v>45402</v>
      </c>
      <c r="D1584" t="s">
        <v>1025</v>
      </c>
      <c r="E1584" t="s">
        <v>1731</v>
      </c>
      <c r="F1584" t="s">
        <v>1751</v>
      </c>
      <c r="G1584" s="4">
        <v>1</v>
      </c>
      <c r="H1584">
        <f>Sales_Fact__2[[#This Row],[Unit_Price]]*Sales_Fact__2[[#This Row],[Quantity]]</f>
        <v>681.47</v>
      </c>
      <c r="I1584" s="9">
        <v>681.47</v>
      </c>
      <c r="J1584" s="9">
        <f>Sales_Fact__2[[#This Row],[Unit_Price]]*Sales_Fact__2[[#This Row],[Quantity]]</f>
        <v>681.47</v>
      </c>
      <c r="K1584">
        <v>0.15</v>
      </c>
      <c r="L1584" t="s">
        <v>1823</v>
      </c>
      <c r="M1584" s="9">
        <v>579.24950000000001</v>
      </c>
    </row>
    <row r="1585" spans="1:13" x14ac:dyDescent="0.35">
      <c r="A1585" t="s">
        <v>3408</v>
      </c>
      <c r="B1585">
        <f t="shared" si="24"/>
        <v>2025</v>
      </c>
      <c r="C1585" s="8">
        <v>45667</v>
      </c>
      <c r="D1585" t="s">
        <v>1361</v>
      </c>
      <c r="E1585" t="s">
        <v>1699</v>
      </c>
      <c r="F1585" t="s">
        <v>1806</v>
      </c>
      <c r="G1585" s="4">
        <v>2</v>
      </c>
      <c r="H1585">
        <f>Sales_Fact__2[[#This Row],[Unit_Price]]*Sales_Fact__2[[#This Row],[Quantity]]</f>
        <v>1754.42</v>
      </c>
      <c r="I1585" s="9">
        <v>877.21</v>
      </c>
      <c r="J1585" s="9">
        <f>Sales_Fact__2[[#This Row],[Unit_Price]]*Sales_Fact__2[[#This Row],[Quantity]]</f>
        <v>1754.42</v>
      </c>
      <c r="K1585">
        <v>0.1</v>
      </c>
      <c r="L1585" t="s">
        <v>1823</v>
      </c>
      <c r="M1585" s="9">
        <v>1578.9780000000001</v>
      </c>
    </row>
    <row r="1586" spans="1:13" x14ac:dyDescent="0.35">
      <c r="A1586" t="s">
        <v>3409</v>
      </c>
      <c r="B1586">
        <f t="shared" si="24"/>
        <v>2025</v>
      </c>
      <c r="C1586" s="8">
        <v>45902</v>
      </c>
      <c r="D1586" t="s">
        <v>1001</v>
      </c>
      <c r="E1586" t="s">
        <v>1703</v>
      </c>
      <c r="F1586" t="s">
        <v>1772</v>
      </c>
      <c r="G1586" s="4">
        <v>2</v>
      </c>
      <c r="H1586">
        <f>Sales_Fact__2[[#This Row],[Unit_Price]]*Sales_Fact__2[[#This Row],[Quantity]]</f>
        <v>959.54</v>
      </c>
      <c r="I1586" s="9">
        <v>479.77</v>
      </c>
      <c r="J1586" s="9">
        <f>Sales_Fact__2[[#This Row],[Unit_Price]]*Sales_Fact__2[[#This Row],[Quantity]]</f>
        <v>959.54</v>
      </c>
      <c r="K1586">
        <v>0.21</v>
      </c>
      <c r="L1586" t="s">
        <v>1825</v>
      </c>
      <c r="M1586" s="9">
        <v>758.03660000000002</v>
      </c>
    </row>
    <row r="1587" spans="1:13" x14ac:dyDescent="0.35">
      <c r="A1587" t="s">
        <v>3410</v>
      </c>
      <c r="B1587">
        <f t="shared" si="24"/>
        <v>2024</v>
      </c>
      <c r="C1587" s="8">
        <v>45589</v>
      </c>
      <c r="D1587" t="s">
        <v>1013</v>
      </c>
      <c r="E1587" t="s">
        <v>1713</v>
      </c>
      <c r="F1587" t="s">
        <v>1800</v>
      </c>
      <c r="G1587" s="4">
        <v>1</v>
      </c>
      <c r="H1587">
        <f>Sales_Fact__2[[#This Row],[Unit_Price]]*Sales_Fact__2[[#This Row],[Quantity]]</f>
        <v>140.72</v>
      </c>
      <c r="I1587" s="9">
        <v>140.72</v>
      </c>
      <c r="J1587" s="9">
        <f>Sales_Fact__2[[#This Row],[Unit_Price]]*Sales_Fact__2[[#This Row],[Quantity]]</f>
        <v>140.72</v>
      </c>
      <c r="K1587">
        <v>0</v>
      </c>
      <c r="L1587" t="s">
        <v>1828</v>
      </c>
      <c r="M1587" s="9">
        <v>140.72</v>
      </c>
    </row>
    <row r="1588" spans="1:13" x14ac:dyDescent="0.35">
      <c r="A1588" t="s">
        <v>3411</v>
      </c>
      <c r="B1588">
        <f t="shared" si="24"/>
        <v>2025</v>
      </c>
      <c r="C1588" s="8">
        <v>45668</v>
      </c>
      <c r="D1588" t="s">
        <v>114</v>
      </c>
      <c r="E1588" t="s">
        <v>1585</v>
      </c>
      <c r="F1588" t="s">
        <v>1775</v>
      </c>
      <c r="G1588" s="4">
        <v>2</v>
      </c>
      <c r="H1588">
        <f>Sales_Fact__2[[#This Row],[Unit_Price]]*Sales_Fact__2[[#This Row],[Quantity]]</f>
        <v>1528.5</v>
      </c>
      <c r="I1588" s="9">
        <v>764.25</v>
      </c>
      <c r="J1588" s="9">
        <f>Sales_Fact__2[[#This Row],[Unit_Price]]*Sales_Fact__2[[#This Row],[Quantity]]</f>
        <v>1528.5</v>
      </c>
      <c r="K1588">
        <v>0.23</v>
      </c>
      <c r="L1588" t="s">
        <v>1825</v>
      </c>
      <c r="M1588" s="9">
        <v>1176.9449999999999</v>
      </c>
    </row>
    <row r="1589" spans="1:13" x14ac:dyDescent="0.35">
      <c r="A1589" t="s">
        <v>3412</v>
      </c>
      <c r="B1589">
        <f t="shared" si="24"/>
        <v>2024</v>
      </c>
      <c r="C1589" s="8">
        <v>45300</v>
      </c>
      <c r="D1589" t="s">
        <v>718</v>
      </c>
      <c r="E1589" t="s">
        <v>1713</v>
      </c>
      <c r="F1589" t="s">
        <v>1772</v>
      </c>
      <c r="G1589" s="4">
        <v>3</v>
      </c>
      <c r="H1589">
        <f>Sales_Fact__2[[#This Row],[Unit_Price]]*Sales_Fact__2[[#This Row],[Quantity]]</f>
        <v>323.39999999999998</v>
      </c>
      <c r="I1589" s="9">
        <v>107.8</v>
      </c>
      <c r="J1589" s="9">
        <f>Sales_Fact__2[[#This Row],[Unit_Price]]*Sales_Fact__2[[#This Row],[Quantity]]</f>
        <v>323.39999999999998</v>
      </c>
      <c r="K1589">
        <v>0.28999999999999998</v>
      </c>
      <c r="L1589" t="s">
        <v>1825</v>
      </c>
      <c r="M1589" s="9">
        <v>229.614</v>
      </c>
    </row>
    <row r="1590" spans="1:13" x14ac:dyDescent="0.35">
      <c r="A1590" t="s">
        <v>3413</v>
      </c>
      <c r="B1590">
        <f t="shared" si="24"/>
        <v>2025</v>
      </c>
      <c r="C1590" s="8">
        <v>45757</v>
      </c>
      <c r="D1590" t="s">
        <v>495</v>
      </c>
      <c r="E1590" t="s">
        <v>1591</v>
      </c>
      <c r="F1590" t="s">
        <v>1781</v>
      </c>
      <c r="G1590" s="4">
        <v>4</v>
      </c>
      <c r="H1590">
        <f>Sales_Fact__2[[#This Row],[Unit_Price]]*Sales_Fact__2[[#This Row],[Quantity]]</f>
        <v>2261.48</v>
      </c>
      <c r="I1590" s="9">
        <v>565.37</v>
      </c>
      <c r="J1590" s="9">
        <f>Sales_Fact__2[[#This Row],[Unit_Price]]*Sales_Fact__2[[#This Row],[Quantity]]</f>
        <v>2261.48</v>
      </c>
      <c r="K1590">
        <v>7.0000000000000007E-2</v>
      </c>
      <c r="L1590" t="s">
        <v>1825</v>
      </c>
      <c r="M1590" s="9">
        <v>2103.1763999999998</v>
      </c>
    </row>
    <row r="1591" spans="1:13" x14ac:dyDescent="0.35">
      <c r="A1591" t="s">
        <v>3414</v>
      </c>
      <c r="B1591">
        <f t="shared" si="24"/>
        <v>2023</v>
      </c>
      <c r="C1591" s="8">
        <v>45235</v>
      </c>
      <c r="D1591" t="s">
        <v>137</v>
      </c>
      <c r="E1591" t="s">
        <v>1619</v>
      </c>
      <c r="F1591" t="s">
        <v>1768</v>
      </c>
      <c r="G1591" s="4">
        <v>3</v>
      </c>
      <c r="H1591">
        <f>Sales_Fact__2[[#This Row],[Unit_Price]]*Sales_Fact__2[[#This Row],[Quantity]]</f>
        <v>2434.3500000000004</v>
      </c>
      <c r="I1591" s="9">
        <v>811.45</v>
      </c>
      <c r="J1591" s="9">
        <f>Sales_Fact__2[[#This Row],[Unit_Price]]*Sales_Fact__2[[#This Row],[Quantity]]</f>
        <v>2434.3500000000004</v>
      </c>
      <c r="K1591">
        <v>0.26</v>
      </c>
      <c r="L1591" t="s">
        <v>1823</v>
      </c>
      <c r="M1591" s="9">
        <v>1801.4190000000001</v>
      </c>
    </row>
    <row r="1592" spans="1:13" x14ac:dyDescent="0.35">
      <c r="A1592" t="s">
        <v>3415</v>
      </c>
      <c r="B1592">
        <f t="shared" si="24"/>
        <v>2025</v>
      </c>
      <c r="C1592" s="8">
        <v>45749</v>
      </c>
      <c r="D1592" t="s">
        <v>1274</v>
      </c>
      <c r="E1592" t="s">
        <v>1613</v>
      </c>
      <c r="F1592" t="s">
        <v>1812</v>
      </c>
      <c r="G1592" s="4">
        <v>4</v>
      </c>
      <c r="H1592">
        <f>Sales_Fact__2[[#This Row],[Unit_Price]]*Sales_Fact__2[[#This Row],[Quantity]]</f>
        <v>249</v>
      </c>
      <c r="I1592" s="9">
        <v>62.25</v>
      </c>
      <c r="J1592" s="9">
        <f>Sales_Fact__2[[#This Row],[Unit_Price]]*Sales_Fact__2[[#This Row],[Quantity]]</f>
        <v>249</v>
      </c>
      <c r="K1592">
        <v>0.11</v>
      </c>
      <c r="L1592" t="s">
        <v>1825</v>
      </c>
      <c r="M1592" s="9">
        <v>221.61</v>
      </c>
    </row>
    <row r="1593" spans="1:13" x14ac:dyDescent="0.35">
      <c r="A1593" t="s">
        <v>3416</v>
      </c>
      <c r="B1593">
        <f t="shared" si="24"/>
        <v>2025</v>
      </c>
      <c r="C1593" s="8">
        <v>45807</v>
      </c>
      <c r="D1593" t="s">
        <v>107</v>
      </c>
      <c r="E1593" t="s">
        <v>1737</v>
      </c>
      <c r="F1593" t="s">
        <v>1788</v>
      </c>
      <c r="G1593" s="4">
        <v>1</v>
      </c>
      <c r="H1593">
        <f>Sales_Fact__2[[#This Row],[Unit_Price]]*Sales_Fact__2[[#This Row],[Quantity]]</f>
        <v>749.78</v>
      </c>
      <c r="I1593" s="9">
        <v>749.78</v>
      </c>
      <c r="J1593" s="9">
        <f>Sales_Fact__2[[#This Row],[Unit_Price]]*Sales_Fact__2[[#This Row],[Quantity]]</f>
        <v>749.78</v>
      </c>
      <c r="K1593">
        <v>0.03</v>
      </c>
      <c r="L1593" t="s">
        <v>1823</v>
      </c>
      <c r="M1593" s="9">
        <v>727.28659999999979</v>
      </c>
    </row>
    <row r="1594" spans="1:13" x14ac:dyDescent="0.35">
      <c r="A1594" t="s">
        <v>3417</v>
      </c>
      <c r="B1594">
        <f t="shared" si="24"/>
        <v>2024</v>
      </c>
      <c r="C1594" s="8">
        <v>45496</v>
      </c>
      <c r="D1594" t="s">
        <v>1097</v>
      </c>
      <c r="E1594" t="s">
        <v>1665</v>
      </c>
      <c r="F1594" t="s">
        <v>1772</v>
      </c>
      <c r="G1594" s="4">
        <v>3</v>
      </c>
      <c r="H1594">
        <f>Sales_Fact__2[[#This Row],[Unit_Price]]*Sales_Fact__2[[#This Row],[Quantity]]</f>
        <v>1890.84</v>
      </c>
      <c r="I1594" s="9">
        <v>630.28</v>
      </c>
      <c r="J1594" s="9">
        <f>Sales_Fact__2[[#This Row],[Unit_Price]]*Sales_Fact__2[[#This Row],[Quantity]]</f>
        <v>1890.84</v>
      </c>
      <c r="K1594">
        <v>7.0000000000000007E-2</v>
      </c>
      <c r="L1594" t="s">
        <v>1828</v>
      </c>
      <c r="M1594" s="9">
        <v>1758.4811999999999</v>
      </c>
    </row>
    <row r="1595" spans="1:13" x14ac:dyDescent="0.35">
      <c r="A1595" t="s">
        <v>3418</v>
      </c>
      <c r="B1595">
        <f t="shared" si="24"/>
        <v>2024</v>
      </c>
      <c r="C1595" s="8">
        <v>45355</v>
      </c>
      <c r="D1595" t="s">
        <v>483</v>
      </c>
      <c r="E1595" t="s">
        <v>1607</v>
      </c>
      <c r="F1595" t="s">
        <v>1803</v>
      </c>
      <c r="G1595" s="4">
        <v>1</v>
      </c>
      <c r="H1595">
        <f>Sales_Fact__2[[#This Row],[Unit_Price]]*Sales_Fact__2[[#This Row],[Quantity]]</f>
        <v>101.84</v>
      </c>
      <c r="I1595" s="9">
        <v>101.84</v>
      </c>
      <c r="J1595" s="9">
        <f>Sales_Fact__2[[#This Row],[Unit_Price]]*Sales_Fact__2[[#This Row],[Quantity]]</f>
        <v>101.84</v>
      </c>
      <c r="K1595">
        <v>0.17</v>
      </c>
      <c r="L1595" t="s">
        <v>1823</v>
      </c>
      <c r="M1595" s="9">
        <v>84.527199999999993</v>
      </c>
    </row>
    <row r="1596" spans="1:13" x14ac:dyDescent="0.35">
      <c r="A1596" t="s">
        <v>3419</v>
      </c>
      <c r="B1596">
        <f t="shared" si="24"/>
        <v>2023</v>
      </c>
      <c r="C1596" s="8">
        <v>45256</v>
      </c>
      <c r="D1596" t="s">
        <v>207</v>
      </c>
      <c r="E1596" t="s">
        <v>1595</v>
      </c>
      <c r="F1596" t="s">
        <v>1809</v>
      </c>
      <c r="G1596" s="4">
        <v>4</v>
      </c>
      <c r="H1596">
        <f>Sales_Fact__2[[#This Row],[Unit_Price]]*Sales_Fact__2[[#This Row],[Quantity]]</f>
        <v>2565.8000000000002</v>
      </c>
      <c r="I1596" s="9">
        <v>641.45000000000005</v>
      </c>
      <c r="J1596" s="9">
        <f>Sales_Fact__2[[#This Row],[Unit_Price]]*Sales_Fact__2[[#This Row],[Quantity]]</f>
        <v>2565.8000000000002</v>
      </c>
      <c r="K1596">
        <v>0.16</v>
      </c>
      <c r="L1596" t="s">
        <v>1828</v>
      </c>
      <c r="M1596" s="9">
        <v>2155.2719999999999</v>
      </c>
    </row>
    <row r="1597" spans="1:13" x14ac:dyDescent="0.35">
      <c r="A1597" t="s">
        <v>3420</v>
      </c>
      <c r="B1597">
        <f t="shared" si="24"/>
        <v>2025</v>
      </c>
      <c r="C1597" s="8">
        <v>45849</v>
      </c>
      <c r="D1597" t="s">
        <v>1451</v>
      </c>
      <c r="E1597" t="s">
        <v>1633</v>
      </c>
      <c r="F1597" t="s">
        <v>1756</v>
      </c>
      <c r="G1597" s="4">
        <v>1</v>
      </c>
      <c r="H1597">
        <f>Sales_Fact__2[[#This Row],[Unit_Price]]*Sales_Fact__2[[#This Row],[Quantity]]</f>
        <v>135.87</v>
      </c>
      <c r="I1597" s="9">
        <v>135.87</v>
      </c>
      <c r="J1597" s="9">
        <f>Sales_Fact__2[[#This Row],[Unit_Price]]*Sales_Fact__2[[#This Row],[Quantity]]</f>
        <v>135.87</v>
      </c>
      <c r="K1597">
        <v>0.23</v>
      </c>
      <c r="L1597" t="s">
        <v>1825</v>
      </c>
      <c r="M1597" s="9">
        <v>104.6199</v>
      </c>
    </row>
    <row r="1598" spans="1:13" x14ac:dyDescent="0.35">
      <c r="A1598" t="s">
        <v>3421</v>
      </c>
      <c r="B1598">
        <f t="shared" si="24"/>
        <v>2024</v>
      </c>
      <c r="C1598" s="8">
        <v>45344</v>
      </c>
      <c r="D1598" t="s">
        <v>340</v>
      </c>
      <c r="E1598" t="s">
        <v>1589</v>
      </c>
      <c r="F1598" t="s">
        <v>1775</v>
      </c>
      <c r="G1598" s="4">
        <v>1</v>
      </c>
      <c r="H1598">
        <f>Sales_Fact__2[[#This Row],[Unit_Price]]*Sales_Fact__2[[#This Row],[Quantity]]</f>
        <v>388.35</v>
      </c>
      <c r="I1598" s="9">
        <v>388.35</v>
      </c>
      <c r="J1598" s="9">
        <f>Sales_Fact__2[[#This Row],[Unit_Price]]*Sales_Fact__2[[#This Row],[Quantity]]</f>
        <v>388.35</v>
      </c>
      <c r="K1598">
        <v>0.01</v>
      </c>
      <c r="L1598" t="s">
        <v>1825</v>
      </c>
      <c r="M1598" s="9">
        <v>384.4665</v>
      </c>
    </row>
    <row r="1599" spans="1:13" x14ac:dyDescent="0.35">
      <c r="A1599" t="s">
        <v>3422</v>
      </c>
      <c r="B1599">
        <f t="shared" si="24"/>
        <v>2024</v>
      </c>
      <c r="C1599" s="8">
        <v>45367</v>
      </c>
      <c r="D1599" t="s">
        <v>1494</v>
      </c>
      <c r="E1599" t="s">
        <v>1623</v>
      </c>
      <c r="F1599" t="s">
        <v>1785</v>
      </c>
      <c r="G1599" s="4">
        <v>2</v>
      </c>
      <c r="H1599">
        <f>Sales_Fact__2[[#This Row],[Unit_Price]]*Sales_Fact__2[[#This Row],[Quantity]]</f>
        <v>1998.16</v>
      </c>
      <c r="I1599" s="9">
        <v>999.08</v>
      </c>
      <c r="J1599" s="9">
        <f>Sales_Fact__2[[#This Row],[Unit_Price]]*Sales_Fact__2[[#This Row],[Quantity]]</f>
        <v>1998.16</v>
      </c>
      <c r="K1599">
        <v>0.3</v>
      </c>
      <c r="L1599" t="s">
        <v>1825</v>
      </c>
      <c r="M1599" s="9">
        <v>1398.712</v>
      </c>
    </row>
    <row r="1600" spans="1:13" x14ac:dyDescent="0.35">
      <c r="A1600" t="s">
        <v>3423</v>
      </c>
      <c r="B1600">
        <f t="shared" si="24"/>
        <v>2025</v>
      </c>
      <c r="C1600" s="8">
        <v>45887</v>
      </c>
      <c r="D1600" t="s">
        <v>564</v>
      </c>
      <c r="E1600" t="s">
        <v>1623</v>
      </c>
      <c r="F1600" t="s">
        <v>1806</v>
      </c>
      <c r="G1600" s="4">
        <v>3</v>
      </c>
      <c r="H1600">
        <f>Sales_Fact__2[[#This Row],[Unit_Price]]*Sales_Fact__2[[#This Row],[Quantity]]</f>
        <v>1359.57</v>
      </c>
      <c r="I1600" s="9">
        <v>453.19</v>
      </c>
      <c r="J1600" s="9">
        <f>Sales_Fact__2[[#This Row],[Unit_Price]]*Sales_Fact__2[[#This Row],[Quantity]]</f>
        <v>1359.57</v>
      </c>
      <c r="K1600">
        <v>0.08</v>
      </c>
      <c r="L1600" t="s">
        <v>1828</v>
      </c>
      <c r="M1600" s="9">
        <v>1250.8044</v>
      </c>
    </row>
    <row r="1601" spans="1:13" x14ac:dyDescent="0.35">
      <c r="A1601" t="s">
        <v>3424</v>
      </c>
      <c r="B1601">
        <f t="shared" si="24"/>
        <v>2024</v>
      </c>
      <c r="C1601" s="8">
        <v>45567</v>
      </c>
      <c r="D1601" t="s">
        <v>754</v>
      </c>
      <c r="E1601" t="s">
        <v>1707</v>
      </c>
      <c r="F1601" t="s">
        <v>1788</v>
      </c>
      <c r="G1601" s="4">
        <v>2</v>
      </c>
      <c r="H1601">
        <f>Sales_Fact__2[[#This Row],[Unit_Price]]*Sales_Fact__2[[#This Row],[Quantity]]</f>
        <v>122.62</v>
      </c>
      <c r="I1601" s="9">
        <v>61.31</v>
      </c>
      <c r="J1601" s="9">
        <f>Sales_Fact__2[[#This Row],[Unit_Price]]*Sales_Fact__2[[#This Row],[Quantity]]</f>
        <v>122.62</v>
      </c>
      <c r="K1601">
        <v>0.15</v>
      </c>
      <c r="L1601" t="s">
        <v>1828</v>
      </c>
      <c r="M1601" s="9">
        <v>104.227</v>
      </c>
    </row>
    <row r="1602" spans="1:13" x14ac:dyDescent="0.35">
      <c r="A1602" t="s">
        <v>3425</v>
      </c>
      <c r="B1602">
        <f t="shared" ref="B1602:B1665" si="25">YEAR(C1602)</f>
        <v>2023</v>
      </c>
      <c r="C1602" s="8">
        <v>45223</v>
      </c>
      <c r="D1602" t="s">
        <v>1073</v>
      </c>
      <c r="E1602" t="s">
        <v>1709</v>
      </c>
      <c r="F1602" t="s">
        <v>1788</v>
      </c>
      <c r="G1602" s="4">
        <v>2</v>
      </c>
      <c r="H1602">
        <f>Sales_Fact__2[[#This Row],[Unit_Price]]*Sales_Fact__2[[#This Row],[Quantity]]</f>
        <v>1740.26</v>
      </c>
      <c r="I1602" s="9">
        <v>870.13</v>
      </c>
      <c r="J1602" s="9">
        <f>Sales_Fact__2[[#This Row],[Unit_Price]]*Sales_Fact__2[[#This Row],[Quantity]]</f>
        <v>1740.26</v>
      </c>
      <c r="K1602">
        <v>0.23</v>
      </c>
      <c r="L1602" t="s">
        <v>1823</v>
      </c>
      <c r="M1602" s="9">
        <v>1340.0001999999999</v>
      </c>
    </row>
    <row r="1603" spans="1:13" x14ac:dyDescent="0.35">
      <c r="A1603" t="s">
        <v>3426</v>
      </c>
      <c r="B1603">
        <f t="shared" si="25"/>
        <v>2025</v>
      </c>
      <c r="C1603" s="8">
        <v>45664</v>
      </c>
      <c r="D1603" t="s">
        <v>246</v>
      </c>
      <c r="E1603" t="s">
        <v>1577</v>
      </c>
      <c r="F1603" t="s">
        <v>1812</v>
      </c>
      <c r="G1603" s="4">
        <v>1</v>
      </c>
      <c r="H1603">
        <f>Sales_Fact__2[[#This Row],[Unit_Price]]*Sales_Fact__2[[#This Row],[Quantity]]</f>
        <v>336.51</v>
      </c>
      <c r="I1603" s="9">
        <v>336.51</v>
      </c>
      <c r="J1603" s="9">
        <f>Sales_Fact__2[[#This Row],[Unit_Price]]*Sales_Fact__2[[#This Row],[Quantity]]</f>
        <v>336.51</v>
      </c>
      <c r="K1603">
        <v>0.11</v>
      </c>
      <c r="L1603" t="s">
        <v>1825</v>
      </c>
      <c r="M1603" s="9">
        <v>299.4939</v>
      </c>
    </row>
    <row r="1604" spans="1:13" x14ac:dyDescent="0.35">
      <c r="A1604" t="s">
        <v>3427</v>
      </c>
      <c r="B1604">
        <f t="shared" si="25"/>
        <v>2024</v>
      </c>
      <c r="C1604" s="8">
        <v>45313</v>
      </c>
      <c r="D1604" t="s">
        <v>597</v>
      </c>
      <c r="E1604" t="s">
        <v>1681</v>
      </c>
      <c r="F1604" t="s">
        <v>1751</v>
      </c>
      <c r="G1604" s="4">
        <v>1</v>
      </c>
      <c r="H1604">
        <f>Sales_Fact__2[[#This Row],[Unit_Price]]*Sales_Fact__2[[#This Row],[Quantity]]</f>
        <v>305.70999999999998</v>
      </c>
      <c r="I1604" s="9">
        <v>305.70999999999998</v>
      </c>
      <c r="J1604" s="9">
        <f>Sales_Fact__2[[#This Row],[Unit_Price]]*Sales_Fact__2[[#This Row],[Quantity]]</f>
        <v>305.70999999999998</v>
      </c>
      <c r="K1604">
        <v>0.26</v>
      </c>
      <c r="L1604" t="s">
        <v>1828</v>
      </c>
      <c r="M1604" s="9">
        <v>226.22540000000001</v>
      </c>
    </row>
    <row r="1605" spans="1:13" x14ac:dyDescent="0.35">
      <c r="A1605" t="s">
        <v>3428</v>
      </c>
      <c r="B1605">
        <f t="shared" si="25"/>
        <v>2023</v>
      </c>
      <c r="C1605" s="8">
        <v>45224</v>
      </c>
      <c r="D1605" t="s">
        <v>418</v>
      </c>
      <c r="E1605" t="s">
        <v>1567</v>
      </c>
      <c r="F1605" t="s">
        <v>1809</v>
      </c>
      <c r="G1605" s="4">
        <v>2</v>
      </c>
      <c r="H1605">
        <f>Sales_Fact__2[[#This Row],[Unit_Price]]*Sales_Fact__2[[#This Row],[Quantity]]</f>
        <v>1270.78</v>
      </c>
      <c r="I1605" s="9">
        <v>635.39</v>
      </c>
      <c r="J1605" s="9">
        <f>Sales_Fact__2[[#This Row],[Unit_Price]]*Sales_Fact__2[[#This Row],[Quantity]]</f>
        <v>1270.78</v>
      </c>
      <c r="K1605">
        <v>0.28999999999999998</v>
      </c>
      <c r="L1605" t="s">
        <v>1828</v>
      </c>
      <c r="M1605" s="9">
        <v>902.25379999999996</v>
      </c>
    </row>
    <row r="1606" spans="1:13" x14ac:dyDescent="0.35">
      <c r="A1606" t="s">
        <v>3429</v>
      </c>
      <c r="B1606">
        <f t="shared" si="25"/>
        <v>2024</v>
      </c>
      <c r="C1606" s="8">
        <v>45491</v>
      </c>
      <c r="D1606" t="s">
        <v>404</v>
      </c>
      <c r="E1606" t="s">
        <v>1731</v>
      </c>
      <c r="F1606" t="s">
        <v>1812</v>
      </c>
      <c r="G1606" s="4">
        <v>2</v>
      </c>
      <c r="H1606">
        <f>Sales_Fact__2[[#This Row],[Unit_Price]]*Sales_Fact__2[[#This Row],[Quantity]]</f>
        <v>507.74</v>
      </c>
      <c r="I1606" s="9">
        <v>253.87</v>
      </c>
      <c r="J1606" s="9">
        <f>Sales_Fact__2[[#This Row],[Unit_Price]]*Sales_Fact__2[[#This Row],[Quantity]]</f>
        <v>507.74</v>
      </c>
      <c r="K1606">
        <v>0.23</v>
      </c>
      <c r="L1606" t="s">
        <v>1828</v>
      </c>
      <c r="M1606" s="9">
        <v>390.95979999999997</v>
      </c>
    </row>
    <row r="1607" spans="1:13" x14ac:dyDescent="0.35">
      <c r="A1607" t="s">
        <v>3430</v>
      </c>
      <c r="B1607">
        <f t="shared" si="25"/>
        <v>2024</v>
      </c>
      <c r="C1607" s="8">
        <v>45472</v>
      </c>
      <c r="D1607" t="s">
        <v>1488</v>
      </c>
      <c r="E1607" t="s">
        <v>1699</v>
      </c>
      <c r="F1607" t="s">
        <v>1806</v>
      </c>
      <c r="G1607" s="4">
        <v>3</v>
      </c>
      <c r="H1607">
        <f>Sales_Fact__2[[#This Row],[Unit_Price]]*Sales_Fact__2[[#This Row],[Quantity]]</f>
        <v>2747.43</v>
      </c>
      <c r="I1607" s="9">
        <v>915.81</v>
      </c>
      <c r="J1607" s="9">
        <f>Sales_Fact__2[[#This Row],[Unit_Price]]*Sales_Fact__2[[#This Row],[Quantity]]</f>
        <v>2747.43</v>
      </c>
      <c r="K1607">
        <v>0.17</v>
      </c>
      <c r="L1607" t="s">
        <v>1828</v>
      </c>
      <c r="M1607" s="9">
        <v>2280.3669</v>
      </c>
    </row>
    <row r="1608" spans="1:13" x14ac:dyDescent="0.35">
      <c r="A1608" t="s">
        <v>3431</v>
      </c>
      <c r="B1608">
        <f t="shared" si="25"/>
        <v>2025</v>
      </c>
      <c r="C1608" s="8">
        <v>45795</v>
      </c>
      <c r="D1608" t="s">
        <v>680</v>
      </c>
      <c r="E1608" t="s">
        <v>1631</v>
      </c>
      <c r="F1608" t="s">
        <v>1781</v>
      </c>
      <c r="G1608" s="4">
        <v>3</v>
      </c>
      <c r="H1608">
        <f>Sales_Fact__2[[#This Row],[Unit_Price]]*Sales_Fact__2[[#This Row],[Quantity]]</f>
        <v>2338.5</v>
      </c>
      <c r="I1608" s="9">
        <v>779.5</v>
      </c>
      <c r="J1608" s="9">
        <f>Sales_Fact__2[[#This Row],[Unit_Price]]*Sales_Fact__2[[#This Row],[Quantity]]</f>
        <v>2338.5</v>
      </c>
      <c r="K1608">
        <v>0.02</v>
      </c>
      <c r="L1608" t="s">
        <v>1823</v>
      </c>
      <c r="M1608" s="9">
        <v>2291.73</v>
      </c>
    </row>
    <row r="1609" spans="1:13" x14ac:dyDescent="0.35">
      <c r="A1609" t="s">
        <v>3432</v>
      </c>
      <c r="B1609">
        <f t="shared" si="25"/>
        <v>2024</v>
      </c>
      <c r="C1609" s="8">
        <v>45470</v>
      </c>
      <c r="D1609" t="s">
        <v>1445</v>
      </c>
      <c r="E1609" t="s">
        <v>1669</v>
      </c>
      <c r="F1609" t="s">
        <v>1803</v>
      </c>
      <c r="G1609" s="4">
        <v>2</v>
      </c>
      <c r="H1609">
        <f>Sales_Fact__2[[#This Row],[Unit_Price]]*Sales_Fact__2[[#This Row],[Quantity]]</f>
        <v>1561.14</v>
      </c>
      <c r="I1609" s="9">
        <v>780.57</v>
      </c>
      <c r="J1609" s="9">
        <f>Sales_Fact__2[[#This Row],[Unit_Price]]*Sales_Fact__2[[#This Row],[Quantity]]</f>
        <v>1561.14</v>
      </c>
      <c r="K1609">
        <v>0.26</v>
      </c>
      <c r="L1609" t="s">
        <v>1823</v>
      </c>
      <c r="M1609" s="9">
        <v>1155.2436</v>
      </c>
    </row>
    <row r="1610" spans="1:13" x14ac:dyDescent="0.35">
      <c r="A1610" t="s">
        <v>3433</v>
      </c>
      <c r="B1610">
        <f t="shared" si="25"/>
        <v>2024</v>
      </c>
      <c r="C1610" s="8">
        <v>45390</v>
      </c>
      <c r="D1610" t="s">
        <v>1195</v>
      </c>
      <c r="E1610" t="s">
        <v>1737</v>
      </c>
      <c r="F1610" t="s">
        <v>1812</v>
      </c>
      <c r="G1610" s="4">
        <v>1</v>
      </c>
      <c r="H1610">
        <f>Sales_Fact__2[[#This Row],[Unit_Price]]*Sales_Fact__2[[#This Row],[Quantity]]</f>
        <v>511.35</v>
      </c>
      <c r="I1610" s="9">
        <v>511.35</v>
      </c>
      <c r="J1610" s="9">
        <f>Sales_Fact__2[[#This Row],[Unit_Price]]*Sales_Fact__2[[#This Row],[Quantity]]</f>
        <v>511.35</v>
      </c>
      <c r="K1610">
        <v>0</v>
      </c>
      <c r="L1610" t="s">
        <v>1823</v>
      </c>
      <c r="M1610" s="9">
        <v>511.35</v>
      </c>
    </row>
    <row r="1611" spans="1:13" x14ac:dyDescent="0.35">
      <c r="A1611" t="s">
        <v>3434</v>
      </c>
      <c r="B1611">
        <f t="shared" si="25"/>
        <v>2025</v>
      </c>
      <c r="C1611" s="8">
        <v>45803</v>
      </c>
      <c r="D1611" t="s">
        <v>75</v>
      </c>
      <c r="E1611" t="s">
        <v>1741</v>
      </c>
      <c r="F1611" t="s">
        <v>1765</v>
      </c>
      <c r="G1611" s="4">
        <v>4</v>
      </c>
      <c r="H1611">
        <f>Sales_Fact__2[[#This Row],[Unit_Price]]*Sales_Fact__2[[#This Row],[Quantity]]</f>
        <v>176.28</v>
      </c>
      <c r="I1611" s="9">
        <v>44.07</v>
      </c>
      <c r="J1611" s="9">
        <f>Sales_Fact__2[[#This Row],[Unit_Price]]*Sales_Fact__2[[#This Row],[Quantity]]</f>
        <v>176.28</v>
      </c>
      <c r="K1611">
        <v>0.28999999999999998</v>
      </c>
      <c r="L1611" t="s">
        <v>1828</v>
      </c>
      <c r="M1611" s="9">
        <v>125.1588</v>
      </c>
    </row>
    <row r="1612" spans="1:13" x14ac:dyDescent="0.35">
      <c r="A1612" t="s">
        <v>3435</v>
      </c>
      <c r="B1612">
        <f t="shared" si="25"/>
        <v>2024</v>
      </c>
      <c r="C1612" s="8">
        <v>45320</v>
      </c>
      <c r="D1612" t="s">
        <v>645</v>
      </c>
      <c r="E1612" t="s">
        <v>1685</v>
      </c>
      <c r="F1612" t="s">
        <v>1791</v>
      </c>
      <c r="G1612" s="4">
        <v>2</v>
      </c>
      <c r="H1612">
        <f>Sales_Fact__2[[#This Row],[Unit_Price]]*Sales_Fact__2[[#This Row],[Quantity]]</f>
        <v>1791.84</v>
      </c>
      <c r="I1612" s="9">
        <v>895.92</v>
      </c>
      <c r="J1612" s="9">
        <f>Sales_Fact__2[[#This Row],[Unit_Price]]*Sales_Fact__2[[#This Row],[Quantity]]</f>
        <v>1791.84</v>
      </c>
      <c r="K1612">
        <v>0.15</v>
      </c>
      <c r="L1612" t="s">
        <v>1823</v>
      </c>
      <c r="M1612" s="9">
        <v>1523.0640000000001</v>
      </c>
    </row>
    <row r="1613" spans="1:13" x14ac:dyDescent="0.35">
      <c r="A1613" t="s">
        <v>3436</v>
      </c>
      <c r="B1613">
        <f t="shared" si="25"/>
        <v>2024</v>
      </c>
      <c r="C1613" s="8">
        <v>45619</v>
      </c>
      <c r="D1613" t="s">
        <v>962</v>
      </c>
      <c r="E1613" t="s">
        <v>1653</v>
      </c>
      <c r="F1613" t="s">
        <v>1760</v>
      </c>
      <c r="G1613" s="4">
        <v>4</v>
      </c>
      <c r="H1613">
        <f>Sales_Fact__2[[#This Row],[Unit_Price]]*Sales_Fact__2[[#This Row],[Quantity]]</f>
        <v>1825.28</v>
      </c>
      <c r="I1613" s="9">
        <v>456.32</v>
      </c>
      <c r="J1613" s="9">
        <f>Sales_Fact__2[[#This Row],[Unit_Price]]*Sales_Fact__2[[#This Row],[Quantity]]</f>
        <v>1825.28</v>
      </c>
      <c r="K1613">
        <v>0.22</v>
      </c>
      <c r="L1613" t="s">
        <v>1828</v>
      </c>
      <c r="M1613" s="9">
        <v>1423.7184</v>
      </c>
    </row>
    <row r="1614" spans="1:13" x14ac:dyDescent="0.35">
      <c r="A1614" t="s">
        <v>3437</v>
      </c>
      <c r="B1614">
        <f t="shared" si="25"/>
        <v>2025</v>
      </c>
      <c r="C1614" s="8">
        <v>45777</v>
      </c>
      <c r="D1614" t="s">
        <v>1303</v>
      </c>
      <c r="E1614" t="s">
        <v>1615</v>
      </c>
      <c r="F1614" t="s">
        <v>1751</v>
      </c>
      <c r="G1614" s="4">
        <v>1</v>
      </c>
      <c r="H1614">
        <f>Sales_Fact__2[[#This Row],[Unit_Price]]*Sales_Fact__2[[#This Row],[Quantity]]</f>
        <v>905.5</v>
      </c>
      <c r="I1614" s="9">
        <v>905.5</v>
      </c>
      <c r="J1614" s="9">
        <f>Sales_Fact__2[[#This Row],[Unit_Price]]*Sales_Fact__2[[#This Row],[Quantity]]</f>
        <v>905.5</v>
      </c>
      <c r="K1614">
        <v>0.28999999999999998</v>
      </c>
      <c r="L1614" t="s">
        <v>1828</v>
      </c>
      <c r="M1614" s="9">
        <v>642.90499999999997</v>
      </c>
    </row>
    <row r="1615" spans="1:13" x14ac:dyDescent="0.35">
      <c r="A1615" t="s">
        <v>3438</v>
      </c>
      <c r="B1615">
        <f t="shared" si="25"/>
        <v>2024</v>
      </c>
      <c r="C1615" s="8">
        <v>45523</v>
      </c>
      <c r="D1615" t="s">
        <v>665</v>
      </c>
      <c r="E1615" t="s">
        <v>1579</v>
      </c>
      <c r="F1615" t="s">
        <v>1796</v>
      </c>
      <c r="G1615" s="4">
        <v>3</v>
      </c>
      <c r="H1615">
        <f>Sales_Fact__2[[#This Row],[Unit_Price]]*Sales_Fact__2[[#This Row],[Quantity]]</f>
        <v>189.57</v>
      </c>
      <c r="I1615" s="9">
        <v>63.19</v>
      </c>
      <c r="J1615" s="9">
        <f>Sales_Fact__2[[#This Row],[Unit_Price]]*Sales_Fact__2[[#This Row],[Quantity]]</f>
        <v>189.57</v>
      </c>
      <c r="K1615">
        <v>0.08</v>
      </c>
      <c r="L1615" t="s">
        <v>1823</v>
      </c>
      <c r="M1615" s="9">
        <v>174.40440000000001</v>
      </c>
    </row>
    <row r="1616" spans="1:13" x14ac:dyDescent="0.35">
      <c r="A1616" t="s">
        <v>3439</v>
      </c>
      <c r="B1616">
        <f t="shared" si="25"/>
        <v>2024</v>
      </c>
      <c r="C1616" s="8">
        <v>45628</v>
      </c>
      <c r="D1616" t="s">
        <v>190</v>
      </c>
      <c r="E1616" t="s">
        <v>1687</v>
      </c>
      <c r="F1616" t="s">
        <v>1778</v>
      </c>
      <c r="G1616" s="4">
        <v>3</v>
      </c>
      <c r="H1616">
        <f>Sales_Fact__2[[#This Row],[Unit_Price]]*Sales_Fact__2[[#This Row],[Quantity]]</f>
        <v>2062.98</v>
      </c>
      <c r="I1616" s="9">
        <v>687.66</v>
      </c>
      <c r="J1616" s="9">
        <f>Sales_Fact__2[[#This Row],[Unit_Price]]*Sales_Fact__2[[#This Row],[Quantity]]</f>
        <v>2062.98</v>
      </c>
      <c r="K1616">
        <v>0.06</v>
      </c>
      <c r="L1616" t="s">
        <v>1825</v>
      </c>
      <c r="M1616" s="9">
        <v>1939.2012</v>
      </c>
    </row>
    <row r="1617" spans="1:13" x14ac:dyDescent="0.35">
      <c r="A1617" t="s">
        <v>3440</v>
      </c>
      <c r="B1617">
        <f t="shared" si="25"/>
        <v>2025</v>
      </c>
      <c r="C1617" s="8">
        <v>45742</v>
      </c>
      <c r="D1617" t="s">
        <v>710</v>
      </c>
      <c r="E1617" t="s">
        <v>1633</v>
      </c>
      <c r="F1617" t="s">
        <v>1785</v>
      </c>
      <c r="G1617" s="4">
        <v>4</v>
      </c>
      <c r="H1617">
        <f>Sales_Fact__2[[#This Row],[Unit_Price]]*Sales_Fact__2[[#This Row],[Quantity]]</f>
        <v>2556.2399999999998</v>
      </c>
      <c r="I1617" s="9">
        <v>639.05999999999995</v>
      </c>
      <c r="J1617" s="9">
        <f>Sales_Fact__2[[#This Row],[Unit_Price]]*Sales_Fact__2[[#This Row],[Quantity]]</f>
        <v>2556.2399999999998</v>
      </c>
      <c r="K1617">
        <v>0.12</v>
      </c>
      <c r="L1617" t="s">
        <v>1825</v>
      </c>
      <c r="M1617" s="9">
        <v>2249.4911999999999</v>
      </c>
    </row>
    <row r="1618" spans="1:13" x14ac:dyDescent="0.35">
      <c r="A1618" t="s">
        <v>3441</v>
      </c>
      <c r="B1618">
        <f t="shared" si="25"/>
        <v>2024</v>
      </c>
      <c r="C1618" s="8">
        <v>45456</v>
      </c>
      <c r="D1618" t="s">
        <v>246</v>
      </c>
      <c r="E1618" t="s">
        <v>1689</v>
      </c>
      <c r="F1618" t="s">
        <v>1778</v>
      </c>
      <c r="G1618" s="4">
        <v>1</v>
      </c>
      <c r="H1618">
        <f>Sales_Fact__2[[#This Row],[Unit_Price]]*Sales_Fact__2[[#This Row],[Quantity]]</f>
        <v>475.15</v>
      </c>
      <c r="I1618" s="9">
        <v>475.15</v>
      </c>
      <c r="J1618" s="9">
        <f>Sales_Fact__2[[#This Row],[Unit_Price]]*Sales_Fact__2[[#This Row],[Quantity]]</f>
        <v>475.15</v>
      </c>
      <c r="K1618">
        <v>0.04</v>
      </c>
      <c r="L1618" t="s">
        <v>1828</v>
      </c>
      <c r="M1618" s="9">
        <v>456.14399999999989</v>
      </c>
    </row>
    <row r="1619" spans="1:13" x14ac:dyDescent="0.35">
      <c r="A1619" t="s">
        <v>3442</v>
      </c>
      <c r="B1619">
        <f t="shared" si="25"/>
        <v>2024</v>
      </c>
      <c r="C1619" s="8">
        <v>45534</v>
      </c>
      <c r="D1619" t="s">
        <v>624</v>
      </c>
      <c r="E1619" t="s">
        <v>1635</v>
      </c>
      <c r="F1619" t="s">
        <v>1775</v>
      </c>
      <c r="G1619" s="4">
        <v>1</v>
      </c>
      <c r="H1619">
        <f>Sales_Fact__2[[#This Row],[Unit_Price]]*Sales_Fact__2[[#This Row],[Quantity]]</f>
        <v>62.38</v>
      </c>
      <c r="I1619" s="9">
        <v>62.38</v>
      </c>
      <c r="J1619" s="9">
        <f>Sales_Fact__2[[#This Row],[Unit_Price]]*Sales_Fact__2[[#This Row],[Quantity]]</f>
        <v>62.38</v>
      </c>
      <c r="K1619">
        <v>0.08</v>
      </c>
      <c r="L1619" t="s">
        <v>1828</v>
      </c>
      <c r="M1619" s="9">
        <v>57.389600000000002</v>
      </c>
    </row>
    <row r="1620" spans="1:13" x14ac:dyDescent="0.35">
      <c r="A1620" t="s">
        <v>3443</v>
      </c>
      <c r="B1620">
        <f t="shared" si="25"/>
        <v>2024</v>
      </c>
      <c r="C1620" s="8">
        <v>45375</v>
      </c>
      <c r="D1620" t="s">
        <v>1108</v>
      </c>
      <c r="E1620" t="s">
        <v>1577</v>
      </c>
      <c r="F1620" t="s">
        <v>1778</v>
      </c>
      <c r="G1620" s="4">
        <v>1</v>
      </c>
      <c r="H1620">
        <f>Sales_Fact__2[[#This Row],[Unit_Price]]*Sales_Fact__2[[#This Row],[Quantity]]</f>
        <v>977.02</v>
      </c>
      <c r="I1620" s="9">
        <v>977.02</v>
      </c>
      <c r="J1620" s="9">
        <f>Sales_Fact__2[[#This Row],[Unit_Price]]*Sales_Fact__2[[#This Row],[Quantity]]</f>
        <v>977.02</v>
      </c>
      <c r="K1620">
        <v>0.2</v>
      </c>
      <c r="L1620" t="s">
        <v>1828</v>
      </c>
      <c r="M1620" s="9">
        <v>781.61599999999999</v>
      </c>
    </row>
    <row r="1621" spans="1:13" x14ac:dyDescent="0.35">
      <c r="A1621" t="s">
        <v>3444</v>
      </c>
      <c r="B1621">
        <f t="shared" si="25"/>
        <v>2024</v>
      </c>
      <c r="C1621" s="8">
        <v>45546</v>
      </c>
      <c r="D1621" t="s">
        <v>270</v>
      </c>
      <c r="E1621" t="s">
        <v>1713</v>
      </c>
      <c r="F1621" t="s">
        <v>1768</v>
      </c>
      <c r="G1621" s="4">
        <v>2</v>
      </c>
      <c r="H1621">
        <f>Sales_Fact__2[[#This Row],[Unit_Price]]*Sales_Fact__2[[#This Row],[Quantity]]</f>
        <v>1797.62</v>
      </c>
      <c r="I1621" s="9">
        <v>898.81</v>
      </c>
      <c r="J1621" s="9">
        <f>Sales_Fact__2[[#This Row],[Unit_Price]]*Sales_Fact__2[[#This Row],[Quantity]]</f>
        <v>1797.62</v>
      </c>
      <c r="K1621">
        <v>0.25</v>
      </c>
      <c r="L1621" t="s">
        <v>1823</v>
      </c>
      <c r="M1621" s="9">
        <v>1348.2149999999999</v>
      </c>
    </row>
    <row r="1622" spans="1:13" x14ac:dyDescent="0.35">
      <c r="A1622" t="s">
        <v>3445</v>
      </c>
      <c r="B1622">
        <f t="shared" si="25"/>
        <v>2025</v>
      </c>
      <c r="C1622" s="8">
        <v>45769</v>
      </c>
      <c r="D1622" t="s">
        <v>1100</v>
      </c>
      <c r="E1622" t="s">
        <v>1661</v>
      </c>
      <c r="F1622" t="s">
        <v>1765</v>
      </c>
      <c r="G1622" s="4">
        <v>2</v>
      </c>
      <c r="H1622">
        <f>Sales_Fact__2[[#This Row],[Unit_Price]]*Sales_Fact__2[[#This Row],[Quantity]]</f>
        <v>844.26</v>
      </c>
      <c r="I1622" s="9">
        <v>422.13</v>
      </c>
      <c r="J1622" s="9">
        <f>Sales_Fact__2[[#This Row],[Unit_Price]]*Sales_Fact__2[[#This Row],[Quantity]]</f>
        <v>844.26</v>
      </c>
      <c r="K1622">
        <v>0.28000000000000003</v>
      </c>
      <c r="L1622" t="s">
        <v>1823</v>
      </c>
      <c r="M1622" s="9">
        <v>607.86720000000003</v>
      </c>
    </row>
    <row r="1623" spans="1:13" x14ac:dyDescent="0.35">
      <c r="A1623" t="s">
        <v>3446</v>
      </c>
      <c r="B1623">
        <f t="shared" si="25"/>
        <v>2024</v>
      </c>
      <c r="C1623" s="8">
        <v>45524</v>
      </c>
      <c r="D1623" t="s">
        <v>190</v>
      </c>
      <c r="E1623" t="s">
        <v>1615</v>
      </c>
      <c r="F1623" t="s">
        <v>1791</v>
      </c>
      <c r="G1623" s="4">
        <v>1</v>
      </c>
      <c r="H1623">
        <f>Sales_Fact__2[[#This Row],[Unit_Price]]*Sales_Fact__2[[#This Row],[Quantity]]</f>
        <v>324.56</v>
      </c>
      <c r="I1623" s="9">
        <v>324.56</v>
      </c>
      <c r="J1623" s="9">
        <f>Sales_Fact__2[[#This Row],[Unit_Price]]*Sales_Fact__2[[#This Row],[Quantity]]</f>
        <v>324.56</v>
      </c>
      <c r="K1623">
        <v>0.03</v>
      </c>
      <c r="L1623" t="s">
        <v>1828</v>
      </c>
      <c r="M1623" s="9">
        <v>314.82319999999999</v>
      </c>
    </row>
    <row r="1624" spans="1:13" x14ac:dyDescent="0.35">
      <c r="A1624" t="s">
        <v>3447</v>
      </c>
      <c r="B1624">
        <f t="shared" si="25"/>
        <v>2024</v>
      </c>
      <c r="C1624" s="8">
        <v>45531</v>
      </c>
      <c r="D1624" t="s">
        <v>1442</v>
      </c>
      <c r="E1624" t="s">
        <v>1657</v>
      </c>
      <c r="F1624" t="s">
        <v>1803</v>
      </c>
      <c r="G1624" s="4">
        <v>4</v>
      </c>
      <c r="H1624">
        <f>Sales_Fact__2[[#This Row],[Unit_Price]]*Sales_Fact__2[[#This Row],[Quantity]]</f>
        <v>2281.52</v>
      </c>
      <c r="I1624" s="9">
        <v>570.38</v>
      </c>
      <c r="J1624" s="9">
        <f>Sales_Fact__2[[#This Row],[Unit_Price]]*Sales_Fact__2[[#This Row],[Quantity]]</f>
        <v>2281.52</v>
      </c>
      <c r="K1624">
        <v>0.26</v>
      </c>
      <c r="L1624" t="s">
        <v>1825</v>
      </c>
      <c r="M1624" s="9">
        <v>1688.3248000000001</v>
      </c>
    </row>
    <row r="1625" spans="1:13" x14ac:dyDescent="0.35">
      <c r="A1625" t="s">
        <v>3448</v>
      </c>
      <c r="B1625">
        <f t="shared" si="25"/>
        <v>2024</v>
      </c>
      <c r="C1625" s="8">
        <v>45479</v>
      </c>
      <c r="D1625" t="s">
        <v>1228</v>
      </c>
      <c r="E1625" t="s">
        <v>1615</v>
      </c>
      <c r="F1625" t="s">
        <v>1800</v>
      </c>
      <c r="G1625" s="4">
        <v>2</v>
      </c>
      <c r="H1625">
        <f>Sales_Fact__2[[#This Row],[Unit_Price]]*Sales_Fact__2[[#This Row],[Quantity]]</f>
        <v>447.46</v>
      </c>
      <c r="I1625" s="9">
        <v>223.73</v>
      </c>
      <c r="J1625" s="9">
        <f>Sales_Fact__2[[#This Row],[Unit_Price]]*Sales_Fact__2[[#This Row],[Quantity]]</f>
        <v>447.46</v>
      </c>
      <c r="K1625">
        <v>0.11</v>
      </c>
      <c r="L1625" t="s">
        <v>1825</v>
      </c>
      <c r="M1625" s="9">
        <v>398.23939999999999</v>
      </c>
    </row>
    <row r="1626" spans="1:13" x14ac:dyDescent="0.35">
      <c r="A1626" t="s">
        <v>3449</v>
      </c>
      <c r="B1626">
        <f t="shared" si="25"/>
        <v>2025</v>
      </c>
      <c r="C1626" s="8">
        <v>45868</v>
      </c>
      <c r="D1626" t="s">
        <v>1100</v>
      </c>
      <c r="E1626" t="s">
        <v>1719</v>
      </c>
      <c r="F1626" t="s">
        <v>1803</v>
      </c>
      <c r="G1626" s="4">
        <v>4</v>
      </c>
      <c r="H1626">
        <f>Sales_Fact__2[[#This Row],[Unit_Price]]*Sales_Fact__2[[#This Row],[Quantity]]</f>
        <v>659.72</v>
      </c>
      <c r="I1626" s="9">
        <v>164.93</v>
      </c>
      <c r="J1626" s="9">
        <f>Sales_Fact__2[[#This Row],[Unit_Price]]*Sales_Fact__2[[#This Row],[Quantity]]</f>
        <v>659.72</v>
      </c>
      <c r="K1626">
        <v>0.11</v>
      </c>
      <c r="L1626" t="s">
        <v>1823</v>
      </c>
      <c r="M1626" s="9">
        <v>587.1508</v>
      </c>
    </row>
    <row r="1627" spans="1:13" x14ac:dyDescent="0.35">
      <c r="A1627" t="s">
        <v>3450</v>
      </c>
      <c r="B1627">
        <f t="shared" si="25"/>
        <v>2024</v>
      </c>
      <c r="C1627" s="8">
        <v>45569</v>
      </c>
      <c r="D1627" t="s">
        <v>796</v>
      </c>
      <c r="E1627" t="s">
        <v>1577</v>
      </c>
      <c r="F1627" t="s">
        <v>1778</v>
      </c>
      <c r="G1627" s="4">
        <v>3</v>
      </c>
      <c r="H1627">
        <f>Sales_Fact__2[[#This Row],[Unit_Price]]*Sales_Fact__2[[#This Row],[Quantity]]</f>
        <v>979.98</v>
      </c>
      <c r="I1627" s="9">
        <v>326.66000000000003</v>
      </c>
      <c r="J1627" s="9">
        <f>Sales_Fact__2[[#This Row],[Unit_Price]]*Sales_Fact__2[[#This Row],[Quantity]]</f>
        <v>979.98</v>
      </c>
      <c r="K1627">
        <v>0.28000000000000003</v>
      </c>
      <c r="L1627" t="s">
        <v>1828</v>
      </c>
      <c r="M1627" s="9">
        <v>705.5856</v>
      </c>
    </row>
    <row r="1628" spans="1:13" x14ac:dyDescent="0.35">
      <c r="A1628" t="s">
        <v>3451</v>
      </c>
      <c r="B1628">
        <f t="shared" si="25"/>
        <v>2024</v>
      </c>
      <c r="C1628" s="8">
        <v>45382</v>
      </c>
      <c r="D1628" t="s">
        <v>600</v>
      </c>
      <c r="E1628" t="s">
        <v>1545</v>
      </c>
      <c r="F1628" t="s">
        <v>1800</v>
      </c>
      <c r="G1628" s="4">
        <v>2</v>
      </c>
      <c r="H1628">
        <f>Sales_Fact__2[[#This Row],[Unit_Price]]*Sales_Fact__2[[#This Row],[Quantity]]</f>
        <v>925.86</v>
      </c>
      <c r="I1628" s="9">
        <v>462.93</v>
      </c>
      <c r="J1628" s="9">
        <f>Sales_Fact__2[[#This Row],[Unit_Price]]*Sales_Fact__2[[#This Row],[Quantity]]</f>
        <v>925.86</v>
      </c>
      <c r="K1628">
        <v>0.17</v>
      </c>
      <c r="L1628" t="s">
        <v>1825</v>
      </c>
      <c r="M1628" s="9">
        <v>768.46379999999999</v>
      </c>
    </row>
    <row r="1629" spans="1:13" x14ac:dyDescent="0.35">
      <c r="A1629" t="s">
        <v>3452</v>
      </c>
      <c r="B1629">
        <f t="shared" si="25"/>
        <v>2025</v>
      </c>
      <c r="C1629" s="8">
        <v>45885</v>
      </c>
      <c r="D1629" t="s">
        <v>495</v>
      </c>
      <c r="E1629" t="s">
        <v>1542</v>
      </c>
      <c r="F1629" t="s">
        <v>1803</v>
      </c>
      <c r="G1629" s="4">
        <v>3</v>
      </c>
      <c r="H1629">
        <f>Sales_Fact__2[[#This Row],[Unit_Price]]*Sales_Fact__2[[#This Row],[Quantity]]</f>
        <v>180.78</v>
      </c>
      <c r="I1629" s="9">
        <v>60.26</v>
      </c>
      <c r="J1629" s="9">
        <f>Sales_Fact__2[[#This Row],[Unit_Price]]*Sales_Fact__2[[#This Row],[Quantity]]</f>
        <v>180.78</v>
      </c>
      <c r="K1629">
        <v>0.04</v>
      </c>
      <c r="L1629" t="s">
        <v>1823</v>
      </c>
      <c r="M1629" s="9">
        <v>173.5488</v>
      </c>
    </row>
    <row r="1630" spans="1:13" x14ac:dyDescent="0.35">
      <c r="A1630" t="s">
        <v>3453</v>
      </c>
      <c r="B1630">
        <f t="shared" si="25"/>
        <v>2025</v>
      </c>
      <c r="C1630" s="8">
        <v>45829</v>
      </c>
      <c r="D1630" t="s">
        <v>260</v>
      </c>
      <c r="E1630" t="s">
        <v>1615</v>
      </c>
      <c r="F1630" t="s">
        <v>1785</v>
      </c>
      <c r="G1630" s="4">
        <v>3</v>
      </c>
      <c r="H1630">
        <f>Sales_Fact__2[[#This Row],[Unit_Price]]*Sales_Fact__2[[#This Row],[Quantity]]</f>
        <v>328.5</v>
      </c>
      <c r="I1630" s="9">
        <v>109.5</v>
      </c>
      <c r="J1630" s="9">
        <f>Sales_Fact__2[[#This Row],[Unit_Price]]*Sales_Fact__2[[#This Row],[Quantity]]</f>
        <v>328.5</v>
      </c>
      <c r="K1630">
        <v>0.06</v>
      </c>
      <c r="L1630" t="s">
        <v>1828</v>
      </c>
      <c r="M1630" s="9">
        <v>308.79000000000002</v>
      </c>
    </row>
    <row r="1631" spans="1:13" x14ac:dyDescent="0.35">
      <c r="A1631" t="s">
        <v>3454</v>
      </c>
      <c r="B1631">
        <f t="shared" si="25"/>
        <v>2025</v>
      </c>
      <c r="C1631" s="8">
        <v>45721</v>
      </c>
      <c r="D1631" t="s">
        <v>1192</v>
      </c>
      <c r="E1631" t="s">
        <v>1687</v>
      </c>
      <c r="F1631" t="s">
        <v>1803</v>
      </c>
      <c r="G1631" s="4">
        <v>1</v>
      </c>
      <c r="H1631">
        <f>Sales_Fact__2[[#This Row],[Unit_Price]]*Sales_Fact__2[[#This Row],[Quantity]]</f>
        <v>505.83</v>
      </c>
      <c r="I1631" s="9">
        <v>505.83</v>
      </c>
      <c r="J1631" s="9">
        <f>Sales_Fact__2[[#This Row],[Unit_Price]]*Sales_Fact__2[[#This Row],[Quantity]]</f>
        <v>505.83</v>
      </c>
      <c r="K1631">
        <v>0.14000000000000001</v>
      </c>
      <c r="L1631" t="s">
        <v>1828</v>
      </c>
      <c r="M1631" s="9">
        <v>435.0138</v>
      </c>
    </row>
    <row r="1632" spans="1:13" x14ac:dyDescent="0.35">
      <c r="A1632" t="s">
        <v>3455</v>
      </c>
      <c r="B1632">
        <f t="shared" si="25"/>
        <v>2024</v>
      </c>
      <c r="C1632" s="8">
        <v>45511</v>
      </c>
      <c r="D1632" t="s">
        <v>543</v>
      </c>
      <c r="E1632" t="s">
        <v>1743</v>
      </c>
      <c r="F1632" t="s">
        <v>1788</v>
      </c>
      <c r="G1632" s="4">
        <v>2</v>
      </c>
      <c r="H1632">
        <f>Sales_Fact__2[[#This Row],[Unit_Price]]*Sales_Fact__2[[#This Row],[Quantity]]</f>
        <v>886.3</v>
      </c>
      <c r="I1632" s="9">
        <v>443.15</v>
      </c>
      <c r="J1632" s="9">
        <f>Sales_Fact__2[[#This Row],[Unit_Price]]*Sales_Fact__2[[#This Row],[Quantity]]</f>
        <v>886.3</v>
      </c>
      <c r="K1632">
        <v>0.27</v>
      </c>
      <c r="L1632" t="s">
        <v>1825</v>
      </c>
      <c r="M1632" s="9">
        <v>646.99899999999991</v>
      </c>
    </row>
    <row r="1633" spans="1:13" x14ac:dyDescent="0.35">
      <c r="A1633" t="s">
        <v>3456</v>
      </c>
      <c r="B1633">
        <f t="shared" si="25"/>
        <v>2025</v>
      </c>
      <c r="C1633" s="8">
        <v>45739</v>
      </c>
      <c r="D1633" t="s">
        <v>1526</v>
      </c>
      <c r="E1633" t="s">
        <v>1559</v>
      </c>
      <c r="F1633" t="s">
        <v>1778</v>
      </c>
      <c r="G1633" s="4">
        <v>2</v>
      </c>
      <c r="H1633">
        <f>Sales_Fact__2[[#This Row],[Unit_Price]]*Sales_Fact__2[[#This Row],[Quantity]]</f>
        <v>1568.52</v>
      </c>
      <c r="I1633" s="9">
        <v>784.26</v>
      </c>
      <c r="J1633" s="9">
        <f>Sales_Fact__2[[#This Row],[Unit_Price]]*Sales_Fact__2[[#This Row],[Quantity]]</f>
        <v>1568.52</v>
      </c>
      <c r="K1633">
        <v>0.23</v>
      </c>
      <c r="L1633" t="s">
        <v>1825</v>
      </c>
      <c r="M1633" s="9">
        <v>1207.7603999999999</v>
      </c>
    </row>
    <row r="1634" spans="1:13" x14ac:dyDescent="0.35">
      <c r="A1634" t="s">
        <v>3457</v>
      </c>
      <c r="B1634">
        <f t="shared" si="25"/>
        <v>2024</v>
      </c>
      <c r="C1634" s="8">
        <v>45533</v>
      </c>
      <c r="D1634" t="s">
        <v>1404</v>
      </c>
      <c r="E1634" t="s">
        <v>1625</v>
      </c>
      <c r="F1634" t="s">
        <v>1791</v>
      </c>
      <c r="G1634" s="4">
        <v>3</v>
      </c>
      <c r="H1634">
        <f>Sales_Fact__2[[#This Row],[Unit_Price]]*Sales_Fact__2[[#This Row],[Quantity]]</f>
        <v>1770.9299999999998</v>
      </c>
      <c r="I1634" s="9">
        <v>590.30999999999995</v>
      </c>
      <c r="J1634" s="9">
        <f>Sales_Fact__2[[#This Row],[Unit_Price]]*Sales_Fact__2[[#This Row],[Quantity]]</f>
        <v>1770.9299999999998</v>
      </c>
      <c r="K1634">
        <v>0.17</v>
      </c>
      <c r="L1634" t="s">
        <v>1825</v>
      </c>
      <c r="M1634" s="9">
        <v>1469.8719000000001</v>
      </c>
    </row>
    <row r="1635" spans="1:13" x14ac:dyDescent="0.35">
      <c r="A1635" t="s">
        <v>3458</v>
      </c>
      <c r="B1635">
        <f t="shared" si="25"/>
        <v>2024</v>
      </c>
      <c r="C1635" s="8">
        <v>45553</v>
      </c>
      <c r="D1635" t="s">
        <v>416</v>
      </c>
      <c r="E1635" t="s">
        <v>1685</v>
      </c>
      <c r="F1635" t="s">
        <v>1803</v>
      </c>
      <c r="G1635" s="4">
        <v>1</v>
      </c>
      <c r="H1635">
        <f>Sales_Fact__2[[#This Row],[Unit_Price]]*Sales_Fact__2[[#This Row],[Quantity]]</f>
        <v>696.13</v>
      </c>
      <c r="I1635" s="9">
        <v>696.13</v>
      </c>
      <c r="J1635" s="9">
        <f>Sales_Fact__2[[#This Row],[Unit_Price]]*Sales_Fact__2[[#This Row],[Quantity]]</f>
        <v>696.13</v>
      </c>
      <c r="K1635">
        <v>0.06</v>
      </c>
      <c r="L1635" t="s">
        <v>1828</v>
      </c>
      <c r="M1635" s="9">
        <v>654.36219999999992</v>
      </c>
    </row>
    <row r="1636" spans="1:13" x14ac:dyDescent="0.35">
      <c r="A1636" t="s">
        <v>3459</v>
      </c>
      <c r="B1636">
        <f t="shared" si="25"/>
        <v>2024</v>
      </c>
      <c r="C1636" s="8">
        <v>45341</v>
      </c>
      <c r="D1636" t="s">
        <v>368</v>
      </c>
      <c r="E1636" t="s">
        <v>1649</v>
      </c>
      <c r="F1636" t="s">
        <v>1775</v>
      </c>
      <c r="G1636" s="4">
        <v>4</v>
      </c>
      <c r="H1636">
        <f>Sales_Fact__2[[#This Row],[Unit_Price]]*Sales_Fact__2[[#This Row],[Quantity]]</f>
        <v>777.56</v>
      </c>
      <c r="I1636" s="9">
        <v>194.39</v>
      </c>
      <c r="J1636" s="9">
        <f>Sales_Fact__2[[#This Row],[Unit_Price]]*Sales_Fact__2[[#This Row],[Quantity]]</f>
        <v>777.56</v>
      </c>
      <c r="K1636">
        <v>0.25</v>
      </c>
      <c r="L1636" t="s">
        <v>1823</v>
      </c>
      <c r="M1636" s="9">
        <v>583.16999999999996</v>
      </c>
    </row>
    <row r="1637" spans="1:13" x14ac:dyDescent="0.35">
      <c r="A1637" t="s">
        <v>3460</v>
      </c>
      <c r="B1637">
        <f t="shared" si="25"/>
        <v>2024</v>
      </c>
      <c r="C1637" s="8">
        <v>45430</v>
      </c>
      <c r="D1637" t="s">
        <v>1037</v>
      </c>
      <c r="E1637" t="s">
        <v>1613</v>
      </c>
      <c r="F1637" t="s">
        <v>1756</v>
      </c>
      <c r="G1637" s="4">
        <v>1</v>
      </c>
      <c r="H1637">
        <f>Sales_Fact__2[[#This Row],[Unit_Price]]*Sales_Fact__2[[#This Row],[Quantity]]</f>
        <v>339.7</v>
      </c>
      <c r="I1637" s="9">
        <v>339.7</v>
      </c>
      <c r="J1637" s="9">
        <f>Sales_Fact__2[[#This Row],[Unit_Price]]*Sales_Fact__2[[#This Row],[Quantity]]</f>
        <v>339.7</v>
      </c>
      <c r="K1637">
        <v>0.1</v>
      </c>
      <c r="L1637" t="s">
        <v>1823</v>
      </c>
      <c r="M1637" s="9">
        <v>305.73</v>
      </c>
    </row>
    <row r="1638" spans="1:13" x14ac:dyDescent="0.35">
      <c r="A1638" t="s">
        <v>3461</v>
      </c>
      <c r="B1638">
        <f t="shared" si="25"/>
        <v>2025</v>
      </c>
      <c r="C1638" s="8">
        <v>45912</v>
      </c>
      <c r="D1638" t="s">
        <v>184</v>
      </c>
      <c r="E1638" t="s">
        <v>1683</v>
      </c>
      <c r="F1638" t="s">
        <v>1796</v>
      </c>
      <c r="G1638" s="4">
        <v>4</v>
      </c>
      <c r="H1638">
        <f>Sales_Fact__2[[#This Row],[Unit_Price]]*Sales_Fact__2[[#This Row],[Quantity]]</f>
        <v>1852.64</v>
      </c>
      <c r="I1638" s="9">
        <v>463.16</v>
      </c>
      <c r="J1638" s="9">
        <f>Sales_Fact__2[[#This Row],[Unit_Price]]*Sales_Fact__2[[#This Row],[Quantity]]</f>
        <v>1852.64</v>
      </c>
      <c r="K1638">
        <v>0.27</v>
      </c>
      <c r="L1638" t="s">
        <v>1825</v>
      </c>
      <c r="M1638" s="9">
        <v>1352.4272000000001</v>
      </c>
    </row>
    <row r="1639" spans="1:13" x14ac:dyDescent="0.35">
      <c r="A1639" t="s">
        <v>3462</v>
      </c>
      <c r="B1639">
        <f t="shared" si="25"/>
        <v>2025</v>
      </c>
      <c r="C1639" s="8">
        <v>45709</v>
      </c>
      <c r="D1639" t="s">
        <v>377</v>
      </c>
      <c r="E1639" t="s">
        <v>1554</v>
      </c>
      <c r="F1639" t="s">
        <v>1788</v>
      </c>
      <c r="G1639" s="4">
        <v>2</v>
      </c>
      <c r="H1639">
        <f>Sales_Fact__2[[#This Row],[Unit_Price]]*Sales_Fact__2[[#This Row],[Quantity]]</f>
        <v>1649.82</v>
      </c>
      <c r="I1639" s="9">
        <v>824.91</v>
      </c>
      <c r="J1639" s="9">
        <f>Sales_Fact__2[[#This Row],[Unit_Price]]*Sales_Fact__2[[#This Row],[Quantity]]</f>
        <v>1649.82</v>
      </c>
      <c r="K1639">
        <v>0.09</v>
      </c>
      <c r="L1639" t="s">
        <v>1823</v>
      </c>
      <c r="M1639" s="9">
        <v>1501.3362</v>
      </c>
    </row>
    <row r="1640" spans="1:13" x14ac:dyDescent="0.35">
      <c r="A1640" t="s">
        <v>3463</v>
      </c>
      <c r="B1640">
        <f t="shared" si="25"/>
        <v>2024</v>
      </c>
      <c r="C1640" s="8">
        <v>45520</v>
      </c>
      <c r="D1640" t="s">
        <v>257</v>
      </c>
      <c r="E1640" t="s">
        <v>1554</v>
      </c>
      <c r="F1640" t="s">
        <v>1760</v>
      </c>
      <c r="G1640" s="4">
        <v>4</v>
      </c>
      <c r="H1640">
        <f>Sales_Fact__2[[#This Row],[Unit_Price]]*Sales_Fact__2[[#This Row],[Quantity]]</f>
        <v>3187.56</v>
      </c>
      <c r="I1640" s="9">
        <v>796.89</v>
      </c>
      <c r="J1640" s="9">
        <f>Sales_Fact__2[[#This Row],[Unit_Price]]*Sales_Fact__2[[#This Row],[Quantity]]</f>
        <v>3187.56</v>
      </c>
      <c r="K1640">
        <v>0.17</v>
      </c>
      <c r="L1640" t="s">
        <v>1823</v>
      </c>
      <c r="M1640" s="9">
        <v>2645.6747999999998</v>
      </c>
    </row>
    <row r="1641" spans="1:13" x14ac:dyDescent="0.35">
      <c r="A1641" t="s">
        <v>3464</v>
      </c>
      <c r="B1641">
        <f t="shared" si="25"/>
        <v>2024</v>
      </c>
      <c r="C1641" s="8">
        <v>45478</v>
      </c>
      <c r="D1641" t="s">
        <v>769</v>
      </c>
      <c r="E1641" t="s">
        <v>1599</v>
      </c>
      <c r="F1641" t="s">
        <v>1806</v>
      </c>
      <c r="G1641" s="4">
        <v>3</v>
      </c>
      <c r="H1641">
        <f>Sales_Fact__2[[#This Row],[Unit_Price]]*Sales_Fact__2[[#This Row],[Quantity]]</f>
        <v>1631.79</v>
      </c>
      <c r="I1641" s="9">
        <v>543.92999999999995</v>
      </c>
      <c r="J1641" s="9">
        <f>Sales_Fact__2[[#This Row],[Unit_Price]]*Sales_Fact__2[[#This Row],[Quantity]]</f>
        <v>1631.79</v>
      </c>
      <c r="K1641">
        <v>0.3</v>
      </c>
      <c r="L1641" t="s">
        <v>1828</v>
      </c>
      <c r="M1641" s="9">
        <v>1142.2529999999999</v>
      </c>
    </row>
    <row r="1642" spans="1:13" x14ac:dyDescent="0.35">
      <c r="A1642" t="s">
        <v>3465</v>
      </c>
      <c r="B1642">
        <f t="shared" si="25"/>
        <v>2024</v>
      </c>
      <c r="C1642" s="8">
        <v>45496</v>
      </c>
      <c r="D1642" t="s">
        <v>573</v>
      </c>
      <c r="E1642" t="s">
        <v>1575</v>
      </c>
      <c r="F1642" t="s">
        <v>1778</v>
      </c>
      <c r="G1642" s="4">
        <v>2</v>
      </c>
      <c r="H1642">
        <f>Sales_Fact__2[[#This Row],[Unit_Price]]*Sales_Fact__2[[#This Row],[Quantity]]</f>
        <v>89.3</v>
      </c>
      <c r="I1642" s="9">
        <v>44.65</v>
      </c>
      <c r="J1642" s="9">
        <f>Sales_Fact__2[[#This Row],[Unit_Price]]*Sales_Fact__2[[#This Row],[Quantity]]</f>
        <v>89.3</v>
      </c>
      <c r="K1642">
        <v>0.03</v>
      </c>
      <c r="L1642" t="s">
        <v>1825</v>
      </c>
      <c r="M1642" s="9">
        <v>86.620999999999995</v>
      </c>
    </row>
    <row r="1643" spans="1:13" x14ac:dyDescent="0.35">
      <c r="A1643" t="s">
        <v>3466</v>
      </c>
      <c r="B1643">
        <f t="shared" si="25"/>
        <v>2025</v>
      </c>
      <c r="C1643" s="8">
        <v>45742</v>
      </c>
      <c r="D1643" t="s">
        <v>799</v>
      </c>
      <c r="E1643" t="s">
        <v>1659</v>
      </c>
      <c r="F1643" t="s">
        <v>1751</v>
      </c>
      <c r="G1643" s="4">
        <v>4</v>
      </c>
      <c r="H1643">
        <f>Sales_Fact__2[[#This Row],[Unit_Price]]*Sales_Fact__2[[#This Row],[Quantity]]</f>
        <v>3309.56</v>
      </c>
      <c r="I1643" s="9">
        <v>827.39</v>
      </c>
      <c r="J1643" s="9">
        <f>Sales_Fact__2[[#This Row],[Unit_Price]]*Sales_Fact__2[[#This Row],[Quantity]]</f>
        <v>3309.56</v>
      </c>
      <c r="K1643">
        <v>0.06</v>
      </c>
      <c r="L1643" t="s">
        <v>1828</v>
      </c>
      <c r="M1643" s="9">
        <v>3110.9863999999998</v>
      </c>
    </row>
    <row r="1644" spans="1:13" x14ac:dyDescent="0.35">
      <c r="A1644" t="s">
        <v>3467</v>
      </c>
      <c r="B1644">
        <f t="shared" si="25"/>
        <v>2024</v>
      </c>
      <c r="C1644" s="8">
        <v>45301</v>
      </c>
      <c r="D1644" t="s">
        <v>971</v>
      </c>
      <c r="E1644" t="s">
        <v>1575</v>
      </c>
      <c r="F1644" t="s">
        <v>1793</v>
      </c>
      <c r="G1644" s="4">
        <v>2</v>
      </c>
      <c r="H1644">
        <f>Sales_Fact__2[[#This Row],[Unit_Price]]*Sales_Fact__2[[#This Row],[Quantity]]</f>
        <v>806.4</v>
      </c>
      <c r="I1644" s="9">
        <v>403.2</v>
      </c>
      <c r="J1644" s="9">
        <f>Sales_Fact__2[[#This Row],[Unit_Price]]*Sales_Fact__2[[#This Row],[Quantity]]</f>
        <v>806.4</v>
      </c>
      <c r="K1644">
        <v>0.21</v>
      </c>
      <c r="L1644" t="s">
        <v>1825</v>
      </c>
      <c r="M1644" s="9">
        <v>637.05600000000004</v>
      </c>
    </row>
    <row r="1645" spans="1:13" x14ac:dyDescent="0.35">
      <c r="A1645" t="s">
        <v>3468</v>
      </c>
      <c r="B1645">
        <f t="shared" si="25"/>
        <v>2024</v>
      </c>
      <c r="C1645" s="8">
        <v>45547</v>
      </c>
      <c r="D1645" t="s">
        <v>78</v>
      </c>
      <c r="E1645" t="s">
        <v>1719</v>
      </c>
      <c r="F1645" t="s">
        <v>1796</v>
      </c>
      <c r="G1645" s="4">
        <v>4</v>
      </c>
      <c r="H1645">
        <f>Sales_Fact__2[[#This Row],[Unit_Price]]*Sales_Fact__2[[#This Row],[Quantity]]</f>
        <v>1169.24</v>
      </c>
      <c r="I1645" s="9">
        <v>292.31</v>
      </c>
      <c r="J1645" s="9">
        <f>Sales_Fact__2[[#This Row],[Unit_Price]]*Sales_Fact__2[[#This Row],[Quantity]]</f>
        <v>1169.24</v>
      </c>
      <c r="K1645">
        <v>0.27</v>
      </c>
      <c r="L1645" t="s">
        <v>1825</v>
      </c>
      <c r="M1645" s="9">
        <v>853.54520000000002</v>
      </c>
    </row>
    <row r="1646" spans="1:13" x14ac:dyDescent="0.35">
      <c r="A1646" t="s">
        <v>3469</v>
      </c>
      <c r="B1646">
        <f t="shared" si="25"/>
        <v>2025</v>
      </c>
      <c r="C1646" s="8">
        <v>45806</v>
      </c>
      <c r="D1646" t="s">
        <v>1512</v>
      </c>
      <c r="E1646" t="s">
        <v>1548</v>
      </c>
      <c r="F1646" t="s">
        <v>1788</v>
      </c>
      <c r="G1646" s="4">
        <v>1</v>
      </c>
      <c r="H1646">
        <f>Sales_Fact__2[[#This Row],[Unit_Price]]*Sales_Fact__2[[#This Row],[Quantity]]</f>
        <v>948.33</v>
      </c>
      <c r="I1646" s="9">
        <v>948.33</v>
      </c>
      <c r="J1646" s="9">
        <f>Sales_Fact__2[[#This Row],[Unit_Price]]*Sales_Fact__2[[#This Row],[Quantity]]</f>
        <v>948.33</v>
      </c>
      <c r="K1646">
        <v>0.11</v>
      </c>
      <c r="L1646" t="s">
        <v>1823</v>
      </c>
      <c r="M1646" s="9">
        <v>844.0137000000002</v>
      </c>
    </row>
    <row r="1647" spans="1:13" x14ac:dyDescent="0.35">
      <c r="A1647" t="s">
        <v>3470</v>
      </c>
      <c r="B1647">
        <f t="shared" si="25"/>
        <v>2024</v>
      </c>
      <c r="C1647" s="8">
        <v>45294</v>
      </c>
      <c r="D1647" t="s">
        <v>1076</v>
      </c>
      <c r="E1647" t="s">
        <v>1625</v>
      </c>
      <c r="F1647" t="s">
        <v>1772</v>
      </c>
      <c r="G1647" s="4">
        <v>1</v>
      </c>
      <c r="H1647">
        <f>Sales_Fact__2[[#This Row],[Unit_Price]]*Sales_Fact__2[[#This Row],[Quantity]]</f>
        <v>702.27</v>
      </c>
      <c r="I1647" s="9">
        <v>702.27</v>
      </c>
      <c r="J1647" s="9">
        <f>Sales_Fact__2[[#This Row],[Unit_Price]]*Sales_Fact__2[[#This Row],[Quantity]]</f>
        <v>702.27</v>
      </c>
      <c r="K1647">
        <v>0.17</v>
      </c>
      <c r="L1647" t="s">
        <v>1828</v>
      </c>
      <c r="M1647" s="9">
        <v>582.88409999999999</v>
      </c>
    </row>
    <row r="1648" spans="1:13" x14ac:dyDescent="0.35">
      <c r="A1648" t="s">
        <v>3471</v>
      </c>
      <c r="B1648">
        <f t="shared" si="25"/>
        <v>2025</v>
      </c>
      <c r="C1648" s="8">
        <v>45875</v>
      </c>
      <c r="D1648" t="s">
        <v>159</v>
      </c>
      <c r="E1648" t="s">
        <v>1607</v>
      </c>
      <c r="F1648" t="s">
        <v>1765</v>
      </c>
      <c r="G1648" s="4">
        <v>2</v>
      </c>
      <c r="H1648">
        <f>Sales_Fact__2[[#This Row],[Unit_Price]]*Sales_Fact__2[[#This Row],[Quantity]]</f>
        <v>758.56</v>
      </c>
      <c r="I1648" s="9">
        <v>379.28</v>
      </c>
      <c r="J1648" s="9">
        <f>Sales_Fact__2[[#This Row],[Unit_Price]]*Sales_Fact__2[[#This Row],[Quantity]]</f>
        <v>758.56</v>
      </c>
      <c r="K1648">
        <v>0.26</v>
      </c>
      <c r="L1648" t="s">
        <v>1823</v>
      </c>
      <c r="M1648" s="9">
        <v>561.33439999999996</v>
      </c>
    </row>
    <row r="1649" spans="1:13" x14ac:dyDescent="0.35">
      <c r="A1649" t="s">
        <v>3472</v>
      </c>
      <c r="B1649">
        <f t="shared" si="25"/>
        <v>2025</v>
      </c>
      <c r="C1649" s="8">
        <v>45669</v>
      </c>
      <c r="D1649" t="s">
        <v>451</v>
      </c>
      <c r="E1649" t="s">
        <v>1641</v>
      </c>
      <c r="F1649" t="s">
        <v>1751</v>
      </c>
      <c r="G1649" s="4">
        <v>4</v>
      </c>
      <c r="H1649">
        <f>Sales_Fact__2[[#This Row],[Unit_Price]]*Sales_Fact__2[[#This Row],[Quantity]]</f>
        <v>369.4</v>
      </c>
      <c r="I1649" s="9">
        <v>92.35</v>
      </c>
      <c r="J1649" s="9">
        <f>Sales_Fact__2[[#This Row],[Unit_Price]]*Sales_Fact__2[[#This Row],[Quantity]]</f>
        <v>369.4</v>
      </c>
      <c r="K1649">
        <v>0.15</v>
      </c>
      <c r="L1649" t="s">
        <v>1823</v>
      </c>
      <c r="M1649" s="9">
        <v>313.99</v>
      </c>
    </row>
    <row r="1650" spans="1:13" x14ac:dyDescent="0.35">
      <c r="A1650" t="s">
        <v>3473</v>
      </c>
      <c r="B1650">
        <f t="shared" si="25"/>
        <v>2024</v>
      </c>
      <c r="C1650" s="8">
        <v>45606</v>
      </c>
      <c r="D1650" t="s">
        <v>710</v>
      </c>
      <c r="E1650" t="s">
        <v>1625</v>
      </c>
      <c r="F1650" t="s">
        <v>1793</v>
      </c>
      <c r="G1650" s="4">
        <v>4</v>
      </c>
      <c r="H1650">
        <f>Sales_Fact__2[[#This Row],[Unit_Price]]*Sales_Fact__2[[#This Row],[Quantity]]</f>
        <v>2886.16</v>
      </c>
      <c r="I1650" s="9">
        <v>721.54</v>
      </c>
      <c r="J1650" s="9">
        <f>Sales_Fact__2[[#This Row],[Unit_Price]]*Sales_Fact__2[[#This Row],[Quantity]]</f>
        <v>2886.16</v>
      </c>
      <c r="K1650">
        <v>0.21</v>
      </c>
      <c r="L1650" t="s">
        <v>1823</v>
      </c>
      <c r="M1650" s="9">
        <v>2280.0664000000002</v>
      </c>
    </row>
    <row r="1651" spans="1:13" x14ac:dyDescent="0.35">
      <c r="A1651" t="s">
        <v>3474</v>
      </c>
      <c r="B1651">
        <f t="shared" si="25"/>
        <v>2025</v>
      </c>
      <c r="C1651" s="8">
        <v>45787</v>
      </c>
      <c r="D1651" t="s">
        <v>201</v>
      </c>
      <c r="E1651" t="s">
        <v>1623</v>
      </c>
      <c r="F1651" t="s">
        <v>1785</v>
      </c>
      <c r="G1651" s="4">
        <v>1</v>
      </c>
      <c r="H1651">
        <f>Sales_Fact__2[[#This Row],[Unit_Price]]*Sales_Fact__2[[#This Row],[Quantity]]</f>
        <v>228.69</v>
      </c>
      <c r="I1651" s="9">
        <v>228.69</v>
      </c>
      <c r="J1651" s="9">
        <f>Sales_Fact__2[[#This Row],[Unit_Price]]*Sales_Fact__2[[#This Row],[Quantity]]</f>
        <v>228.69</v>
      </c>
      <c r="K1651">
        <v>0.14000000000000001</v>
      </c>
      <c r="L1651" t="s">
        <v>1823</v>
      </c>
      <c r="M1651" s="9">
        <v>196.67339999999999</v>
      </c>
    </row>
    <row r="1652" spans="1:13" x14ac:dyDescent="0.35">
      <c r="A1652" t="s">
        <v>3475</v>
      </c>
      <c r="B1652">
        <f t="shared" si="25"/>
        <v>2025</v>
      </c>
      <c r="C1652" s="8">
        <v>45929</v>
      </c>
      <c r="D1652" t="s">
        <v>1111</v>
      </c>
      <c r="E1652" t="s">
        <v>1653</v>
      </c>
      <c r="F1652" t="s">
        <v>1788</v>
      </c>
      <c r="G1652" s="4">
        <v>1</v>
      </c>
      <c r="H1652">
        <f>Sales_Fact__2[[#This Row],[Unit_Price]]*Sales_Fact__2[[#This Row],[Quantity]]</f>
        <v>899.09</v>
      </c>
      <c r="I1652" s="9">
        <v>899.09</v>
      </c>
      <c r="J1652" s="9">
        <f>Sales_Fact__2[[#This Row],[Unit_Price]]*Sales_Fact__2[[#This Row],[Quantity]]</f>
        <v>899.09</v>
      </c>
      <c r="K1652">
        <v>0.2</v>
      </c>
      <c r="L1652" t="s">
        <v>1825</v>
      </c>
      <c r="M1652" s="9">
        <v>719.27200000000005</v>
      </c>
    </row>
    <row r="1653" spans="1:13" x14ac:dyDescent="0.35">
      <c r="A1653" t="s">
        <v>3476</v>
      </c>
      <c r="B1653">
        <f t="shared" si="25"/>
        <v>2024</v>
      </c>
      <c r="C1653" s="8">
        <v>45379</v>
      </c>
      <c r="D1653" t="s">
        <v>1198</v>
      </c>
      <c r="E1653" t="s">
        <v>1561</v>
      </c>
      <c r="F1653" t="s">
        <v>1781</v>
      </c>
      <c r="G1653" s="4">
        <v>4</v>
      </c>
      <c r="H1653">
        <f>Sales_Fact__2[[#This Row],[Unit_Price]]*Sales_Fact__2[[#This Row],[Quantity]]</f>
        <v>783</v>
      </c>
      <c r="I1653" s="9">
        <v>195.75</v>
      </c>
      <c r="J1653" s="9">
        <f>Sales_Fact__2[[#This Row],[Unit_Price]]*Sales_Fact__2[[#This Row],[Quantity]]</f>
        <v>783</v>
      </c>
      <c r="K1653">
        <v>0.17</v>
      </c>
      <c r="L1653" t="s">
        <v>1823</v>
      </c>
      <c r="M1653" s="9">
        <v>649.89</v>
      </c>
    </row>
    <row r="1654" spans="1:13" x14ac:dyDescent="0.35">
      <c r="A1654" t="s">
        <v>3477</v>
      </c>
      <c r="B1654">
        <f t="shared" si="25"/>
        <v>2024</v>
      </c>
      <c r="C1654" s="8">
        <v>45532</v>
      </c>
      <c r="D1654" t="s">
        <v>1321</v>
      </c>
      <c r="E1654" t="s">
        <v>1733</v>
      </c>
      <c r="F1654" t="s">
        <v>1800</v>
      </c>
      <c r="G1654" s="4">
        <v>3</v>
      </c>
      <c r="H1654">
        <f>Sales_Fact__2[[#This Row],[Unit_Price]]*Sales_Fact__2[[#This Row],[Quantity]]</f>
        <v>597.39</v>
      </c>
      <c r="I1654" s="9">
        <v>199.13</v>
      </c>
      <c r="J1654" s="9">
        <f>Sales_Fact__2[[#This Row],[Unit_Price]]*Sales_Fact__2[[#This Row],[Quantity]]</f>
        <v>597.39</v>
      </c>
      <c r="K1654">
        <v>0.24</v>
      </c>
      <c r="L1654" t="s">
        <v>1823</v>
      </c>
      <c r="M1654" s="9">
        <v>454.01639999999998</v>
      </c>
    </row>
    <row r="1655" spans="1:13" x14ac:dyDescent="0.35">
      <c r="A1655" t="s">
        <v>3478</v>
      </c>
      <c r="B1655">
        <f t="shared" si="25"/>
        <v>2024</v>
      </c>
      <c r="C1655" s="8">
        <v>45466</v>
      </c>
      <c r="D1655" t="s">
        <v>534</v>
      </c>
      <c r="E1655" t="s">
        <v>1591</v>
      </c>
      <c r="F1655" t="s">
        <v>1798</v>
      </c>
      <c r="G1655" s="4">
        <v>2</v>
      </c>
      <c r="H1655">
        <f>Sales_Fact__2[[#This Row],[Unit_Price]]*Sales_Fact__2[[#This Row],[Quantity]]</f>
        <v>1667.24</v>
      </c>
      <c r="I1655" s="9">
        <v>833.62</v>
      </c>
      <c r="J1655" s="9">
        <f>Sales_Fact__2[[#This Row],[Unit_Price]]*Sales_Fact__2[[#This Row],[Quantity]]</f>
        <v>1667.24</v>
      </c>
      <c r="K1655">
        <v>0.18</v>
      </c>
      <c r="L1655" t="s">
        <v>1823</v>
      </c>
      <c r="M1655" s="9">
        <v>1367.1368</v>
      </c>
    </row>
    <row r="1656" spans="1:13" x14ac:dyDescent="0.35">
      <c r="A1656" t="s">
        <v>3479</v>
      </c>
      <c r="B1656">
        <f t="shared" si="25"/>
        <v>2024</v>
      </c>
      <c r="C1656" s="8">
        <v>45395</v>
      </c>
      <c r="D1656" t="s">
        <v>1488</v>
      </c>
      <c r="E1656" t="s">
        <v>1697</v>
      </c>
      <c r="F1656" t="s">
        <v>1751</v>
      </c>
      <c r="G1656" s="4">
        <v>1</v>
      </c>
      <c r="H1656">
        <f>Sales_Fact__2[[#This Row],[Unit_Price]]*Sales_Fact__2[[#This Row],[Quantity]]</f>
        <v>676.26</v>
      </c>
      <c r="I1656" s="9">
        <v>676.26</v>
      </c>
      <c r="J1656" s="9">
        <f>Sales_Fact__2[[#This Row],[Unit_Price]]*Sales_Fact__2[[#This Row],[Quantity]]</f>
        <v>676.26</v>
      </c>
      <c r="K1656">
        <v>0.14000000000000001</v>
      </c>
      <c r="L1656" t="s">
        <v>1823</v>
      </c>
      <c r="M1656" s="9">
        <v>581.58359999999993</v>
      </c>
    </row>
    <row r="1657" spans="1:13" x14ac:dyDescent="0.35">
      <c r="A1657" t="s">
        <v>3480</v>
      </c>
      <c r="B1657">
        <f t="shared" si="25"/>
        <v>2025</v>
      </c>
      <c r="C1657" s="8">
        <v>45708</v>
      </c>
      <c r="D1657" t="s">
        <v>130</v>
      </c>
      <c r="E1657" t="s">
        <v>1667</v>
      </c>
      <c r="F1657" t="s">
        <v>1785</v>
      </c>
      <c r="G1657" s="4">
        <v>2</v>
      </c>
      <c r="H1657">
        <f>Sales_Fact__2[[#This Row],[Unit_Price]]*Sales_Fact__2[[#This Row],[Quantity]]</f>
        <v>1332.98</v>
      </c>
      <c r="I1657" s="9">
        <v>666.49</v>
      </c>
      <c r="J1657" s="9">
        <f>Sales_Fact__2[[#This Row],[Unit_Price]]*Sales_Fact__2[[#This Row],[Quantity]]</f>
        <v>1332.98</v>
      </c>
      <c r="K1657">
        <v>0.06</v>
      </c>
      <c r="L1657" t="s">
        <v>1823</v>
      </c>
      <c r="M1657" s="9">
        <v>1253.0011999999999</v>
      </c>
    </row>
    <row r="1658" spans="1:13" x14ac:dyDescent="0.35">
      <c r="A1658" t="s">
        <v>3481</v>
      </c>
      <c r="B1658">
        <f t="shared" si="25"/>
        <v>2025</v>
      </c>
      <c r="C1658" s="8">
        <v>45735</v>
      </c>
      <c r="D1658" t="s">
        <v>1418</v>
      </c>
      <c r="E1658" t="s">
        <v>1577</v>
      </c>
      <c r="F1658" t="s">
        <v>1768</v>
      </c>
      <c r="G1658" s="4">
        <v>3</v>
      </c>
      <c r="H1658">
        <f>Sales_Fact__2[[#This Row],[Unit_Price]]*Sales_Fact__2[[#This Row],[Quantity]]</f>
        <v>1413.57</v>
      </c>
      <c r="I1658" s="9">
        <v>471.19</v>
      </c>
      <c r="J1658" s="9">
        <f>Sales_Fact__2[[#This Row],[Unit_Price]]*Sales_Fact__2[[#This Row],[Quantity]]</f>
        <v>1413.57</v>
      </c>
      <c r="K1658">
        <v>0.28000000000000003</v>
      </c>
      <c r="L1658" t="s">
        <v>1828</v>
      </c>
      <c r="M1658" s="9">
        <v>1017.7704</v>
      </c>
    </row>
    <row r="1659" spans="1:13" x14ac:dyDescent="0.35">
      <c r="A1659" t="s">
        <v>3482</v>
      </c>
      <c r="B1659">
        <f t="shared" si="25"/>
        <v>2023</v>
      </c>
      <c r="C1659" s="8">
        <v>45237</v>
      </c>
      <c r="D1659" t="s">
        <v>413</v>
      </c>
      <c r="E1659" t="s">
        <v>1561</v>
      </c>
      <c r="F1659" t="s">
        <v>1765</v>
      </c>
      <c r="G1659" s="4">
        <v>4</v>
      </c>
      <c r="H1659">
        <f>Sales_Fact__2[[#This Row],[Unit_Price]]*Sales_Fact__2[[#This Row],[Quantity]]</f>
        <v>2222.6</v>
      </c>
      <c r="I1659" s="9">
        <v>555.65</v>
      </c>
      <c r="J1659" s="9">
        <f>Sales_Fact__2[[#This Row],[Unit_Price]]*Sales_Fact__2[[#This Row],[Quantity]]</f>
        <v>2222.6</v>
      </c>
      <c r="K1659">
        <v>0.25</v>
      </c>
      <c r="L1659" t="s">
        <v>1828</v>
      </c>
      <c r="M1659" s="9">
        <v>1666.95</v>
      </c>
    </row>
    <row r="1660" spans="1:13" x14ac:dyDescent="0.35">
      <c r="A1660" t="s">
        <v>3483</v>
      </c>
      <c r="B1660">
        <f t="shared" si="25"/>
        <v>2023</v>
      </c>
      <c r="C1660" s="8">
        <v>45282</v>
      </c>
      <c r="D1660" t="s">
        <v>141</v>
      </c>
      <c r="E1660" t="s">
        <v>1737</v>
      </c>
      <c r="F1660" t="s">
        <v>1798</v>
      </c>
      <c r="G1660" s="4">
        <v>2</v>
      </c>
      <c r="H1660">
        <f>Sales_Fact__2[[#This Row],[Unit_Price]]*Sales_Fact__2[[#This Row],[Quantity]]</f>
        <v>200.84</v>
      </c>
      <c r="I1660" s="9">
        <v>100.42</v>
      </c>
      <c r="J1660" s="9">
        <f>Sales_Fact__2[[#This Row],[Unit_Price]]*Sales_Fact__2[[#This Row],[Quantity]]</f>
        <v>200.84</v>
      </c>
      <c r="K1660">
        <v>0.06</v>
      </c>
      <c r="L1660" t="s">
        <v>1823</v>
      </c>
      <c r="M1660" s="9">
        <v>188.78960000000001</v>
      </c>
    </row>
    <row r="1661" spans="1:13" x14ac:dyDescent="0.35">
      <c r="A1661" t="s">
        <v>3484</v>
      </c>
      <c r="B1661">
        <f t="shared" si="25"/>
        <v>2024</v>
      </c>
      <c r="C1661" s="8">
        <v>45337</v>
      </c>
      <c r="D1661" t="s">
        <v>190</v>
      </c>
      <c r="E1661" t="s">
        <v>1743</v>
      </c>
      <c r="F1661" t="s">
        <v>1809</v>
      </c>
      <c r="G1661" s="4">
        <v>3</v>
      </c>
      <c r="H1661">
        <f>Sales_Fact__2[[#This Row],[Unit_Price]]*Sales_Fact__2[[#This Row],[Quantity]]</f>
        <v>2945.07</v>
      </c>
      <c r="I1661" s="9">
        <v>981.69</v>
      </c>
      <c r="J1661" s="9">
        <f>Sales_Fact__2[[#This Row],[Unit_Price]]*Sales_Fact__2[[#This Row],[Quantity]]</f>
        <v>2945.07</v>
      </c>
      <c r="K1661">
        <v>0.05</v>
      </c>
      <c r="L1661" t="s">
        <v>1828</v>
      </c>
      <c r="M1661" s="9">
        <v>2797.8164999999999</v>
      </c>
    </row>
    <row r="1662" spans="1:13" x14ac:dyDescent="0.35">
      <c r="A1662" t="s">
        <v>3485</v>
      </c>
      <c r="B1662">
        <f t="shared" si="25"/>
        <v>2024</v>
      </c>
      <c r="C1662" s="8">
        <v>45310</v>
      </c>
      <c r="D1662" t="s">
        <v>1028</v>
      </c>
      <c r="E1662" t="s">
        <v>1567</v>
      </c>
      <c r="F1662" t="s">
        <v>1803</v>
      </c>
      <c r="G1662" s="4">
        <v>2</v>
      </c>
      <c r="H1662">
        <f>Sales_Fact__2[[#This Row],[Unit_Price]]*Sales_Fact__2[[#This Row],[Quantity]]</f>
        <v>1697.74</v>
      </c>
      <c r="I1662" s="9">
        <v>848.87</v>
      </c>
      <c r="J1662" s="9">
        <f>Sales_Fact__2[[#This Row],[Unit_Price]]*Sales_Fact__2[[#This Row],[Quantity]]</f>
        <v>1697.74</v>
      </c>
      <c r="K1662">
        <v>0.09</v>
      </c>
      <c r="L1662" t="s">
        <v>1828</v>
      </c>
      <c r="M1662" s="9">
        <v>1544.9434000000001</v>
      </c>
    </row>
    <row r="1663" spans="1:13" x14ac:dyDescent="0.35">
      <c r="A1663" t="s">
        <v>3486</v>
      </c>
      <c r="B1663">
        <f t="shared" si="25"/>
        <v>2023</v>
      </c>
      <c r="C1663" s="8">
        <v>45230</v>
      </c>
      <c r="D1663" t="s">
        <v>1171</v>
      </c>
      <c r="E1663" t="s">
        <v>1739</v>
      </c>
      <c r="F1663" t="s">
        <v>1788</v>
      </c>
      <c r="G1663" s="4">
        <v>3</v>
      </c>
      <c r="H1663">
        <f>Sales_Fact__2[[#This Row],[Unit_Price]]*Sales_Fact__2[[#This Row],[Quantity]]</f>
        <v>1746.96</v>
      </c>
      <c r="I1663" s="9">
        <v>582.32000000000005</v>
      </c>
      <c r="J1663" s="9">
        <f>Sales_Fact__2[[#This Row],[Unit_Price]]*Sales_Fact__2[[#This Row],[Quantity]]</f>
        <v>1746.96</v>
      </c>
      <c r="K1663">
        <v>0</v>
      </c>
      <c r="L1663" t="s">
        <v>1825</v>
      </c>
      <c r="M1663" s="9">
        <v>1746.96</v>
      </c>
    </row>
    <row r="1664" spans="1:13" x14ac:dyDescent="0.35">
      <c r="A1664" t="s">
        <v>3487</v>
      </c>
      <c r="B1664">
        <f t="shared" si="25"/>
        <v>2024</v>
      </c>
      <c r="C1664" s="8">
        <v>45341</v>
      </c>
      <c r="D1664" t="s">
        <v>567</v>
      </c>
      <c r="E1664" t="s">
        <v>1645</v>
      </c>
      <c r="F1664" t="s">
        <v>1806</v>
      </c>
      <c r="G1664" s="4">
        <v>2</v>
      </c>
      <c r="H1664">
        <f>Sales_Fact__2[[#This Row],[Unit_Price]]*Sales_Fact__2[[#This Row],[Quantity]]</f>
        <v>1738.86</v>
      </c>
      <c r="I1664" s="9">
        <v>869.43</v>
      </c>
      <c r="J1664" s="9">
        <f>Sales_Fact__2[[#This Row],[Unit_Price]]*Sales_Fact__2[[#This Row],[Quantity]]</f>
        <v>1738.86</v>
      </c>
      <c r="K1664">
        <v>0.24</v>
      </c>
      <c r="L1664" t="s">
        <v>1828</v>
      </c>
      <c r="M1664" s="9">
        <v>1321.5336</v>
      </c>
    </row>
    <row r="1665" spans="1:13" x14ac:dyDescent="0.35">
      <c r="A1665" t="s">
        <v>3488</v>
      </c>
      <c r="B1665">
        <f t="shared" si="25"/>
        <v>2024</v>
      </c>
      <c r="C1665" s="8">
        <v>45440</v>
      </c>
      <c r="D1665" t="s">
        <v>93</v>
      </c>
      <c r="E1665" t="s">
        <v>1655</v>
      </c>
      <c r="F1665" t="s">
        <v>1768</v>
      </c>
      <c r="G1665" s="4">
        <v>1</v>
      </c>
      <c r="H1665">
        <f>Sales_Fact__2[[#This Row],[Unit_Price]]*Sales_Fact__2[[#This Row],[Quantity]]</f>
        <v>62.26</v>
      </c>
      <c r="I1665" s="9">
        <v>62.26</v>
      </c>
      <c r="J1665" s="9">
        <f>Sales_Fact__2[[#This Row],[Unit_Price]]*Sales_Fact__2[[#This Row],[Quantity]]</f>
        <v>62.26</v>
      </c>
      <c r="K1665">
        <v>0.03</v>
      </c>
      <c r="L1665" t="s">
        <v>1828</v>
      </c>
      <c r="M1665" s="9">
        <v>60.392200000000003</v>
      </c>
    </row>
    <row r="1666" spans="1:13" x14ac:dyDescent="0.35">
      <c r="A1666" t="s">
        <v>3489</v>
      </c>
      <c r="B1666">
        <f t="shared" ref="B1666:B1729" si="26">YEAR(C1666)</f>
        <v>2025</v>
      </c>
      <c r="C1666" s="8">
        <v>45798</v>
      </c>
      <c r="D1666" t="s">
        <v>510</v>
      </c>
      <c r="E1666" t="s">
        <v>1625</v>
      </c>
      <c r="F1666" t="s">
        <v>1798</v>
      </c>
      <c r="G1666" s="4">
        <v>3</v>
      </c>
      <c r="H1666">
        <f>Sales_Fact__2[[#This Row],[Unit_Price]]*Sales_Fact__2[[#This Row],[Quantity]]</f>
        <v>1031.9100000000001</v>
      </c>
      <c r="I1666" s="9">
        <v>343.97</v>
      </c>
      <c r="J1666" s="9">
        <f>Sales_Fact__2[[#This Row],[Unit_Price]]*Sales_Fact__2[[#This Row],[Quantity]]</f>
        <v>1031.9100000000001</v>
      </c>
      <c r="K1666">
        <v>0.04</v>
      </c>
      <c r="L1666" t="s">
        <v>1828</v>
      </c>
      <c r="M1666" s="9">
        <v>990.6336</v>
      </c>
    </row>
    <row r="1667" spans="1:13" x14ac:dyDescent="0.35">
      <c r="A1667" t="s">
        <v>3490</v>
      </c>
      <c r="B1667">
        <f t="shared" si="26"/>
        <v>2024</v>
      </c>
      <c r="C1667" s="8">
        <v>45293</v>
      </c>
      <c r="D1667" t="s">
        <v>956</v>
      </c>
      <c r="E1667" t="s">
        <v>1595</v>
      </c>
      <c r="F1667" t="s">
        <v>1793</v>
      </c>
      <c r="G1667" s="4">
        <v>3</v>
      </c>
      <c r="H1667">
        <f>Sales_Fact__2[[#This Row],[Unit_Price]]*Sales_Fact__2[[#This Row],[Quantity]]</f>
        <v>914.01</v>
      </c>
      <c r="I1667" s="9">
        <v>304.67</v>
      </c>
      <c r="J1667" s="9">
        <f>Sales_Fact__2[[#This Row],[Unit_Price]]*Sales_Fact__2[[#This Row],[Quantity]]</f>
        <v>914.01</v>
      </c>
      <c r="K1667">
        <v>0.11</v>
      </c>
      <c r="L1667" t="s">
        <v>1823</v>
      </c>
      <c r="M1667" s="9">
        <v>813.46889999999996</v>
      </c>
    </row>
    <row r="1668" spans="1:13" x14ac:dyDescent="0.35">
      <c r="A1668" t="s">
        <v>3491</v>
      </c>
      <c r="B1668">
        <f t="shared" si="26"/>
        <v>2024</v>
      </c>
      <c r="C1668" s="8">
        <v>45296</v>
      </c>
      <c r="D1668" t="s">
        <v>1141</v>
      </c>
      <c r="E1668" t="s">
        <v>1601</v>
      </c>
      <c r="F1668" t="s">
        <v>1785</v>
      </c>
      <c r="G1668" s="4">
        <v>4</v>
      </c>
      <c r="H1668">
        <f>Sales_Fact__2[[#This Row],[Unit_Price]]*Sales_Fact__2[[#This Row],[Quantity]]</f>
        <v>833.36</v>
      </c>
      <c r="I1668" s="9">
        <v>208.34</v>
      </c>
      <c r="J1668" s="9">
        <f>Sales_Fact__2[[#This Row],[Unit_Price]]*Sales_Fact__2[[#This Row],[Quantity]]</f>
        <v>833.36</v>
      </c>
      <c r="K1668">
        <v>0.01</v>
      </c>
      <c r="L1668" t="s">
        <v>1825</v>
      </c>
      <c r="M1668" s="9">
        <v>825.02639999999997</v>
      </c>
    </row>
    <row r="1669" spans="1:13" x14ac:dyDescent="0.35">
      <c r="A1669" t="s">
        <v>3492</v>
      </c>
      <c r="B1669">
        <f t="shared" si="26"/>
        <v>2025</v>
      </c>
      <c r="C1669" s="8">
        <v>45860</v>
      </c>
      <c r="D1669" t="s">
        <v>983</v>
      </c>
      <c r="E1669" t="s">
        <v>1719</v>
      </c>
      <c r="F1669" t="s">
        <v>1756</v>
      </c>
      <c r="G1669" s="4">
        <v>1</v>
      </c>
      <c r="H1669">
        <f>Sales_Fact__2[[#This Row],[Unit_Price]]*Sales_Fact__2[[#This Row],[Quantity]]</f>
        <v>119.04</v>
      </c>
      <c r="I1669" s="9">
        <v>119.04</v>
      </c>
      <c r="J1669" s="9">
        <f>Sales_Fact__2[[#This Row],[Unit_Price]]*Sales_Fact__2[[#This Row],[Quantity]]</f>
        <v>119.04</v>
      </c>
      <c r="K1669">
        <v>0.13</v>
      </c>
      <c r="L1669" t="s">
        <v>1828</v>
      </c>
      <c r="M1669" s="9">
        <v>103.56480000000001</v>
      </c>
    </row>
    <row r="1670" spans="1:13" x14ac:dyDescent="0.35">
      <c r="A1670" t="s">
        <v>3493</v>
      </c>
      <c r="B1670">
        <f t="shared" si="26"/>
        <v>2025</v>
      </c>
      <c r="C1670" s="8">
        <v>45843</v>
      </c>
      <c r="D1670" t="s">
        <v>1010</v>
      </c>
      <c r="E1670" t="s">
        <v>1635</v>
      </c>
      <c r="F1670" t="s">
        <v>1785</v>
      </c>
      <c r="G1670" s="4">
        <v>4</v>
      </c>
      <c r="H1670">
        <f>Sales_Fact__2[[#This Row],[Unit_Price]]*Sales_Fact__2[[#This Row],[Quantity]]</f>
        <v>3166.6</v>
      </c>
      <c r="I1670" s="9">
        <v>791.65</v>
      </c>
      <c r="J1670" s="9">
        <f>Sales_Fact__2[[#This Row],[Unit_Price]]*Sales_Fact__2[[#This Row],[Quantity]]</f>
        <v>3166.6</v>
      </c>
      <c r="K1670">
        <v>0.06</v>
      </c>
      <c r="L1670" t="s">
        <v>1828</v>
      </c>
      <c r="M1670" s="9">
        <v>2976.6039999999998</v>
      </c>
    </row>
    <row r="1671" spans="1:13" x14ac:dyDescent="0.35">
      <c r="A1671" t="s">
        <v>3494</v>
      </c>
      <c r="B1671">
        <f t="shared" si="26"/>
        <v>2025</v>
      </c>
      <c r="C1671" s="8">
        <v>45862</v>
      </c>
      <c r="D1671" t="s">
        <v>197</v>
      </c>
      <c r="E1671" t="s">
        <v>1575</v>
      </c>
      <c r="F1671" t="s">
        <v>1760</v>
      </c>
      <c r="G1671" s="4">
        <v>2</v>
      </c>
      <c r="H1671">
        <f>Sales_Fact__2[[#This Row],[Unit_Price]]*Sales_Fact__2[[#This Row],[Quantity]]</f>
        <v>829.72</v>
      </c>
      <c r="I1671" s="9">
        <v>414.86</v>
      </c>
      <c r="J1671" s="9">
        <f>Sales_Fact__2[[#This Row],[Unit_Price]]*Sales_Fact__2[[#This Row],[Quantity]]</f>
        <v>829.72</v>
      </c>
      <c r="K1671">
        <v>0.23</v>
      </c>
      <c r="L1671" t="s">
        <v>1823</v>
      </c>
      <c r="M1671" s="9">
        <v>638.88440000000003</v>
      </c>
    </row>
    <row r="1672" spans="1:13" x14ac:dyDescent="0.35">
      <c r="A1672" t="s">
        <v>3495</v>
      </c>
      <c r="B1672">
        <f t="shared" si="26"/>
        <v>2024</v>
      </c>
      <c r="C1672" s="8">
        <v>45385</v>
      </c>
      <c r="D1672" t="s">
        <v>1471</v>
      </c>
      <c r="E1672" t="s">
        <v>1623</v>
      </c>
      <c r="F1672" t="s">
        <v>1793</v>
      </c>
      <c r="G1672" s="4">
        <v>2</v>
      </c>
      <c r="H1672">
        <f>Sales_Fact__2[[#This Row],[Unit_Price]]*Sales_Fact__2[[#This Row],[Quantity]]</f>
        <v>1921.62</v>
      </c>
      <c r="I1672" s="9">
        <v>960.81</v>
      </c>
      <c r="J1672" s="9">
        <f>Sales_Fact__2[[#This Row],[Unit_Price]]*Sales_Fact__2[[#This Row],[Quantity]]</f>
        <v>1921.62</v>
      </c>
      <c r="K1672">
        <v>0.28000000000000003</v>
      </c>
      <c r="L1672" t="s">
        <v>1825</v>
      </c>
      <c r="M1672" s="9">
        <v>1383.5663999999999</v>
      </c>
    </row>
    <row r="1673" spans="1:13" x14ac:dyDescent="0.35">
      <c r="A1673" t="s">
        <v>3496</v>
      </c>
      <c r="B1673">
        <f t="shared" si="26"/>
        <v>2025</v>
      </c>
      <c r="C1673" s="8">
        <v>45668</v>
      </c>
      <c r="D1673" t="s">
        <v>689</v>
      </c>
      <c r="E1673" t="s">
        <v>1647</v>
      </c>
      <c r="F1673" t="s">
        <v>1768</v>
      </c>
      <c r="G1673" s="4">
        <v>4</v>
      </c>
      <c r="H1673">
        <f>Sales_Fact__2[[#This Row],[Unit_Price]]*Sales_Fact__2[[#This Row],[Quantity]]</f>
        <v>3773.44</v>
      </c>
      <c r="I1673" s="9">
        <v>943.36</v>
      </c>
      <c r="J1673" s="9">
        <f>Sales_Fact__2[[#This Row],[Unit_Price]]*Sales_Fact__2[[#This Row],[Quantity]]</f>
        <v>3773.44</v>
      </c>
      <c r="K1673">
        <v>0.18</v>
      </c>
      <c r="L1673" t="s">
        <v>1825</v>
      </c>
      <c r="M1673" s="9">
        <v>3094.2208000000001</v>
      </c>
    </row>
    <row r="1674" spans="1:13" x14ac:dyDescent="0.35">
      <c r="A1674" t="s">
        <v>3497</v>
      </c>
      <c r="B1674">
        <f t="shared" si="26"/>
        <v>2024</v>
      </c>
      <c r="C1674" s="8">
        <v>45561</v>
      </c>
      <c r="D1674" t="s">
        <v>692</v>
      </c>
      <c r="E1674" t="s">
        <v>1550</v>
      </c>
      <c r="F1674" t="s">
        <v>1796</v>
      </c>
      <c r="G1674" s="4">
        <v>1</v>
      </c>
      <c r="H1674">
        <f>Sales_Fact__2[[#This Row],[Unit_Price]]*Sales_Fact__2[[#This Row],[Quantity]]</f>
        <v>830.42</v>
      </c>
      <c r="I1674" s="9">
        <v>830.42</v>
      </c>
      <c r="J1674" s="9">
        <f>Sales_Fact__2[[#This Row],[Unit_Price]]*Sales_Fact__2[[#This Row],[Quantity]]</f>
        <v>830.42</v>
      </c>
      <c r="K1674">
        <v>0.26</v>
      </c>
      <c r="L1674" t="s">
        <v>1828</v>
      </c>
      <c r="M1674" s="9">
        <v>614.51080000000002</v>
      </c>
    </row>
    <row r="1675" spans="1:13" x14ac:dyDescent="0.35">
      <c r="A1675" t="s">
        <v>3498</v>
      </c>
      <c r="B1675">
        <f t="shared" si="26"/>
        <v>2024</v>
      </c>
      <c r="C1675" s="8">
        <v>45637</v>
      </c>
      <c r="D1675" t="s">
        <v>1106</v>
      </c>
      <c r="E1675" t="s">
        <v>1681</v>
      </c>
      <c r="F1675" t="s">
        <v>1806</v>
      </c>
      <c r="G1675" s="4">
        <v>1</v>
      </c>
      <c r="H1675">
        <f>Sales_Fact__2[[#This Row],[Unit_Price]]*Sales_Fact__2[[#This Row],[Quantity]]</f>
        <v>762.55</v>
      </c>
      <c r="I1675" s="9">
        <v>762.55</v>
      </c>
      <c r="J1675" s="9">
        <f>Sales_Fact__2[[#This Row],[Unit_Price]]*Sales_Fact__2[[#This Row],[Quantity]]</f>
        <v>762.55</v>
      </c>
      <c r="K1675">
        <v>0.19</v>
      </c>
      <c r="L1675" t="s">
        <v>1823</v>
      </c>
      <c r="M1675" s="9">
        <v>617.66549999999995</v>
      </c>
    </row>
    <row r="1676" spans="1:13" x14ac:dyDescent="0.35">
      <c r="A1676" t="s">
        <v>3499</v>
      </c>
      <c r="B1676">
        <f t="shared" si="26"/>
        <v>2025</v>
      </c>
      <c r="C1676" s="8">
        <v>45839</v>
      </c>
      <c r="D1676" t="s">
        <v>1076</v>
      </c>
      <c r="E1676" t="s">
        <v>1695</v>
      </c>
      <c r="F1676" t="s">
        <v>1809</v>
      </c>
      <c r="G1676" s="4">
        <v>2</v>
      </c>
      <c r="H1676">
        <f>Sales_Fact__2[[#This Row],[Unit_Price]]*Sales_Fact__2[[#This Row],[Quantity]]</f>
        <v>928.86</v>
      </c>
      <c r="I1676" s="9">
        <v>464.43</v>
      </c>
      <c r="J1676" s="9">
        <f>Sales_Fact__2[[#This Row],[Unit_Price]]*Sales_Fact__2[[#This Row],[Quantity]]</f>
        <v>928.86</v>
      </c>
      <c r="K1676">
        <v>0.24</v>
      </c>
      <c r="L1676" t="s">
        <v>1828</v>
      </c>
      <c r="M1676" s="9">
        <v>705.93360000000007</v>
      </c>
    </row>
    <row r="1677" spans="1:13" x14ac:dyDescent="0.35">
      <c r="A1677" t="s">
        <v>3500</v>
      </c>
      <c r="B1677">
        <f t="shared" si="26"/>
        <v>2025</v>
      </c>
      <c r="C1677" s="8">
        <v>45851</v>
      </c>
      <c r="D1677" t="s">
        <v>75</v>
      </c>
      <c r="E1677" t="s">
        <v>1675</v>
      </c>
      <c r="F1677" t="s">
        <v>1809</v>
      </c>
      <c r="G1677" s="4">
        <v>1</v>
      </c>
      <c r="H1677">
        <f>Sales_Fact__2[[#This Row],[Unit_Price]]*Sales_Fact__2[[#This Row],[Quantity]]</f>
        <v>711.08</v>
      </c>
      <c r="I1677" s="9">
        <v>711.08</v>
      </c>
      <c r="J1677" s="9">
        <f>Sales_Fact__2[[#This Row],[Unit_Price]]*Sales_Fact__2[[#This Row],[Quantity]]</f>
        <v>711.08</v>
      </c>
      <c r="K1677">
        <v>0.24</v>
      </c>
      <c r="L1677" t="s">
        <v>1825</v>
      </c>
      <c r="M1677" s="9">
        <v>540.42079999999999</v>
      </c>
    </row>
    <row r="1678" spans="1:13" x14ac:dyDescent="0.35">
      <c r="A1678" t="s">
        <v>3501</v>
      </c>
      <c r="B1678">
        <f t="shared" si="26"/>
        <v>2024</v>
      </c>
      <c r="C1678" s="8">
        <v>45656</v>
      </c>
      <c r="D1678" t="s">
        <v>802</v>
      </c>
      <c r="E1678" t="s">
        <v>1637</v>
      </c>
      <c r="F1678" t="s">
        <v>1798</v>
      </c>
      <c r="G1678" s="4">
        <v>2</v>
      </c>
      <c r="H1678">
        <f>Sales_Fact__2[[#This Row],[Unit_Price]]*Sales_Fact__2[[#This Row],[Quantity]]</f>
        <v>1969.92</v>
      </c>
      <c r="I1678" s="9">
        <v>984.96</v>
      </c>
      <c r="J1678" s="9">
        <f>Sales_Fact__2[[#This Row],[Unit_Price]]*Sales_Fact__2[[#This Row],[Quantity]]</f>
        <v>1969.92</v>
      </c>
      <c r="K1678">
        <v>0.16</v>
      </c>
      <c r="L1678" t="s">
        <v>1825</v>
      </c>
      <c r="M1678" s="9">
        <v>1654.7328</v>
      </c>
    </row>
    <row r="1679" spans="1:13" x14ac:dyDescent="0.35">
      <c r="A1679" t="s">
        <v>3502</v>
      </c>
      <c r="B1679">
        <f t="shared" si="26"/>
        <v>2025</v>
      </c>
      <c r="C1679" s="8">
        <v>45759</v>
      </c>
      <c r="D1679" t="s">
        <v>1076</v>
      </c>
      <c r="E1679" t="s">
        <v>1623</v>
      </c>
      <c r="F1679" t="s">
        <v>1793</v>
      </c>
      <c r="G1679" s="4">
        <v>1</v>
      </c>
      <c r="H1679">
        <f>Sales_Fact__2[[#This Row],[Unit_Price]]*Sales_Fact__2[[#This Row],[Quantity]]</f>
        <v>21.14</v>
      </c>
      <c r="I1679" s="9">
        <v>21.14</v>
      </c>
      <c r="J1679" s="9">
        <f>Sales_Fact__2[[#This Row],[Unit_Price]]*Sales_Fact__2[[#This Row],[Quantity]]</f>
        <v>21.14</v>
      </c>
      <c r="K1679">
        <v>0.06</v>
      </c>
      <c r="L1679" t="s">
        <v>1828</v>
      </c>
      <c r="M1679" s="9">
        <v>19.871600000000001</v>
      </c>
    </row>
    <row r="1680" spans="1:13" x14ac:dyDescent="0.35">
      <c r="A1680" t="s">
        <v>3503</v>
      </c>
      <c r="B1680">
        <f t="shared" si="26"/>
        <v>2025</v>
      </c>
      <c r="C1680" s="8">
        <v>45679</v>
      </c>
      <c r="D1680" t="s">
        <v>374</v>
      </c>
      <c r="E1680" t="s">
        <v>1743</v>
      </c>
      <c r="F1680" t="s">
        <v>1781</v>
      </c>
      <c r="G1680" s="4">
        <v>1</v>
      </c>
      <c r="H1680">
        <f>Sales_Fact__2[[#This Row],[Unit_Price]]*Sales_Fact__2[[#This Row],[Quantity]]</f>
        <v>343.03</v>
      </c>
      <c r="I1680" s="9">
        <v>343.03</v>
      </c>
      <c r="J1680" s="9">
        <f>Sales_Fact__2[[#This Row],[Unit_Price]]*Sales_Fact__2[[#This Row],[Quantity]]</f>
        <v>343.03</v>
      </c>
      <c r="K1680">
        <v>0.16</v>
      </c>
      <c r="L1680" t="s">
        <v>1823</v>
      </c>
      <c r="M1680" s="9">
        <v>288.14519999999999</v>
      </c>
    </row>
    <row r="1681" spans="1:13" x14ac:dyDescent="0.35">
      <c r="A1681" t="s">
        <v>3504</v>
      </c>
      <c r="B1681">
        <f t="shared" si="26"/>
        <v>2023</v>
      </c>
      <c r="C1681" s="8">
        <v>45237</v>
      </c>
      <c r="D1681" t="s">
        <v>790</v>
      </c>
      <c r="E1681" t="s">
        <v>1587</v>
      </c>
      <c r="F1681" t="s">
        <v>1809</v>
      </c>
      <c r="G1681" s="4">
        <v>3</v>
      </c>
      <c r="H1681">
        <f>Sales_Fact__2[[#This Row],[Unit_Price]]*Sales_Fact__2[[#This Row],[Quantity]]</f>
        <v>284.49</v>
      </c>
      <c r="I1681" s="9">
        <v>94.83</v>
      </c>
      <c r="J1681" s="9">
        <f>Sales_Fact__2[[#This Row],[Unit_Price]]*Sales_Fact__2[[#This Row],[Quantity]]</f>
        <v>284.49</v>
      </c>
      <c r="K1681">
        <v>0.16</v>
      </c>
      <c r="L1681" t="s">
        <v>1828</v>
      </c>
      <c r="M1681" s="9">
        <v>238.9716</v>
      </c>
    </row>
    <row r="1682" spans="1:13" x14ac:dyDescent="0.35">
      <c r="A1682" t="s">
        <v>3505</v>
      </c>
      <c r="B1682">
        <f t="shared" si="26"/>
        <v>2025</v>
      </c>
      <c r="C1682" s="8">
        <v>45790</v>
      </c>
      <c r="D1682" t="s">
        <v>82</v>
      </c>
      <c r="E1682" t="s">
        <v>1685</v>
      </c>
      <c r="F1682" t="s">
        <v>1812</v>
      </c>
      <c r="G1682" s="4">
        <v>3</v>
      </c>
      <c r="H1682">
        <f>Sales_Fact__2[[#This Row],[Unit_Price]]*Sales_Fact__2[[#This Row],[Quantity]]</f>
        <v>223.98</v>
      </c>
      <c r="I1682" s="9">
        <v>74.66</v>
      </c>
      <c r="J1682" s="9">
        <f>Sales_Fact__2[[#This Row],[Unit_Price]]*Sales_Fact__2[[#This Row],[Quantity]]</f>
        <v>223.98</v>
      </c>
      <c r="K1682">
        <v>0.03</v>
      </c>
      <c r="L1682" t="s">
        <v>1825</v>
      </c>
      <c r="M1682" s="9">
        <v>217.26060000000001</v>
      </c>
    </row>
    <row r="1683" spans="1:13" x14ac:dyDescent="0.35">
      <c r="A1683" t="s">
        <v>3506</v>
      </c>
      <c r="B1683">
        <f t="shared" si="26"/>
        <v>2023</v>
      </c>
      <c r="C1683" s="8">
        <v>45268</v>
      </c>
      <c r="D1683" t="s">
        <v>463</v>
      </c>
      <c r="E1683" t="s">
        <v>1621</v>
      </c>
      <c r="F1683" t="s">
        <v>1800</v>
      </c>
      <c r="G1683" s="4">
        <v>3</v>
      </c>
      <c r="H1683">
        <f>Sales_Fact__2[[#This Row],[Unit_Price]]*Sales_Fact__2[[#This Row],[Quantity]]</f>
        <v>845.87999999999988</v>
      </c>
      <c r="I1683" s="9">
        <v>281.95999999999998</v>
      </c>
      <c r="J1683" s="9">
        <f>Sales_Fact__2[[#This Row],[Unit_Price]]*Sales_Fact__2[[#This Row],[Quantity]]</f>
        <v>845.87999999999988</v>
      </c>
      <c r="K1683">
        <v>0.01</v>
      </c>
      <c r="L1683" t="s">
        <v>1828</v>
      </c>
      <c r="M1683" s="9">
        <v>837.42119999999989</v>
      </c>
    </row>
    <row r="1684" spans="1:13" x14ac:dyDescent="0.35">
      <c r="A1684" t="s">
        <v>3507</v>
      </c>
      <c r="B1684">
        <f t="shared" si="26"/>
        <v>2025</v>
      </c>
      <c r="C1684" s="8">
        <v>45664</v>
      </c>
      <c r="D1684" t="s">
        <v>757</v>
      </c>
      <c r="E1684" t="s">
        <v>1689</v>
      </c>
      <c r="F1684" t="s">
        <v>1809</v>
      </c>
      <c r="G1684" s="4">
        <v>4</v>
      </c>
      <c r="H1684">
        <f>Sales_Fact__2[[#This Row],[Unit_Price]]*Sales_Fact__2[[#This Row],[Quantity]]</f>
        <v>2489.08</v>
      </c>
      <c r="I1684" s="9">
        <v>622.27</v>
      </c>
      <c r="J1684" s="9">
        <f>Sales_Fact__2[[#This Row],[Unit_Price]]*Sales_Fact__2[[#This Row],[Quantity]]</f>
        <v>2489.08</v>
      </c>
      <c r="K1684">
        <v>0.02</v>
      </c>
      <c r="L1684" t="s">
        <v>1825</v>
      </c>
      <c r="M1684" s="9">
        <v>2439.2984000000001</v>
      </c>
    </row>
    <row r="1685" spans="1:13" x14ac:dyDescent="0.35">
      <c r="A1685" t="s">
        <v>3508</v>
      </c>
      <c r="B1685">
        <f t="shared" si="26"/>
        <v>2024</v>
      </c>
      <c r="C1685" s="8">
        <v>45475</v>
      </c>
      <c r="D1685" t="s">
        <v>362</v>
      </c>
      <c r="E1685" t="s">
        <v>1621</v>
      </c>
      <c r="F1685" t="s">
        <v>1778</v>
      </c>
      <c r="G1685" s="4">
        <v>2</v>
      </c>
      <c r="H1685">
        <f>Sales_Fact__2[[#This Row],[Unit_Price]]*Sales_Fact__2[[#This Row],[Quantity]]</f>
        <v>156.54</v>
      </c>
      <c r="I1685" s="9">
        <v>78.27</v>
      </c>
      <c r="J1685" s="9">
        <f>Sales_Fact__2[[#This Row],[Unit_Price]]*Sales_Fact__2[[#This Row],[Quantity]]</f>
        <v>156.54</v>
      </c>
      <c r="K1685">
        <v>0.28999999999999998</v>
      </c>
      <c r="L1685" t="s">
        <v>1828</v>
      </c>
      <c r="M1685" s="9">
        <v>111.1434</v>
      </c>
    </row>
    <row r="1686" spans="1:13" x14ac:dyDescent="0.35">
      <c r="A1686" t="s">
        <v>3509</v>
      </c>
      <c r="B1686">
        <f t="shared" si="26"/>
        <v>2025</v>
      </c>
      <c r="C1686" s="8">
        <v>45845</v>
      </c>
      <c r="D1686" t="s">
        <v>59</v>
      </c>
      <c r="E1686" t="s">
        <v>1671</v>
      </c>
      <c r="F1686" t="s">
        <v>1796</v>
      </c>
      <c r="G1686" s="4">
        <v>4</v>
      </c>
      <c r="H1686">
        <f>Sales_Fact__2[[#This Row],[Unit_Price]]*Sales_Fact__2[[#This Row],[Quantity]]</f>
        <v>2706.32</v>
      </c>
      <c r="I1686" s="9">
        <v>676.58</v>
      </c>
      <c r="J1686" s="9">
        <f>Sales_Fact__2[[#This Row],[Unit_Price]]*Sales_Fact__2[[#This Row],[Quantity]]</f>
        <v>2706.32</v>
      </c>
      <c r="K1686">
        <v>0.23</v>
      </c>
      <c r="L1686" t="s">
        <v>1828</v>
      </c>
      <c r="M1686" s="9">
        <v>2083.8663999999999</v>
      </c>
    </row>
    <row r="1687" spans="1:13" x14ac:dyDescent="0.35">
      <c r="A1687" t="s">
        <v>3510</v>
      </c>
      <c r="B1687">
        <f t="shared" si="26"/>
        <v>2024</v>
      </c>
      <c r="C1687" s="8">
        <v>45446</v>
      </c>
      <c r="D1687" t="s">
        <v>1494</v>
      </c>
      <c r="E1687" t="s">
        <v>1609</v>
      </c>
      <c r="F1687" t="s">
        <v>1756</v>
      </c>
      <c r="G1687" s="4">
        <v>2</v>
      </c>
      <c r="H1687">
        <f>Sales_Fact__2[[#This Row],[Unit_Price]]*Sales_Fact__2[[#This Row],[Quantity]]</f>
        <v>1877.2</v>
      </c>
      <c r="I1687" s="9">
        <v>938.6</v>
      </c>
      <c r="J1687" s="9">
        <f>Sales_Fact__2[[#This Row],[Unit_Price]]*Sales_Fact__2[[#This Row],[Quantity]]</f>
        <v>1877.2</v>
      </c>
      <c r="K1687">
        <v>0.04</v>
      </c>
      <c r="L1687" t="s">
        <v>1825</v>
      </c>
      <c r="M1687" s="9">
        <v>1802.1120000000001</v>
      </c>
    </row>
    <row r="1688" spans="1:13" x14ac:dyDescent="0.35">
      <c r="A1688" t="s">
        <v>3511</v>
      </c>
      <c r="B1688">
        <f t="shared" si="26"/>
        <v>2025</v>
      </c>
      <c r="C1688" s="8">
        <v>45761</v>
      </c>
      <c r="D1688" t="s">
        <v>1111</v>
      </c>
      <c r="E1688" t="s">
        <v>1573</v>
      </c>
      <c r="F1688" t="s">
        <v>1798</v>
      </c>
      <c r="G1688" s="4">
        <v>2</v>
      </c>
      <c r="H1688">
        <f>Sales_Fact__2[[#This Row],[Unit_Price]]*Sales_Fact__2[[#This Row],[Quantity]]</f>
        <v>1718.94</v>
      </c>
      <c r="I1688" s="9">
        <v>859.47</v>
      </c>
      <c r="J1688" s="9">
        <f>Sales_Fact__2[[#This Row],[Unit_Price]]*Sales_Fact__2[[#This Row],[Quantity]]</f>
        <v>1718.94</v>
      </c>
      <c r="K1688">
        <v>0.01</v>
      </c>
      <c r="L1688" t="s">
        <v>1823</v>
      </c>
      <c r="M1688" s="9">
        <v>1701.7506000000001</v>
      </c>
    </row>
    <row r="1689" spans="1:13" x14ac:dyDescent="0.35">
      <c r="A1689" t="s">
        <v>3512</v>
      </c>
      <c r="B1689">
        <f t="shared" si="26"/>
        <v>2024</v>
      </c>
      <c r="C1689" s="8">
        <v>45363</v>
      </c>
      <c r="D1689" t="s">
        <v>213</v>
      </c>
      <c r="E1689" t="s">
        <v>1601</v>
      </c>
      <c r="F1689" t="s">
        <v>1798</v>
      </c>
      <c r="G1689" s="4">
        <v>3</v>
      </c>
      <c r="H1689">
        <f>Sales_Fact__2[[#This Row],[Unit_Price]]*Sales_Fact__2[[#This Row],[Quantity]]</f>
        <v>2018.94</v>
      </c>
      <c r="I1689" s="9">
        <v>672.98</v>
      </c>
      <c r="J1689" s="9">
        <f>Sales_Fact__2[[#This Row],[Unit_Price]]*Sales_Fact__2[[#This Row],[Quantity]]</f>
        <v>2018.94</v>
      </c>
      <c r="K1689">
        <v>0.23</v>
      </c>
      <c r="L1689" t="s">
        <v>1825</v>
      </c>
      <c r="M1689" s="9">
        <v>1554.5838000000001</v>
      </c>
    </row>
    <row r="1690" spans="1:13" x14ac:dyDescent="0.35">
      <c r="A1690" t="s">
        <v>3513</v>
      </c>
      <c r="B1690">
        <f t="shared" si="26"/>
        <v>2024</v>
      </c>
      <c r="C1690" s="8">
        <v>45420</v>
      </c>
      <c r="D1690" t="s">
        <v>671</v>
      </c>
      <c r="E1690" t="s">
        <v>1659</v>
      </c>
      <c r="F1690" t="s">
        <v>1809</v>
      </c>
      <c r="G1690" s="4">
        <v>1</v>
      </c>
      <c r="H1690">
        <f>Sales_Fact__2[[#This Row],[Unit_Price]]*Sales_Fact__2[[#This Row],[Quantity]]</f>
        <v>75.8</v>
      </c>
      <c r="I1690" s="9">
        <v>75.8</v>
      </c>
      <c r="J1690" s="9">
        <f>Sales_Fact__2[[#This Row],[Unit_Price]]*Sales_Fact__2[[#This Row],[Quantity]]</f>
        <v>75.8</v>
      </c>
      <c r="K1690">
        <v>0.28999999999999998</v>
      </c>
      <c r="L1690" t="s">
        <v>1825</v>
      </c>
      <c r="M1690" s="9">
        <v>53.817999999999998</v>
      </c>
    </row>
    <row r="1691" spans="1:13" x14ac:dyDescent="0.35">
      <c r="A1691" t="s">
        <v>3514</v>
      </c>
      <c r="B1691">
        <f t="shared" si="26"/>
        <v>2024</v>
      </c>
      <c r="C1691" s="8">
        <v>45536</v>
      </c>
      <c r="D1691" t="s">
        <v>137</v>
      </c>
      <c r="E1691" t="s">
        <v>1581</v>
      </c>
      <c r="F1691" t="s">
        <v>1800</v>
      </c>
      <c r="G1691" s="4">
        <v>4</v>
      </c>
      <c r="H1691">
        <f>Sales_Fact__2[[#This Row],[Unit_Price]]*Sales_Fact__2[[#This Row],[Quantity]]</f>
        <v>2968.6</v>
      </c>
      <c r="I1691" s="9">
        <v>742.15</v>
      </c>
      <c r="J1691" s="9">
        <f>Sales_Fact__2[[#This Row],[Unit_Price]]*Sales_Fact__2[[#This Row],[Quantity]]</f>
        <v>2968.6</v>
      </c>
      <c r="K1691">
        <v>0.1</v>
      </c>
      <c r="L1691" t="s">
        <v>1828</v>
      </c>
      <c r="M1691" s="9">
        <v>2671.74</v>
      </c>
    </row>
    <row r="1692" spans="1:13" x14ac:dyDescent="0.35">
      <c r="A1692" t="s">
        <v>3515</v>
      </c>
      <c r="B1692">
        <f t="shared" si="26"/>
        <v>2024</v>
      </c>
      <c r="C1692" s="8">
        <v>45445</v>
      </c>
      <c r="D1692" t="s">
        <v>263</v>
      </c>
      <c r="E1692" t="s">
        <v>1607</v>
      </c>
      <c r="F1692" t="s">
        <v>1778</v>
      </c>
      <c r="G1692" s="4">
        <v>1</v>
      </c>
      <c r="H1692">
        <f>Sales_Fact__2[[#This Row],[Unit_Price]]*Sales_Fact__2[[#This Row],[Quantity]]</f>
        <v>637.39</v>
      </c>
      <c r="I1692" s="9">
        <v>637.39</v>
      </c>
      <c r="J1692" s="9">
        <f>Sales_Fact__2[[#This Row],[Unit_Price]]*Sales_Fact__2[[#This Row],[Quantity]]</f>
        <v>637.39</v>
      </c>
      <c r="K1692">
        <v>0.22</v>
      </c>
      <c r="L1692" t="s">
        <v>1825</v>
      </c>
      <c r="M1692" s="9">
        <v>497.16419999999999</v>
      </c>
    </row>
    <row r="1693" spans="1:13" x14ac:dyDescent="0.35">
      <c r="A1693" t="s">
        <v>3516</v>
      </c>
      <c r="B1693">
        <f t="shared" si="26"/>
        <v>2023</v>
      </c>
      <c r="C1693" s="8">
        <v>45230</v>
      </c>
      <c r="D1693" t="s">
        <v>1219</v>
      </c>
      <c r="E1693" t="s">
        <v>1556</v>
      </c>
      <c r="F1693" t="s">
        <v>1806</v>
      </c>
      <c r="G1693" s="4">
        <v>1</v>
      </c>
      <c r="H1693">
        <f>Sales_Fact__2[[#This Row],[Unit_Price]]*Sales_Fact__2[[#This Row],[Quantity]]</f>
        <v>631</v>
      </c>
      <c r="I1693" s="9">
        <v>631</v>
      </c>
      <c r="J1693" s="9">
        <f>Sales_Fact__2[[#This Row],[Unit_Price]]*Sales_Fact__2[[#This Row],[Quantity]]</f>
        <v>631</v>
      </c>
      <c r="K1693">
        <v>0.04</v>
      </c>
      <c r="L1693" t="s">
        <v>1823</v>
      </c>
      <c r="M1693" s="9">
        <v>605.76</v>
      </c>
    </row>
    <row r="1694" spans="1:13" x14ac:dyDescent="0.35">
      <c r="A1694" t="s">
        <v>3517</v>
      </c>
      <c r="B1694">
        <f t="shared" si="26"/>
        <v>2025</v>
      </c>
      <c r="C1694" s="8">
        <v>45916</v>
      </c>
      <c r="D1694" t="s">
        <v>1225</v>
      </c>
      <c r="E1694" t="s">
        <v>1707</v>
      </c>
      <c r="F1694" t="s">
        <v>1765</v>
      </c>
      <c r="G1694" s="4">
        <v>4</v>
      </c>
      <c r="H1694">
        <f>Sales_Fact__2[[#This Row],[Unit_Price]]*Sales_Fact__2[[#This Row],[Quantity]]</f>
        <v>3935.92</v>
      </c>
      <c r="I1694" s="9">
        <v>983.98</v>
      </c>
      <c r="J1694" s="9">
        <f>Sales_Fact__2[[#This Row],[Unit_Price]]*Sales_Fact__2[[#This Row],[Quantity]]</f>
        <v>3935.92</v>
      </c>
      <c r="K1694">
        <v>0.11</v>
      </c>
      <c r="L1694" t="s">
        <v>1828</v>
      </c>
      <c r="M1694" s="9">
        <v>3502.9688000000001</v>
      </c>
    </row>
    <row r="1695" spans="1:13" x14ac:dyDescent="0.35">
      <c r="A1695" t="s">
        <v>3518</v>
      </c>
      <c r="B1695">
        <f t="shared" si="26"/>
        <v>2024</v>
      </c>
      <c r="C1695" s="8">
        <v>45353</v>
      </c>
      <c r="D1695" t="s">
        <v>204</v>
      </c>
      <c r="E1695" t="s">
        <v>1657</v>
      </c>
      <c r="F1695" t="s">
        <v>1791</v>
      </c>
      <c r="G1695" s="4">
        <v>4</v>
      </c>
      <c r="H1695">
        <f>Sales_Fact__2[[#This Row],[Unit_Price]]*Sales_Fact__2[[#This Row],[Quantity]]</f>
        <v>294.76</v>
      </c>
      <c r="I1695" s="9">
        <v>73.69</v>
      </c>
      <c r="J1695" s="9">
        <f>Sales_Fact__2[[#This Row],[Unit_Price]]*Sales_Fact__2[[#This Row],[Quantity]]</f>
        <v>294.76</v>
      </c>
      <c r="K1695">
        <v>0.08</v>
      </c>
      <c r="L1695" t="s">
        <v>1823</v>
      </c>
      <c r="M1695" s="9">
        <v>271.17919999999998</v>
      </c>
    </row>
    <row r="1696" spans="1:13" x14ac:dyDescent="0.35">
      <c r="A1696" t="s">
        <v>3519</v>
      </c>
      <c r="B1696">
        <f t="shared" si="26"/>
        <v>2024</v>
      </c>
      <c r="C1696" s="8">
        <v>45490</v>
      </c>
      <c r="D1696" t="s">
        <v>1342</v>
      </c>
      <c r="E1696" t="s">
        <v>1569</v>
      </c>
      <c r="F1696" t="s">
        <v>1778</v>
      </c>
      <c r="G1696" s="4">
        <v>3</v>
      </c>
      <c r="H1696">
        <f>Sales_Fact__2[[#This Row],[Unit_Price]]*Sales_Fact__2[[#This Row],[Quantity]]</f>
        <v>332.96999999999997</v>
      </c>
      <c r="I1696" s="9">
        <v>110.99</v>
      </c>
      <c r="J1696" s="9">
        <f>Sales_Fact__2[[#This Row],[Unit_Price]]*Sales_Fact__2[[#This Row],[Quantity]]</f>
        <v>332.96999999999997</v>
      </c>
      <c r="K1696">
        <v>0.21</v>
      </c>
      <c r="L1696" t="s">
        <v>1823</v>
      </c>
      <c r="M1696" s="9">
        <v>263.04629999999997</v>
      </c>
    </row>
    <row r="1697" spans="1:13" x14ac:dyDescent="0.35">
      <c r="A1697" t="s">
        <v>3520</v>
      </c>
      <c r="B1697">
        <f t="shared" si="26"/>
        <v>2025</v>
      </c>
      <c r="C1697" s="8">
        <v>45850</v>
      </c>
      <c r="D1697" t="s">
        <v>300</v>
      </c>
      <c r="E1697" t="s">
        <v>1567</v>
      </c>
      <c r="F1697" t="s">
        <v>1778</v>
      </c>
      <c r="G1697" s="4">
        <v>1</v>
      </c>
      <c r="H1697">
        <f>Sales_Fact__2[[#This Row],[Unit_Price]]*Sales_Fact__2[[#This Row],[Quantity]]</f>
        <v>66.86</v>
      </c>
      <c r="I1697" s="9">
        <v>66.86</v>
      </c>
      <c r="J1697" s="9">
        <f>Sales_Fact__2[[#This Row],[Unit_Price]]*Sales_Fact__2[[#This Row],[Quantity]]</f>
        <v>66.86</v>
      </c>
      <c r="K1697">
        <v>0.22</v>
      </c>
      <c r="L1697" t="s">
        <v>1828</v>
      </c>
      <c r="M1697" s="9">
        <v>52.150799999999997</v>
      </c>
    </row>
    <row r="1698" spans="1:13" x14ac:dyDescent="0.35">
      <c r="A1698" t="s">
        <v>3521</v>
      </c>
      <c r="B1698">
        <f t="shared" si="26"/>
        <v>2024</v>
      </c>
      <c r="C1698" s="8">
        <v>45515</v>
      </c>
      <c r="D1698" t="s">
        <v>1294</v>
      </c>
      <c r="E1698" t="s">
        <v>1681</v>
      </c>
      <c r="F1698" t="s">
        <v>1809</v>
      </c>
      <c r="G1698" s="4">
        <v>1</v>
      </c>
      <c r="H1698">
        <f>Sales_Fact__2[[#This Row],[Unit_Price]]*Sales_Fact__2[[#This Row],[Quantity]]</f>
        <v>980.26</v>
      </c>
      <c r="I1698" s="9">
        <v>980.26</v>
      </c>
      <c r="J1698" s="9">
        <f>Sales_Fact__2[[#This Row],[Unit_Price]]*Sales_Fact__2[[#This Row],[Quantity]]</f>
        <v>980.26</v>
      </c>
      <c r="K1698">
        <v>0.14000000000000001</v>
      </c>
      <c r="L1698" t="s">
        <v>1825</v>
      </c>
      <c r="M1698" s="9">
        <v>843.02359999999999</v>
      </c>
    </row>
    <row r="1699" spans="1:13" x14ac:dyDescent="0.35">
      <c r="A1699" t="s">
        <v>3522</v>
      </c>
      <c r="B1699">
        <f t="shared" si="26"/>
        <v>2024</v>
      </c>
      <c r="C1699" s="8">
        <v>45322</v>
      </c>
      <c r="D1699" t="s">
        <v>147</v>
      </c>
      <c r="E1699" t="s">
        <v>1583</v>
      </c>
      <c r="F1699" t="s">
        <v>1809</v>
      </c>
      <c r="G1699" s="4">
        <v>1</v>
      </c>
      <c r="H1699">
        <f>Sales_Fact__2[[#This Row],[Unit_Price]]*Sales_Fact__2[[#This Row],[Quantity]]</f>
        <v>235.28</v>
      </c>
      <c r="I1699" s="9">
        <v>235.28</v>
      </c>
      <c r="J1699" s="9">
        <f>Sales_Fact__2[[#This Row],[Unit_Price]]*Sales_Fact__2[[#This Row],[Quantity]]</f>
        <v>235.28</v>
      </c>
      <c r="K1699">
        <v>0.05</v>
      </c>
      <c r="L1699" t="s">
        <v>1825</v>
      </c>
      <c r="M1699" s="9">
        <v>223.51599999999999</v>
      </c>
    </row>
    <row r="1700" spans="1:13" x14ac:dyDescent="0.35">
      <c r="A1700" t="s">
        <v>3523</v>
      </c>
      <c r="B1700">
        <f t="shared" si="26"/>
        <v>2024</v>
      </c>
      <c r="C1700" s="8">
        <v>45542</v>
      </c>
      <c r="D1700" t="s">
        <v>1291</v>
      </c>
      <c r="E1700" t="s">
        <v>1542</v>
      </c>
      <c r="F1700" t="s">
        <v>1800</v>
      </c>
      <c r="G1700" s="4">
        <v>3</v>
      </c>
      <c r="H1700">
        <f>Sales_Fact__2[[#This Row],[Unit_Price]]*Sales_Fact__2[[#This Row],[Quantity]]</f>
        <v>1222.17</v>
      </c>
      <c r="I1700" s="9">
        <v>407.39</v>
      </c>
      <c r="J1700" s="9">
        <f>Sales_Fact__2[[#This Row],[Unit_Price]]*Sales_Fact__2[[#This Row],[Quantity]]</f>
        <v>1222.17</v>
      </c>
      <c r="K1700">
        <v>0.08</v>
      </c>
      <c r="L1700" t="s">
        <v>1825</v>
      </c>
      <c r="M1700" s="9">
        <v>1124.3964000000001</v>
      </c>
    </row>
    <row r="1701" spans="1:13" x14ac:dyDescent="0.35">
      <c r="A1701" t="s">
        <v>3524</v>
      </c>
      <c r="B1701">
        <f t="shared" si="26"/>
        <v>2025</v>
      </c>
      <c r="C1701" s="8">
        <v>45675</v>
      </c>
      <c r="D1701" t="s">
        <v>250</v>
      </c>
      <c r="E1701" t="s">
        <v>1601</v>
      </c>
      <c r="F1701" t="s">
        <v>1798</v>
      </c>
      <c r="G1701" s="4">
        <v>4</v>
      </c>
      <c r="H1701">
        <f>Sales_Fact__2[[#This Row],[Unit_Price]]*Sales_Fact__2[[#This Row],[Quantity]]</f>
        <v>1839.32</v>
      </c>
      <c r="I1701" s="9">
        <v>459.83</v>
      </c>
      <c r="J1701" s="9">
        <f>Sales_Fact__2[[#This Row],[Unit_Price]]*Sales_Fact__2[[#This Row],[Quantity]]</f>
        <v>1839.32</v>
      </c>
      <c r="K1701">
        <v>0.12</v>
      </c>
      <c r="L1701" t="s">
        <v>1828</v>
      </c>
      <c r="M1701" s="9">
        <v>1618.6016</v>
      </c>
    </row>
    <row r="1702" spans="1:13" x14ac:dyDescent="0.35">
      <c r="A1702" t="s">
        <v>3525</v>
      </c>
      <c r="B1702">
        <f t="shared" si="26"/>
        <v>2024</v>
      </c>
      <c r="C1702" s="8">
        <v>45333</v>
      </c>
      <c r="D1702" t="s">
        <v>495</v>
      </c>
      <c r="E1702" t="s">
        <v>1733</v>
      </c>
      <c r="F1702" t="s">
        <v>1768</v>
      </c>
      <c r="G1702" s="4">
        <v>3</v>
      </c>
      <c r="H1702">
        <f>Sales_Fact__2[[#This Row],[Unit_Price]]*Sales_Fact__2[[#This Row],[Quantity]]</f>
        <v>2119.8000000000002</v>
      </c>
      <c r="I1702" s="9">
        <v>706.6</v>
      </c>
      <c r="J1702" s="9">
        <f>Sales_Fact__2[[#This Row],[Unit_Price]]*Sales_Fact__2[[#This Row],[Quantity]]</f>
        <v>2119.8000000000002</v>
      </c>
      <c r="K1702">
        <v>0.17</v>
      </c>
      <c r="L1702" t="s">
        <v>1825</v>
      </c>
      <c r="M1702" s="9">
        <v>1759.434</v>
      </c>
    </row>
    <row r="1703" spans="1:13" x14ac:dyDescent="0.35">
      <c r="A1703" t="s">
        <v>3526</v>
      </c>
      <c r="B1703">
        <f t="shared" si="26"/>
        <v>2025</v>
      </c>
      <c r="C1703" s="8">
        <v>45819</v>
      </c>
      <c r="D1703" t="s">
        <v>1424</v>
      </c>
      <c r="E1703" t="s">
        <v>1729</v>
      </c>
      <c r="F1703" t="s">
        <v>1812</v>
      </c>
      <c r="G1703" s="4">
        <v>3</v>
      </c>
      <c r="H1703">
        <f>Sales_Fact__2[[#This Row],[Unit_Price]]*Sales_Fact__2[[#This Row],[Quantity]]</f>
        <v>2433.48</v>
      </c>
      <c r="I1703" s="9">
        <v>811.16</v>
      </c>
      <c r="J1703" s="9">
        <f>Sales_Fact__2[[#This Row],[Unit_Price]]*Sales_Fact__2[[#This Row],[Quantity]]</f>
        <v>2433.48</v>
      </c>
      <c r="K1703">
        <v>0.1</v>
      </c>
      <c r="L1703" t="s">
        <v>1828</v>
      </c>
      <c r="M1703" s="9">
        <v>2190.1320000000001</v>
      </c>
    </row>
    <row r="1704" spans="1:13" x14ac:dyDescent="0.35">
      <c r="A1704" t="s">
        <v>3527</v>
      </c>
      <c r="B1704">
        <f t="shared" si="26"/>
        <v>2023</v>
      </c>
      <c r="C1704" s="8">
        <v>45268</v>
      </c>
      <c r="D1704" t="s">
        <v>704</v>
      </c>
      <c r="E1704" t="s">
        <v>1621</v>
      </c>
      <c r="F1704" t="s">
        <v>1778</v>
      </c>
      <c r="G1704" s="4">
        <v>2</v>
      </c>
      <c r="H1704">
        <f>Sales_Fact__2[[#This Row],[Unit_Price]]*Sales_Fact__2[[#This Row],[Quantity]]</f>
        <v>1971.58</v>
      </c>
      <c r="I1704" s="9">
        <v>985.79</v>
      </c>
      <c r="J1704" s="9">
        <f>Sales_Fact__2[[#This Row],[Unit_Price]]*Sales_Fact__2[[#This Row],[Quantity]]</f>
        <v>1971.58</v>
      </c>
      <c r="K1704">
        <v>0.04</v>
      </c>
      <c r="L1704" t="s">
        <v>1825</v>
      </c>
      <c r="M1704" s="9">
        <v>1892.7167999999999</v>
      </c>
    </row>
    <row r="1705" spans="1:13" x14ac:dyDescent="0.35">
      <c r="A1705" t="s">
        <v>3528</v>
      </c>
      <c r="B1705">
        <f t="shared" si="26"/>
        <v>2024</v>
      </c>
      <c r="C1705" s="8">
        <v>45521</v>
      </c>
      <c r="D1705" t="s">
        <v>615</v>
      </c>
      <c r="E1705" t="s">
        <v>1613</v>
      </c>
      <c r="F1705" t="s">
        <v>1798</v>
      </c>
      <c r="G1705" s="4">
        <v>1</v>
      </c>
      <c r="H1705">
        <f>Sales_Fact__2[[#This Row],[Unit_Price]]*Sales_Fact__2[[#This Row],[Quantity]]</f>
        <v>255.02</v>
      </c>
      <c r="I1705" s="9">
        <v>255.02</v>
      </c>
      <c r="J1705" s="9">
        <f>Sales_Fact__2[[#This Row],[Unit_Price]]*Sales_Fact__2[[#This Row],[Quantity]]</f>
        <v>255.02</v>
      </c>
      <c r="K1705">
        <v>0.3</v>
      </c>
      <c r="L1705" t="s">
        <v>1823</v>
      </c>
      <c r="M1705" s="9">
        <v>178.51400000000001</v>
      </c>
    </row>
    <row r="1706" spans="1:13" x14ac:dyDescent="0.35">
      <c r="A1706" t="s">
        <v>3529</v>
      </c>
      <c r="B1706">
        <f t="shared" si="26"/>
        <v>2025</v>
      </c>
      <c r="C1706" s="8">
        <v>45693</v>
      </c>
      <c r="D1706" t="s">
        <v>340</v>
      </c>
      <c r="E1706" t="s">
        <v>1585</v>
      </c>
      <c r="F1706" t="s">
        <v>1781</v>
      </c>
      <c r="G1706" s="4">
        <v>1</v>
      </c>
      <c r="H1706">
        <f>Sales_Fact__2[[#This Row],[Unit_Price]]*Sales_Fact__2[[#This Row],[Quantity]]</f>
        <v>153.57</v>
      </c>
      <c r="I1706" s="9">
        <v>153.57</v>
      </c>
      <c r="J1706" s="9">
        <f>Sales_Fact__2[[#This Row],[Unit_Price]]*Sales_Fact__2[[#This Row],[Quantity]]</f>
        <v>153.57</v>
      </c>
      <c r="K1706">
        <v>0.01</v>
      </c>
      <c r="L1706" t="s">
        <v>1825</v>
      </c>
      <c r="M1706" s="9">
        <v>152.0343</v>
      </c>
    </row>
    <row r="1707" spans="1:13" x14ac:dyDescent="0.35">
      <c r="A1707" t="s">
        <v>3530</v>
      </c>
      <c r="B1707">
        <f t="shared" si="26"/>
        <v>2025</v>
      </c>
      <c r="C1707" s="8">
        <v>45734</v>
      </c>
      <c r="D1707" t="s">
        <v>808</v>
      </c>
      <c r="E1707" t="s">
        <v>1633</v>
      </c>
      <c r="F1707" t="s">
        <v>1809</v>
      </c>
      <c r="G1707" s="4">
        <v>3</v>
      </c>
      <c r="H1707">
        <f>Sales_Fact__2[[#This Row],[Unit_Price]]*Sales_Fact__2[[#This Row],[Quantity]]</f>
        <v>2888.94</v>
      </c>
      <c r="I1707" s="9">
        <v>962.98</v>
      </c>
      <c r="J1707" s="9">
        <f>Sales_Fact__2[[#This Row],[Unit_Price]]*Sales_Fact__2[[#This Row],[Quantity]]</f>
        <v>2888.94</v>
      </c>
      <c r="K1707">
        <v>0.21</v>
      </c>
      <c r="L1707" t="s">
        <v>1823</v>
      </c>
      <c r="M1707" s="9">
        <v>2282.2626</v>
      </c>
    </row>
    <row r="1708" spans="1:13" x14ac:dyDescent="0.35">
      <c r="A1708" t="s">
        <v>3531</v>
      </c>
      <c r="B1708">
        <f t="shared" si="26"/>
        <v>2024</v>
      </c>
      <c r="C1708" s="8">
        <v>45377</v>
      </c>
      <c r="D1708" t="s">
        <v>213</v>
      </c>
      <c r="E1708" t="s">
        <v>1635</v>
      </c>
      <c r="F1708" t="s">
        <v>1781</v>
      </c>
      <c r="G1708" s="4">
        <v>3</v>
      </c>
      <c r="H1708">
        <f>Sales_Fact__2[[#This Row],[Unit_Price]]*Sales_Fact__2[[#This Row],[Quantity]]</f>
        <v>2653.38</v>
      </c>
      <c r="I1708" s="9">
        <v>884.46</v>
      </c>
      <c r="J1708" s="9">
        <f>Sales_Fact__2[[#This Row],[Unit_Price]]*Sales_Fact__2[[#This Row],[Quantity]]</f>
        <v>2653.38</v>
      </c>
      <c r="K1708">
        <v>0.25</v>
      </c>
      <c r="L1708" t="s">
        <v>1823</v>
      </c>
      <c r="M1708" s="9">
        <v>1990.0350000000001</v>
      </c>
    </row>
    <row r="1709" spans="1:13" x14ac:dyDescent="0.35">
      <c r="A1709" t="s">
        <v>3532</v>
      </c>
      <c r="B1709">
        <f t="shared" si="26"/>
        <v>2025</v>
      </c>
      <c r="C1709" s="8">
        <v>45778</v>
      </c>
      <c r="D1709" t="s">
        <v>1354</v>
      </c>
      <c r="E1709" t="s">
        <v>1681</v>
      </c>
      <c r="F1709" t="s">
        <v>1788</v>
      </c>
      <c r="G1709" s="4">
        <v>4</v>
      </c>
      <c r="H1709">
        <f>Sales_Fact__2[[#This Row],[Unit_Price]]*Sales_Fact__2[[#This Row],[Quantity]]</f>
        <v>1438.84</v>
      </c>
      <c r="I1709" s="9">
        <v>359.71</v>
      </c>
      <c r="J1709" s="9">
        <f>Sales_Fact__2[[#This Row],[Unit_Price]]*Sales_Fact__2[[#This Row],[Quantity]]</f>
        <v>1438.84</v>
      </c>
      <c r="K1709">
        <v>0.05</v>
      </c>
      <c r="L1709" t="s">
        <v>1825</v>
      </c>
      <c r="M1709" s="9">
        <v>1366.8979999999999</v>
      </c>
    </row>
    <row r="1710" spans="1:13" x14ac:dyDescent="0.35">
      <c r="A1710" t="s">
        <v>3533</v>
      </c>
      <c r="B1710">
        <f t="shared" si="26"/>
        <v>2025</v>
      </c>
      <c r="C1710" s="8">
        <v>45715</v>
      </c>
      <c r="D1710" t="s">
        <v>194</v>
      </c>
      <c r="E1710" t="s">
        <v>1647</v>
      </c>
      <c r="F1710" t="s">
        <v>1768</v>
      </c>
      <c r="G1710" s="4">
        <v>3</v>
      </c>
      <c r="H1710">
        <f>Sales_Fact__2[[#This Row],[Unit_Price]]*Sales_Fact__2[[#This Row],[Quantity]]</f>
        <v>2299.41</v>
      </c>
      <c r="I1710" s="9">
        <v>766.47</v>
      </c>
      <c r="J1710" s="9">
        <f>Sales_Fact__2[[#This Row],[Unit_Price]]*Sales_Fact__2[[#This Row],[Quantity]]</f>
        <v>2299.41</v>
      </c>
      <c r="K1710">
        <v>0.18</v>
      </c>
      <c r="L1710" t="s">
        <v>1823</v>
      </c>
      <c r="M1710" s="9">
        <v>1885.5162</v>
      </c>
    </row>
    <row r="1711" spans="1:13" x14ac:dyDescent="0.35">
      <c r="A1711" t="s">
        <v>3534</v>
      </c>
      <c r="B1711">
        <f t="shared" si="26"/>
        <v>2024</v>
      </c>
      <c r="C1711" s="8">
        <v>45492</v>
      </c>
      <c r="D1711" t="s">
        <v>721</v>
      </c>
      <c r="E1711" t="s">
        <v>1659</v>
      </c>
      <c r="F1711" t="s">
        <v>1809</v>
      </c>
      <c r="G1711" s="4">
        <v>1</v>
      </c>
      <c r="H1711">
        <f>Sales_Fact__2[[#This Row],[Unit_Price]]*Sales_Fact__2[[#This Row],[Quantity]]</f>
        <v>772.07</v>
      </c>
      <c r="I1711" s="9">
        <v>772.07</v>
      </c>
      <c r="J1711" s="9">
        <f>Sales_Fact__2[[#This Row],[Unit_Price]]*Sales_Fact__2[[#This Row],[Quantity]]</f>
        <v>772.07</v>
      </c>
      <c r="K1711">
        <v>0.26</v>
      </c>
      <c r="L1711" t="s">
        <v>1825</v>
      </c>
      <c r="M1711" s="9">
        <v>571.33180000000004</v>
      </c>
    </row>
    <row r="1712" spans="1:13" x14ac:dyDescent="0.35">
      <c r="A1712" t="s">
        <v>3535</v>
      </c>
      <c r="B1712">
        <f t="shared" si="26"/>
        <v>2024</v>
      </c>
      <c r="C1712" s="8">
        <v>45292</v>
      </c>
      <c r="D1712" t="s">
        <v>880</v>
      </c>
      <c r="E1712" t="s">
        <v>1585</v>
      </c>
      <c r="F1712" t="s">
        <v>1772</v>
      </c>
      <c r="G1712" s="4">
        <v>3</v>
      </c>
      <c r="H1712">
        <f>Sales_Fact__2[[#This Row],[Unit_Price]]*Sales_Fact__2[[#This Row],[Quantity]]</f>
        <v>324.93</v>
      </c>
      <c r="I1712" s="9">
        <v>108.31</v>
      </c>
      <c r="J1712" s="9">
        <f>Sales_Fact__2[[#This Row],[Unit_Price]]*Sales_Fact__2[[#This Row],[Quantity]]</f>
        <v>324.93</v>
      </c>
      <c r="K1712">
        <v>0.26</v>
      </c>
      <c r="L1712" t="s">
        <v>1828</v>
      </c>
      <c r="M1712" s="9">
        <v>240.44820000000001</v>
      </c>
    </row>
    <row r="1713" spans="1:13" x14ac:dyDescent="0.35">
      <c r="A1713" t="s">
        <v>3536</v>
      </c>
      <c r="B1713">
        <f t="shared" si="26"/>
        <v>2024</v>
      </c>
      <c r="C1713" s="8">
        <v>45316</v>
      </c>
      <c r="D1713" t="s">
        <v>707</v>
      </c>
      <c r="E1713" t="s">
        <v>1705</v>
      </c>
      <c r="F1713" t="s">
        <v>1775</v>
      </c>
      <c r="G1713" s="4">
        <v>1</v>
      </c>
      <c r="H1713">
        <f>Sales_Fact__2[[#This Row],[Unit_Price]]*Sales_Fact__2[[#This Row],[Quantity]]</f>
        <v>502.53</v>
      </c>
      <c r="I1713" s="9">
        <v>502.53</v>
      </c>
      <c r="J1713" s="9">
        <f>Sales_Fact__2[[#This Row],[Unit_Price]]*Sales_Fact__2[[#This Row],[Quantity]]</f>
        <v>502.53</v>
      </c>
      <c r="K1713">
        <v>0</v>
      </c>
      <c r="L1713" t="s">
        <v>1825</v>
      </c>
      <c r="M1713" s="9">
        <v>502.53</v>
      </c>
    </row>
    <row r="1714" spans="1:13" x14ac:dyDescent="0.35">
      <c r="A1714" t="s">
        <v>3537</v>
      </c>
      <c r="B1714">
        <f t="shared" si="26"/>
        <v>2024</v>
      </c>
      <c r="C1714" s="8">
        <v>45548</v>
      </c>
      <c r="D1714" t="s">
        <v>277</v>
      </c>
      <c r="E1714" t="s">
        <v>1545</v>
      </c>
      <c r="F1714" t="s">
        <v>1803</v>
      </c>
      <c r="G1714" s="4">
        <v>2</v>
      </c>
      <c r="H1714">
        <f>Sales_Fact__2[[#This Row],[Unit_Price]]*Sales_Fact__2[[#This Row],[Quantity]]</f>
        <v>1017.04</v>
      </c>
      <c r="I1714" s="9">
        <v>508.52</v>
      </c>
      <c r="J1714" s="9">
        <f>Sales_Fact__2[[#This Row],[Unit_Price]]*Sales_Fact__2[[#This Row],[Quantity]]</f>
        <v>1017.04</v>
      </c>
      <c r="K1714">
        <v>0.11</v>
      </c>
      <c r="L1714" t="s">
        <v>1828</v>
      </c>
      <c r="M1714" s="9">
        <v>905.16560000000004</v>
      </c>
    </row>
    <row r="1715" spans="1:13" x14ac:dyDescent="0.35">
      <c r="A1715" t="s">
        <v>3538</v>
      </c>
      <c r="B1715">
        <f t="shared" si="26"/>
        <v>2024</v>
      </c>
      <c r="C1715" s="8">
        <v>45572</v>
      </c>
      <c r="D1715" t="s">
        <v>1442</v>
      </c>
      <c r="E1715" t="s">
        <v>1695</v>
      </c>
      <c r="F1715" t="s">
        <v>1765</v>
      </c>
      <c r="G1715" s="4">
        <v>1</v>
      </c>
      <c r="H1715">
        <f>Sales_Fact__2[[#This Row],[Unit_Price]]*Sales_Fact__2[[#This Row],[Quantity]]</f>
        <v>492</v>
      </c>
      <c r="I1715" s="9">
        <v>492</v>
      </c>
      <c r="J1715" s="9">
        <f>Sales_Fact__2[[#This Row],[Unit_Price]]*Sales_Fact__2[[#This Row],[Quantity]]</f>
        <v>492</v>
      </c>
      <c r="K1715">
        <v>0.26</v>
      </c>
      <c r="L1715" t="s">
        <v>1825</v>
      </c>
      <c r="M1715" s="9">
        <v>364.08</v>
      </c>
    </row>
    <row r="1716" spans="1:13" x14ac:dyDescent="0.35">
      <c r="A1716" t="s">
        <v>3539</v>
      </c>
      <c r="B1716">
        <f t="shared" si="26"/>
        <v>2024</v>
      </c>
      <c r="C1716" s="8">
        <v>45347</v>
      </c>
      <c r="D1716" t="s">
        <v>1491</v>
      </c>
      <c r="E1716" t="s">
        <v>1621</v>
      </c>
      <c r="F1716" t="s">
        <v>1798</v>
      </c>
      <c r="G1716" s="4">
        <v>4</v>
      </c>
      <c r="H1716">
        <f>Sales_Fact__2[[#This Row],[Unit_Price]]*Sales_Fact__2[[#This Row],[Quantity]]</f>
        <v>2985.44</v>
      </c>
      <c r="I1716" s="9">
        <v>746.36</v>
      </c>
      <c r="J1716" s="9">
        <f>Sales_Fact__2[[#This Row],[Unit_Price]]*Sales_Fact__2[[#This Row],[Quantity]]</f>
        <v>2985.44</v>
      </c>
      <c r="K1716">
        <v>0.02</v>
      </c>
      <c r="L1716" t="s">
        <v>1823</v>
      </c>
      <c r="M1716" s="9">
        <v>2925.7312000000002</v>
      </c>
    </row>
    <row r="1717" spans="1:13" x14ac:dyDescent="0.35">
      <c r="A1717" t="s">
        <v>3540</v>
      </c>
      <c r="B1717">
        <f t="shared" si="26"/>
        <v>2025</v>
      </c>
      <c r="C1717" s="8">
        <v>45823</v>
      </c>
      <c r="D1717" t="s">
        <v>1342</v>
      </c>
      <c r="E1717" t="s">
        <v>1571</v>
      </c>
      <c r="F1717" t="s">
        <v>1756</v>
      </c>
      <c r="G1717" s="4">
        <v>1</v>
      </c>
      <c r="H1717">
        <f>Sales_Fact__2[[#This Row],[Unit_Price]]*Sales_Fact__2[[#This Row],[Quantity]]</f>
        <v>120.83</v>
      </c>
      <c r="I1717" s="9">
        <v>120.83</v>
      </c>
      <c r="J1717" s="9">
        <f>Sales_Fact__2[[#This Row],[Unit_Price]]*Sales_Fact__2[[#This Row],[Quantity]]</f>
        <v>120.83</v>
      </c>
      <c r="K1717">
        <v>0.08</v>
      </c>
      <c r="L1717" t="s">
        <v>1823</v>
      </c>
      <c r="M1717" s="9">
        <v>111.1636</v>
      </c>
    </row>
    <row r="1718" spans="1:13" x14ac:dyDescent="0.35">
      <c r="A1718" t="s">
        <v>3541</v>
      </c>
      <c r="B1718">
        <f t="shared" si="26"/>
        <v>2024</v>
      </c>
      <c r="C1718" s="8">
        <v>45394</v>
      </c>
      <c r="D1718" t="s">
        <v>1242</v>
      </c>
      <c r="E1718" t="s">
        <v>1701</v>
      </c>
      <c r="F1718" t="s">
        <v>1809</v>
      </c>
      <c r="G1718" s="4">
        <v>2</v>
      </c>
      <c r="H1718">
        <f>Sales_Fact__2[[#This Row],[Unit_Price]]*Sales_Fact__2[[#This Row],[Quantity]]</f>
        <v>136.62</v>
      </c>
      <c r="I1718" s="9">
        <v>68.31</v>
      </c>
      <c r="J1718" s="9">
        <f>Sales_Fact__2[[#This Row],[Unit_Price]]*Sales_Fact__2[[#This Row],[Quantity]]</f>
        <v>136.62</v>
      </c>
      <c r="K1718">
        <v>0.28999999999999998</v>
      </c>
      <c r="L1718" t="s">
        <v>1828</v>
      </c>
      <c r="M1718" s="9">
        <v>97.000200000000007</v>
      </c>
    </row>
    <row r="1719" spans="1:13" x14ac:dyDescent="0.35">
      <c r="A1719" t="s">
        <v>3542</v>
      </c>
      <c r="B1719">
        <f t="shared" si="26"/>
        <v>2023</v>
      </c>
      <c r="C1719" s="8">
        <v>45265</v>
      </c>
      <c r="D1719" t="s">
        <v>229</v>
      </c>
      <c r="E1719" t="s">
        <v>1591</v>
      </c>
      <c r="F1719" t="s">
        <v>1809</v>
      </c>
      <c r="G1719" s="4">
        <v>2</v>
      </c>
      <c r="H1719">
        <f>Sales_Fact__2[[#This Row],[Unit_Price]]*Sales_Fact__2[[#This Row],[Quantity]]</f>
        <v>1523.42</v>
      </c>
      <c r="I1719" s="9">
        <v>761.71</v>
      </c>
      <c r="J1719" s="9">
        <f>Sales_Fact__2[[#This Row],[Unit_Price]]*Sales_Fact__2[[#This Row],[Quantity]]</f>
        <v>1523.42</v>
      </c>
      <c r="K1719">
        <v>0.02</v>
      </c>
      <c r="L1719" t="s">
        <v>1825</v>
      </c>
      <c r="M1719" s="9">
        <v>1492.9516000000001</v>
      </c>
    </row>
    <row r="1720" spans="1:13" x14ac:dyDescent="0.35">
      <c r="A1720" t="s">
        <v>3543</v>
      </c>
      <c r="B1720">
        <f t="shared" si="26"/>
        <v>2023</v>
      </c>
      <c r="C1720" s="8">
        <v>45261</v>
      </c>
      <c r="D1720" t="s">
        <v>243</v>
      </c>
      <c r="E1720" t="s">
        <v>1703</v>
      </c>
      <c r="F1720" t="s">
        <v>1765</v>
      </c>
      <c r="G1720" s="4">
        <v>4</v>
      </c>
      <c r="H1720">
        <f>Sales_Fact__2[[#This Row],[Unit_Price]]*Sales_Fact__2[[#This Row],[Quantity]]</f>
        <v>1385.48</v>
      </c>
      <c r="I1720" s="9">
        <v>346.37</v>
      </c>
      <c r="J1720" s="9">
        <f>Sales_Fact__2[[#This Row],[Unit_Price]]*Sales_Fact__2[[#This Row],[Quantity]]</f>
        <v>1385.48</v>
      </c>
      <c r="K1720">
        <v>0.18</v>
      </c>
      <c r="L1720" t="s">
        <v>1828</v>
      </c>
      <c r="M1720" s="9">
        <v>1136.0935999999999</v>
      </c>
    </row>
    <row r="1721" spans="1:13" x14ac:dyDescent="0.35">
      <c r="A1721" t="s">
        <v>3544</v>
      </c>
      <c r="B1721">
        <f t="shared" si="26"/>
        <v>2025</v>
      </c>
      <c r="C1721" s="8">
        <v>45702</v>
      </c>
      <c r="D1721" t="s">
        <v>40</v>
      </c>
      <c r="E1721" t="s">
        <v>1657</v>
      </c>
      <c r="F1721" t="s">
        <v>1793</v>
      </c>
      <c r="G1721" s="4">
        <v>1</v>
      </c>
      <c r="H1721">
        <f>Sales_Fact__2[[#This Row],[Unit_Price]]*Sales_Fact__2[[#This Row],[Quantity]]</f>
        <v>846.3</v>
      </c>
      <c r="I1721" s="9">
        <v>846.3</v>
      </c>
      <c r="J1721" s="9">
        <f>Sales_Fact__2[[#This Row],[Unit_Price]]*Sales_Fact__2[[#This Row],[Quantity]]</f>
        <v>846.3</v>
      </c>
      <c r="K1721">
        <v>0.14000000000000001</v>
      </c>
      <c r="L1721" t="s">
        <v>1825</v>
      </c>
      <c r="M1721" s="9">
        <v>727.81799999999998</v>
      </c>
    </row>
    <row r="1722" spans="1:13" x14ac:dyDescent="0.35">
      <c r="A1722" t="s">
        <v>3545</v>
      </c>
      <c r="B1722">
        <f t="shared" si="26"/>
        <v>2024</v>
      </c>
      <c r="C1722" s="8">
        <v>45624</v>
      </c>
      <c r="D1722" t="s">
        <v>1339</v>
      </c>
      <c r="E1722" t="s">
        <v>1542</v>
      </c>
      <c r="F1722" t="s">
        <v>1812</v>
      </c>
      <c r="G1722" s="4">
        <v>1</v>
      </c>
      <c r="H1722">
        <f>Sales_Fact__2[[#This Row],[Unit_Price]]*Sales_Fact__2[[#This Row],[Quantity]]</f>
        <v>458.97</v>
      </c>
      <c r="I1722" s="9">
        <v>458.97</v>
      </c>
      <c r="J1722" s="9">
        <f>Sales_Fact__2[[#This Row],[Unit_Price]]*Sales_Fact__2[[#This Row],[Quantity]]</f>
        <v>458.97</v>
      </c>
      <c r="K1722">
        <v>0.1</v>
      </c>
      <c r="L1722" t="s">
        <v>1825</v>
      </c>
      <c r="M1722" s="9">
        <v>413.07299999999998</v>
      </c>
    </row>
    <row r="1723" spans="1:13" x14ac:dyDescent="0.35">
      <c r="A1723" t="s">
        <v>3546</v>
      </c>
      <c r="B1723">
        <f t="shared" si="26"/>
        <v>2025</v>
      </c>
      <c r="C1723" s="8">
        <v>45736</v>
      </c>
      <c r="D1723" t="s">
        <v>916</v>
      </c>
      <c r="E1723" t="s">
        <v>1633</v>
      </c>
      <c r="F1723" t="s">
        <v>1778</v>
      </c>
      <c r="G1723" s="4">
        <v>2</v>
      </c>
      <c r="H1723">
        <f>Sales_Fact__2[[#This Row],[Unit_Price]]*Sales_Fact__2[[#This Row],[Quantity]]</f>
        <v>1073.22</v>
      </c>
      <c r="I1723" s="9">
        <v>536.61</v>
      </c>
      <c r="J1723" s="9">
        <f>Sales_Fact__2[[#This Row],[Unit_Price]]*Sales_Fact__2[[#This Row],[Quantity]]</f>
        <v>1073.22</v>
      </c>
      <c r="K1723">
        <v>0.14000000000000001</v>
      </c>
      <c r="L1723" t="s">
        <v>1823</v>
      </c>
      <c r="M1723" s="9">
        <v>922.9692</v>
      </c>
    </row>
    <row r="1724" spans="1:13" x14ac:dyDescent="0.35">
      <c r="A1724" t="s">
        <v>3547</v>
      </c>
      <c r="B1724">
        <f t="shared" si="26"/>
        <v>2025</v>
      </c>
      <c r="C1724" s="8">
        <v>45709</v>
      </c>
      <c r="D1724" t="s">
        <v>1303</v>
      </c>
      <c r="E1724" t="s">
        <v>1663</v>
      </c>
      <c r="F1724" t="s">
        <v>1751</v>
      </c>
      <c r="G1724" s="4">
        <v>3</v>
      </c>
      <c r="H1724">
        <f>Sales_Fact__2[[#This Row],[Unit_Price]]*Sales_Fact__2[[#This Row],[Quantity]]</f>
        <v>391.23</v>
      </c>
      <c r="I1724" s="9">
        <v>130.41</v>
      </c>
      <c r="J1724" s="9">
        <f>Sales_Fact__2[[#This Row],[Unit_Price]]*Sales_Fact__2[[#This Row],[Quantity]]</f>
        <v>391.23</v>
      </c>
      <c r="K1724">
        <v>0.14000000000000001</v>
      </c>
      <c r="L1724" t="s">
        <v>1825</v>
      </c>
      <c r="M1724" s="9">
        <v>336.45780000000002</v>
      </c>
    </row>
    <row r="1725" spans="1:13" x14ac:dyDescent="0.35">
      <c r="A1725" t="s">
        <v>3548</v>
      </c>
      <c r="B1725">
        <f t="shared" si="26"/>
        <v>2025</v>
      </c>
      <c r="C1725" s="8">
        <v>45738</v>
      </c>
      <c r="D1725" t="s">
        <v>1523</v>
      </c>
      <c r="E1725" t="s">
        <v>1725</v>
      </c>
      <c r="F1725" t="s">
        <v>1793</v>
      </c>
      <c r="G1725" s="4">
        <v>4</v>
      </c>
      <c r="H1725">
        <f>Sales_Fact__2[[#This Row],[Unit_Price]]*Sales_Fact__2[[#This Row],[Quantity]]</f>
        <v>2826.68</v>
      </c>
      <c r="I1725" s="9">
        <v>706.67</v>
      </c>
      <c r="J1725" s="9">
        <f>Sales_Fact__2[[#This Row],[Unit_Price]]*Sales_Fact__2[[#This Row],[Quantity]]</f>
        <v>2826.68</v>
      </c>
      <c r="K1725">
        <v>0.01</v>
      </c>
      <c r="L1725" t="s">
        <v>1823</v>
      </c>
      <c r="M1725" s="9">
        <v>2798.4132</v>
      </c>
    </row>
    <row r="1726" spans="1:13" x14ac:dyDescent="0.35">
      <c r="A1726" t="s">
        <v>3549</v>
      </c>
      <c r="B1726">
        <f t="shared" si="26"/>
        <v>2025</v>
      </c>
      <c r="C1726" s="8">
        <v>45685</v>
      </c>
      <c r="D1726" t="s">
        <v>1222</v>
      </c>
      <c r="E1726" t="s">
        <v>1601</v>
      </c>
      <c r="F1726" t="s">
        <v>1765</v>
      </c>
      <c r="G1726" s="4">
        <v>3</v>
      </c>
      <c r="H1726">
        <f>Sales_Fact__2[[#This Row],[Unit_Price]]*Sales_Fact__2[[#This Row],[Quantity]]</f>
        <v>1570.3500000000001</v>
      </c>
      <c r="I1726" s="9">
        <v>523.45000000000005</v>
      </c>
      <c r="J1726" s="9">
        <f>Sales_Fact__2[[#This Row],[Unit_Price]]*Sales_Fact__2[[#This Row],[Quantity]]</f>
        <v>1570.3500000000001</v>
      </c>
      <c r="K1726">
        <v>0.17</v>
      </c>
      <c r="L1726" t="s">
        <v>1823</v>
      </c>
      <c r="M1726" s="9">
        <v>1303.3905</v>
      </c>
    </row>
    <row r="1727" spans="1:13" x14ac:dyDescent="0.35">
      <c r="A1727" t="s">
        <v>3550</v>
      </c>
      <c r="B1727">
        <f t="shared" si="26"/>
        <v>2025</v>
      </c>
      <c r="C1727" s="8">
        <v>45701</v>
      </c>
      <c r="D1727" t="s">
        <v>48</v>
      </c>
      <c r="E1727" t="s">
        <v>1729</v>
      </c>
      <c r="F1727" t="s">
        <v>1809</v>
      </c>
      <c r="G1727" s="4">
        <v>3</v>
      </c>
      <c r="H1727">
        <f>Sales_Fact__2[[#This Row],[Unit_Price]]*Sales_Fact__2[[#This Row],[Quantity]]</f>
        <v>1446.6</v>
      </c>
      <c r="I1727" s="9">
        <v>482.2</v>
      </c>
      <c r="J1727" s="9">
        <f>Sales_Fact__2[[#This Row],[Unit_Price]]*Sales_Fact__2[[#This Row],[Quantity]]</f>
        <v>1446.6</v>
      </c>
      <c r="K1727">
        <v>0.23</v>
      </c>
      <c r="L1727" t="s">
        <v>1828</v>
      </c>
      <c r="M1727" s="9">
        <v>1113.8820000000001</v>
      </c>
    </row>
    <row r="1728" spans="1:13" x14ac:dyDescent="0.35">
      <c r="A1728" t="s">
        <v>3551</v>
      </c>
      <c r="B1728">
        <f t="shared" si="26"/>
        <v>2025</v>
      </c>
      <c r="C1728" s="8">
        <v>45745</v>
      </c>
      <c r="D1728" t="s">
        <v>427</v>
      </c>
      <c r="E1728" t="s">
        <v>1673</v>
      </c>
      <c r="F1728" t="s">
        <v>1772</v>
      </c>
      <c r="G1728" s="4">
        <v>4</v>
      </c>
      <c r="H1728">
        <f>Sales_Fact__2[[#This Row],[Unit_Price]]*Sales_Fact__2[[#This Row],[Quantity]]</f>
        <v>2755.44</v>
      </c>
      <c r="I1728" s="9">
        <v>688.86</v>
      </c>
      <c r="J1728" s="9">
        <f>Sales_Fact__2[[#This Row],[Unit_Price]]*Sales_Fact__2[[#This Row],[Quantity]]</f>
        <v>2755.44</v>
      </c>
      <c r="K1728">
        <v>0.02</v>
      </c>
      <c r="L1728" t="s">
        <v>1828</v>
      </c>
      <c r="M1728" s="9">
        <v>2700.3312000000001</v>
      </c>
    </row>
    <row r="1729" spans="1:13" x14ac:dyDescent="0.35">
      <c r="A1729" t="s">
        <v>3552</v>
      </c>
      <c r="B1729">
        <f t="shared" si="26"/>
        <v>2023</v>
      </c>
      <c r="C1729" s="8">
        <v>45214</v>
      </c>
      <c r="D1729" t="s">
        <v>100</v>
      </c>
      <c r="E1729" t="s">
        <v>1571</v>
      </c>
      <c r="F1729" t="s">
        <v>1751</v>
      </c>
      <c r="G1729" s="4">
        <v>1</v>
      </c>
      <c r="H1729">
        <f>Sales_Fact__2[[#This Row],[Unit_Price]]*Sales_Fact__2[[#This Row],[Quantity]]</f>
        <v>145.47999999999999</v>
      </c>
      <c r="I1729" s="9">
        <v>145.47999999999999</v>
      </c>
      <c r="J1729" s="9">
        <f>Sales_Fact__2[[#This Row],[Unit_Price]]*Sales_Fact__2[[#This Row],[Quantity]]</f>
        <v>145.47999999999999</v>
      </c>
      <c r="K1729">
        <v>0.1</v>
      </c>
      <c r="L1729" t="s">
        <v>1828</v>
      </c>
      <c r="M1729" s="9">
        <v>130.93199999999999</v>
      </c>
    </row>
    <row r="1730" spans="1:13" x14ac:dyDescent="0.35">
      <c r="A1730" t="s">
        <v>3553</v>
      </c>
      <c r="B1730">
        <f t="shared" ref="B1730:B1793" si="27">YEAR(C1730)</f>
        <v>2024</v>
      </c>
      <c r="C1730" s="8">
        <v>45547</v>
      </c>
      <c r="D1730" t="s">
        <v>197</v>
      </c>
      <c r="E1730" t="s">
        <v>1609</v>
      </c>
      <c r="F1730" t="s">
        <v>1791</v>
      </c>
      <c r="G1730" s="4">
        <v>4</v>
      </c>
      <c r="H1730">
        <f>Sales_Fact__2[[#This Row],[Unit_Price]]*Sales_Fact__2[[#This Row],[Quantity]]</f>
        <v>3449</v>
      </c>
      <c r="I1730" s="9">
        <v>862.25</v>
      </c>
      <c r="J1730" s="9">
        <f>Sales_Fact__2[[#This Row],[Unit_Price]]*Sales_Fact__2[[#This Row],[Quantity]]</f>
        <v>3449</v>
      </c>
      <c r="K1730">
        <v>0.28000000000000003</v>
      </c>
      <c r="L1730" t="s">
        <v>1825</v>
      </c>
      <c r="M1730" s="9">
        <v>2483.2800000000002</v>
      </c>
    </row>
    <row r="1731" spans="1:13" x14ac:dyDescent="0.35">
      <c r="A1731" t="s">
        <v>3554</v>
      </c>
      <c r="B1731">
        <f t="shared" si="27"/>
        <v>2024</v>
      </c>
      <c r="C1731" s="8">
        <v>45296</v>
      </c>
      <c r="D1731" t="s">
        <v>925</v>
      </c>
      <c r="E1731" t="s">
        <v>1545</v>
      </c>
      <c r="F1731" t="s">
        <v>1798</v>
      </c>
      <c r="G1731" s="4">
        <v>4</v>
      </c>
      <c r="H1731">
        <f>Sales_Fact__2[[#This Row],[Unit_Price]]*Sales_Fact__2[[#This Row],[Quantity]]</f>
        <v>584.48</v>
      </c>
      <c r="I1731" s="9">
        <v>146.12</v>
      </c>
      <c r="J1731" s="9">
        <f>Sales_Fact__2[[#This Row],[Unit_Price]]*Sales_Fact__2[[#This Row],[Quantity]]</f>
        <v>584.48</v>
      </c>
      <c r="K1731">
        <v>0.12</v>
      </c>
      <c r="L1731" t="s">
        <v>1828</v>
      </c>
      <c r="M1731" s="9">
        <v>514.3424</v>
      </c>
    </row>
    <row r="1732" spans="1:13" x14ac:dyDescent="0.35">
      <c r="A1732" t="s">
        <v>3555</v>
      </c>
      <c r="B1732">
        <f t="shared" si="27"/>
        <v>2024</v>
      </c>
      <c r="C1732" s="8">
        <v>45549</v>
      </c>
      <c r="D1732" t="s">
        <v>1471</v>
      </c>
      <c r="E1732" t="s">
        <v>1609</v>
      </c>
      <c r="F1732" t="s">
        <v>1809</v>
      </c>
      <c r="G1732" s="4">
        <v>2</v>
      </c>
      <c r="H1732">
        <f>Sales_Fact__2[[#This Row],[Unit_Price]]*Sales_Fact__2[[#This Row],[Quantity]]</f>
        <v>1390.04</v>
      </c>
      <c r="I1732" s="9">
        <v>695.02</v>
      </c>
      <c r="J1732" s="9">
        <f>Sales_Fact__2[[#This Row],[Unit_Price]]*Sales_Fact__2[[#This Row],[Quantity]]</f>
        <v>1390.04</v>
      </c>
      <c r="K1732">
        <v>0.3</v>
      </c>
      <c r="L1732" t="s">
        <v>1828</v>
      </c>
      <c r="M1732" s="9">
        <v>973.02799999999979</v>
      </c>
    </row>
    <row r="1733" spans="1:13" x14ac:dyDescent="0.35">
      <c r="A1733" t="s">
        <v>3556</v>
      </c>
      <c r="B1733">
        <f t="shared" si="27"/>
        <v>2023</v>
      </c>
      <c r="C1733" s="8">
        <v>45231</v>
      </c>
      <c r="D1733" t="s">
        <v>710</v>
      </c>
      <c r="E1733" t="s">
        <v>1735</v>
      </c>
      <c r="F1733" t="s">
        <v>1788</v>
      </c>
      <c r="G1733" s="4">
        <v>2</v>
      </c>
      <c r="H1733">
        <f>Sales_Fact__2[[#This Row],[Unit_Price]]*Sales_Fact__2[[#This Row],[Quantity]]</f>
        <v>1773.34</v>
      </c>
      <c r="I1733" s="9">
        <v>886.67</v>
      </c>
      <c r="J1733" s="9">
        <f>Sales_Fact__2[[#This Row],[Unit_Price]]*Sales_Fact__2[[#This Row],[Quantity]]</f>
        <v>1773.34</v>
      </c>
      <c r="K1733">
        <v>0.24</v>
      </c>
      <c r="L1733" t="s">
        <v>1825</v>
      </c>
      <c r="M1733" s="9">
        <v>1347.7384</v>
      </c>
    </row>
    <row r="1734" spans="1:13" x14ac:dyDescent="0.35">
      <c r="A1734" t="s">
        <v>3557</v>
      </c>
      <c r="B1734">
        <f t="shared" si="27"/>
        <v>2024</v>
      </c>
      <c r="C1734" s="8">
        <v>45628</v>
      </c>
      <c r="D1734" t="s">
        <v>204</v>
      </c>
      <c r="E1734" t="s">
        <v>1679</v>
      </c>
      <c r="F1734" t="s">
        <v>1809</v>
      </c>
      <c r="G1734" s="4">
        <v>2</v>
      </c>
      <c r="H1734">
        <f>Sales_Fact__2[[#This Row],[Unit_Price]]*Sales_Fact__2[[#This Row],[Quantity]]</f>
        <v>1728.18</v>
      </c>
      <c r="I1734" s="9">
        <v>864.09</v>
      </c>
      <c r="J1734" s="9">
        <f>Sales_Fact__2[[#This Row],[Unit_Price]]*Sales_Fact__2[[#This Row],[Quantity]]</f>
        <v>1728.18</v>
      </c>
      <c r="K1734">
        <v>0.06</v>
      </c>
      <c r="L1734" t="s">
        <v>1828</v>
      </c>
      <c r="M1734" s="9">
        <v>1624.4892</v>
      </c>
    </row>
    <row r="1735" spans="1:13" x14ac:dyDescent="0.35">
      <c r="A1735" t="s">
        <v>3558</v>
      </c>
      <c r="B1735">
        <f t="shared" si="27"/>
        <v>2025</v>
      </c>
      <c r="C1735" s="8">
        <v>45862</v>
      </c>
      <c r="D1735" t="s">
        <v>23</v>
      </c>
      <c r="E1735" t="s">
        <v>1571</v>
      </c>
      <c r="F1735" t="s">
        <v>1785</v>
      </c>
      <c r="G1735" s="4">
        <v>1</v>
      </c>
      <c r="H1735">
        <f>Sales_Fact__2[[#This Row],[Unit_Price]]*Sales_Fact__2[[#This Row],[Quantity]]</f>
        <v>437.65</v>
      </c>
      <c r="I1735" s="9">
        <v>437.65</v>
      </c>
      <c r="J1735" s="9">
        <f>Sales_Fact__2[[#This Row],[Unit_Price]]*Sales_Fact__2[[#This Row],[Quantity]]</f>
        <v>437.65</v>
      </c>
      <c r="K1735">
        <v>0.02</v>
      </c>
      <c r="L1735" t="s">
        <v>1825</v>
      </c>
      <c r="M1735" s="9">
        <v>428.89699999999999</v>
      </c>
    </row>
    <row r="1736" spans="1:13" x14ac:dyDescent="0.35">
      <c r="A1736" t="s">
        <v>3559</v>
      </c>
      <c r="B1736">
        <f t="shared" si="27"/>
        <v>2025</v>
      </c>
      <c r="C1736" s="8">
        <v>45843</v>
      </c>
      <c r="D1736" t="s">
        <v>659</v>
      </c>
      <c r="E1736" t="s">
        <v>1619</v>
      </c>
      <c r="F1736" t="s">
        <v>1796</v>
      </c>
      <c r="G1736" s="4">
        <v>2</v>
      </c>
      <c r="H1736">
        <f>Sales_Fact__2[[#This Row],[Unit_Price]]*Sales_Fact__2[[#This Row],[Quantity]]</f>
        <v>416.18</v>
      </c>
      <c r="I1736" s="9">
        <v>208.09</v>
      </c>
      <c r="J1736" s="9">
        <f>Sales_Fact__2[[#This Row],[Unit_Price]]*Sales_Fact__2[[#This Row],[Quantity]]</f>
        <v>416.18</v>
      </c>
      <c r="K1736">
        <v>0.27</v>
      </c>
      <c r="L1736" t="s">
        <v>1823</v>
      </c>
      <c r="M1736" s="9">
        <v>303.81139999999999</v>
      </c>
    </row>
    <row r="1737" spans="1:13" x14ac:dyDescent="0.35">
      <c r="A1737" t="s">
        <v>3560</v>
      </c>
      <c r="B1737">
        <f t="shared" si="27"/>
        <v>2024</v>
      </c>
      <c r="C1737" s="8">
        <v>45482</v>
      </c>
      <c r="D1737" t="s">
        <v>204</v>
      </c>
      <c r="E1737" t="s">
        <v>1733</v>
      </c>
      <c r="F1737" t="s">
        <v>1806</v>
      </c>
      <c r="G1737" s="4">
        <v>4</v>
      </c>
      <c r="H1737">
        <f>Sales_Fact__2[[#This Row],[Unit_Price]]*Sales_Fact__2[[#This Row],[Quantity]]</f>
        <v>3303.12</v>
      </c>
      <c r="I1737" s="9">
        <v>825.78</v>
      </c>
      <c r="J1737" s="9">
        <f>Sales_Fact__2[[#This Row],[Unit_Price]]*Sales_Fact__2[[#This Row],[Quantity]]</f>
        <v>3303.12</v>
      </c>
      <c r="K1737">
        <v>0.02</v>
      </c>
      <c r="L1737" t="s">
        <v>1823</v>
      </c>
      <c r="M1737" s="9">
        <v>3237.0576000000001</v>
      </c>
    </row>
    <row r="1738" spans="1:13" x14ac:dyDescent="0.35">
      <c r="A1738" t="s">
        <v>3561</v>
      </c>
      <c r="B1738">
        <f t="shared" si="27"/>
        <v>2024</v>
      </c>
      <c r="C1738" s="8">
        <v>45313</v>
      </c>
      <c r="D1738" t="s">
        <v>404</v>
      </c>
      <c r="E1738" t="s">
        <v>1597</v>
      </c>
      <c r="F1738" t="s">
        <v>1806</v>
      </c>
      <c r="G1738" s="4">
        <v>3</v>
      </c>
      <c r="H1738">
        <f>Sales_Fact__2[[#This Row],[Unit_Price]]*Sales_Fact__2[[#This Row],[Quantity]]</f>
        <v>2549.31</v>
      </c>
      <c r="I1738" s="9">
        <v>849.77</v>
      </c>
      <c r="J1738" s="9">
        <f>Sales_Fact__2[[#This Row],[Unit_Price]]*Sales_Fact__2[[#This Row],[Quantity]]</f>
        <v>2549.31</v>
      </c>
      <c r="K1738">
        <v>0.12</v>
      </c>
      <c r="L1738" t="s">
        <v>1825</v>
      </c>
      <c r="M1738" s="9">
        <v>2243.3928000000001</v>
      </c>
    </row>
    <row r="1739" spans="1:13" x14ac:dyDescent="0.35">
      <c r="A1739" t="s">
        <v>3562</v>
      </c>
      <c r="B1739">
        <f t="shared" si="27"/>
        <v>2024</v>
      </c>
      <c r="C1739" s="8">
        <v>45314</v>
      </c>
      <c r="D1739" t="s">
        <v>1079</v>
      </c>
      <c r="E1739" t="s">
        <v>1667</v>
      </c>
      <c r="F1739" t="s">
        <v>1768</v>
      </c>
      <c r="G1739" s="4">
        <v>1</v>
      </c>
      <c r="H1739">
        <f>Sales_Fact__2[[#This Row],[Unit_Price]]*Sales_Fact__2[[#This Row],[Quantity]]</f>
        <v>88.78</v>
      </c>
      <c r="I1739" s="9">
        <v>88.78</v>
      </c>
      <c r="J1739" s="9">
        <f>Sales_Fact__2[[#This Row],[Unit_Price]]*Sales_Fact__2[[#This Row],[Quantity]]</f>
        <v>88.78</v>
      </c>
      <c r="K1739">
        <v>0.18</v>
      </c>
      <c r="L1739" t="s">
        <v>1823</v>
      </c>
      <c r="M1739" s="9">
        <v>72.799600000000012</v>
      </c>
    </row>
    <row r="1740" spans="1:13" x14ac:dyDescent="0.35">
      <c r="A1740" t="s">
        <v>3563</v>
      </c>
      <c r="B1740">
        <f t="shared" si="27"/>
        <v>2024</v>
      </c>
      <c r="C1740" s="8">
        <v>45526</v>
      </c>
      <c r="D1740" t="s">
        <v>627</v>
      </c>
      <c r="E1740" t="s">
        <v>1703</v>
      </c>
      <c r="F1740" t="s">
        <v>1768</v>
      </c>
      <c r="G1740" s="4">
        <v>4</v>
      </c>
      <c r="H1740">
        <f>Sales_Fact__2[[#This Row],[Unit_Price]]*Sales_Fact__2[[#This Row],[Quantity]]</f>
        <v>2028.88</v>
      </c>
      <c r="I1740" s="9">
        <v>507.22</v>
      </c>
      <c r="J1740" s="9">
        <f>Sales_Fact__2[[#This Row],[Unit_Price]]*Sales_Fact__2[[#This Row],[Quantity]]</f>
        <v>2028.88</v>
      </c>
      <c r="K1740">
        <v>0.14000000000000001</v>
      </c>
      <c r="L1740" t="s">
        <v>1825</v>
      </c>
      <c r="M1740" s="9">
        <v>1744.8368</v>
      </c>
    </row>
    <row r="1741" spans="1:13" x14ac:dyDescent="0.35">
      <c r="A1741" t="s">
        <v>3564</v>
      </c>
      <c r="B1741">
        <f t="shared" si="27"/>
        <v>2025</v>
      </c>
      <c r="C1741" s="8">
        <v>45887</v>
      </c>
      <c r="D1741" t="s">
        <v>995</v>
      </c>
      <c r="E1741" t="s">
        <v>1739</v>
      </c>
      <c r="F1741" t="s">
        <v>1751</v>
      </c>
      <c r="G1741" s="4">
        <v>3</v>
      </c>
      <c r="H1741">
        <f>Sales_Fact__2[[#This Row],[Unit_Price]]*Sales_Fact__2[[#This Row],[Quantity]]</f>
        <v>992.94</v>
      </c>
      <c r="I1741" s="9">
        <v>330.98</v>
      </c>
      <c r="J1741" s="9">
        <f>Sales_Fact__2[[#This Row],[Unit_Price]]*Sales_Fact__2[[#This Row],[Quantity]]</f>
        <v>992.94</v>
      </c>
      <c r="K1741">
        <v>0.11</v>
      </c>
      <c r="L1741" t="s">
        <v>1823</v>
      </c>
      <c r="M1741" s="9">
        <v>883.71659999999997</v>
      </c>
    </row>
    <row r="1742" spans="1:13" x14ac:dyDescent="0.35">
      <c r="A1742" t="s">
        <v>3565</v>
      </c>
      <c r="B1742">
        <f t="shared" si="27"/>
        <v>2024</v>
      </c>
      <c r="C1742" s="8">
        <v>45562</v>
      </c>
      <c r="D1742" t="s">
        <v>194</v>
      </c>
      <c r="E1742" t="s">
        <v>1621</v>
      </c>
      <c r="F1742" t="s">
        <v>1812</v>
      </c>
      <c r="G1742" s="4">
        <v>4</v>
      </c>
      <c r="H1742">
        <f>Sales_Fact__2[[#This Row],[Unit_Price]]*Sales_Fact__2[[#This Row],[Quantity]]</f>
        <v>1771.48</v>
      </c>
      <c r="I1742" s="9">
        <v>442.87</v>
      </c>
      <c r="J1742" s="9">
        <f>Sales_Fact__2[[#This Row],[Unit_Price]]*Sales_Fact__2[[#This Row],[Quantity]]</f>
        <v>1771.48</v>
      </c>
      <c r="K1742">
        <v>0.08</v>
      </c>
      <c r="L1742" t="s">
        <v>1823</v>
      </c>
      <c r="M1742" s="9">
        <v>1629.7616</v>
      </c>
    </row>
    <row r="1743" spans="1:13" x14ac:dyDescent="0.35">
      <c r="A1743" t="s">
        <v>3566</v>
      </c>
      <c r="B1743">
        <f t="shared" si="27"/>
        <v>2025</v>
      </c>
      <c r="C1743" s="8">
        <v>45880</v>
      </c>
      <c r="D1743" t="s">
        <v>48</v>
      </c>
      <c r="E1743" t="s">
        <v>1739</v>
      </c>
      <c r="F1743" t="s">
        <v>1760</v>
      </c>
      <c r="G1743" s="4">
        <v>2</v>
      </c>
      <c r="H1743">
        <f>Sales_Fact__2[[#This Row],[Unit_Price]]*Sales_Fact__2[[#This Row],[Quantity]]</f>
        <v>1879.32</v>
      </c>
      <c r="I1743" s="9">
        <v>939.66</v>
      </c>
      <c r="J1743" s="9">
        <f>Sales_Fact__2[[#This Row],[Unit_Price]]*Sales_Fact__2[[#This Row],[Quantity]]</f>
        <v>1879.32</v>
      </c>
      <c r="K1743">
        <v>0.14000000000000001</v>
      </c>
      <c r="L1743" t="s">
        <v>1825</v>
      </c>
      <c r="M1743" s="9">
        <v>1616.2152000000001</v>
      </c>
    </row>
    <row r="1744" spans="1:13" x14ac:dyDescent="0.35">
      <c r="A1744" t="s">
        <v>3567</v>
      </c>
      <c r="B1744">
        <f t="shared" si="27"/>
        <v>2024</v>
      </c>
      <c r="C1744" s="8">
        <v>45556</v>
      </c>
      <c r="D1744" t="s">
        <v>928</v>
      </c>
      <c r="E1744" t="s">
        <v>1693</v>
      </c>
      <c r="F1744" t="s">
        <v>1765</v>
      </c>
      <c r="G1744" s="4">
        <v>1</v>
      </c>
      <c r="H1744">
        <f>Sales_Fact__2[[#This Row],[Unit_Price]]*Sales_Fact__2[[#This Row],[Quantity]]</f>
        <v>24.13</v>
      </c>
      <c r="I1744" s="9">
        <v>24.13</v>
      </c>
      <c r="J1744" s="9">
        <f>Sales_Fact__2[[#This Row],[Unit_Price]]*Sales_Fact__2[[#This Row],[Quantity]]</f>
        <v>24.13</v>
      </c>
      <c r="K1744">
        <v>0</v>
      </c>
      <c r="L1744" t="s">
        <v>1823</v>
      </c>
      <c r="M1744" s="9">
        <v>24.13</v>
      </c>
    </row>
    <row r="1745" spans="1:13" x14ac:dyDescent="0.35">
      <c r="A1745" t="s">
        <v>3568</v>
      </c>
      <c r="B1745">
        <f t="shared" si="27"/>
        <v>2024</v>
      </c>
      <c r="C1745" s="8">
        <v>45355</v>
      </c>
      <c r="D1745" t="s">
        <v>1138</v>
      </c>
      <c r="E1745" t="s">
        <v>1629</v>
      </c>
      <c r="F1745" t="s">
        <v>1765</v>
      </c>
      <c r="G1745" s="4">
        <v>3</v>
      </c>
      <c r="H1745">
        <f>Sales_Fact__2[[#This Row],[Unit_Price]]*Sales_Fact__2[[#This Row],[Quantity]]</f>
        <v>718.62</v>
      </c>
      <c r="I1745" s="9">
        <v>239.54</v>
      </c>
      <c r="J1745" s="9">
        <f>Sales_Fact__2[[#This Row],[Unit_Price]]*Sales_Fact__2[[#This Row],[Quantity]]</f>
        <v>718.62</v>
      </c>
      <c r="K1745">
        <v>0.28999999999999998</v>
      </c>
      <c r="L1745" t="s">
        <v>1828</v>
      </c>
      <c r="M1745" s="9">
        <v>510.22019999999998</v>
      </c>
    </row>
    <row r="1746" spans="1:13" x14ac:dyDescent="0.35">
      <c r="A1746" t="s">
        <v>3569</v>
      </c>
      <c r="B1746">
        <f t="shared" si="27"/>
        <v>2023</v>
      </c>
      <c r="C1746" s="8">
        <v>45244</v>
      </c>
      <c r="D1746" t="s">
        <v>1483</v>
      </c>
      <c r="E1746" t="s">
        <v>1639</v>
      </c>
      <c r="F1746" t="s">
        <v>1798</v>
      </c>
      <c r="G1746" s="4">
        <v>1</v>
      </c>
      <c r="H1746">
        <f>Sales_Fact__2[[#This Row],[Unit_Price]]*Sales_Fact__2[[#This Row],[Quantity]]</f>
        <v>588.53</v>
      </c>
      <c r="I1746" s="9">
        <v>588.53</v>
      </c>
      <c r="J1746" s="9">
        <f>Sales_Fact__2[[#This Row],[Unit_Price]]*Sales_Fact__2[[#This Row],[Quantity]]</f>
        <v>588.53</v>
      </c>
      <c r="K1746">
        <v>0.1</v>
      </c>
      <c r="L1746" t="s">
        <v>1823</v>
      </c>
      <c r="M1746" s="9">
        <v>529.67700000000002</v>
      </c>
    </row>
    <row r="1747" spans="1:13" x14ac:dyDescent="0.35">
      <c r="A1747" t="s">
        <v>3570</v>
      </c>
      <c r="B1747">
        <f t="shared" si="27"/>
        <v>2025</v>
      </c>
      <c r="C1747" s="8">
        <v>45863</v>
      </c>
      <c r="D1747" t="s">
        <v>913</v>
      </c>
      <c r="E1747" t="s">
        <v>1667</v>
      </c>
      <c r="F1747" t="s">
        <v>1800</v>
      </c>
      <c r="G1747" s="4">
        <v>1</v>
      </c>
      <c r="H1747">
        <f>Sales_Fact__2[[#This Row],[Unit_Price]]*Sales_Fact__2[[#This Row],[Quantity]]</f>
        <v>145.96</v>
      </c>
      <c r="I1747" s="9">
        <v>145.96</v>
      </c>
      <c r="J1747" s="9">
        <f>Sales_Fact__2[[#This Row],[Unit_Price]]*Sales_Fact__2[[#This Row],[Quantity]]</f>
        <v>145.96</v>
      </c>
      <c r="K1747">
        <v>0.3</v>
      </c>
      <c r="L1747" t="s">
        <v>1823</v>
      </c>
      <c r="M1747" s="9">
        <v>102.172</v>
      </c>
    </row>
    <row r="1748" spans="1:13" x14ac:dyDescent="0.35">
      <c r="A1748" t="s">
        <v>3571</v>
      </c>
      <c r="B1748">
        <f t="shared" si="27"/>
        <v>2024</v>
      </c>
      <c r="C1748" s="8">
        <v>45573</v>
      </c>
      <c r="D1748" t="s">
        <v>359</v>
      </c>
      <c r="E1748" t="s">
        <v>1687</v>
      </c>
      <c r="F1748" t="s">
        <v>1768</v>
      </c>
      <c r="G1748" s="4">
        <v>4</v>
      </c>
      <c r="H1748">
        <f>Sales_Fact__2[[#This Row],[Unit_Price]]*Sales_Fact__2[[#This Row],[Quantity]]</f>
        <v>2563.64</v>
      </c>
      <c r="I1748" s="9">
        <v>640.91</v>
      </c>
      <c r="J1748" s="9">
        <f>Sales_Fact__2[[#This Row],[Unit_Price]]*Sales_Fact__2[[#This Row],[Quantity]]</f>
        <v>2563.64</v>
      </c>
      <c r="K1748">
        <v>0.06</v>
      </c>
      <c r="L1748" t="s">
        <v>1823</v>
      </c>
      <c r="M1748" s="9">
        <v>2409.8216000000002</v>
      </c>
    </row>
    <row r="1749" spans="1:13" x14ac:dyDescent="0.35">
      <c r="A1749" t="s">
        <v>3572</v>
      </c>
      <c r="B1749">
        <f t="shared" si="27"/>
        <v>2025</v>
      </c>
      <c r="C1749" s="8">
        <v>45792</v>
      </c>
      <c r="D1749" t="s">
        <v>163</v>
      </c>
      <c r="E1749" t="s">
        <v>1675</v>
      </c>
      <c r="F1749" t="s">
        <v>1791</v>
      </c>
      <c r="G1749" s="4">
        <v>3</v>
      </c>
      <c r="H1749">
        <f>Sales_Fact__2[[#This Row],[Unit_Price]]*Sales_Fact__2[[#This Row],[Quantity]]</f>
        <v>2321.58</v>
      </c>
      <c r="I1749" s="9">
        <v>773.86</v>
      </c>
      <c r="J1749" s="9">
        <f>Sales_Fact__2[[#This Row],[Unit_Price]]*Sales_Fact__2[[#This Row],[Quantity]]</f>
        <v>2321.58</v>
      </c>
      <c r="K1749">
        <v>0.22</v>
      </c>
      <c r="L1749" t="s">
        <v>1823</v>
      </c>
      <c r="M1749" s="9">
        <v>1810.8324</v>
      </c>
    </row>
    <row r="1750" spans="1:13" x14ac:dyDescent="0.35">
      <c r="A1750" t="s">
        <v>3573</v>
      </c>
      <c r="B1750">
        <f t="shared" si="27"/>
        <v>2025</v>
      </c>
      <c r="C1750" s="8">
        <v>45744</v>
      </c>
      <c r="D1750" t="s">
        <v>1427</v>
      </c>
      <c r="E1750" t="s">
        <v>1609</v>
      </c>
      <c r="F1750" t="s">
        <v>1800</v>
      </c>
      <c r="G1750" s="4">
        <v>2</v>
      </c>
      <c r="H1750">
        <f>Sales_Fact__2[[#This Row],[Unit_Price]]*Sales_Fact__2[[#This Row],[Quantity]]</f>
        <v>62.56</v>
      </c>
      <c r="I1750" s="9">
        <v>31.28</v>
      </c>
      <c r="J1750" s="9">
        <f>Sales_Fact__2[[#This Row],[Unit_Price]]*Sales_Fact__2[[#This Row],[Quantity]]</f>
        <v>62.56</v>
      </c>
      <c r="K1750">
        <v>0.2</v>
      </c>
      <c r="L1750" t="s">
        <v>1828</v>
      </c>
      <c r="M1750" s="9">
        <v>50.048000000000002</v>
      </c>
    </row>
    <row r="1751" spans="1:13" x14ac:dyDescent="0.35">
      <c r="A1751" t="s">
        <v>3574</v>
      </c>
      <c r="B1751">
        <f t="shared" si="27"/>
        <v>2025</v>
      </c>
      <c r="C1751" s="8">
        <v>45842</v>
      </c>
      <c r="D1751" t="s">
        <v>1165</v>
      </c>
      <c r="E1751" t="s">
        <v>1711</v>
      </c>
      <c r="F1751" t="s">
        <v>1775</v>
      </c>
      <c r="G1751" s="4">
        <v>4</v>
      </c>
      <c r="H1751">
        <f>Sales_Fact__2[[#This Row],[Unit_Price]]*Sales_Fact__2[[#This Row],[Quantity]]</f>
        <v>1556.88</v>
      </c>
      <c r="I1751" s="9">
        <v>389.22</v>
      </c>
      <c r="J1751" s="9">
        <f>Sales_Fact__2[[#This Row],[Unit_Price]]*Sales_Fact__2[[#This Row],[Quantity]]</f>
        <v>1556.88</v>
      </c>
      <c r="K1751">
        <v>0.18</v>
      </c>
      <c r="L1751" t="s">
        <v>1823</v>
      </c>
      <c r="M1751" s="9">
        <v>1276.6415999999999</v>
      </c>
    </row>
    <row r="1752" spans="1:13" x14ac:dyDescent="0.35">
      <c r="A1752" t="s">
        <v>3575</v>
      </c>
      <c r="B1752">
        <f t="shared" si="27"/>
        <v>2024</v>
      </c>
      <c r="C1752" s="8">
        <v>45502</v>
      </c>
      <c r="D1752" t="s">
        <v>71</v>
      </c>
      <c r="E1752" t="s">
        <v>1675</v>
      </c>
      <c r="F1752" t="s">
        <v>1800</v>
      </c>
      <c r="G1752" s="4">
        <v>3</v>
      </c>
      <c r="H1752">
        <f>Sales_Fact__2[[#This Row],[Unit_Price]]*Sales_Fact__2[[#This Row],[Quantity]]</f>
        <v>1630.3200000000002</v>
      </c>
      <c r="I1752" s="9">
        <v>543.44000000000005</v>
      </c>
      <c r="J1752" s="9">
        <f>Sales_Fact__2[[#This Row],[Unit_Price]]*Sales_Fact__2[[#This Row],[Quantity]]</f>
        <v>1630.3200000000002</v>
      </c>
      <c r="K1752">
        <v>0.13</v>
      </c>
      <c r="L1752" t="s">
        <v>1825</v>
      </c>
      <c r="M1752" s="9">
        <v>1418.3784000000001</v>
      </c>
    </row>
    <row r="1753" spans="1:13" x14ac:dyDescent="0.35">
      <c r="A1753" t="s">
        <v>3576</v>
      </c>
      <c r="B1753">
        <f t="shared" si="27"/>
        <v>2024</v>
      </c>
      <c r="C1753" s="8">
        <v>45296</v>
      </c>
      <c r="D1753" t="s">
        <v>820</v>
      </c>
      <c r="E1753" t="s">
        <v>1741</v>
      </c>
      <c r="F1753" t="s">
        <v>1812</v>
      </c>
      <c r="G1753" s="4">
        <v>4</v>
      </c>
      <c r="H1753">
        <f>Sales_Fact__2[[#This Row],[Unit_Price]]*Sales_Fact__2[[#This Row],[Quantity]]</f>
        <v>2861.68</v>
      </c>
      <c r="I1753" s="9">
        <v>715.42</v>
      </c>
      <c r="J1753" s="9">
        <f>Sales_Fact__2[[#This Row],[Unit_Price]]*Sales_Fact__2[[#This Row],[Quantity]]</f>
        <v>2861.68</v>
      </c>
      <c r="K1753">
        <v>0.28999999999999998</v>
      </c>
      <c r="L1753" t="s">
        <v>1825</v>
      </c>
      <c r="M1753" s="9">
        <v>2031.7927999999999</v>
      </c>
    </row>
    <row r="1754" spans="1:13" x14ac:dyDescent="0.35">
      <c r="A1754" t="s">
        <v>3577</v>
      </c>
      <c r="B1754">
        <f t="shared" si="27"/>
        <v>2025</v>
      </c>
      <c r="C1754" s="8">
        <v>45886</v>
      </c>
      <c r="D1754" t="s">
        <v>194</v>
      </c>
      <c r="E1754" t="s">
        <v>1571</v>
      </c>
      <c r="F1754" t="s">
        <v>1768</v>
      </c>
      <c r="G1754" s="4">
        <v>4</v>
      </c>
      <c r="H1754">
        <f>Sales_Fact__2[[#This Row],[Unit_Price]]*Sales_Fact__2[[#This Row],[Quantity]]</f>
        <v>2704.56</v>
      </c>
      <c r="I1754" s="9">
        <v>676.14</v>
      </c>
      <c r="J1754" s="9">
        <f>Sales_Fact__2[[#This Row],[Unit_Price]]*Sales_Fact__2[[#This Row],[Quantity]]</f>
        <v>2704.56</v>
      </c>
      <c r="K1754">
        <v>0.11</v>
      </c>
      <c r="L1754" t="s">
        <v>1828</v>
      </c>
      <c r="M1754" s="9">
        <v>2407.0583999999999</v>
      </c>
    </row>
    <row r="1755" spans="1:13" x14ac:dyDescent="0.35">
      <c r="A1755" t="s">
        <v>3578</v>
      </c>
      <c r="B1755">
        <f t="shared" si="27"/>
        <v>2024</v>
      </c>
      <c r="C1755" s="8">
        <v>45425</v>
      </c>
      <c r="D1755" t="s">
        <v>320</v>
      </c>
      <c r="E1755" t="s">
        <v>1625</v>
      </c>
      <c r="F1755" t="s">
        <v>1756</v>
      </c>
      <c r="G1755" s="4">
        <v>4</v>
      </c>
      <c r="H1755">
        <f>Sales_Fact__2[[#This Row],[Unit_Price]]*Sales_Fact__2[[#This Row],[Quantity]]</f>
        <v>1410.88</v>
      </c>
      <c r="I1755" s="9">
        <v>352.72</v>
      </c>
      <c r="J1755" s="9">
        <f>Sales_Fact__2[[#This Row],[Unit_Price]]*Sales_Fact__2[[#This Row],[Quantity]]</f>
        <v>1410.88</v>
      </c>
      <c r="K1755">
        <v>0.25</v>
      </c>
      <c r="L1755" t="s">
        <v>1823</v>
      </c>
      <c r="M1755" s="9">
        <v>1058.1600000000001</v>
      </c>
    </row>
    <row r="1756" spans="1:13" x14ac:dyDescent="0.35">
      <c r="A1756" t="s">
        <v>3579</v>
      </c>
      <c r="B1756">
        <f t="shared" si="27"/>
        <v>2025</v>
      </c>
      <c r="C1756" s="8">
        <v>45797</v>
      </c>
      <c r="D1756" t="s">
        <v>573</v>
      </c>
      <c r="E1756" t="s">
        <v>1569</v>
      </c>
      <c r="F1756" t="s">
        <v>1793</v>
      </c>
      <c r="G1756" s="4">
        <v>1</v>
      </c>
      <c r="H1756">
        <f>Sales_Fact__2[[#This Row],[Unit_Price]]*Sales_Fact__2[[#This Row],[Quantity]]</f>
        <v>470.18</v>
      </c>
      <c r="I1756" s="9">
        <v>470.18</v>
      </c>
      <c r="J1756" s="9">
        <f>Sales_Fact__2[[#This Row],[Unit_Price]]*Sales_Fact__2[[#This Row],[Quantity]]</f>
        <v>470.18</v>
      </c>
      <c r="K1756">
        <v>0.19</v>
      </c>
      <c r="L1756" t="s">
        <v>1825</v>
      </c>
      <c r="M1756" s="9">
        <v>380.84580000000005</v>
      </c>
    </row>
    <row r="1757" spans="1:13" x14ac:dyDescent="0.35">
      <c r="A1757" t="s">
        <v>3580</v>
      </c>
      <c r="B1757">
        <f t="shared" si="27"/>
        <v>2025</v>
      </c>
      <c r="C1757" s="8">
        <v>45898</v>
      </c>
      <c r="D1757" t="s">
        <v>739</v>
      </c>
      <c r="E1757" t="s">
        <v>1679</v>
      </c>
      <c r="F1757" t="s">
        <v>1791</v>
      </c>
      <c r="G1757" s="4">
        <v>1</v>
      </c>
      <c r="H1757">
        <f>Sales_Fact__2[[#This Row],[Unit_Price]]*Sales_Fact__2[[#This Row],[Quantity]]</f>
        <v>891.79</v>
      </c>
      <c r="I1757" s="9">
        <v>891.79</v>
      </c>
      <c r="J1757" s="9">
        <f>Sales_Fact__2[[#This Row],[Unit_Price]]*Sales_Fact__2[[#This Row],[Quantity]]</f>
        <v>891.79</v>
      </c>
      <c r="K1757">
        <v>0.03</v>
      </c>
      <c r="L1757" t="s">
        <v>1823</v>
      </c>
      <c r="M1757" s="9">
        <v>865.03629999999998</v>
      </c>
    </row>
    <row r="1758" spans="1:13" x14ac:dyDescent="0.35">
      <c r="A1758" t="s">
        <v>3581</v>
      </c>
      <c r="B1758">
        <f t="shared" si="27"/>
        <v>2024</v>
      </c>
      <c r="C1758" s="8">
        <v>45390</v>
      </c>
      <c r="D1758" t="s">
        <v>1091</v>
      </c>
      <c r="E1758" t="s">
        <v>1725</v>
      </c>
      <c r="F1758" t="s">
        <v>1806</v>
      </c>
      <c r="G1758" s="4">
        <v>2</v>
      </c>
      <c r="H1758">
        <f>Sales_Fact__2[[#This Row],[Unit_Price]]*Sales_Fact__2[[#This Row],[Quantity]]</f>
        <v>866.14</v>
      </c>
      <c r="I1758" s="9">
        <v>433.07</v>
      </c>
      <c r="J1758" s="9">
        <f>Sales_Fact__2[[#This Row],[Unit_Price]]*Sales_Fact__2[[#This Row],[Quantity]]</f>
        <v>866.14</v>
      </c>
      <c r="K1758">
        <v>0.25</v>
      </c>
      <c r="L1758" t="s">
        <v>1828</v>
      </c>
      <c r="M1758" s="9">
        <v>649.60500000000002</v>
      </c>
    </row>
    <row r="1759" spans="1:13" x14ac:dyDescent="0.35">
      <c r="A1759" t="s">
        <v>3582</v>
      </c>
      <c r="B1759">
        <f t="shared" si="27"/>
        <v>2024</v>
      </c>
      <c r="C1759" s="8">
        <v>45355</v>
      </c>
      <c r="D1759" t="s">
        <v>59</v>
      </c>
      <c r="E1759" t="s">
        <v>1679</v>
      </c>
      <c r="F1759" t="s">
        <v>1812</v>
      </c>
      <c r="G1759" s="4">
        <v>3</v>
      </c>
      <c r="H1759">
        <f>Sales_Fact__2[[#This Row],[Unit_Price]]*Sales_Fact__2[[#This Row],[Quantity]]</f>
        <v>1880.13</v>
      </c>
      <c r="I1759" s="9">
        <v>626.71</v>
      </c>
      <c r="J1759" s="9">
        <f>Sales_Fact__2[[#This Row],[Unit_Price]]*Sales_Fact__2[[#This Row],[Quantity]]</f>
        <v>1880.13</v>
      </c>
      <c r="K1759">
        <v>7.0000000000000007E-2</v>
      </c>
      <c r="L1759" t="s">
        <v>1828</v>
      </c>
      <c r="M1759" s="9">
        <v>1748.5209</v>
      </c>
    </row>
    <row r="1760" spans="1:13" x14ac:dyDescent="0.35">
      <c r="A1760" t="s">
        <v>3583</v>
      </c>
      <c r="B1760">
        <f t="shared" si="27"/>
        <v>2025</v>
      </c>
      <c r="C1760" s="8">
        <v>45916</v>
      </c>
      <c r="D1760" t="s">
        <v>277</v>
      </c>
      <c r="E1760" t="s">
        <v>1619</v>
      </c>
      <c r="F1760" t="s">
        <v>1751</v>
      </c>
      <c r="G1760" s="4">
        <v>2</v>
      </c>
      <c r="H1760">
        <f>Sales_Fact__2[[#This Row],[Unit_Price]]*Sales_Fact__2[[#This Row],[Quantity]]</f>
        <v>648.36</v>
      </c>
      <c r="I1760" s="9">
        <v>324.18</v>
      </c>
      <c r="J1760" s="9">
        <f>Sales_Fact__2[[#This Row],[Unit_Price]]*Sales_Fact__2[[#This Row],[Quantity]]</f>
        <v>648.36</v>
      </c>
      <c r="K1760">
        <v>0.06</v>
      </c>
      <c r="L1760" t="s">
        <v>1828</v>
      </c>
      <c r="M1760" s="9">
        <v>609.45839999999998</v>
      </c>
    </row>
    <row r="1761" spans="1:13" x14ac:dyDescent="0.35">
      <c r="A1761" t="s">
        <v>3584</v>
      </c>
      <c r="B1761">
        <f t="shared" si="27"/>
        <v>2024</v>
      </c>
      <c r="C1761" s="8">
        <v>45448</v>
      </c>
      <c r="D1761" t="s">
        <v>63</v>
      </c>
      <c r="E1761" t="s">
        <v>1575</v>
      </c>
      <c r="F1761" t="s">
        <v>1806</v>
      </c>
      <c r="G1761" s="4">
        <v>4</v>
      </c>
      <c r="H1761">
        <f>Sales_Fact__2[[#This Row],[Unit_Price]]*Sales_Fact__2[[#This Row],[Quantity]]</f>
        <v>3358.96</v>
      </c>
      <c r="I1761" s="9">
        <v>839.74</v>
      </c>
      <c r="J1761" s="9">
        <f>Sales_Fact__2[[#This Row],[Unit_Price]]*Sales_Fact__2[[#This Row],[Quantity]]</f>
        <v>3358.96</v>
      </c>
      <c r="K1761">
        <v>0.13</v>
      </c>
      <c r="L1761" t="s">
        <v>1825</v>
      </c>
      <c r="M1761" s="9">
        <v>2922.2952</v>
      </c>
    </row>
    <row r="1762" spans="1:13" x14ac:dyDescent="0.35">
      <c r="A1762" t="s">
        <v>3585</v>
      </c>
      <c r="B1762">
        <f t="shared" si="27"/>
        <v>2024</v>
      </c>
      <c r="C1762" s="8">
        <v>45402</v>
      </c>
      <c r="D1762" t="s">
        <v>522</v>
      </c>
      <c r="E1762" t="s">
        <v>1671</v>
      </c>
      <c r="F1762" t="s">
        <v>1800</v>
      </c>
      <c r="G1762" s="4">
        <v>3</v>
      </c>
      <c r="H1762">
        <f>Sales_Fact__2[[#This Row],[Unit_Price]]*Sales_Fact__2[[#This Row],[Quantity]]</f>
        <v>757.89</v>
      </c>
      <c r="I1762" s="9">
        <v>252.63</v>
      </c>
      <c r="J1762" s="9">
        <f>Sales_Fact__2[[#This Row],[Unit_Price]]*Sales_Fact__2[[#This Row],[Quantity]]</f>
        <v>757.89</v>
      </c>
      <c r="K1762">
        <v>0.28000000000000003</v>
      </c>
      <c r="L1762" t="s">
        <v>1823</v>
      </c>
      <c r="M1762" s="9">
        <v>545.68079999999998</v>
      </c>
    </row>
    <row r="1763" spans="1:13" x14ac:dyDescent="0.35">
      <c r="A1763" t="s">
        <v>3586</v>
      </c>
      <c r="B1763">
        <f t="shared" si="27"/>
        <v>2024</v>
      </c>
      <c r="C1763" s="8">
        <v>45581</v>
      </c>
      <c r="D1763" t="s">
        <v>814</v>
      </c>
      <c r="E1763" t="s">
        <v>1705</v>
      </c>
      <c r="F1763" t="s">
        <v>1812</v>
      </c>
      <c r="G1763" s="4">
        <v>2</v>
      </c>
      <c r="H1763">
        <f>Sales_Fact__2[[#This Row],[Unit_Price]]*Sales_Fact__2[[#This Row],[Quantity]]</f>
        <v>121.06</v>
      </c>
      <c r="I1763" s="9">
        <v>60.53</v>
      </c>
      <c r="J1763" s="9">
        <f>Sales_Fact__2[[#This Row],[Unit_Price]]*Sales_Fact__2[[#This Row],[Quantity]]</f>
        <v>121.06</v>
      </c>
      <c r="K1763">
        <v>0.18</v>
      </c>
      <c r="L1763" t="s">
        <v>1823</v>
      </c>
      <c r="M1763" s="9">
        <v>99.269200000000012</v>
      </c>
    </row>
    <row r="1764" spans="1:13" x14ac:dyDescent="0.35">
      <c r="A1764" t="s">
        <v>3587</v>
      </c>
      <c r="B1764">
        <f t="shared" si="27"/>
        <v>2024</v>
      </c>
      <c r="C1764" s="8">
        <v>45610</v>
      </c>
      <c r="D1764" t="s">
        <v>204</v>
      </c>
      <c r="E1764" t="s">
        <v>1715</v>
      </c>
      <c r="F1764" t="s">
        <v>1796</v>
      </c>
      <c r="G1764" s="4">
        <v>4</v>
      </c>
      <c r="H1764">
        <f>Sales_Fact__2[[#This Row],[Unit_Price]]*Sales_Fact__2[[#This Row],[Quantity]]</f>
        <v>1367.8</v>
      </c>
      <c r="I1764" s="9">
        <v>341.95</v>
      </c>
      <c r="J1764" s="9">
        <f>Sales_Fact__2[[#This Row],[Unit_Price]]*Sales_Fact__2[[#This Row],[Quantity]]</f>
        <v>1367.8</v>
      </c>
      <c r="K1764">
        <v>0.25</v>
      </c>
      <c r="L1764" t="s">
        <v>1823</v>
      </c>
      <c r="M1764" s="9">
        <v>1025.8499999999999</v>
      </c>
    </row>
    <row r="1765" spans="1:13" x14ac:dyDescent="0.35">
      <c r="A1765" t="s">
        <v>3588</v>
      </c>
      <c r="B1765">
        <f t="shared" si="27"/>
        <v>2024</v>
      </c>
      <c r="C1765" s="8">
        <v>45438</v>
      </c>
      <c r="D1765" t="s">
        <v>898</v>
      </c>
      <c r="E1765" t="s">
        <v>1591</v>
      </c>
      <c r="F1765" t="s">
        <v>1803</v>
      </c>
      <c r="G1765" s="4">
        <v>4</v>
      </c>
      <c r="H1765">
        <f>Sales_Fact__2[[#This Row],[Unit_Price]]*Sales_Fact__2[[#This Row],[Quantity]]</f>
        <v>1200.48</v>
      </c>
      <c r="I1765" s="9">
        <v>300.12</v>
      </c>
      <c r="J1765" s="9">
        <f>Sales_Fact__2[[#This Row],[Unit_Price]]*Sales_Fact__2[[#This Row],[Quantity]]</f>
        <v>1200.48</v>
      </c>
      <c r="K1765">
        <v>0.05</v>
      </c>
      <c r="L1765" t="s">
        <v>1825</v>
      </c>
      <c r="M1765" s="9">
        <v>1140.4559999999999</v>
      </c>
    </row>
    <row r="1766" spans="1:13" x14ac:dyDescent="0.35">
      <c r="A1766" t="s">
        <v>3589</v>
      </c>
      <c r="B1766">
        <f t="shared" si="27"/>
        <v>2025</v>
      </c>
      <c r="C1766" s="8">
        <v>45705</v>
      </c>
      <c r="D1766" t="s">
        <v>401</v>
      </c>
      <c r="E1766" t="s">
        <v>1603</v>
      </c>
      <c r="F1766" t="s">
        <v>1806</v>
      </c>
      <c r="G1766" s="4">
        <v>2</v>
      </c>
      <c r="H1766">
        <f>Sales_Fact__2[[#This Row],[Unit_Price]]*Sales_Fact__2[[#This Row],[Quantity]]</f>
        <v>578.28</v>
      </c>
      <c r="I1766" s="9">
        <v>289.14</v>
      </c>
      <c r="J1766" s="9">
        <f>Sales_Fact__2[[#This Row],[Unit_Price]]*Sales_Fact__2[[#This Row],[Quantity]]</f>
        <v>578.28</v>
      </c>
      <c r="K1766">
        <v>0.12</v>
      </c>
      <c r="L1766" t="s">
        <v>1828</v>
      </c>
      <c r="M1766" s="9">
        <v>508.88639999999998</v>
      </c>
    </row>
    <row r="1767" spans="1:13" x14ac:dyDescent="0.35">
      <c r="A1767" t="s">
        <v>3590</v>
      </c>
      <c r="B1767">
        <f t="shared" si="27"/>
        <v>2025</v>
      </c>
      <c r="C1767" s="8">
        <v>45695</v>
      </c>
      <c r="D1767" t="s">
        <v>174</v>
      </c>
      <c r="E1767" t="s">
        <v>1597</v>
      </c>
      <c r="F1767" t="s">
        <v>1751</v>
      </c>
      <c r="G1767" s="4">
        <v>2</v>
      </c>
      <c r="H1767">
        <f>Sales_Fact__2[[#This Row],[Unit_Price]]*Sales_Fact__2[[#This Row],[Quantity]]</f>
        <v>1193.68</v>
      </c>
      <c r="I1767" s="9">
        <v>596.84</v>
      </c>
      <c r="J1767" s="9">
        <f>Sales_Fact__2[[#This Row],[Unit_Price]]*Sales_Fact__2[[#This Row],[Quantity]]</f>
        <v>1193.68</v>
      </c>
      <c r="K1767">
        <v>0.01</v>
      </c>
      <c r="L1767" t="s">
        <v>1825</v>
      </c>
      <c r="M1767" s="9">
        <v>1181.7431999999999</v>
      </c>
    </row>
    <row r="1768" spans="1:13" x14ac:dyDescent="0.35">
      <c r="A1768" t="s">
        <v>3591</v>
      </c>
      <c r="B1768">
        <f t="shared" si="27"/>
        <v>2024</v>
      </c>
      <c r="C1768" s="8">
        <v>45571</v>
      </c>
      <c r="D1768" t="s">
        <v>1351</v>
      </c>
      <c r="E1768" t="s">
        <v>1585</v>
      </c>
      <c r="F1768" t="s">
        <v>1781</v>
      </c>
      <c r="G1768" s="4">
        <v>4</v>
      </c>
      <c r="H1768">
        <f>Sales_Fact__2[[#This Row],[Unit_Price]]*Sales_Fact__2[[#This Row],[Quantity]]</f>
        <v>1864.96</v>
      </c>
      <c r="I1768" s="9">
        <v>466.24</v>
      </c>
      <c r="J1768" s="9">
        <f>Sales_Fact__2[[#This Row],[Unit_Price]]*Sales_Fact__2[[#This Row],[Quantity]]</f>
        <v>1864.96</v>
      </c>
      <c r="K1768">
        <v>0.16</v>
      </c>
      <c r="L1768" t="s">
        <v>1823</v>
      </c>
      <c r="M1768" s="9">
        <v>1566.5663999999999</v>
      </c>
    </row>
    <row r="1769" spans="1:13" x14ac:dyDescent="0.35">
      <c r="A1769" t="s">
        <v>3592</v>
      </c>
      <c r="B1769">
        <f t="shared" si="27"/>
        <v>2024</v>
      </c>
      <c r="C1769" s="8">
        <v>45544</v>
      </c>
      <c r="D1769" t="s">
        <v>805</v>
      </c>
      <c r="E1769" t="s">
        <v>1573</v>
      </c>
      <c r="F1769" t="s">
        <v>1803</v>
      </c>
      <c r="G1769" s="4">
        <v>2</v>
      </c>
      <c r="H1769">
        <f>Sales_Fact__2[[#This Row],[Unit_Price]]*Sales_Fact__2[[#This Row],[Quantity]]</f>
        <v>661.18</v>
      </c>
      <c r="I1769" s="9">
        <v>330.59</v>
      </c>
      <c r="J1769" s="9">
        <f>Sales_Fact__2[[#This Row],[Unit_Price]]*Sales_Fact__2[[#This Row],[Quantity]]</f>
        <v>661.18</v>
      </c>
      <c r="K1769">
        <v>0.14000000000000001</v>
      </c>
      <c r="L1769" t="s">
        <v>1823</v>
      </c>
      <c r="M1769" s="9">
        <v>568.61479999999995</v>
      </c>
    </row>
    <row r="1770" spans="1:13" x14ac:dyDescent="0.35">
      <c r="A1770" t="s">
        <v>3593</v>
      </c>
      <c r="B1770">
        <f t="shared" si="27"/>
        <v>2024</v>
      </c>
      <c r="C1770" s="8">
        <v>45654</v>
      </c>
      <c r="D1770" t="s">
        <v>1515</v>
      </c>
      <c r="E1770" t="s">
        <v>1591</v>
      </c>
      <c r="F1770" t="s">
        <v>1775</v>
      </c>
      <c r="G1770" s="4">
        <v>2</v>
      </c>
      <c r="H1770">
        <f>Sales_Fact__2[[#This Row],[Unit_Price]]*Sales_Fact__2[[#This Row],[Quantity]]</f>
        <v>1232.8599999999999</v>
      </c>
      <c r="I1770" s="9">
        <v>616.42999999999995</v>
      </c>
      <c r="J1770" s="9">
        <f>Sales_Fact__2[[#This Row],[Unit_Price]]*Sales_Fact__2[[#This Row],[Quantity]]</f>
        <v>1232.8599999999999</v>
      </c>
      <c r="K1770">
        <v>0.02</v>
      </c>
      <c r="L1770" t="s">
        <v>1828</v>
      </c>
      <c r="M1770" s="9">
        <v>1208.2028</v>
      </c>
    </row>
    <row r="1771" spans="1:13" x14ac:dyDescent="0.35">
      <c r="A1771" t="s">
        <v>3594</v>
      </c>
      <c r="B1771">
        <f t="shared" si="27"/>
        <v>2024</v>
      </c>
      <c r="C1771" s="8">
        <v>45589</v>
      </c>
      <c r="D1771" t="s">
        <v>1253</v>
      </c>
      <c r="E1771" t="s">
        <v>1673</v>
      </c>
      <c r="F1771" t="s">
        <v>1775</v>
      </c>
      <c r="G1771" s="4">
        <v>3</v>
      </c>
      <c r="H1771">
        <f>Sales_Fact__2[[#This Row],[Unit_Price]]*Sales_Fact__2[[#This Row],[Quantity]]</f>
        <v>587.66999999999996</v>
      </c>
      <c r="I1771" s="9">
        <v>195.89</v>
      </c>
      <c r="J1771" s="9">
        <f>Sales_Fact__2[[#This Row],[Unit_Price]]*Sales_Fact__2[[#This Row],[Quantity]]</f>
        <v>587.66999999999996</v>
      </c>
      <c r="K1771">
        <v>0.16</v>
      </c>
      <c r="L1771" t="s">
        <v>1825</v>
      </c>
      <c r="M1771" s="9">
        <v>493.64280000000002</v>
      </c>
    </row>
    <row r="1772" spans="1:13" x14ac:dyDescent="0.35">
      <c r="A1772" t="s">
        <v>3595</v>
      </c>
      <c r="B1772">
        <f t="shared" si="27"/>
        <v>2024</v>
      </c>
      <c r="C1772" s="8">
        <v>45487</v>
      </c>
      <c r="D1772" t="s">
        <v>1076</v>
      </c>
      <c r="E1772" t="s">
        <v>1559</v>
      </c>
      <c r="F1772" t="s">
        <v>1788</v>
      </c>
      <c r="G1772" s="4">
        <v>4</v>
      </c>
      <c r="H1772">
        <f>Sales_Fact__2[[#This Row],[Unit_Price]]*Sales_Fact__2[[#This Row],[Quantity]]</f>
        <v>2459.04</v>
      </c>
      <c r="I1772" s="9">
        <v>614.76</v>
      </c>
      <c r="J1772" s="9">
        <f>Sales_Fact__2[[#This Row],[Unit_Price]]*Sales_Fact__2[[#This Row],[Quantity]]</f>
        <v>2459.04</v>
      </c>
      <c r="K1772">
        <v>0.16</v>
      </c>
      <c r="L1772" t="s">
        <v>1823</v>
      </c>
      <c r="M1772" s="9">
        <v>2065.5936000000002</v>
      </c>
    </row>
    <row r="1773" spans="1:13" x14ac:dyDescent="0.35">
      <c r="A1773" t="s">
        <v>3596</v>
      </c>
      <c r="B1773">
        <f t="shared" si="27"/>
        <v>2024</v>
      </c>
      <c r="C1773" s="8">
        <v>45418</v>
      </c>
      <c r="D1773" t="s">
        <v>1256</v>
      </c>
      <c r="E1773" t="s">
        <v>1705</v>
      </c>
      <c r="F1773" t="s">
        <v>1778</v>
      </c>
      <c r="G1773" s="4">
        <v>1</v>
      </c>
      <c r="H1773">
        <f>Sales_Fact__2[[#This Row],[Unit_Price]]*Sales_Fact__2[[#This Row],[Quantity]]</f>
        <v>224.49</v>
      </c>
      <c r="I1773" s="9">
        <v>224.49</v>
      </c>
      <c r="J1773" s="9">
        <f>Sales_Fact__2[[#This Row],[Unit_Price]]*Sales_Fact__2[[#This Row],[Quantity]]</f>
        <v>224.49</v>
      </c>
      <c r="K1773">
        <v>0.11</v>
      </c>
      <c r="L1773" t="s">
        <v>1825</v>
      </c>
      <c r="M1773" s="9">
        <v>199.7961</v>
      </c>
    </row>
    <row r="1774" spans="1:13" x14ac:dyDescent="0.35">
      <c r="A1774" t="s">
        <v>3597</v>
      </c>
      <c r="B1774">
        <f t="shared" si="27"/>
        <v>2024</v>
      </c>
      <c r="C1774" s="8">
        <v>45338</v>
      </c>
      <c r="D1774" t="s">
        <v>1114</v>
      </c>
      <c r="E1774" t="s">
        <v>1657</v>
      </c>
      <c r="F1774" t="s">
        <v>1793</v>
      </c>
      <c r="G1774" s="4">
        <v>1</v>
      </c>
      <c r="H1774">
        <f>Sales_Fact__2[[#This Row],[Unit_Price]]*Sales_Fact__2[[#This Row],[Quantity]]</f>
        <v>967.76</v>
      </c>
      <c r="I1774" s="9">
        <v>967.76</v>
      </c>
      <c r="J1774" s="9">
        <f>Sales_Fact__2[[#This Row],[Unit_Price]]*Sales_Fact__2[[#This Row],[Quantity]]</f>
        <v>967.76</v>
      </c>
      <c r="K1774">
        <v>0.09</v>
      </c>
      <c r="L1774" t="s">
        <v>1823</v>
      </c>
      <c r="M1774" s="9">
        <v>880.66160000000002</v>
      </c>
    </row>
    <row r="1775" spans="1:13" x14ac:dyDescent="0.35">
      <c r="A1775" t="s">
        <v>3598</v>
      </c>
      <c r="B1775">
        <f t="shared" si="27"/>
        <v>2024</v>
      </c>
      <c r="C1775" s="8">
        <v>45507</v>
      </c>
      <c r="D1775" t="s">
        <v>246</v>
      </c>
      <c r="E1775" t="s">
        <v>1629</v>
      </c>
      <c r="F1775" t="s">
        <v>1812</v>
      </c>
      <c r="G1775" s="4">
        <v>2</v>
      </c>
      <c r="H1775">
        <f>Sales_Fact__2[[#This Row],[Unit_Price]]*Sales_Fact__2[[#This Row],[Quantity]]</f>
        <v>113.04</v>
      </c>
      <c r="I1775" s="9">
        <v>56.52</v>
      </c>
      <c r="J1775" s="9">
        <f>Sales_Fact__2[[#This Row],[Unit_Price]]*Sales_Fact__2[[#This Row],[Quantity]]</f>
        <v>113.04</v>
      </c>
      <c r="K1775">
        <v>0.17</v>
      </c>
      <c r="L1775" t="s">
        <v>1825</v>
      </c>
      <c r="M1775" s="9">
        <v>93.8232</v>
      </c>
    </row>
    <row r="1776" spans="1:13" x14ac:dyDescent="0.35">
      <c r="A1776" t="s">
        <v>3599</v>
      </c>
      <c r="B1776">
        <f t="shared" si="27"/>
        <v>2023</v>
      </c>
      <c r="C1776" s="8">
        <v>45275</v>
      </c>
      <c r="D1776" t="s">
        <v>1506</v>
      </c>
      <c r="E1776" t="s">
        <v>1681</v>
      </c>
      <c r="F1776" t="s">
        <v>1756</v>
      </c>
      <c r="G1776" s="4">
        <v>4</v>
      </c>
      <c r="H1776">
        <f>Sales_Fact__2[[#This Row],[Unit_Price]]*Sales_Fact__2[[#This Row],[Quantity]]</f>
        <v>3687.36</v>
      </c>
      <c r="I1776" s="9">
        <v>921.84</v>
      </c>
      <c r="J1776" s="9">
        <f>Sales_Fact__2[[#This Row],[Unit_Price]]*Sales_Fact__2[[#This Row],[Quantity]]</f>
        <v>3687.36</v>
      </c>
      <c r="K1776">
        <v>0.04</v>
      </c>
      <c r="L1776" t="s">
        <v>1823</v>
      </c>
      <c r="M1776" s="9">
        <v>3539.8656000000001</v>
      </c>
    </row>
    <row r="1777" spans="1:13" x14ac:dyDescent="0.35">
      <c r="A1777" t="s">
        <v>3600</v>
      </c>
      <c r="B1777">
        <f t="shared" si="27"/>
        <v>2024</v>
      </c>
      <c r="C1777" s="8">
        <v>45319</v>
      </c>
      <c r="D1777" t="s">
        <v>1031</v>
      </c>
      <c r="E1777" t="s">
        <v>1719</v>
      </c>
      <c r="F1777" t="s">
        <v>1803</v>
      </c>
      <c r="G1777" s="4">
        <v>3</v>
      </c>
      <c r="H1777">
        <f>Sales_Fact__2[[#This Row],[Unit_Price]]*Sales_Fact__2[[#This Row],[Quantity]]</f>
        <v>2215.41</v>
      </c>
      <c r="I1777" s="9">
        <v>738.47</v>
      </c>
      <c r="J1777" s="9">
        <f>Sales_Fact__2[[#This Row],[Unit_Price]]*Sales_Fact__2[[#This Row],[Quantity]]</f>
        <v>2215.41</v>
      </c>
      <c r="K1777">
        <v>0.28000000000000003</v>
      </c>
      <c r="L1777" t="s">
        <v>1823</v>
      </c>
      <c r="M1777" s="9">
        <v>1595.0952</v>
      </c>
    </row>
    <row r="1778" spans="1:13" x14ac:dyDescent="0.35">
      <c r="A1778" t="s">
        <v>3601</v>
      </c>
      <c r="B1778">
        <f t="shared" si="27"/>
        <v>2024</v>
      </c>
      <c r="C1778" s="8">
        <v>45620</v>
      </c>
      <c r="D1778" t="s">
        <v>1031</v>
      </c>
      <c r="E1778" t="s">
        <v>1554</v>
      </c>
      <c r="F1778" t="s">
        <v>1751</v>
      </c>
      <c r="G1778" s="4">
        <v>4</v>
      </c>
      <c r="H1778">
        <f>Sales_Fact__2[[#This Row],[Unit_Price]]*Sales_Fact__2[[#This Row],[Quantity]]</f>
        <v>1911.32</v>
      </c>
      <c r="I1778" s="9">
        <v>477.83</v>
      </c>
      <c r="J1778" s="9">
        <f>Sales_Fact__2[[#This Row],[Unit_Price]]*Sales_Fact__2[[#This Row],[Quantity]]</f>
        <v>1911.32</v>
      </c>
      <c r="K1778">
        <v>0.05</v>
      </c>
      <c r="L1778" t="s">
        <v>1828</v>
      </c>
      <c r="M1778" s="9">
        <v>1815.7539999999999</v>
      </c>
    </row>
    <row r="1779" spans="1:13" x14ac:dyDescent="0.35">
      <c r="A1779" t="s">
        <v>3602</v>
      </c>
      <c r="B1779">
        <f t="shared" si="27"/>
        <v>2025</v>
      </c>
      <c r="C1779" s="8">
        <v>45831</v>
      </c>
      <c r="D1779" t="s">
        <v>558</v>
      </c>
      <c r="E1779" t="s">
        <v>1631</v>
      </c>
      <c r="F1779" t="s">
        <v>1793</v>
      </c>
      <c r="G1779" s="4">
        <v>3</v>
      </c>
      <c r="H1779">
        <f>Sales_Fact__2[[#This Row],[Unit_Price]]*Sales_Fact__2[[#This Row],[Quantity]]</f>
        <v>1817.4900000000002</v>
      </c>
      <c r="I1779" s="9">
        <v>605.83000000000004</v>
      </c>
      <c r="J1779" s="9">
        <f>Sales_Fact__2[[#This Row],[Unit_Price]]*Sales_Fact__2[[#This Row],[Quantity]]</f>
        <v>1817.4900000000002</v>
      </c>
      <c r="K1779">
        <v>0.28000000000000003</v>
      </c>
      <c r="L1779" t="s">
        <v>1828</v>
      </c>
      <c r="M1779" s="9">
        <v>1308.5927999999999</v>
      </c>
    </row>
    <row r="1780" spans="1:13" x14ac:dyDescent="0.35">
      <c r="A1780" t="s">
        <v>3603</v>
      </c>
      <c r="B1780">
        <f t="shared" si="27"/>
        <v>2024</v>
      </c>
      <c r="C1780" s="8">
        <v>45373</v>
      </c>
      <c r="D1780" t="s">
        <v>246</v>
      </c>
      <c r="E1780" t="s">
        <v>1633</v>
      </c>
      <c r="F1780" t="s">
        <v>1765</v>
      </c>
      <c r="G1780" s="4">
        <v>2</v>
      </c>
      <c r="H1780">
        <f>Sales_Fact__2[[#This Row],[Unit_Price]]*Sales_Fact__2[[#This Row],[Quantity]]</f>
        <v>1042.8800000000001</v>
      </c>
      <c r="I1780" s="9">
        <v>521.44000000000005</v>
      </c>
      <c r="J1780" s="9">
        <f>Sales_Fact__2[[#This Row],[Unit_Price]]*Sales_Fact__2[[#This Row],[Quantity]]</f>
        <v>1042.8800000000001</v>
      </c>
      <c r="K1780">
        <v>0.25</v>
      </c>
      <c r="L1780" t="s">
        <v>1828</v>
      </c>
      <c r="M1780" s="9">
        <v>782.16</v>
      </c>
    </row>
    <row r="1781" spans="1:13" x14ac:dyDescent="0.35">
      <c r="A1781" t="s">
        <v>3604</v>
      </c>
      <c r="B1781">
        <f t="shared" si="27"/>
        <v>2025</v>
      </c>
      <c r="C1781" s="8">
        <v>45863</v>
      </c>
      <c r="D1781" t="s">
        <v>1165</v>
      </c>
      <c r="E1781" t="s">
        <v>1567</v>
      </c>
      <c r="F1781" t="s">
        <v>1778</v>
      </c>
      <c r="G1781" s="4">
        <v>4</v>
      </c>
      <c r="H1781">
        <f>Sales_Fact__2[[#This Row],[Unit_Price]]*Sales_Fact__2[[#This Row],[Quantity]]</f>
        <v>1996.08</v>
      </c>
      <c r="I1781" s="9">
        <v>499.02</v>
      </c>
      <c r="J1781" s="9">
        <f>Sales_Fact__2[[#This Row],[Unit_Price]]*Sales_Fact__2[[#This Row],[Quantity]]</f>
        <v>1996.08</v>
      </c>
      <c r="K1781">
        <v>0.06</v>
      </c>
      <c r="L1781" t="s">
        <v>1823</v>
      </c>
      <c r="M1781" s="9">
        <v>1876.3152</v>
      </c>
    </row>
    <row r="1782" spans="1:13" x14ac:dyDescent="0.35">
      <c r="A1782" t="s">
        <v>3605</v>
      </c>
      <c r="B1782">
        <f t="shared" si="27"/>
        <v>2025</v>
      </c>
      <c r="C1782" s="8">
        <v>45758</v>
      </c>
      <c r="D1782" t="s">
        <v>513</v>
      </c>
      <c r="E1782" t="s">
        <v>1552</v>
      </c>
      <c r="F1782" t="s">
        <v>1809</v>
      </c>
      <c r="G1782" s="4">
        <v>4</v>
      </c>
      <c r="H1782">
        <f>Sales_Fact__2[[#This Row],[Unit_Price]]*Sales_Fact__2[[#This Row],[Quantity]]</f>
        <v>1197.8399999999999</v>
      </c>
      <c r="I1782" s="9">
        <v>299.45999999999998</v>
      </c>
      <c r="J1782" s="9">
        <f>Sales_Fact__2[[#This Row],[Unit_Price]]*Sales_Fact__2[[#This Row],[Quantity]]</f>
        <v>1197.8399999999999</v>
      </c>
      <c r="K1782">
        <v>0.18</v>
      </c>
      <c r="L1782" t="s">
        <v>1828</v>
      </c>
      <c r="M1782" s="9">
        <v>982.22879999999998</v>
      </c>
    </row>
    <row r="1783" spans="1:13" x14ac:dyDescent="0.35">
      <c r="A1783" t="s">
        <v>3606</v>
      </c>
      <c r="B1783">
        <f t="shared" si="27"/>
        <v>2023</v>
      </c>
      <c r="C1783" s="8">
        <v>45285</v>
      </c>
      <c r="D1783" t="s">
        <v>1410</v>
      </c>
      <c r="E1783" t="s">
        <v>1625</v>
      </c>
      <c r="F1783" t="s">
        <v>1751</v>
      </c>
      <c r="G1783" s="4">
        <v>1</v>
      </c>
      <c r="H1783">
        <f>Sales_Fact__2[[#This Row],[Unit_Price]]*Sales_Fact__2[[#This Row],[Quantity]]</f>
        <v>609.29</v>
      </c>
      <c r="I1783" s="9">
        <v>609.29</v>
      </c>
      <c r="J1783" s="9">
        <f>Sales_Fact__2[[#This Row],[Unit_Price]]*Sales_Fact__2[[#This Row],[Quantity]]</f>
        <v>609.29</v>
      </c>
      <c r="K1783">
        <v>0.15</v>
      </c>
      <c r="L1783" t="s">
        <v>1823</v>
      </c>
      <c r="M1783" s="9">
        <v>517.89649999999995</v>
      </c>
    </row>
    <row r="1784" spans="1:13" x14ac:dyDescent="0.35">
      <c r="A1784" t="s">
        <v>3607</v>
      </c>
      <c r="B1784">
        <f t="shared" si="27"/>
        <v>2024</v>
      </c>
      <c r="C1784" s="8">
        <v>45656</v>
      </c>
      <c r="D1784" t="s">
        <v>359</v>
      </c>
      <c r="E1784" t="s">
        <v>1548</v>
      </c>
      <c r="F1784" t="s">
        <v>1781</v>
      </c>
      <c r="G1784" s="4">
        <v>1</v>
      </c>
      <c r="H1784">
        <f>Sales_Fact__2[[#This Row],[Unit_Price]]*Sales_Fact__2[[#This Row],[Quantity]]</f>
        <v>213.74</v>
      </c>
      <c r="I1784" s="9">
        <v>213.74</v>
      </c>
      <c r="J1784" s="9">
        <f>Sales_Fact__2[[#This Row],[Unit_Price]]*Sales_Fact__2[[#This Row],[Quantity]]</f>
        <v>213.74</v>
      </c>
      <c r="K1784">
        <v>7.0000000000000007E-2</v>
      </c>
      <c r="L1784" t="s">
        <v>1828</v>
      </c>
      <c r="M1784" s="9">
        <v>198.7782</v>
      </c>
    </row>
    <row r="1785" spans="1:13" x14ac:dyDescent="0.35">
      <c r="A1785" t="s">
        <v>3608</v>
      </c>
      <c r="B1785">
        <f t="shared" si="27"/>
        <v>2025</v>
      </c>
      <c r="C1785" s="8">
        <v>45718</v>
      </c>
      <c r="D1785" t="s">
        <v>513</v>
      </c>
      <c r="E1785" t="s">
        <v>1657</v>
      </c>
      <c r="F1785" t="s">
        <v>1803</v>
      </c>
      <c r="G1785" s="4">
        <v>4</v>
      </c>
      <c r="H1785">
        <f>Sales_Fact__2[[#This Row],[Unit_Price]]*Sales_Fact__2[[#This Row],[Quantity]]</f>
        <v>2452.6799999999998</v>
      </c>
      <c r="I1785" s="9">
        <v>613.16999999999996</v>
      </c>
      <c r="J1785" s="9">
        <f>Sales_Fact__2[[#This Row],[Unit_Price]]*Sales_Fact__2[[#This Row],[Quantity]]</f>
        <v>2452.6799999999998</v>
      </c>
      <c r="K1785">
        <v>0.26</v>
      </c>
      <c r="L1785" t="s">
        <v>1823</v>
      </c>
      <c r="M1785" s="9">
        <v>1814.9831999999999</v>
      </c>
    </row>
    <row r="1786" spans="1:13" x14ac:dyDescent="0.35">
      <c r="A1786" t="s">
        <v>3609</v>
      </c>
      <c r="B1786">
        <f t="shared" si="27"/>
        <v>2024</v>
      </c>
      <c r="C1786" s="8">
        <v>45293</v>
      </c>
      <c r="D1786" t="s">
        <v>1117</v>
      </c>
      <c r="E1786" t="s">
        <v>1665</v>
      </c>
      <c r="F1786" t="s">
        <v>1791</v>
      </c>
      <c r="G1786" s="4">
        <v>2</v>
      </c>
      <c r="H1786">
        <f>Sales_Fact__2[[#This Row],[Unit_Price]]*Sales_Fact__2[[#This Row],[Quantity]]</f>
        <v>1374.72</v>
      </c>
      <c r="I1786" s="9">
        <v>687.36</v>
      </c>
      <c r="J1786" s="9">
        <f>Sales_Fact__2[[#This Row],[Unit_Price]]*Sales_Fact__2[[#This Row],[Quantity]]</f>
        <v>1374.72</v>
      </c>
      <c r="K1786">
        <v>7.0000000000000007E-2</v>
      </c>
      <c r="L1786" t="s">
        <v>1828</v>
      </c>
      <c r="M1786" s="9">
        <v>1278.4896000000001</v>
      </c>
    </row>
    <row r="1787" spans="1:13" x14ac:dyDescent="0.35">
      <c r="A1787" t="s">
        <v>3610</v>
      </c>
      <c r="B1787">
        <f t="shared" si="27"/>
        <v>2025</v>
      </c>
      <c r="C1787" s="8">
        <v>45915</v>
      </c>
      <c r="D1787" t="s">
        <v>1025</v>
      </c>
      <c r="E1787" t="s">
        <v>1681</v>
      </c>
      <c r="F1787" t="s">
        <v>1796</v>
      </c>
      <c r="G1787" s="4">
        <v>3</v>
      </c>
      <c r="H1787">
        <f>Sales_Fact__2[[#This Row],[Unit_Price]]*Sales_Fact__2[[#This Row],[Quantity]]</f>
        <v>346.17</v>
      </c>
      <c r="I1787" s="9">
        <v>115.39</v>
      </c>
      <c r="J1787" s="9">
        <f>Sales_Fact__2[[#This Row],[Unit_Price]]*Sales_Fact__2[[#This Row],[Quantity]]</f>
        <v>346.17</v>
      </c>
      <c r="K1787">
        <v>0.02</v>
      </c>
      <c r="L1787" t="s">
        <v>1825</v>
      </c>
      <c r="M1787" s="9">
        <v>339.2466</v>
      </c>
    </row>
    <row r="1788" spans="1:13" x14ac:dyDescent="0.35">
      <c r="A1788" t="s">
        <v>3611</v>
      </c>
      <c r="B1788">
        <f t="shared" si="27"/>
        <v>2024</v>
      </c>
      <c r="C1788" s="8">
        <v>45359</v>
      </c>
      <c r="D1788" t="s">
        <v>591</v>
      </c>
      <c r="E1788" t="s">
        <v>1595</v>
      </c>
      <c r="F1788" t="s">
        <v>1793</v>
      </c>
      <c r="G1788" s="4">
        <v>2</v>
      </c>
      <c r="H1788">
        <f>Sales_Fact__2[[#This Row],[Unit_Price]]*Sales_Fact__2[[#This Row],[Quantity]]</f>
        <v>1444.12</v>
      </c>
      <c r="I1788" s="9">
        <v>722.06</v>
      </c>
      <c r="J1788" s="9">
        <f>Sales_Fact__2[[#This Row],[Unit_Price]]*Sales_Fact__2[[#This Row],[Quantity]]</f>
        <v>1444.12</v>
      </c>
      <c r="K1788">
        <v>7.0000000000000007E-2</v>
      </c>
      <c r="L1788" t="s">
        <v>1823</v>
      </c>
      <c r="M1788" s="9">
        <v>1343.0316</v>
      </c>
    </row>
    <row r="1789" spans="1:13" x14ac:dyDescent="0.35">
      <c r="A1789" t="s">
        <v>3612</v>
      </c>
      <c r="B1789">
        <f t="shared" si="27"/>
        <v>2024</v>
      </c>
      <c r="C1789" s="8">
        <v>45652</v>
      </c>
      <c r="D1789" t="s">
        <v>1318</v>
      </c>
      <c r="E1789" t="s">
        <v>1559</v>
      </c>
      <c r="F1789" t="s">
        <v>1800</v>
      </c>
      <c r="G1789" s="4">
        <v>1</v>
      </c>
      <c r="H1789">
        <f>Sales_Fact__2[[#This Row],[Unit_Price]]*Sales_Fact__2[[#This Row],[Quantity]]</f>
        <v>384.57</v>
      </c>
      <c r="I1789" s="9">
        <v>384.57</v>
      </c>
      <c r="J1789" s="9">
        <f>Sales_Fact__2[[#This Row],[Unit_Price]]*Sales_Fact__2[[#This Row],[Quantity]]</f>
        <v>384.57</v>
      </c>
      <c r="K1789">
        <v>0.06</v>
      </c>
      <c r="L1789" t="s">
        <v>1825</v>
      </c>
      <c r="M1789" s="9">
        <v>361.49579999999997</v>
      </c>
    </row>
    <row r="1790" spans="1:13" x14ac:dyDescent="0.35">
      <c r="A1790" t="s">
        <v>3613</v>
      </c>
      <c r="B1790">
        <f t="shared" si="27"/>
        <v>2025</v>
      </c>
      <c r="C1790" s="8">
        <v>45735</v>
      </c>
      <c r="D1790" t="s">
        <v>683</v>
      </c>
      <c r="E1790" t="s">
        <v>1561</v>
      </c>
      <c r="F1790" t="s">
        <v>1796</v>
      </c>
      <c r="G1790" s="4">
        <v>2</v>
      </c>
      <c r="H1790">
        <f>Sales_Fact__2[[#This Row],[Unit_Price]]*Sales_Fact__2[[#This Row],[Quantity]]</f>
        <v>388.18</v>
      </c>
      <c r="I1790" s="9">
        <v>194.09</v>
      </c>
      <c r="J1790" s="9">
        <f>Sales_Fact__2[[#This Row],[Unit_Price]]*Sales_Fact__2[[#This Row],[Quantity]]</f>
        <v>388.18</v>
      </c>
      <c r="K1790">
        <v>0.18</v>
      </c>
      <c r="L1790" t="s">
        <v>1825</v>
      </c>
      <c r="M1790" s="9">
        <v>318.30759999999998</v>
      </c>
    </row>
    <row r="1791" spans="1:13" x14ac:dyDescent="0.35">
      <c r="A1791" t="s">
        <v>3614</v>
      </c>
      <c r="B1791">
        <f t="shared" si="27"/>
        <v>2024</v>
      </c>
      <c r="C1791" s="8">
        <v>45579</v>
      </c>
      <c r="D1791" t="s">
        <v>570</v>
      </c>
      <c r="E1791" t="s">
        <v>1723</v>
      </c>
      <c r="F1791" t="s">
        <v>1765</v>
      </c>
      <c r="G1791" s="4">
        <v>2</v>
      </c>
      <c r="H1791">
        <f>Sales_Fact__2[[#This Row],[Unit_Price]]*Sales_Fact__2[[#This Row],[Quantity]]</f>
        <v>807.82</v>
      </c>
      <c r="I1791" s="9">
        <v>403.91</v>
      </c>
      <c r="J1791" s="9">
        <f>Sales_Fact__2[[#This Row],[Unit_Price]]*Sales_Fact__2[[#This Row],[Quantity]]</f>
        <v>807.82</v>
      </c>
      <c r="K1791">
        <v>7.0000000000000007E-2</v>
      </c>
      <c r="L1791" t="s">
        <v>1823</v>
      </c>
      <c r="M1791" s="9">
        <v>751.27260000000001</v>
      </c>
    </row>
    <row r="1792" spans="1:13" x14ac:dyDescent="0.35">
      <c r="A1792" t="s">
        <v>3615</v>
      </c>
      <c r="B1792">
        <f t="shared" si="27"/>
        <v>2025</v>
      </c>
      <c r="C1792" s="8">
        <v>45721</v>
      </c>
      <c r="D1792" t="s">
        <v>277</v>
      </c>
      <c r="E1792" t="s">
        <v>1581</v>
      </c>
      <c r="F1792" t="s">
        <v>1798</v>
      </c>
      <c r="G1792" s="4">
        <v>1</v>
      </c>
      <c r="H1792">
        <f>Sales_Fact__2[[#This Row],[Unit_Price]]*Sales_Fact__2[[#This Row],[Quantity]]</f>
        <v>878.69</v>
      </c>
      <c r="I1792" s="9">
        <v>878.69</v>
      </c>
      <c r="J1792" s="9">
        <f>Sales_Fact__2[[#This Row],[Unit_Price]]*Sales_Fact__2[[#This Row],[Quantity]]</f>
        <v>878.69</v>
      </c>
      <c r="K1792">
        <v>0.3</v>
      </c>
      <c r="L1792" t="s">
        <v>1825</v>
      </c>
      <c r="M1792" s="9">
        <v>615.08299999999997</v>
      </c>
    </row>
    <row r="1793" spans="1:13" x14ac:dyDescent="0.35">
      <c r="A1793" t="s">
        <v>3616</v>
      </c>
      <c r="B1793">
        <f t="shared" si="27"/>
        <v>2024</v>
      </c>
      <c r="C1793" s="8">
        <v>45446</v>
      </c>
      <c r="D1793" t="s">
        <v>1189</v>
      </c>
      <c r="E1793" t="s">
        <v>1613</v>
      </c>
      <c r="F1793" t="s">
        <v>1800</v>
      </c>
      <c r="G1793" s="4">
        <v>1</v>
      </c>
      <c r="H1793">
        <f>Sales_Fact__2[[#This Row],[Unit_Price]]*Sales_Fact__2[[#This Row],[Quantity]]</f>
        <v>161.16999999999999</v>
      </c>
      <c r="I1793" s="9">
        <v>161.16999999999999</v>
      </c>
      <c r="J1793" s="9">
        <f>Sales_Fact__2[[#This Row],[Unit_Price]]*Sales_Fact__2[[#This Row],[Quantity]]</f>
        <v>161.16999999999999</v>
      </c>
      <c r="K1793">
        <v>0.05</v>
      </c>
      <c r="L1793" t="s">
        <v>1823</v>
      </c>
      <c r="M1793" s="9">
        <v>153.11150000000001</v>
      </c>
    </row>
    <row r="1794" spans="1:13" x14ac:dyDescent="0.35">
      <c r="A1794" t="s">
        <v>3617</v>
      </c>
      <c r="B1794">
        <f t="shared" ref="B1794:B1857" si="28">YEAR(C1794)</f>
        <v>2024</v>
      </c>
      <c r="C1794" s="8">
        <v>45387</v>
      </c>
      <c r="D1794" t="s">
        <v>695</v>
      </c>
      <c r="E1794" t="s">
        <v>1693</v>
      </c>
      <c r="F1794" t="s">
        <v>1798</v>
      </c>
      <c r="G1794" s="4">
        <v>2</v>
      </c>
      <c r="H1794">
        <f>Sales_Fact__2[[#This Row],[Unit_Price]]*Sales_Fact__2[[#This Row],[Quantity]]</f>
        <v>1440.3</v>
      </c>
      <c r="I1794" s="9">
        <v>720.15</v>
      </c>
      <c r="J1794" s="9">
        <f>Sales_Fact__2[[#This Row],[Unit_Price]]*Sales_Fact__2[[#This Row],[Quantity]]</f>
        <v>1440.3</v>
      </c>
      <c r="K1794">
        <v>0.22</v>
      </c>
      <c r="L1794" t="s">
        <v>1828</v>
      </c>
      <c r="M1794" s="9">
        <v>1123.434</v>
      </c>
    </row>
    <row r="1795" spans="1:13" x14ac:dyDescent="0.35">
      <c r="A1795" t="s">
        <v>3618</v>
      </c>
      <c r="B1795">
        <f t="shared" si="28"/>
        <v>2023</v>
      </c>
      <c r="C1795" s="8">
        <v>45222</v>
      </c>
      <c r="D1795" t="s">
        <v>1088</v>
      </c>
      <c r="E1795" t="s">
        <v>1599</v>
      </c>
      <c r="F1795" t="s">
        <v>1781</v>
      </c>
      <c r="G1795" s="4">
        <v>1</v>
      </c>
      <c r="H1795">
        <f>Sales_Fact__2[[#This Row],[Unit_Price]]*Sales_Fact__2[[#This Row],[Quantity]]</f>
        <v>361.8</v>
      </c>
      <c r="I1795" s="9">
        <v>361.8</v>
      </c>
      <c r="J1795" s="9">
        <f>Sales_Fact__2[[#This Row],[Unit_Price]]*Sales_Fact__2[[#This Row],[Quantity]]</f>
        <v>361.8</v>
      </c>
      <c r="K1795">
        <v>0.02</v>
      </c>
      <c r="L1795" t="s">
        <v>1828</v>
      </c>
      <c r="M1795" s="9">
        <v>354.56400000000002</v>
      </c>
    </row>
    <row r="1796" spans="1:13" x14ac:dyDescent="0.35">
      <c r="A1796" t="s">
        <v>3619</v>
      </c>
      <c r="B1796">
        <f t="shared" si="28"/>
        <v>2024</v>
      </c>
      <c r="C1796" s="8">
        <v>45402</v>
      </c>
      <c r="D1796" t="s">
        <v>739</v>
      </c>
      <c r="E1796" t="s">
        <v>1737</v>
      </c>
      <c r="F1796" t="s">
        <v>1775</v>
      </c>
      <c r="G1796" s="4">
        <v>1</v>
      </c>
      <c r="H1796">
        <f>Sales_Fact__2[[#This Row],[Unit_Price]]*Sales_Fact__2[[#This Row],[Quantity]]</f>
        <v>779.84</v>
      </c>
      <c r="I1796" s="9">
        <v>779.84</v>
      </c>
      <c r="J1796" s="9">
        <f>Sales_Fact__2[[#This Row],[Unit_Price]]*Sales_Fact__2[[#This Row],[Quantity]]</f>
        <v>779.84</v>
      </c>
      <c r="K1796">
        <v>0.28999999999999998</v>
      </c>
      <c r="L1796" t="s">
        <v>1825</v>
      </c>
      <c r="M1796" s="9">
        <v>553.68640000000005</v>
      </c>
    </row>
    <row r="1797" spans="1:13" x14ac:dyDescent="0.35">
      <c r="A1797" t="s">
        <v>3620</v>
      </c>
      <c r="B1797">
        <f t="shared" si="28"/>
        <v>2024</v>
      </c>
      <c r="C1797" s="8">
        <v>45455</v>
      </c>
      <c r="D1797" t="s">
        <v>27</v>
      </c>
      <c r="E1797" t="s">
        <v>1739</v>
      </c>
      <c r="F1797" t="s">
        <v>1768</v>
      </c>
      <c r="G1797" s="4">
        <v>2</v>
      </c>
      <c r="H1797">
        <f>Sales_Fact__2[[#This Row],[Unit_Price]]*Sales_Fact__2[[#This Row],[Quantity]]</f>
        <v>1299.78</v>
      </c>
      <c r="I1797" s="9">
        <v>649.89</v>
      </c>
      <c r="J1797" s="9">
        <f>Sales_Fact__2[[#This Row],[Unit_Price]]*Sales_Fact__2[[#This Row],[Quantity]]</f>
        <v>1299.78</v>
      </c>
      <c r="K1797">
        <v>0.17</v>
      </c>
      <c r="L1797" t="s">
        <v>1828</v>
      </c>
      <c r="M1797" s="9">
        <v>1078.8173999999999</v>
      </c>
    </row>
    <row r="1798" spans="1:13" x14ac:dyDescent="0.35">
      <c r="A1798" t="s">
        <v>3621</v>
      </c>
      <c r="B1798">
        <f t="shared" si="28"/>
        <v>2025</v>
      </c>
      <c r="C1798" s="8">
        <v>45877</v>
      </c>
      <c r="D1798" t="s">
        <v>665</v>
      </c>
      <c r="E1798" t="s">
        <v>1653</v>
      </c>
      <c r="F1798" t="s">
        <v>1775</v>
      </c>
      <c r="G1798" s="4">
        <v>1</v>
      </c>
      <c r="H1798">
        <f>Sales_Fact__2[[#This Row],[Unit_Price]]*Sales_Fact__2[[#This Row],[Quantity]]</f>
        <v>952.73</v>
      </c>
      <c r="I1798" s="9">
        <v>952.73</v>
      </c>
      <c r="J1798" s="9">
        <f>Sales_Fact__2[[#This Row],[Unit_Price]]*Sales_Fact__2[[#This Row],[Quantity]]</f>
        <v>952.73</v>
      </c>
      <c r="K1798">
        <v>0.17</v>
      </c>
      <c r="L1798" t="s">
        <v>1823</v>
      </c>
      <c r="M1798" s="9">
        <v>790.76589999999999</v>
      </c>
    </row>
    <row r="1799" spans="1:13" x14ac:dyDescent="0.35">
      <c r="A1799" t="s">
        <v>3622</v>
      </c>
      <c r="B1799">
        <f t="shared" si="28"/>
        <v>2025</v>
      </c>
      <c r="C1799" s="8">
        <v>45875</v>
      </c>
      <c r="D1799" t="s">
        <v>303</v>
      </c>
      <c r="E1799" t="s">
        <v>1745</v>
      </c>
      <c r="F1799" t="s">
        <v>1803</v>
      </c>
      <c r="G1799" s="4">
        <v>4</v>
      </c>
      <c r="H1799">
        <f>Sales_Fact__2[[#This Row],[Unit_Price]]*Sales_Fact__2[[#This Row],[Quantity]]</f>
        <v>3283.12</v>
      </c>
      <c r="I1799" s="9">
        <v>820.78</v>
      </c>
      <c r="J1799" s="9">
        <f>Sales_Fact__2[[#This Row],[Unit_Price]]*Sales_Fact__2[[#This Row],[Quantity]]</f>
        <v>3283.12</v>
      </c>
      <c r="K1799">
        <v>0.25</v>
      </c>
      <c r="L1799" t="s">
        <v>1823</v>
      </c>
      <c r="M1799" s="9">
        <v>2462.34</v>
      </c>
    </row>
    <row r="1800" spans="1:13" x14ac:dyDescent="0.35">
      <c r="A1800" t="s">
        <v>3623</v>
      </c>
      <c r="B1800">
        <f t="shared" si="28"/>
        <v>2024</v>
      </c>
      <c r="C1800" s="8">
        <v>45592</v>
      </c>
      <c r="D1800" t="s">
        <v>1073</v>
      </c>
      <c r="E1800" t="s">
        <v>1623</v>
      </c>
      <c r="F1800" t="s">
        <v>1765</v>
      </c>
      <c r="G1800" s="4">
        <v>4</v>
      </c>
      <c r="H1800">
        <f>Sales_Fact__2[[#This Row],[Unit_Price]]*Sales_Fact__2[[#This Row],[Quantity]]</f>
        <v>990.2</v>
      </c>
      <c r="I1800" s="9">
        <v>247.55</v>
      </c>
      <c r="J1800" s="9">
        <f>Sales_Fact__2[[#This Row],[Unit_Price]]*Sales_Fact__2[[#This Row],[Quantity]]</f>
        <v>990.2</v>
      </c>
      <c r="K1800">
        <v>0.05</v>
      </c>
      <c r="L1800" t="s">
        <v>1823</v>
      </c>
      <c r="M1800" s="9">
        <v>940.69</v>
      </c>
    </row>
    <row r="1801" spans="1:13" x14ac:dyDescent="0.35">
      <c r="A1801" t="s">
        <v>3624</v>
      </c>
      <c r="B1801">
        <f t="shared" si="28"/>
        <v>2024</v>
      </c>
      <c r="C1801" s="8">
        <v>45369</v>
      </c>
      <c r="D1801" t="s">
        <v>731</v>
      </c>
      <c r="E1801" t="s">
        <v>1745</v>
      </c>
      <c r="F1801" t="s">
        <v>1781</v>
      </c>
      <c r="G1801" s="4">
        <v>3</v>
      </c>
      <c r="H1801">
        <f>Sales_Fact__2[[#This Row],[Unit_Price]]*Sales_Fact__2[[#This Row],[Quantity]]</f>
        <v>1684.3200000000002</v>
      </c>
      <c r="I1801" s="9">
        <v>561.44000000000005</v>
      </c>
      <c r="J1801" s="9">
        <f>Sales_Fact__2[[#This Row],[Unit_Price]]*Sales_Fact__2[[#This Row],[Quantity]]</f>
        <v>1684.3200000000002</v>
      </c>
      <c r="K1801">
        <v>0.2</v>
      </c>
      <c r="L1801" t="s">
        <v>1828</v>
      </c>
      <c r="M1801" s="9">
        <v>1347.4559999999999</v>
      </c>
    </row>
    <row r="1802" spans="1:13" x14ac:dyDescent="0.35">
      <c r="A1802" t="s">
        <v>3625</v>
      </c>
      <c r="B1802">
        <f t="shared" si="28"/>
        <v>2023</v>
      </c>
      <c r="C1802" s="8">
        <v>45249</v>
      </c>
      <c r="D1802" t="s">
        <v>892</v>
      </c>
      <c r="E1802" t="s">
        <v>1691</v>
      </c>
      <c r="F1802" t="s">
        <v>1781</v>
      </c>
      <c r="G1802" s="4">
        <v>4</v>
      </c>
      <c r="H1802">
        <f>Sales_Fact__2[[#This Row],[Unit_Price]]*Sales_Fact__2[[#This Row],[Quantity]]</f>
        <v>857.48</v>
      </c>
      <c r="I1802" s="9">
        <v>214.37</v>
      </c>
      <c r="J1802" s="9">
        <f>Sales_Fact__2[[#This Row],[Unit_Price]]*Sales_Fact__2[[#This Row],[Quantity]]</f>
        <v>857.48</v>
      </c>
      <c r="K1802">
        <v>0.11</v>
      </c>
      <c r="L1802" t="s">
        <v>1828</v>
      </c>
      <c r="M1802" s="9">
        <v>763.15719999999999</v>
      </c>
    </row>
    <row r="1803" spans="1:13" x14ac:dyDescent="0.35">
      <c r="A1803" t="s">
        <v>3626</v>
      </c>
      <c r="B1803">
        <f t="shared" si="28"/>
        <v>2025</v>
      </c>
      <c r="C1803" s="8">
        <v>45741</v>
      </c>
      <c r="D1803" t="s">
        <v>1294</v>
      </c>
      <c r="E1803" t="s">
        <v>1581</v>
      </c>
      <c r="F1803" t="s">
        <v>1803</v>
      </c>
      <c r="G1803" s="4">
        <v>3</v>
      </c>
      <c r="H1803">
        <f>Sales_Fact__2[[#This Row],[Unit_Price]]*Sales_Fact__2[[#This Row],[Quantity]]</f>
        <v>371.21999999999997</v>
      </c>
      <c r="I1803" s="9">
        <v>123.74</v>
      </c>
      <c r="J1803" s="9">
        <f>Sales_Fact__2[[#This Row],[Unit_Price]]*Sales_Fact__2[[#This Row],[Quantity]]</f>
        <v>371.21999999999997</v>
      </c>
      <c r="K1803">
        <v>0.23</v>
      </c>
      <c r="L1803" t="s">
        <v>1825</v>
      </c>
      <c r="M1803" s="9">
        <v>285.83940000000001</v>
      </c>
    </row>
    <row r="1804" spans="1:13" x14ac:dyDescent="0.35">
      <c r="A1804" t="s">
        <v>3627</v>
      </c>
      <c r="B1804">
        <f t="shared" si="28"/>
        <v>2024</v>
      </c>
      <c r="C1804" s="8">
        <v>45427</v>
      </c>
      <c r="D1804" t="s">
        <v>63</v>
      </c>
      <c r="E1804" t="s">
        <v>1681</v>
      </c>
      <c r="F1804" t="s">
        <v>1791</v>
      </c>
      <c r="G1804" s="4">
        <v>4</v>
      </c>
      <c r="H1804">
        <f>Sales_Fact__2[[#This Row],[Unit_Price]]*Sales_Fact__2[[#This Row],[Quantity]]</f>
        <v>2582.84</v>
      </c>
      <c r="I1804" s="9">
        <v>645.71</v>
      </c>
      <c r="J1804" s="9">
        <f>Sales_Fact__2[[#This Row],[Unit_Price]]*Sales_Fact__2[[#This Row],[Quantity]]</f>
        <v>2582.84</v>
      </c>
      <c r="K1804">
        <v>0.1</v>
      </c>
      <c r="L1804" t="s">
        <v>1825</v>
      </c>
      <c r="M1804" s="9">
        <v>2324.556</v>
      </c>
    </row>
    <row r="1805" spans="1:13" x14ac:dyDescent="0.35">
      <c r="A1805" t="s">
        <v>3628</v>
      </c>
      <c r="B1805">
        <f t="shared" si="28"/>
        <v>2025</v>
      </c>
      <c r="C1805" s="8">
        <v>45736</v>
      </c>
      <c r="D1805" t="s">
        <v>134</v>
      </c>
      <c r="E1805" t="s">
        <v>1589</v>
      </c>
      <c r="F1805" t="s">
        <v>1793</v>
      </c>
      <c r="G1805" s="4">
        <v>3</v>
      </c>
      <c r="H1805">
        <f>Sales_Fact__2[[#This Row],[Unit_Price]]*Sales_Fact__2[[#This Row],[Quantity]]</f>
        <v>1761.3600000000001</v>
      </c>
      <c r="I1805" s="9">
        <v>587.12</v>
      </c>
      <c r="J1805" s="9">
        <f>Sales_Fact__2[[#This Row],[Unit_Price]]*Sales_Fact__2[[#This Row],[Quantity]]</f>
        <v>1761.3600000000001</v>
      </c>
      <c r="K1805">
        <v>0.3</v>
      </c>
      <c r="L1805" t="s">
        <v>1823</v>
      </c>
      <c r="M1805" s="9">
        <v>1232.952</v>
      </c>
    </row>
    <row r="1806" spans="1:13" x14ac:dyDescent="0.35">
      <c r="A1806" t="s">
        <v>3629</v>
      </c>
      <c r="B1806">
        <f t="shared" si="28"/>
        <v>2025</v>
      </c>
      <c r="C1806" s="8">
        <v>45941</v>
      </c>
      <c r="D1806" t="s">
        <v>772</v>
      </c>
      <c r="E1806" t="s">
        <v>1597</v>
      </c>
      <c r="F1806" t="s">
        <v>1809</v>
      </c>
      <c r="G1806" s="4">
        <v>1</v>
      </c>
      <c r="H1806">
        <f>Sales_Fact__2[[#This Row],[Unit_Price]]*Sales_Fact__2[[#This Row],[Quantity]]</f>
        <v>401.18</v>
      </c>
      <c r="I1806" s="9">
        <v>401.18</v>
      </c>
      <c r="J1806" s="9">
        <f>Sales_Fact__2[[#This Row],[Unit_Price]]*Sales_Fact__2[[#This Row],[Quantity]]</f>
        <v>401.18</v>
      </c>
      <c r="K1806">
        <v>0.15</v>
      </c>
      <c r="L1806" t="s">
        <v>1828</v>
      </c>
      <c r="M1806" s="9">
        <v>341.00299999999999</v>
      </c>
    </row>
    <row r="1807" spans="1:13" x14ac:dyDescent="0.35">
      <c r="A1807" t="s">
        <v>3630</v>
      </c>
      <c r="B1807">
        <f t="shared" si="28"/>
        <v>2024</v>
      </c>
      <c r="C1807" s="8">
        <v>45486</v>
      </c>
      <c r="D1807" t="s">
        <v>1144</v>
      </c>
      <c r="E1807" t="s">
        <v>1663</v>
      </c>
      <c r="F1807" t="s">
        <v>1809</v>
      </c>
      <c r="G1807" s="4">
        <v>3</v>
      </c>
      <c r="H1807">
        <f>Sales_Fact__2[[#This Row],[Unit_Price]]*Sales_Fact__2[[#This Row],[Quantity]]</f>
        <v>1974.9900000000002</v>
      </c>
      <c r="I1807" s="9">
        <v>658.33</v>
      </c>
      <c r="J1807" s="9">
        <f>Sales_Fact__2[[#This Row],[Unit_Price]]*Sales_Fact__2[[#This Row],[Quantity]]</f>
        <v>1974.9900000000002</v>
      </c>
      <c r="K1807">
        <v>0.12</v>
      </c>
      <c r="L1807" t="s">
        <v>1828</v>
      </c>
      <c r="M1807" s="9">
        <v>1737.9911999999999</v>
      </c>
    </row>
    <row r="1808" spans="1:13" x14ac:dyDescent="0.35">
      <c r="A1808" t="s">
        <v>3631</v>
      </c>
      <c r="B1808">
        <f t="shared" si="28"/>
        <v>2024</v>
      </c>
      <c r="C1808" s="8">
        <v>45474</v>
      </c>
      <c r="D1808" t="s">
        <v>656</v>
      </c>
      <c r="E1808" t="s">
        <v>1645</v>
      </c>
      <c r="F1808" t="s">
        <v>1791</v>
      </c>
      <c r="G1808" s="4">
        <v>4</v>
      </c>
      <c r="H1808">
        <f>Sales_Fact__2[[#This Row],[Unit_Price]]*Sales_Fact__2[[#This Row],[Quantity]]</f>
        <v>1801.2</v>
      </c>
      <c r="I1808" s="9">
        <v>450.3</v>
      </c>
      <c r="J1808" s="9">
        <f>Sales_Fact__2[[#This Row],[Unit_Price]]*Sales_Fact__2[[#This Row],[Quantity]]</f>
        <v>1801.2</v>
      </c>
      <c r="K1808">
        <v>0.02</v>
      </c>
      <c r="L1808" t="s">
        <v>1823</v>
      </c>
      <c r="M1808" s="9">
        <v>1765.1759999999999</v>
      </c>
    </row>
    <row r="1809" spans="1:13" x14ac:dyDescent="0.35">
      <c r="A1809" t="s">
        <v>3632</v>
      </c>
      <c r="B1809">
        <f t="shared" si="28"/>
        <v>2025</v>
      </c>
      <c r="C1809" s="8">
        <v>45757</v>
      </c>
      <c r="D1809" t="s">
        <v>489</v>
      </c>
      <c r="E1809" t="s">
        <v>1735</v>
      </c>
      <c r="F1809" t="s">
        <v>1788</v>
      </c>
      <c r="G1809" s="4">
        <v>4</v>
      </c>
      <c r="H1809">
        <f>Sales_Fact__2[[#This Row],[Unit_Price]]*Sales_Fact__2[[#This Row],[Quantity]]</f>
        <v>134.52000000000001</v>
      </c>
      <c r="I1809" s="9">
        <v>33.630000000000003</v>
      </c>
      <c r="J1809" s="9">
        <f>Sales_Fact__2[[#This Row],[Unit_Price]]*Sales_Fact__2[[#This Row],[Quantity]]</f>
        <v>134.52000000000001</v>
      </c>
      <c r="K1809">
        <v>0.05</v>
      </c>
      <c r="L1809" t="s">
        <v>1823</v>
      </c>
      <c r="M1809" s="9">
        <v>127.794</v>
      </c>
    </row>
    <row r="1810" spans="1:13" x14ac:dyDescent="0.35">
      <c r="A1810" t="s">
        <v>3633</v>
      </c>
      <c r="B1810">
        <f t="shared" si="28"/>
        <v>2024</v>
      </c>
      <c r="C1810" s="8">
        <v>45475</v>
      </c>
      <c r="D1810" t="s">
        <v>141</v>
      </c>
      <c r="E1810" t="s">
        <v>1579</v>
      </c>
      <c r="F1810" t="s">
        <v>1751</v>
      </c>
      <c r="G1810" s="4">
        <v>3</v>
      </c>
      <c r="H1810">
        <f>Sales_Fact__2[[#This Row],[Unit_Price]]*Sales_Fact__2[[#This Row],[Quantity]]</f>
        <v>506.66999999999996</v>
      </c>
      <c r="I1810" s="9">
        <v>168.89</v>
      </c>
      <c r="J1810" s="9">
        <f>Sales_Fact__2[[#This Row],[Unit_Price]]*Sales_Fact__2[[#This Row],[Quantity]]</f>
        <v>506.66999999999996</v>
      </c>
      <c r="K1810">
        <v>0.03</v>
      </c>
      <c r="L1810" t="s">
        <v>1828</v>
      </c>
      <c r="M1810" s="9">
        <v>491.46989999999983</v>
      </c>
    </row>
    <row r="1811" spans="1:13" x14ac:dyDescent="0.35">
      <c r="A1811" t="s">
        <v>3634</v>
      </c>
      <c r="B1811">
        <f t="shared" si="28"/>
        <v>2024</v>
      </c>
      <c r="C1811" s="8">
        <v>45546</v>
      </c>
      <c r="D1811" t="s">
        <v>340</v>
      </c>
      <c r="E1811" t="s">
        <v>1667</v>
      </c>
      <c r="F1811" t="s">
        <v>1791</v>
      </c>
      <c r="G1811" s="4">
        <v>1</v>
      </c>
      <c r="H1811">
        <f>Sales_Fact__2[[#This Row],[Unit_Price]]*Sales_Fact__2[[#This Row],[Quantity]]</f>
        <v>141.85</v>
      </c>
      <c r="I1811" s="9">
        <v>141.85</v>
      </c>
      <c r="J1811" s="9">
        <f>Sales_Fact__2[[#This Row],[Unit_Price]]*Sales_Fact__2[[#This Row],[Quantity]]</f>
        <v>141.85</v>
      </c>
      <c r="K1811">
        <v>0.06</v>
      </c>
      <c r="L1811" t="s">
        <v>1825</v>
      </c>
      <c r="M1811" s="9">
        <v>133.339</v>
      </c>
    </row>
    <row r="1812" spans="1:13" x14ac:dyDescent="0.35">
      <c r="A1812" t="s">
        <v>3635</v>
      </c>
      <c r="B1812">
        <f t="shared" si="28"/>
        <v>2024</v>
      </c>
      <c r="C1812" s="8">
        <v>45520</v>
      </c>
      <c r="D1812" t="s">
        <v>965</v>
      </c>
      <c r="E1812" t="s">
        <v>1617</v>
      </c>
      <c r="F1812" t="s">
        <v>1778</v>
      </c>
      <c r="G1812" s="4">
        <v>1</v>
      </c>
      <c r="H1812">
        <f>Sales_Fact__2[[#This Row],[Unit_Price]]*Sales_Fact__2[[#This Row],[Quantity]]</f>
        <v>617.4</v>
      </c>
      <c r="I1812" s="9">
        <v>617.4</v>
      </c>
      <c r="J1812" s="9">
        <f>Sales_Fact__2[[#This Row],[Unit_Price]]*Sales_Fact__2[[#This Row],[Quantity]]</f>
        <v>617.4</v>
      </c>
      <c r="K1812">
        <v>0.21</v>
      </c>
      <c r="L1812" t="s">
        <v>1823</v>
      </c>
      <c r="M1812" s="9">
        <v>487.74599999999998</v>
      </c>
    </row>
    <row r="1813" spans="1:13" x14ac:dyDescent="0.35">
      <c r="A1813" t="s">
        <v>3636</v>
      </c>
      <c r="B1813">
        <f t="shared" si="28"/>
        <v>2024</v>
      </c>
      <c r="C1813" s="8">
        <v>45534</v>
      </c>
      <c r="D1813" t="s">
        <v>495</v>
      </c>
      <c r="E1813" t="s">
        <v>1653</v>
      </c>
      <c r="F1813" t="s">
        <v>1756</v>
      </c>
      <c r="G1813" s="4">
        <v>3</v>
      </c>
      <c r="H1813">
        <f>Sales_Fact__2[[#This Row],[Unit_Price]]*Sales_Fact__2[[#This Row],[Quantity]]</f>
        <v>2524.41</v>
      </c>
      <c r="I1813" s="9">
        <v>841.47</v>
      </c>
      <c r="J1813" s="9">
        <f>Sales_Fact__2[[#This Row],[Unit_Price]]*Sales_Fact__2[[#This Row],[Quantity]]</f>
        <v>2524.41</v>
      </c>
      <c r="K1813">
        <v>0.15</v>
      </c>
      <c r="L1813" t="s">
        <v>1828</v>
      </c>
      <c r="M1813" s="9">
        <v>2145.7485000000001</v>
      </c>
    </row>
    <row r="1814" spans="1:13" x14ac:dyDescent="0.35">
      <c r="A1814" t="s">
        <v>3637</v>
      </c>
      <c r="B1814">
        <f t="shared" si="28"/>
        <v>2024</v>
      </c>
      <c r="C1814" s="8">
        <v>45334</v>
      </c>
      <c r="D1814" t="s">
        <v>220</v>
      </c>
      <c r="E1814" t="s">
        <v>1589</v>
      </c>
      <c r="F1814" t="s">
        <v>1796</v>
      </c>
      <c r="G1814" s="4">
        <v>2</v>
      </c>
      <c r="H1814">
        <f>Sales_Fact__2[[#This Row],[Unit_Price]]*Sales_Fact__2[[#This Row],[Quantity]]</f>
        <v>1920.82</v>
      </c>
      <c r="I1814" s="9">
        <v>960.41</v>
      </c>
      <c r="J1814" s="9">
        <f>Sales_Fact__2[[#This Row],[Unit_Price]]*Sales_Fact__2[[#This Row],[Quantity]]</f>
        <v>1920.82</v>
      </c>
      <c r="K1814">
        <v>0.18</v>
      </c>
      <c r="L1814" t="s">
        <v>1823</v>
      </c>
      <c r="M1814" s="9">
        <v>1575.0724</v>
      </c>
    </row>
    <row r="1815" spans="1:13" x14ac:dyDescent="0.35">
      <c r="A1815" t="s">
        <v>3638</v>
      </c>
      <c r="B1815">
        <f t="shared" si="28"/>
        <v>2023</v>
      </c>
      <c r="C1815" s="8">
        <v>45289</v>
      </c>
      <c r="D1815" t="s">
        <v>1394</v>
      </c>
      <c r="E1815" t="s">
        <v>1697</v>
      </c>
      <c r="F1815" t="s">
        <v>1809</v>
      </c>
      <c r="G1815" s="4">
        <v>3</v>
      </c>
      <c r="H1815">
        <f>Sales_Fact__2[[#This Row],[Unit_Price]]*Sales_Fact__2[[#This Row],[Quantity]]</f>
        <v>2151.66</v>
      </c>
      <c r="I1815" s="9">
        <v>717.22</v>
      </c>
      <c r="J1815" s="9">
        <f>Sales_Fact__2[[#This Row],[Unit_Price]]*Sales_Fact__2[[#This Row],[Quantity]]</f>
        <v>2151.66</v>
      </c>
      <c r="K1815">
        <v>0.24</v>
      </c>
      <c r="L1815" t="s">
        <v>1825</v>
      </c>
      <c r="M1815" s="9">
        <v>1635.2616</v>
      </c>
    </row>
    <row r="1816" spans="1:13" x14ac:dyDescent="0.35">
      <c r="A1816" t="s">
        <v>3639</v>
      </c>
      <c r="B1816">
        <f t="shared" si="28"/>
        <v>2025</v>
      </c>
      <c r="C1816" s="8">
        <v>45832</v>
      </c>
      <c r="D1816" t="s">
        <v>401</v>
      </c>
      <c r="E1816" t="s">
        <v>1571</v>
      </c>
      <c r="F1816" t="s">
        <v>1751</v>
      </c>
      <c r="G1816" s="4">
        <v>1</v>
      </c>
      <c r="H1816">
        <f>Sales_Fact__2[[#This Row],[Unit_Price]]*Sales_Fact__2[[#This Row],[Quantity]]</f>
        <v>281.83</v>
      </c>
      <c r="I1816" s="9">
        <v>281.83</v>
      </c>
      <c r="J1816" s="9">
        <f>Sales_Fact__2[[#This Row],[Unit_Price]]*Sales_Fact__2[[#This Row],[Quantity]]</f>
        <v>281.83</v>
      </c>
      <c r="K1816">
        <v>0.16</v>
      </c>
      <c r="L1816" t="s">
        <v>1828</v>
      </c>
      <c r="M1816" s="9">
        <v>236.7372</v>
      </c>
    </row>
    <row r="1817" spans="1:13" x14ac:dyDescent="0.35">
      <c r="A1817" t="s">
        <v>3640</v>
      </c>
      <c r="B1817">
        <f t="shared" si="28"/>
        <v>2024</v>
      </c>
      <c r="C1817" s="8">
        <v>45400</v>
      </c>
      <c r="D1817" t="s">
        <v>665</v>
      </c>
      <c r="E1817" t="s">
        <v>1665</v>
      </c>
      <c r="F1817" t="s">
        <v>1798</v>
      </c>
      <c r="G1817" s="4">
        <v>1</v>
      </c>
      <c r="H1817">
        <f>Sales_Fact__2[[#This Row],[Unit_Price]]*Sales_Fact__2[[#This Row],[Quantity]]</f>
        <v>509.08</v>
      </c>
      <c r="I1817" s="9">
        <v>509.08</v>
      </c>
      <c r="J1817" s="9">
        <f>Sales_Fact__2[[#This Row],[Unit_Price]]*Sales_Fact__2[[#This Row],[Quantity]]</f>
        <v>509.08</v>
      </c>
      <c r="K1817">
        <v>0.04</v>
      </c>
      <c r="L1817" t="s">
        <v>1825</v>
      </c>
      <c r="M1817" s="9">
        <v>488.71679999999998</v>
      </c>
    </row>
    <row r="1818" spans="1:13" x14ac:dyDescent="0.35">
      <c r="A1818" t="s">
        <v>3641</v>
      </c>
      <c r="B1818">
        <f t="shared" si="28"/>
        <v>2025</v>
      </c>
      <c r="C1818" s="8">
        <v>45930</v>
      </c>
      <c r="D1818" t="s">
        <v>1245</v>
      </c>
      <c r="E1818" t="s">
        <v>1739</v>
      </c>
      <c r="F1818" t="s">
        <v>1760</v>
      </c>
      <c r="G1818" s="4">
        <v>4</v>
      </c>
      <c r="H1818">
        <f>Sales_Fact__2[[#This Row],[Unit_Price]]*Sales_Fact__2[[#This Row],[Quantity]]</f>
        <v>3308.36</v>
      </c>
      <c r="I1818" s="9">
        <v>827.09</v>
      </c>
      <c r="J1818" s="9">
        <f>Sales_Fact__2[[#This Row],[Unit_Price]]*Sales_Fact__2[[#This Row],[Quantity]]</f>
        <v>3308.36</v>
      </c>
      <c r="K1818">
        <v>0.3</v>
      </c>
      <c r="L1818" t="s">
        <v>1823</v>
      </c>
      <c r="M1818" s="9">
        <v>2315.8519999999999</v>
      </c>
    </row>
    <row r="1819" spans="1:13" x14ac:dyDescent="0.35">
      <c r="A1819" t="s">
        <v>3642</v>
      </c>
      <c r="B1819">
        <f t="shared" si="28"/>
        <v>2025</v>
      </c>
      <c r="C1819" s="8">
        <v>45935</v>
      </c>
      <c r="D1819" t="s">
        <v>683</v>
      </c>
      <c r="E1819" t="s">
        <v>1605</v>
      </c>
      <c r="F1819" t="s">
        <v>1768</v>
      </c>
      <c r="G1819" s="4">
        <v>2</v>
      </c>
      <c r="H1819">
        <f>Sales_Fact__2[[#This Row],[Unit_Price]]*Sales_Fact__2[[#This Row],[Quantity]]</f>
        <v>1646.72</v>
      </c>
      <c r="I1819" s="9">
        <v>823.36</v>
      </c>
      <c r="J1819" s="9">
        <f>Sales_Fact__2[[#This Row],[Unit_Price]]*Sales_Fact__2[[#This Row],[Quantity]]</f>
        <v>1646.72</v>
      </c>
      <c r="K1819">
        <v>0.23</v>
      </c>
      <c r="L1819" t="s">
        <v>1823</v>
      </c>
      <c r="M1819" s="9">
        <v>1267.9744000000001</v>
      </c>
    </row>
    <row r="1820" spans="1:13" x14ac:dyDescent="0.35">
      <c r="A1820" t="s">
        <v>3643</v>
      </c>
      <c r="B1820">
        <f t="shared" si="28"/>
        <v>2025</v>
      </c>
      <c r="C1820" s="8">
        <v>45814</v>
      </c>
      <c r="D1820" t="s">
        <v>466</v>
      </c>
      <c r="E1820" t="s">
        <v>1599</v>
      </c>
      <c r="F1820" t="s">
        <v>1772</v>
      </c>
      <c r="G1820" s="4">
        <v>4</v>
      </c>
      <c r="H1820">
        <f>Sales_Fact__2[[#This Row],[Unit_Price]]*Sales_Fact__2[[#This Row],[Quantity]]</f>
        <v>1128.72</v>
      </c>
      <c r="I1820" s="9">
        <v>282.18</v>
      </c>
      <c r="J1820" s="9">
        <f>Sales_Fact__2[[#This Row],[Unit_Price]]*Sales_Fact__2[[#This Row],[Quantity]]</f>
        <v>1128.72</v>
      </c>
      <c r="K1820">
        <v>0.13</v>
      </c>
      <c r="L1820" t="s">
        <v>1828</v>
      </c>
      <c r="M1820" s="9">
        <v>981.9864</v>
      </c>
    </row>
    <row r="1821" spans="1:13" x14ac:dyDescent="0.35">
      <c r="A1821" t="s">
        <v>3644</v>
      </c>
      <c r="B1821">
        <f t="shared" si="28"/>
        <v>2024</v>
      </c>
      <c r="C1821" s="8">
        <v>45323</v>
      </c>
      <c r="D1821" t="s">
        <v>570</v>
      </c>
      <c r="E1821" t="s">
        <v>1589</v>
      </c>
      <c r="F1821" t="s">
        <v>1756</v>
      </c>
      <c r="G1821" s="4">
        <v>1</v>
      </c>
      <c r="H1821">
        <f>Sales_Fact__2[[#This Row],[Unit_Price]]*Sales_Fact__2[[#This Row],[Quantity]]</f>
        <v>486.39</v>
      </c>
      <c r="I1821" s="9">
        <v>486.39</v>
      </c>
      <c r="J1821" s="9">
        <f>Sales_Fact__2[[#This Row],[Unit_Price]]*Sales_Fact__2[[#This Row],[Quantity]]</f>
        <v>486.39</v>
      </c>
      <c r="K1821">
        <v>0.09</v>
      </c>
      <c r="L1821" t="s">
        <v>1828</v>
      </c>
      <c r="M1821" s="9">
        <v>442.61489999999998</v>
      </c>
    </row>
    <row r="1822" spans="1:13" x14ac:dyDescent="0.35">
      <c r="A1822" t="s">
        <v>3645</v>
      </c>
      <c r="B1822">
        <f t="shared" si="28"/>
        <v>2024</v>
      </c>
      <c r="C1822" s="8">
        <v>45312</v>
      </c>
      <c r="D1822" t="s">
        <v>171</v>
      </c>
      <c r="E1822" t="s">
        <v>1583</v>
      </c>
      <c r="F1822" t="s">
        <v>1765</v>
      </c>
      <c r="G1822" s="4">
        <v>2</v>
      </c>
      <c r="H1822">
        <f>Sales_Fact__2[[#This Row],[Unit_Price]]*Sales_Fact__2[[#This Row],[Quantity]]</f>
        <v>1207.24</v>
      </c>
      <c r="I1822" s="9">
        <v>603.62</v>
      </c>
      <c r="J1822" s="9">
        <f>Sales_Fact__2[[#This Row],[Unit_Price]]*Sales_Fact__2[[#This Row],[Quantity]]</f>
        <v>1207.24</v>
      </c>
      <c r="K1822">
        <v>0.18</v>
      </c>
      <c r="L1822" t="s">
        <v>1828</v>
      </c>
      <c r="M1822" s="9">
        <v>989.93679999999995</v>
      </c>
    </row>
    <row r="1823" spans="1:13" x14ac:dyDescent="0.35">
      <c r="A1823" t="s">
        <v>3646</v>
      </c>
      <c r="B1823">
        <f t="shared" si="28"/>
        <v>2024</v>
      </c>
      <c r="C1823" s="8">
        <v>45554</v>
      </c>
      <c r="D1823" t="s">
        <v>495</v>
      </c>
      <c r="E1823" t="s">
        <v>1621</v>
      </c>
      <c r="F1823" t="s">
        <v>1781</v>
      </c>
      <c r="G1823" s="4">
        <v>3</v>
      </c>
      <c r="H1823">
        <f>Sales_Fact__2[[#This Row],[Unit_Price]]*Sales_Fact__2[[#This Row],[Quantity]]</f>
        <v>612.51</v>
      </c>
      <c r="I1823" s="9">
        <v>204.17</v>
      </c>
      <c r="J1823" s="9">
        <f>Sales_Fact__2[[#This Row],[Unit_Price]]*Sales_Fact__2[[#This Row],[Quantity]]</f>
        <v>612.51</v>
      </c>
      <c r="K1823">
        <v>0.1</v>
      </c>
      <c r="L1823" t="s">
        <v>1825</v>
      </c>
      <c r="M1823" s="9">
        <v>551.25900000000001</v>
      </c>
    </row>
    <row r="1824" spans="1:13" x14ac:dyDescent="0.35">
      <c r="A1824" t="s">
        <v>3647</v>
      </c>
      <c r="B1824">
        <f t="shared" si="28"/>
        <v>2024</v>
      </c>
      <c r="C1824" s="8">
        <v>45310</v>
      </c>
      <c r="D1824" t="s">
        <v>466</v>
      </c>
      <c r="E1824" t="s">
        <v>1561</v>
      </c>
      <c r="F1824" t="s">
        <v>1800</v>
      </c>
      <c r="G1824" s="4">
        <v>1</v>
      </c>
      <c r="H1824">
        <f>Sales_Fact__2[[#This Row],[Unit_Price]]*Sales_Fact__2[[#This Row],[Quantity]]</f>
        <v>43.58</v>
      </c>
      <c r="I1824" s="9">
        <v>43.58</v>
      </c>
      <c r="J1824" s="9">
        <f>Sales_Fact__2[[#This Row],[Unit_Price]]*Sales_Fact__2[[#This Row],[Quantity]]</f>
        <v>43.58</v>
      </c>
      <c r="K1824">
        <v>0.01</v>
      </c>
      <c r="L1824" t="s">
        <v>1828</v>
      </c>
      <c r="M1824" s="9">
        <v>43.144199999999998</v>
      </c>
    </row>
    <row r="1825" spans="1:13" x14ac:dyDescent="0.35">
      <c r="A1825" t="s">
        <v>3648</v>
      </c>
      <c r="B1825">
        <f t="shared" si="28"/>
        <v>2024</v>
      </c>
      <c r="C1825" s="8">
        <v>45594</v>
      </c>
      <c r="D1825" t="s">
        <v>1043</v>
      </c>
      <c r="E1825" t="s">
        <v>1641</v>
      </c>
      <c r="F1825" t="s">
        <v>1760</v>
      </c>
      <c r="G1825" s="4">
        <v>3</v>
      </c>
      <c r="H1825">
        <f>Sales_Fact__2[[#This Row],[Unit_Price]]*Sales_Fact__2[[#This Row],[Quantity]]</f>
        <v>1407.99</v>
      </c>
      <c r="I1825" s="9">
        <v>469.33</v>
      </c>
      <c r="J1825" s="9">
        <f>Sales_Fact__2[[#This Row],[Unit_Price]]*Sales_Fact__2[[#This Row],[Quantity]]</f>
        <v>1407.99</v>
      </c>
      <c r="K1825">
        <v>0.14000000000000001</v>
      </c>
      <c r="L1825" t="s">
        <v>1825</v>
      </c>
      <c r="M1825" s="9">
        <v>1210.8714</v>
      </c>
    </row>
    <row r="1826" spans="1:13" x14ac:dyDescent="0.35">
      <c r="A1826" t="s">
        <v>3649</v>
      </c>
      <c r="B1826">
        <f t="shared" si="28"/>
        <v>2025</v>
      </c>
      <c r="C1826" s="8">
        <v>45840</v>
      </c>
      <c r="D1826" t="s">
        <v>680</v>
      </c>
      <c r="E1826" t="s">
        <v>1561</v>
      </c>
      <c r="F1826" t="s">
        <v>1781</v>
      </c>
      <c r="G1826" s="4">
        <v>4</v>
      </c>
      <c r="H1826">
        <f>Sales_Fact__2[[#This Row],[Unit_Price]]*Sales_Fact__2[[#This Row],[Quantity]]</f>
        <v>3344.92</v>
      </c>
      <c r="I1826" s="9">
        <v>836.23</v>
      </c>
      <c r="J1826" s="9">
        <f>Sales_Fact__2[[#This Row],[Unit_Price]]*Sales_Fact__2[[#This Row],[Quantity]]</f>
        <v>3344.92</v>
      </c>
      <c r="K1826">
        <v>0.12</v>
      </c>
      <c r="L1826" t="s">
        <v>1823</v>
      </c>
      <c r="M1826" s="9">
        <v>2943.5295999999998</v>
      </c>
    </row>
    <row r="1827" spans="1:13" x14ac:dyDescent="0.35">
      <c r="A1827" t="s">
        <v>3650</v>
      </c>
      <c r="B1827">
        <f t="shared" si="28"/>
        <v>2024</v>
      </c>
      <c r="C1827" s="8">
        <v>45549</v>
      </c>
      <c r="D1827" t="s">
        <v>588</v>
      </c>
      <c r="E1827" t="s">
        <v>1681</v>
      </c>
      <c r="F1827" t="s">
        <v>1812</v>
      </c>
      <c r="G1827" s="4">
        <v>2</v>
      </c>
      <c r="H1827">
        <f>Sales_Fact__2[[#This Row],[Unit_Price]]*Sales_Fact__2[[#This Row],[Quantity]]</f>
        <v>1323.06</v>
      </c>
      <c r="I1827" s="9">
        <v>661.53</v>
      </c>
      <c r="J1827" s="9">
        <f>Sales_Fact__2[[#This Row],[Unit_Price]]*Sales_Fact__2[[#This Row],[Quantity]]</f>
        <v>1323.06</v>
      </c>
      <c r="K1827">
        <v>0.2</v>
      </c>
      <c r="L1827" t="s">
        <v>1825</v>
      </c>
      <c r="M1827" s="9">
        <v>1058.4480000000001</v>
      </c>
    </row>
    <row r="1828" spans="1:13" x14ac:dyDescent="0.35">
      <c r="A1828" t="s">
        <v>3651</v>
      </c>
      <c r="B1828">
        <f t="shared" si="28"/>
        <v>2025</v>
      </c>
      <c r="C1828" s="8">
        <v>45903</v>
      </c>
      <c r="D1828" t="s">
        <v>410</v>
      </c>
      <c r="E1828" t="s">
        <v>1659</v>
      </c>
      <c r="F1828" t="s">
        <v>1803</v>
      </c>
      <c r="G1828" s="4">
        <v>3</v>
      </c>
      <c r="H1828">
        <f>Sales_Fact__2[[#This Row],[Unit_Price]]*Sales_Fact__2[[#This Row],[Quantity]]</f>
        <v>2260.41</v>
      </c>
      <c r="I1828" s="9">
        <v>753.47</v>
      </c>
      <c r="J1828" s="9">
        <f>Sales_Fact__2[[#This Row],[Unit_Price]]*Sales_Fact__2[[#This Row],[Quantity]]</f>
        <v>2260.41</v>
      </c>
      <c r="K1828">
        <v>0.25</v>
      </c>
      <c r="L1828" t="s">
        <v>1825</v>
      </c>
      <c r="M1828" s="9">
        <v>1695.3074999999999</v>
      </c>
    </row>
    <row r="1829" spans="1:13" x14ac:dyDescent="0.35">
      <c r="A1829" t="s">
        <v>3652</v>
      </c>
      <c r="B1829">
        <f t="shared" si="28"/>
        <v>2025</v>
      </c>
      <c r="C1829" s="8">
        <v>45673</v>
      </c>
      <c r="D1829" t="s">
        <v>522</v>
      </c>
      <c r="E1829" t="s">
        <v>1675</v>
      </c>
      <c r="F1829" t="s">
        <v>1751</v>
      </c>
      <c r="G1829" s="4">
        <v>3</v>
      </c>
      <c r="H1829">
        <f>Sales_Fact__2[[#This Row],[Unit_Price]]*Sales_Fact__2[[#This Row],[Quantity]]</f>
        <v>2141.8500000000004</v>
      </c>
      <c r="I1829" s="9">
        <v>713.95</v>
      </c>
      <c r="J1829" s="9">
        <f>Sales_Fact__2[[#This Row],[Unit_Price]]*Sales_Fact__2[[#This Row],[Quantity]]</f>
        <v>2141.8500000000004</v>
      </c>
      <c r="K1829">
        <v>0</v>
      </c>
      <c r="L1829" t="s">
        <v>1823</v>
      </c>
      <c r="M1829" s="9">
        <v>2141.85</v>
      </c>
    </row>
    <row r="1830" spans="1:13" x14ac:dyDescent="0.35">
      <c r="A1830" t="s">
        <v>3653</v>
      </c>
      <c r="B1830">
        <f t="shared" si="28"/>
        <v>2024</v>
      </c>
      <c r="C1830" s="8">
        <v>45395</v>
      </c>
      <c r="D1830" t="s">
        <v>352</v>
      </c>
      <c r="E1830" t="s">
        <v>1569</v>
      </c>
      <c r="F1830" t="s">
        <v>1772</v>
      </c>
      <c r="G1830" s="4">
        <v>3</v>
      </c>
      <c r="H1830">
        <f>Sales_Fact__2[[#This Row],[Unit_Price]]*Sales_Fact__2[[#This Row],[Quantity]]</f>
        <v>1788</v>
      </c>
      <c r="I1830" s="9">
        <v>596</v>
      </c>
      <c r="J1830" s="9">
        <f>Sales_Fact__2[[#This Row],[Unit_Price]]*Sales_Fact__2[[#This Row],[Quantity]]</f>
        <v>1788</v>
      </c>
      <c r="K1830">
        <v>0.28000000000000003</v>
      </c>
      <c r="L1830" t="s">
        <v>1828</v>
      </c>
      <c r="M1830" s="9">
        <v>1287.3599999999999</v>
      </c>
    </row>
    <row r="1831" spans="1:13" x14ac:dyDescent="0.35">
      <c r="A1831" t="s">
        <v>3654</v>
      </c>
      <c r="B1831">
        <f t="shared" si="28"/>
        <v>2024</v>
      </c>
      <c r="C1831" s="8">
        <v>45379</v>
      </c>
      <c r="D1831" t="s">
        <v>1049</v>
      </c>
      <c r="E1831" t="s">
        <v>1564</v>
      </c>
      <c r="F1831" t="s">
        <v>1785</v>
      </c>
      <c r="G1831" s="4">
        <v>2</v>
      </c>
      <c r="H1831">
        <f>Sales_Fact__2[[#This Row],[Unit_Price]]*Sales_Fact__2[[#This Row],[Quantity]]</f>
        <v>338.92</v>
      </c>
      <c r="I1831" s="9">
        <v>169.46</v>
      </c>
      <c r="J1831" s="9">
        <f>Sales_Fact__2[[#This Row],[Unit_Price]]*Sales_Fact__2[[#This Row],[Quantity]]</f>
        <v>338.92</v>
      </c>
      <c r="K1831">
        <v>0.03</v>
      </c>
      <c r="L1831" t="s">
        <v>1825</v>
      </c>
      <c r="M1831" s="9">
        <v>328.75240000000002</v>
      </c>
    </row>
    <row r="1832" spans="1:13" x14ac:dyDescent="0.35">
      <c r="A1832" t="s">
        <v>3655</v>
      </c>
      <c r="B1832">
        <f t="shared" si="28"/>
        <v>2025</v>
      </c>
      <c r="C1832" s="8">
        <v>45860</v>
      </c>
      <c r="D1832" t="s">
        <v>947</v>
      </c>
      <c r="E1832" t="s">
        <v>1677</v>
      </c>
      <c r="F1832" t="s">
        <v>1798</v>
      </c>
      <c r="G1832" s="4">
        <v>4</v>
      </c>
      <c r="H1832">
        <f>Sales_Fact__2[[#This Row],[Unit_Price]]*Sales_Fact__2[[#This Row],[Quantity]]</f>
        <v>2447.6799999999998</v>
      </c>
      <c r="I1832" s="9">
        <v>611.91999999999996</v>
      </c>
      <c r="J1832" s="9">
        <f>Sales_Fact__2[[#This Row],[Unit_Price]]*Sales_Fact__2[[#This Row],[Quantity]]</f>
        <v>2447.6799999999998</v>
      </c>
      <c r="K1832">
        <v>0.2</v>
      </c>
      <c r="L1832" t="s">
        <v>1825</v>
      </c>
      <c r="M1832" s="9">
        <v>1958.144</v>
      </c>
    </row>
    <row r="1833" spans="1:13" x14ac:dyDescent="0.35">
      <c r="A1833" t="s">
        <v>3656</v>
      </c>
      <c r="B1833">
        <f t="shared" si="28"/>
        <v>2025</v>
      </c>
      <c r="C1833" s="8">
        <v>45704</v>
      </c>
      <c r="D1833" t="s">
        <v>23</v>
      </c>
      <c r="E1833" t="s">
        <v>1695</v>
      </c>
      <c r="F1833" t="s">
        <v>1800</v>
      </c>
      <c r="G1833" s="4">
        <v>2</v>
      </c>
      <c r="H1833">
        <f>Sales_Fact__2[[#This Row],[Unit_Price]]*Sales_Fact__2[[#This Row],[Quantity]]</f>
        <v>50.6</v>
      </c>
      <c r="I1833" s="9">
        <v>25.3</v>
      </c>
      <c r="J1833" s="9">
        <f>Sales_Fact__2[[#This Row],[Unit_Price]]*Sales_Fact__2[[#This Row],[Quantity]]</f>
        <v>50.6</v>
      </c>
      <c r="K1833">
        <v>0.21</v>
      </c>
      <c r="L1833" t="s">
        <v>1823</v>
      </c>
      <c r="M1833" s="9">
        <v>39.973999999999997</v>
      </c>
    </row>
    <row r="1834" spans="1:13" x14ac:dyDescent="0.35">
      <c r="A1834" t="s">
        <v>3657</v>
      </c>
      <c r="B1834">
        <f t="shared" si="28"/>
        <v>2024</v>
      </c>
      <c r="C1834" s="8">
        <v>45327</v>
      </c>
      <c r="D1834" t="s">
        <v>1342</v>
      </c>
      <c r="E1834" t="s">
        <v>1693</v>
      </c>
      <c r="F1834" t="s">
        <v>1788</v>
      </c>
      <c r="G1834" s="4">
        <v>4</v>
      </c>
      <c r="H1834">
        <f>Sales_Fact__2[[#This Row],[Unit_Price]]*Sales_Fact__2[[#This Row],[Quantity]]</f>
        <v>667.72</v>
      </c>
      <c r="I1834" s="9">
        <v>166.93</v>
      </c>
      <c r="J1834" s="9">
        <f>Sales_Fact__2[[#This Row],[Unit_Price]]*Sales_Fact__2[[#This Row],[Quantity]]</f>
        <v>667.72</v>
      </c>
      <c r="K1834">
        <v>0.02</v>
      </c>
      <c r="L1834" t="s">
        <v>1825</v>
      </c>
      <c r="M1834" s="9">
        <v>654.36559999999997</v>
      </c>
    </row>
    <row r="1835" spans="1:13" x14ac:dyDescent="0.35">
      <c r="A1835" t="s">
        <v>3658</v>
      </c>
      <c r="B1835">
        <f t="shared" si="28"/>
        <v>2025</v>
      </c>
      <c r="C1835" s="8">
        <v>45721</v>
      </c>
      <c r="D1835" t="s">
        <v>889</v>
      </c>
      <c r="E1835" t="s">
        <v>1667</v>
      </c>
      <c r="F1835" t="s">
        <v>1791</v>
      </c>
      <c r="G1835" s="4">
        <v>4</v>
      </c>
      <c r="H1835">
        <f>Sales_Fact__2[[#This Row],[Unit_Price]]*Sales_Fact__2[[#This Row],[Quantity]]</f>
        <v>3446.2</v>
      </c>
      <c r="I1835" s="9">
        <v>861.55</v>
      </c>
      <c r="J1835" s="9">
        <f>Sales_Fact__2[[#This Row],[Unit_Price]]*Sales_Fact__2[[#This Row],[Quantity]]</f>
        <v>3446.2</v>
      </c>
      <c r="K1835">
        <v>0.12</v>
      </c>
      <c r="L1835" t="s">
        <v>1823</v>
      </c>
      <c r="M1835" s="9">
        <v>3032.6559999999999</v>
      </c>
    </row>
    <row r="1836" spans="1:13" x14ac:dyDescent="0.35">
      <c r="A1836" t="s">
        <v>3659</v>
      </c>
      <c r="B1836">
        <f t="shared" si="28"/>
        <v>2025</v>
      </c>
      <c r="C1836" s="8">
        <v>45842</v>
      </c>
      <c r="D1836" t="s">
        <v>1126</v>
      </c>
      <c r="E1836" t="s">
        <v>1633</v>
      </c>
      <c r="F1836" t="s">
        <v>1772</v>
      </c>
      <c r="G1836" s="4">
        <v>3</v>
      </c>
      <c r="H1836">
        <f>Sales_Fact__2[[#This Row],[Unit_Price]]*Sales_Fact__2[[#This Row],[Quantity]]</f>
        <v>168.51</v>
      </c>
      <c r="I1836" s="9">
        <v>56.17</v>
      </c>
      <c r="J1836" s="9">
        <f>Sales_Fact__2[[#This Row],[Unit_Price]]*Sales_Fact__2[[#This Row],[Quantity]]</f>
        <v>168.51</v>
      </c>
      <c r="K1836">
        <v>0.01</v>
      </c>
      <c r="L1836" t="s">
        <v>1828</v>
      </c>
      <c r="M1836" s="9">
        <v>166.82490000000001</v>
      </c>
    </row>
    <row r="1837" spans="1:13" x14ac:dyDescent="0.35">
      <c r="A1837" t="s">
        <v>3660</v>
      </c>
      <c r="B1837">
        <f t="shared" si="28"/>
        <v>2025</v>
      </c>
      <c r="C1837" s="8">
        <v>45862</v>
      </c>
      <c r="D1837" t="s">
        <v>848</v>
      </c>
      <c r="E1837" t="s">
        <v>1577</v>
      </c>
      <c r="F1837" t="s">
        <v>1812</v>
      </c>
      <c r="G1837" s="4">
        <v>1</v>
      </c>
      <c r="H1837">
        <f>Sales_Fact__2[[#This Row],[Unit_Price]]*Sales_Fact__2[[#This Row],[Quantity]]</f>
        <v>582.29</v>
      </c>
      <c r="I1837" s="9">
        <v>582.29</v>
      </c>
      <c r="J1837" s="9">
        <f>Sales_Fact__2[[#This Row],[Unit_Price]]*Sales_Fact__2[[#This Row],[Quantity]]</f>
        <v>582.29</v>
      </c>
      <c r="K1837">
        <v>0.2</v>
      </c>
      <c r="L1837" t="s">
        <v>1823</v>
      </c>
      <c r="M1837" s="9">
        <v>465.83199999999999</v>
      </c>
    </row>
    <row r="1838" spans="1:13" x14ac:dyDescent="0.35">
      <c r="A1838" t="s">
        <v>3661</v>
      </c>
      <c r="B1838">
        <f t="shared" si="28"/>
        <v>2025</v>
      </c>
      <c r="C1838" s="8">
        <v>45681</v>
      </c>
      <c r="D1838" t="s">
        <v>832</v>
      </c>
      <c r="E1838" t="s">
        <v>1713</v>
      </c>
      <c r="F1838" t="s">
        <v>1751</v>
      </c>
      <c r="G1838" s="4">
        <v>3</v>
      </c>
      <c r="H1838">
        <f>Sales_Fact__2[[#This Row],[Unit_Price]]*Sales_Fact__2[[#This Row],[Quantity]]</f>
        <v>191.88</v>
      </c>
      <c r="I1838" s="9">
        <v>63.96</v>
      </c>
      <c r="J1838" s="9">
        <f>Sales_Fact__2[[#This Row],[Unit_Price]]*Sales_Fact__2[[#This Row],[Quantity]]</f>
        <v>191.88</v>
      </c>
      <c r="K1838">
        <v>0.02</v>
      </c>
      <c r="L1838" t="s">
        <v>1823</v>
      </c>
      <c r="M1838" s="9">
        <v>188.04239999999999</v>
      </c>
    </row>
    <row r="1839" spans="1:13" x14ac:dyDescent="0.35">
      <c r="A1839" t="s">
        <v>3662</v>
      </c>
      <c r="B1839">
        <f t="shared" si="28"/>
        <v>2024</v>
      </c>
      <c r="C1839" s="8">
        <v>45392</v>
      </c>
      <c r="D1839" t="s">
        <v>240</v>
      </c>
      <c r="E1839" t="s">
        <v>1564</v>
      </c>
      <c r="F1839" t="s">
        <v>1793</v>
      </c>
      <c r="G1839" s="4">
        <v>1</v>
      </c>
      <c r="H1839">
        <f>Sales_Fact__2[[#This Row],[Unit_Price]]*Sales_Fact__2[[#This Row],[Quantity]]</f>
        <v>829.83</v>
      </c>
      <c r="I1839" s="9">
        <v>829.83</v>
      </c>
      <c r="J1839" s="9">
        <f>Sales_Fact__2[[#This Row],[Unit_Price]]*Sales_Fact__2[[#This Row],[Quantity]]</f>
        <v>829.83</v>
      </c>
      <c r="K1839">
        <v>0.26</v>
      </c>
      <c r="L1839" t="s">
        <v>1828</v>
      </c>
      <c r="M1839" s="9">
        <v>614.07420000000002</v>
      </c>
    </row>
    <row r="1840" spans="1:13" x14ac:dyDescent="0.35">
      <c r="A1840" t="s">
        <v>3663</v>
      </c>
      <c r="B1840">
        <f t="shared" si="28"/>
        <v>2024</v>
      </c>
      <c r="C1840" s="8">
        <v>45586</v>
      </c>
      <c r="D1840" t="s">
        <v>1156</v>
      </c>
      <c r="E1840" t="s">
        <v>1615</v>
      </c>
      <c r="F1840" t="s">
        <v>1803</v>
      </c>
      <c r="G1840" s="4">
        <v>2</v>
      </c>
      <c r="H1840">
        <f>Sales_Fact__2[[#This Row],[Unit_Price]]*Sales_Fact__2[[#This Row],[Quantity]]</f>
        <v>1716.3</v>
      </c>
      <c r="I1840" s="9">
        <v>858.15</v>
      </c>
      <c r="J1840" s="9">
        <f>Sales_Fact__2[[#This Row],[Unit_Price]]*Sales_Fact__2[[#This Row],[Quantity]]</f>
        <v>1716.3</v>
      </c>
      <c r="K1840">
        <v>0.03</v>
      </c>
      <c r="L1840" t="s">
        <v>1823</v>
      </c>
      <c r="M1840" s="9">
        <v>1664.8109999999999</v>
      </c>
    </row>
    <row r="1841" spans="1:13" x14ac:dyDescent="0.35">
      <c r="A1841" t="s">
        <v>3664</v>
      </c>
      <c r="B1841">
        <f t="shared" si="28"/>
        <v>2024</v>
      </c>
      <c r="C1841" s="8">
        <v>45340</v>
      </c>
      <c r="D1841" t="s">
        <v>1123</v>
      </c>
      <c r="E1841" t="s">
        <v>1693</v>
      </c>
      <c r="F1841" t="s">
        <v>1796</v>
      </c>
      <c r="G1841" s="4">
        <v>3</v>
      </c>
      <c r="H1841">
        <f>Sales_Fact__2[[#This Row],[Unit_Price]]*Sales_Fact__2[[#This Row],[Quantity]]</f>
        <v>2151.96</v>
      </c>
      <c r="I1841" s="9">
        <v>717.32</v>
      </c>
      <c r="J1841" s="9">
        <f>Sales_Fact__2[[#This Row],[Unit_Price]]*Sales_Fact__2[[#This Row],[Quantity]]</f>
        <v>2151.96</v>
      </c>
      <c r="K1841">
        <v>0.23</v>
      </c>
      <c r="L1841" t="s">
        <v>1828</v>
      </c>
      <c r="M1841" s="9">
        <v>1657.0092</v>
      </c>
    </row>
    <row r="1842" spans="1:13" x14ac:dyDescent="0.35">
      <c r="A1842" t="s">
        <v>3665</v>
      </c>
      <c r="B1842">
        <f t="shared" si="28"/>
        <v>2025</v>
      </c>
      <c r="C1842" s="8">
        <v>45853</v>
      </c>
      <c r="D1842" t="s">
        <v>1327</v>
      </c>
      <c r="E1842" t="s">
        <v>1713</v>
      </c>
      <c r="F1842" t="s">
        <v>1793</v>
      </c>
      <c r="G1842" s="4">
        <v>1</v>
      </c>
      <c r="H1842">
        <f>Sales_Fact__2[[#This Row],[Unit_Price]]*Sales_Fact__2[[#This Row],[Quantity]]</f>
        <v>163.19999999999999</v>
      </c>
      <c r="I1842" s="9">
        <v>163.19999999999999</v>
      </c>
      <c r="J1842" s="9">
        <f>Sales_Fact__2[[#This Row],[Unit_Price]]*Sales_Fact__2[[#This Row],[Quantity]]</f>
        <v>163.19999999999999</v>
      </c>
      <c r="K1842">
        <v>0.22</v>
      </c>
      <c r="L1842" t="s">
        <v>1825</v>
      </c>
      <c r="M1842" s="9">
        <v>127.29600000000001</v>
      </c>
    </row>
    <row r="1843" spans="1:13" x14ac:dyDescent="0.35">
      <c r="A1843" t="s">
        <v>3666</v>
      </c>
      <c r="B1843">
        <f t="shared" si="28"/>
        <v>2024</v>
      </c>
      <c r="C1843" s="8">
        <v>45489</v>
      </c>
      <c r="D1843" t="s">
        <v>434</v>
      </c>
      <c r="E1843" t="s">
        <v>1709</v>
      </c>
      <c r="F1843" t="s">
        <v>1793</v>
      </c>
      <c r="G1843" s="4">
        <v>2</v>
      </c>
      <c r="H1843">
        <f>Sales_Fact__2[[#This Row],[Unit_Price]]*Sales_Fact__2[[#This Row],[Quantity]]</f>
        <v>1933.42</v>
      </c>
      <c r="I1843" s="9">
        <v>966.71</v>
      </c>
      <c r="J1843" s="9">
        <f>Sales_Fact__2[[#This Row],[Unit_Price]]*Sales_Fact__2[[#This Row],[Quantity]]</f>
        <v>1933.42</v>
      </c>
      <c r="K1843">
        <v>0.11</v>
      </c>
      <c r="L1843" t="s">
        <v>1823</v>
      </c>
      <c r="M1843" s="9">
        <v>1720.7438</v>
      </c>
    </row>
    <row r="1844" spans="1:13" x14ac:dyDescent="0.35">
      <c r="A1844" t="s">
        <v>3667</v>
      </c>
      <c r="B1844">
        <f t="shared" si="28"/>
        <v>2025</v>
      </c>
      <c r="C1844" s="8">
        <v>45761</v>
      </c>
      <c r="D1844" t="s">
        <v>1091</v>
      </c>
      <c r="E1844" t="s">
        <v>1617</v>
      </c>
      <c r="F1844" t="s">
        <v>1796</v>
      </c>
      <c r="G1844" s="4">
        <v>2</v>
      </c>
      <c r="H1844">
        <f>Sales_Fact__2[[#This Row],[Unit_Price]]*Sales_Fact__2[[#This Row],[Quantity]]</f>
        <v>1747.88</v>
      </c>
      <c r="I1844" s="9">
        <v>873.94</v>
      </c>
      <c r="J1844" s="9">
        <f>Sales_Fact__2[[#This Row],[Unit_Price]]*Sales_Fact__2[[#This Row],[Quantity]]</f>
        <v>1747.88</v>
      </c>
      <c r="K1844">
        <v>0.14000000000000001</v>
      </c>
      <c r="L1844" t="s">
        <v>1828</v>
      </c>
      <c r="M1844" s="9">
        <v>1503.1768</v>
      </c>
    </row>
    <row r="1845" spans="1:13" x14ac:dyDescent="0.35">
      <c r="A1845" t="s">
        <v>3668</v>
      </c>
      <c r="B1845">
        <f t="shared" si="28"/>
        <v>2024</v>
      </c>
      <c r="C1845" s="8">
        <v>45379</v>
      </c>
      <c r="D1845" t="s">
        <v>501</v>
      </c>
      <c r="E1845" t="s">
        <v>1542</v>
      </c>
      <c r="F1845" t="s">
        <v>1765</v>
      </c>
      <c r="G1845" s="4">
        <v>1</v>
      </c>
      <c r="H1845">
        <f>Sales_Fact__2[[#This Row],[Unit_Price]]*Sales_Fact__2[[#This Row],[Quantity]]</f>
        <v>140.24</v>
      </c>
      <c r="I1845" s="9">
        <v>140.24</v>
      </c>
      <c r="J1845" s="9">
        <f>Sales_Fact__2[[#This Row],[Unit_Price]]*Sales_Fact__2[[#This Row],[Quantity]]</f>
        <v>140.24</v>
      </c>
      <c r="K1845">
        <v>0.27</v>
      </c>
      <c r="L1845" t="s">
        <v>1823</v>
      </c>
      <c r="M1845" s="9">
        <v>102.37520000000001</v>
      </c>
    </row>
    <row r="1846" spans="1:13" x14ac:dyDescent="0.35">
      <c r="A1846" t="s">
        <v>3669</v>
      </c>
      <c r="B1846">
        <f t="shared" si="28"/>
        <v>2025</v>
      </c>
      <c r="C1846" s="8">
        <v>45716</v>
      </c>
      <c r="D1846" t="s">
        <v>656</v>
      </c>
      <c r="E1846" t="s">
        <v>1633</v>
      </c>
      <c r="F1846" t="s">
        <v>1772</v>
      </c>
      <c r="G1846" s="4">
        <v>2</v>
      </c>
      <c r="H1846">
        <f>Sales_Fact__2[[#This Row],[Unit_Price]]*Sales_Fact__2[[#This Row],[Quantity]]</f>
        <v>1099.8399999999999</v>
      </c>
      <c r="I1846" s="9">
        <v>549.91999999999996</v>
      </c>
      <c r="J1846" s="9">
        <f>Sales_Fact__2[[#This Row],[Unit_Price]]*Sales_Fact__2[[#This Row],[Quantity]]</f>
        <v>1099.8399999999999</v>
      </c>
      <c r="K1846">
        <v>0.28000000000000003</v>
      </c>
      <c r="L1846" t="s">
        <v>1823</v>
      </c>
      <c r="M1846" s="9">
        <v>791.88480000000004</v>
      </c>
    </row>
    <row r="1847" spans="1:13" x14ac:dyDescent="0.35">
      <c r="A1847" t="s">
        <v>3670</v>
      </c>
      <c r="B1847">
        <f t="shared" si="28"/>
        <v>2024</v>
      </c>
      <c r="C1847" s="8">
        <v>45364</v>
      </c>
      <c r="D1847" t="s">
        <v>389</v>
      </c>
      <c r="E1847" t="s">
        <v>1581</v>
      </c>
      <c r="F1847" t="s">
        <v>1772</v>
      </c>
      <c r="G1847" s="4">
        <v>4</v>
      </c>
      <c r="H1847">
        <f>Sales_Fact__2[[#This Row],[Unit_Price]]*Sales_Fact__2[[#This Row],[Quantity]]</f>
        <v>2863.52</v>
      </c>
      <c r="I1847" s="9">
        <v>715.88</v>
      </c>
      <c r="J1847" s="9">
        <f>Sales_Fact__2[[#This Row],[Unit_Price]]*Sales_Fact__2[[#This Row],[Quantity]]</f>
        <v>2863.52</v>
      </c>
      <c r="K1847">
        <v>0.19</v>
      </c>
      <c r="L1847" t="s">
        <v>1825</v>
      </c>
      <c r="M1847" s="9">
        <v>2319.4512</v>
      </c>
    </row>
    <row r="1848" spans="1:13" x14ac:dyDescent="0.35">
      <c r="A1848" t="s">
        <v>3671</v>
      </c>
      <c r="B1848">
        <f t="shared" si="28"/>
        <v>2025</v>
      </c>
      <c r="C1848" s="8">
        <v>45752</v>
      </c>
      <c r="D1848" t="s">
        <v>1159</v>
      </c>
      <c r="E1848" t="s">
        <v>1548</v>
      </c>
      <c r="F1848" t="s">
        <v>1781</v>
      </c>
      <c r="G1848" s="4">
        <v>3</v>
      </c>
      <c r="H1848">
        <f>Sales_Fact__2[[#This Row],[Unit_Price]]*Sales_Fact__2[[#This Row],[Quantity]]</f>
        <v>1775.6999999999998</v>
      </c>
      <c r="I1848" s="9">
        <v>591.9</v>
      </c>
      <c r="J1848" s="9">
        <f>Sales_Fact__2[[#This Row],[Unit_Price]]*Sales_Fact__2[[#This Row],[Quantity]]</f>
        <v>1775.6999999999998</v>
      </c>
      <c r="K1848">
        <v>0.27</v>
      </c>
      <c r="L1848" t="s">
        <v>1823</v>
      </c>
      <c r="M1848" s="9">
        <v>1296.261</v>
      </c>
    </row>
    <row r="1849" spans="1:13" x14ac:dyDescent="0.35">
      <c r="A1849" t="s">
        <v>3672</v>
      </c>
      <c r="B1849">
        <f t="shared" si="28"/>
        <v>2025</v>
      </c>
      <c r="C1849" s="8">
        <v>45883</v>
      </c>
      <c r="D1849" t="s">
        <v>1171</v>
      </c>
      <c r="E1849" t="s">
        <v>1591</v>
      </c>
      <c r="F1849" t="s">
        <v>1788</v>
      </c>
      <c r="G1849" s="4">
        <v>2</v>
      </c>
      <c r="H1849">
        <f>Sales_Fact__2[[#This Row],[Unit_Price]]*Sales_Fact__2[[#This Row],[Quantity]]</f>
        <v>1046.28</v>
      </c>
      <c r="I1849" s="9">
        <v>523.14</v>
      </c>
      <c r="J1849" s="9">
        <f>Sales_Fact__2[[#This Row],[Unit_Price]]*Sales_Fact__2[[#This Row],[Quantity]]</f>
        <v>1046.28</v>
      </c>
      <c r="K1849">
        <v>0.13</v>
      </c>
      <c r="L1849" t="s">
        <v>1825</v>
      </c>
      <c r="M1849" s="9">
        <v>910.2636</v>
      </c>
    </row>
    <row r="1850" spans="1:13" x14ac:dyDescent="0.35">
      <c r="A1850" t="s">
        <v>3673</v>
      </c>
      <c r="B1850">
        <f t="shared" si="28"/>
        <v>2024</v>
      </c>
      <c r="C1850" s="8">
        <v>45477</v>
      </c>
      <c r="D1850" t="s">
        <v>729</v>
      </c>
      <c r="E1850" t="s">
        <v>1685</v>
      </c>
      <c r="F1850" t="s">
        <v>1798</v>
      </c>
      <c r="G1850" s="4">
        <v>2</v>
      </c>
      <c r="H1850">
        <f>Sales_Fact__2[[#This Row],[Unit_Price]]*Sales_Fact__2[[#This Row],[Quantity]]</f>
        <v>957.24</v>
      </c>
      <c r="I1850" s="9">
        <v>478.62</v>
      </c>
      <c r="J1850" s="9">
        <f>Sales_Fact__2[[#This Row],[Unit_Price]]*Sales_Fact__2[[#This Row],[Quantity]]</f>
        <v>957.24</v>
      </c>
      <c r="K1850">
        <v>0.17</v>
      </c>
      <c r="L1850" t="s">
        <v>1828</v>
      </c>
      <c r="M1850" s="9">
        <v>794.50919999999996</v>
      </c>
    </row>
    <row r="1851" spans="1:13" x14ac:dyDescent="0.35">
      <c r="A1851" t="s">
        <v>3674</v>
      </c>
      <c r="B1851">
        <f t="shared" si="28"/>
        <v>2024</v>
      </c>
      <c r="C1851" s="8">
        <v>45556</v>
      </c>
      <c r="D1851" t="s">
        <v>944</v>
      </c>
      <c r="E1851" t="s">
        <v>1711</v>
      </c>
      <c r="F1851" t="s">
        <v>1756</v>
      </c>
      <c r="G1851" s="4">
        <v>4</v>
      </c>
      <c r="H1851">
        <f>Sales_Fact__2[[#This Row],[Unit_Price]]*Sales_Fact__2[[#This Row],[Quantity]]</f>
        <v>2962</v>
      </c>
      <c r="I1851" s="9">
        <v>740.5</v>
      </c>
      <c r="J1851" s="9">
        <f>Sales_Fact__2[[#This Row],[Unit_Price]]*Sales_Fact__2[[#This Row],[Quantity]]</f>
        <v>2962</v>
      </c>
      <c r="K1851">
        <v>0.17</v>
      </c>
      <c r="L1851" t="s">
        <v>1825</v>
      </c>
      <c r="M1851" s="9">
        <v>2458.46</v>
      </c>
    </row>
    <row r="1852" spans="1:13" x14ac:dyDescent="0.35">
      <c r="A1852" t="s">
        <v>3675</v>
      </c>
      <c r="B1852">
        <f t="shared" si="28"/>
        <v>2024</v>
      </c>
      <c r="C1852" s="8">
        <v>45465</v>
      </c>
      <c r="D1852" t="s">
        <v>392</v>
      </c>
      <c r="E1852" t="s">
        <v>1639</v>
      </c>
      <c r="F1852" t="s">
        <v>1760</v>
      </c>
      <c r="G1852" s="4">
        <v>1</v>
      </c>
      <c r="H1852">
        <f>Sales_Fact__2[[#This Row],[Unit_Price]]*Sales_Fact__2[[#This Row],[Quantity]]</f>
        <v>780.24</v>
      </c>
      <c r="I1852" s="9">
        <v>780.24</v>
      </c>
      <c r="J1852" s="9">
        <f>Sales_Fact__2[[#This Row],[Unit_Price]]*Sales_Fact__2[[#This Row],[Quantity]]</f>
        <v>780.24</v>
      </c>
      <c r="K1852">
        <v>0.04</v>
      </c>
      <c r="L1852" t="s">
        <v>1828</v>
      </c>
      <c r="M1852" s="9">
        <v>749.03039999999999</v>
      </c>
    </row>
    <row r="1853" spans="1:13" x14ac:dyDescent="0.35">
      <c r="A1853" t="s">
        <v>3676</v>
      </c>
      <c r="B1853">
        <f t="shared" si="28"/>
        <v>2024</v>
      </c>
      <c r="C1853" s="8">
        <v>45552</v>
      </c>
      <c r="D1853" t="s">
        <v>377</v>
      </c>
      <c r="E1853" t="s">
        <v>1687</v>
      </c>
      <c r="F1853" t="s">
        <v>1803</v>
      </c>
      <c r="G1853" s="4">
        <v>4</v>
      </c>
      <c r="H1853">
        <f>Sales_Fact__2[[#This Row],[Unit_Price]]*Sales_Fact__2[[#This Row],[Quantity]]</f>
        <v>2316.96</v>
      </c>
      <c r="I1853" s="9">
        <v>579.24</v>
      </c>
      <c r="J1853" s="9">
        <f>Sales_Fact__2[[#This Row],[Unit_Price]]*Sales_Fact__2[[#This Row],[Quantity]]</f>
        <v>2316.96</v>
      </c>
      <c r="K1853">
        <v>0.04</v>
      </c>
      <c r="L1853" t="s">
        <v>1828</v>
      </c>
      <c r="M1853" s="9">
        <v>2224.2815999999998</v>
      </c>
    </row>
    <row r="1854" spans="1:13" x14ac:dyDescent="0.35">
      <c r="A1854" t="s">
        <v>3677</v>
      </c>
      <c r="B1854">
        <f t="shared" si="28"/>
        <v>2024</v>
      </c>
      <c r="C1854" s="8">
        <v>45635</v>
      </c>
      <c r="D1854" t="s">
        <v>1159</v>
      </c>
      <c r="E1854" t="s">
        <v>1545</v>
      </c>
      <c r="F1854" t="s">
        <v>1760</v>
      </c>
      <c r="G1854" s="4">
        <v>3</v>
      </c>
      <c r="H1854">
        <f>Sales_Fact__2[[#This Row],[Unit_Price]]*Sales_Fact__2[[#This Row],[Quantity]]</f>
        <v>806.84999999999991</v>
      </c>
      <c r="I1854" s="9">
        <v>268.95</v>
      </c>
      <c r="J1854" s="9">
        <f>Sales_Fact__2[[#This Row],[Unit_Price]]*Sales_Fact__2[[#This Row],[Quantity]]</f>
        <v>806.84999999999991</v>
      </c>
      <c r="K1854">
        <v>0.04</v>
      </c>
      <c r="L1854" t="s">
        <v>1825</v>
      </c>
      <c r="M1854" s="9">
        <v>774.57599999999979</v>
      </c>
    </row>
    <row r="1855" spans="1:13" x14ac:dyDescent="0.35">
      <c r="A1855" t="s">
        <v>3678</v>
      </c>
      <c r="B1855">
        <f t="shared" si="28"/>
        <v>2025</v>
      </c>
      <c r="C1855" s="8">
        <v>45740</v>
      </c>
      <c r="D1855" t="s">
        <v>962</v>
      </c>
      <c r="E1855" t="s">
        <v>1554</v>
      </c>
      <c r="F1855" t="s">
        <v>1768</v>
      </c>
      <c r="G1855" s="4">
        <v>1</v>
      </c>
      <c r="H1855">
        <f>Sales_Fact__2[[#This Row],[Unit_Price]]*Sales_Fact__2[[#This Row],[Quantity]]</f>
        <v>47.47</v>
      </c>
      <c r="I1855" s="9">
        <v>47.47</v>
      </c>
      <c r="J1855" s="9">
        <f>Sales_Fact__2[[#This Row],[Unit_Price]]*Sales_Fact__2[[#This Row],[Quantity]]</f>
        <v>47.47</v>
      </c>
      <c r="K1855">
        <v>0.28000000000000003</v>
      </c>
      <c r="L1855" t="s">
        <v>1823</v>
      </c>
      <c r="M1855" s="9">
        <v>34.178400000000003</v>
      </c>
    </row>
    <row r="1856" spans="1:13" x14ac:dyDescent="0.35">
      <c r="A1856" t="s">
        <v>3679</v>
      </c>
      <c r="B1856">
        <f t="shared" si="28"/>
        <v>2025</v>
      </c>
      <c r="C1856" s="8">
        <v>45796</v>
      </c>
      <c r="D1856" t="s">
        <v>820</v>
      </c>
      <c r="E1856" t="s">
        <v>1613</v>
      </c>
      <c r="F1856" t="s">
        <v>1806</v>
      </c>
      <c r="G1856" s="4">
        <v>3</v>
      </c>
      <c r="H1856">
        <f>Sales_Fact__2[[#This Row],[Unit_Price]]*Sales_Fact__2[[#This Row],[Quantity]]</f>
        <v>2576.4299999999998</v>
      </c>
      <c r="I1856" s="9">
        <v>858.81</v>
      </c>
      <c r="J1856" s="9">
        <f>Sales_Fact__2[[#This Row],[Unit_Price]]*Sales_Fact__2[[#This Row],[Quantity]]</f>
        <v>2576.4299999999998</v>
      </c>
      <c r="K1856">
        <v>7.0000000000000007E-2</v>
      </c>
      <c r="L1856" t="s">
        <v>1823</v>
      </c>
      <c r="M1856" s="9">
        <v>2396.0799000000002</v>
      </c>
    </row>
    <row r="1857" spans="1:13" x14ac:dyDescent="0.35">
      <c r="A1857" t="s">
        <v>3680</v>
      </c>
      <c r="B1857">
        <f t="shared" si="28"/>
        <v>2025</v>
      </c>
      <c r="C1857" s="8">
        <v>45710</v>
      </c>
      <c r="D1857" t="s">
        <v>977</v>
      </c>
      <c r="E1857" t="s">
        <v>1585</v>
      </c>
      <c r="F1857" t="s">
        <v>1788</v>
      </c>
      <c r="G1857" s="4">
        <v>3</v>
      </c>
      <c r="H1857">
        <f>Sales_Fact__2[[#This Row],[Unit_Price]]*Sales_Fact__2[[#This Row],[Quantity]]</f>
        <v>1709.94</v>
      </c>
      <c r="I1857" s="9">
        <v>569.98</v>
      </c>
      <c r="J1857" s="9">
        <f>Sales_Fact__2[[#This Row],[Unit_Price]]*Sales_Fact__2[[#This Row],[Quantity]]</f>
        <v>1709.94</v>
      </c>
      <c r="K1857">
        <v>0.05</v>
      </c>
      <c r="L1857" t="s">
        <v>1823</v>
      </c>
      <c r="M1857" s="9">
        <v>1624.443</v>
      </c>
    </row>
    <row r="1858" spans="1:13" x14ac:dyDescent="0.35">
      <c r="A1858" t="s">
        <v>3681</v>
      </c>
      <c r="B1858">
        <f t="shared" ref="B1858:B1921" si="29">YEAR(C1858)</f>
        <v>2024</v>
      </c>
      <c r="C1858" s="8">
        <v>45596</v>
      </c>
      <c r="D1858" t="s">
        <v>1028</v>
      </c>
      <c r="E1858" t="s">
        <v>1695</v>
      </c>
      <c r="F1858" t="s">
        <v>1793</v>
      </c>
      <c r="G1858" s="4">
        <v>3</v>
      </c>
      <c r="H1858">
        <f>Sales_Fact__2[[#This Row],[Unit_Price]]*Sales_Fact__2[[#This Row],[Quantity]]</f>
        <v>919.56</v>
      </c>
      <c r="I1858" s="9">
        <v>306.52</v>
      </c>
      <c r="J1858" s="9">
        <f>Sales_Fact__2[[#This Row],[Unit_Price]]*Sales_Fact__2[[#This Row],[Quantity]]</f>
        <v>919.56</v>
      </c>
      <c r="K1858">
        <v>0.01</v>
      </c>
      <c r="L1858" t="s">
        <v>1828</v>
      </c>
      <c r="M1858" s="9">
        <v>910.36440000000005</v>
      </c>
    </row>
    <row r="1859" spans="1:13" x14ac:dyDescent="0.35">
      <c r="A1859" t="s">
        <v>3682</v>
      </c>
      <c r="B1859">
        <f t="shared" si="29"/>
        <v>2024</v>
      </c>
      <c r="C1859" s="8">
        <v>45354</v>
      </c>
      <c r="D1859" t="s">
        <v>237</v>
      </c>
      <c r="E1859" t="s">
        <v>1659</v>
      </c>
      <c r="F1859" t="s">
        <v>1796</v>
      </c>
      <c r="G1859" s="4">
        <v>3</v>
      </c>
      <c r="H1859">
        <f>Sales_Fact__2[[#This Row],[Unit_Price]]*Sales_Fact__2[[#This Row],[Quantity]]</f>
        <v>554.01</v>
      </c>
      <c r="I1859" s="9">
        <v>184.67</v>
      </c>
      <c r="J1859" s="9">
        <f>Sales_Fact__2[[#This Row],[Unit_Price]]*Sales_Fact__2[[#This Row],[Quantity]]</f>
        <v>554.01</v>
      </c>
      <c r="K1859">
        <v>0.03</v>
      </c>
      <c r="L1859" t="s">
        <v>1828</v>
      </c>
      <c r="M1859" s="9">
        <v>537.38969999999995</v>
      </c>
    </row>
    <row r="1860" spans="1:13" x14ac:dyDescent="0.35">
      <c r="A1860" t="s">
        <v>3683</v>
      </c>
      <c r="B1860">
        <f t="shared" si="29"/>
        <v>2024</v>
      </c>
      <c r="C1860" s="8">
        <v>45428</v>
      </c>
      <c r="D1860" t="s">
        <v>1483</v>
      </c>
      <c r="E1860" t="s">
        <v>1599</v>
      </c>
      <c r="F1860" t="s">
        <v>1772</v>
      </c>
      <c r="G1860" s="4">
        <v>4</v>
      </c>
      <c r="H1860">
        <f>Sales_Fact__2[[#This Row],[Unit_Price]]*Sales_Fact__2[[#This Row],[Quantity]]</f>
        <v>758.24</v>
      </c>
      <c r="I1860" s="9">
        <v>189.56</v>
      </c>
      <c r="J1860" s="9">
        <f>Sales_Fact__2[[#This Row],[Unit_Price]]*Sales_Fact__2[[#This Row],[Quantity]]</f>
        <v>758.24</v>
      </c>
      <c r="K1860">
        <v>0</v>
      </c>
      <c r="L1860" t="s">
        <v>1828</v>
      </c>
      <c r="M1860" s="9">
        <v>758.24</v>
      </c>
    </row>
    <row r="1861" spans="1:13" x14ac:dyDescent="0.35">
      <c r="A1861" t="s">
        <v>3684</v>
      </c>
      <c r="B1861">
        <f t="shared" si="29"/>
        <v>2024</v>
      </c>
      <c r="C1861" s="8">
        <v>45511</v>
      </c>
      <c r="D1861" t="s">
        <v>677</v>
      </c>
      <c r="E1861" t="s">
        <v>1697</v>
      </c>
      <c r="F1861" t="s">
        <v>1772</v>
      </c>
      <c r="G1861" s="4">
        <v>1</v>
      </c>
      <c r="H1861">
        <f>Sales_Fact__2[[#This Row],[Unit_Price]]*Sales_Fact__2[[#This Row],[Quantity]]</f>
        <v>805.24</v>
      </c>
      <c r="I1861" s="9">
        <v>805.24</v>
      </c>
      <c r="J1861" s="9">
        <f>Sales_Fact__2[[#This Row],[Unit_Price]]*Sales_Fact__2[[#This Row],[Quantity]]</f>
        <v>805.24</v>
      </c>
      <c r="K1861">
        <v>0.04</v>
      </c>
      <c r="L1861" t="s">
        <v>1825</v>
      </c>
      <c r="M1861" s="9">
        <v>773.03039999999999</v>
      </c>
    </row>
    <row r="1862" spans="1:13" x14ac:dyDescent="0.35">
      <c r="A1862" t="s">
        <v>3685</v>
      </c>
      <c r="B1862">
        <f t="shared" si="29"/>
        <v>2024</v>
      </c>
      <c r="C1862" s="8">
        <v>45549</v>
      </c>
      <c r="D1862" t="s">
        <v>618</v>
      </c>
      <c r="E1862" t="s">
        <v>1655</v>
      </c>
      <c r="F1862" t="s">
        <v>1806</v>
      </c>
      <c r="G1862" s="4">
        <v>3</v>
      </c>
      <c r="H1862">
        <f>Sales_Fact__2[[#This Row],[Unit_Price]]*Sales_Fact__2[[#This Row],[Quantity]]</f>
        <v>2051.2200000000003</v>
      </c>
      <c r="I1862" s="9">
        <v>683.74</v>
      </c>
      <c r="J1862" s="9">
        <f>Sales_Fact__2[[#This Row],[Unit_Price]]*Sales_Fact__2[[#This Row],[Quantity]]</f>
        <v>2051.2200000000003</v>
      </c>
      <c r="K1862">
        <v>0.24</v>
      </c>
      <c r="L1862" t="s">
        <v>1823</v>
      </c>
      <c r="M1862" s="9">
        <v>1558.9272000000001</v>
      </c>
    </row>
    <row r="1863" spans="1:13" x14ac:dyDescent="0.35">
      <c r="A1863" t="s">
        <v>3686</v>
      </c>
      <c r="B1863">
        <f t="shared" si="29"/>
        <v>2024</v>
      </c>
      <c r="C1863" s="8">
        <v>45573</v>
      </c>
      <c r="D1863" t="s">
        <v>683</v>
      </c>
      <c r="E1863" t="s">
        <v>1659</v>
      </c>
      <c r="F1863" t="s">
        <v>1809</v>
      </c>
      <c r="G1863" s="4">
        <v>3</v>
      </c>
      <c r="H1863">
        <f>Sales_Fact__2[[#This Row],[Unit_Price]]*Sales_Fact__2[[#This Row],[Quantity]]</f>
        <v>1317.6299999999999</v>
      </c>
      <c r="I1863" s="9">
        <v>439.21</v>
      </c>
      <c r="J1863" s="9">
        <f>Sales_Fact__2[[#This Row],[Unit_Price]]*Sales_Fact__2[[#This Row],[Quantity]]</f>
        <v>1317.6299999999999</v>
      </c>
      <c r="K1863">
        <v>0.28000000000000003</v>
      </c>
      <c r="L1863" t="s">
        <v>1828</v>
      </c>
      <c r="M1863" s="9">
        <v>948.69359999999983</v>
      </c>
    </row>
    <row r="1864" spans="1:13" x14ac:dyDescent="0.35">
      <c r="A1864" t="s">
        <v>3687</v>
      </c>
      <c r="B1864">
        <f t="shared" si="29"/>
        <v>2025</v>
      </c>
      <c r="C1864" s="8">
        <v>45904</v>
      </c>
      <c r="D1864" t="s">
        <v>413</v>
      </c>
      <c r="E1864" t="s">
        <v>1679</v>
      </c>
      <c r="F1864" t="s">
        <v>1775</v>
      </c>
      <c r="G1864" s="4">
        <v>1</v>
      </c>
      <c r="H1864">
        <f>Sales_Fact__2[[#This Row],[Unit_Price]]*Sales_Fact__2[[#This Row],[Quantity]]</f>
        <v>126.92</v>
      </c>
      <c r="I1864" s="9">
        <v>126.92</v>
      </c>
      <c r="J1864" s="9">
        <f>Sales_Fact__2[[#This Row],[Unit_Price]]*Sales_Fact__2[[#This Row],[Quantity]]</f>
        <v>126.92</v>
      </c>
      <c r="K1864">
        <v>0.24</v>
      </c>
      <c r="L1864" t="s">
        <v>1828</v>
      </c>
      <c r="M1864" s="9">
        <v>96.459199999999996</v>
      </c>
    </row>
    <row r="1865" spans="1:13" x14ac:dyDescent="0.35">
      <c r="A1865" t="s">
        <v>3688</v>
      </c>
      <c r="B1865">
        <f t="shared" si="29"/>
        <v>2024</v>
      </c>
      <c r="C1865" s="8">
        <v>45489</v>
      </c>
      <c r="D1865" t="s">
        <v>27</v>
      </c>
      <c r="E1865" t="s">
        <v>1693</v>
      </c>
      <c r="F1865" t="s">
        <v>1768</v>
      </c>
      <c r="G1865" s="4">
        <v>4</v>
      </c>
      <c r="H1865">
        <f>Sales_Fact__2[[#This Row],[Unit_Price]]*Sales_Fact__2[[#This Row],[Quantity]]</f>
        <v>3338.8</v>
      </c>
      <c r="I1865" s="9">
        <v>834.7</v>
      </c>
      <c r="J1865" s="9">
        <f>Sales_Fact__2[[#This Row],[Unit_Price]]*Sales_Fact__2[[#This Row],[Quantity]]</f>
        <v>3338.8</v>
      </c>
      <c r="K1865">
        <v>0.14000000000000001</v>
      </c>
      <c r="L1865" t="s">
        <v>1823</v>
      </c>
      <c r="M1865" s="9">
        <v>2871.3679999999999</v>
      </c>
    </row>
    <row r="1866" spans="1:13" x14ac:dyDescent="0.35">
      <c r="A1866" t="s">
        <v>3689</v>
      </c>
      <c r="B1866">
        <f t="shared" si="29"/>
        <v>2025</v>
      </c>
      <c r="C1866" s="8">
        <v>45909</v>
      </c>
      <c r="D1866" t="s">
        <v>1070</v>
      </c>
      <c r="E1866" t="s">
        <v>1631</v>
      </c>
      <c r="F1866" t="s">
        <v>1791</v>
      </c>
      <c r="G1866" s="4">
        <v>2</v>
      </c>
      <c r="H1866">
        <f>Sales_Fact__2[[#This Row],[Unit_Price]]*Sales_Fact__2[[#This Row],[Quantity]]</f>
        <v>543.76</v>
      </c>
      <c r="I1866" s="9">
        <v>271.88</v>
      </c>
      <c r="J1866" s="9">
        <f>Sales_Fact__2[[#This Row],[Unit_Price]]*Sales_Fact__2[[#This Row],[Quantity]]</f>
        <v>543.76</v>
      </c>
      <c r="K1866">
        <v>0.11</v>
      </c>
      <c r="L1866" t="s">
        <v>1828</v>
      </c>
      <c r="M1866" s="9">
        <v>483.94639999999998</v>
      </c>
    </row>
    <row r="1867" spans="1:13" x14ac:dyDescent="0.35">
      <c r="A1867" t="s">
        <v>3690</v>
      </c>
      <c r="B1867">
        <f t="shared" si="29"/>
        <v>2025</v>
      </c>
      <c r="C1867" s="8">
        <v>45720</v>
      </c>
      <c r="D1867" t="s">
        <v>1477</v>
      </c>
      <c r="E1867" t="s">
        <v>1569</v>
      </c>
      <c r="F1867" t="s">
        <v>1756</v>
      </c>
      <c r="G1867" s="4">
        <v>4</v>
      </c>
      <c r="H1867">
        <f>Sales_Fact__2[[#This Row],[Unit_Price]]*Sales_Fact__2[[#This Row],[Quantity]]</f>
        <v>3888.56</v>
      </c>
      <c r="I1867" s="9">
        <v>972.14</v>
      </c>
      <c r="J1867" s="9">
        <f>Sales_Fact__2[[#This Row],[Unit_Price]]*Sales_Fact__2[[#This Row],[Quantity]]</f>
        <v>3888.56</v>
      </c>
      <c r="K1867">
        <v>0.25</v>
      </c>
      <c r="L1867" t="s">
        <v>1823</v>
      </c>
      <c r="M1867" s="9">
        <v>2916.42</v>
      </c>
    </row>
    <row r="1868" spans="1:13" x14ac:dyDescent="0.35">
      <c r="A1868" t="s">
        <v>3691</v>
      </c>
      <c r="B1868">
        <f t="shared" si="29"/>
        <v>2025</v>
      </c>
      <c r="C1868" s="8">
        <v>45831</v>
      </c>
      <c r="D1868" t="s">
        <v>334</v>
      </c>
      <c r="E1868" t="s">
        <v>1633</v>
      </c>
      <c r="F1868" t="s">
        <v>1768</v>
      </c>
      <c r="G1868" s="4">
        <v>3</v>
      </c>
      <c r="H1868">
        <f>Sales_Fact__2[[#This Row],[Unit_Price]]*Sales_Fact__2[[#This Row],[Quantity]]</f>
        <v>1570.98</v>
      </c>
      <c r="I1868" s="9">
        <v>523.66</v>
      </c>
      <c r="J1868" s="9">
        <f>Sales_Fact__2[[#This Row],[Unit_Price]]*Sales_Fact__2[[#This Row],[Quantity]]</f>
        <v>1570.98</v>
      </c>
      <c r="K1868">
        <v>0.27</v>
      </c>
      <c r="L1868" t="s">
        <v>1825</v>
      </c>
      <c r="M1868" s="9">
        <v>1146.8154</v>
      </c>
    </row>
    <row r="1869" spans="1:13" x14ac:dyDescent="0.35">
      <c r="A1869" t="s">
        <v>3692</v>
      </c>
      <c r="B1869">
        <f t="shared" si="29"/>
        <v>2024</v>
      </c>
      <c r="C1869" s="8">
        <v>45602</v>
      </c>
      <c r="D1869" t="s">
        <v>498</v>
      </c>
      <c r="E1869" t="s">
        <v>1675</v>
      </c>
      <c r="F1869" t="s">
        <v>1760</v>
      </c>
      <c r="G1869" s="4">
        <v>4</v>
      </c>
      <c r="H1869">
        <f>Sales_Fact__2[[#This Row],[Unit_Price]]*Sales_Fact__2[[#This Row],[Quantity]]</f>
        <v>3355.96</v>
      </c>
      <c r="I1869" s="9">
        <v>838.99</v>
      </c>
      <c r="J1869" s="9">
        <f>Sales_Fact__2[[#This Row],[Unit_Price]]*Sales_Fact__2[[#This Row],[Quantity]]</f>
        <v>3355.96</v>
      </c>
      <c r="K1869">
        <v>0.16</v>
      </c>
      <c r="L1869" t="s">
        <v>1823</v>
      </c>
      <c r="M1869" s="9">
        <v>2819.0064000000002</v>
      </c>
    </row>
    <row r="1870" spans="1:13" x14ac:dyDescent="0.35">
      <c r="A1870" t="s">
        <v>3693</v>
      </c>
      <c r="B1870">
        <f t="shared" si="29"/>
        <v>2025</v>
      </c>
      <c r="C1870" s="8">
        <v>45722</v>
      </c>
      <c r="D1870" t="s">
        <v>460</v>
      </c>
      <c r="E1870" t="s">
        <v>1569</v>
      </c>
      <c r="F1870" t="s">
        <v>1806</v>
      </c>
      <c r="G1870" s="4">
        <v>4</v>
      </c>
      <c r="H1870">
        <f>Sales_Fact__2[[#This Row],[Unit_Price]]*Sales_Fact__2[[#This Row],[Quantity]]</f>
        <v>3354.8</v>
      </c>
      <c r="I1870" s="9">
        <v>838.7</v>
      </c>
      <c r="J1870" s="9">
        <f>Sales_Fact__2[[#This Row],[Unit_Price]]*Sales_Fact__2[[#This Row],[Quantity]]</f>
        <v>3354.8</v>
      </c>
      <c r="K1870">
        <v>0.21</v>
      </c>
      <c r="L1870" t="s">
        <v>1828</v>
      </c>
      <c r="M1870" s="9">
        <v>2650.2919999999999</v>
      </c>
    </row>
    <row r="1871" spans="1:13" x14ac:dyDescent="0.35">
      <c r="A1871" t="s">
        <v>3694</v>
      </c>
      <c r="B1871">
        <f t="shared" si="29"/>
        <v>2025</v>
      </c>
      <c r="C1871" s="8">
        <v>45794</v>
      </c>
      <c r="D1871" t="s">
        <v>1303</v>
      </c>
      <c r="E1871" t="s">
        <v>1695</v>
      </c>
      <c r="F1871" t="s">
        <v>1781</v>
      </c>
      <c r="G1871" s="4">
        <v>3</v>
      </c>
      <c r="H1871">
        <f>Sales_Fact__2[[#This Row],[Unit_Price]]*Sales_Fact__2[[#This Row],[Quantity]]</f>
        <v>2829.7200000000003</v>
      </c>
      <c r="I1871" s="9">
        <v>943.24</v>
      </c>
      <c r="J1871" s="9">
        <f>Sales_Fact__2[[#This Row],[Unit_Price]]*Sales_Fact__2[[#This Row],[Quantity]]</f>
        <v>2829.7200000000003</v>
      </c>
      <c r="K1871">
        <v>0.21</v>
      </c>
      <c r="L1871" t="s">
        <v>1823</v>
      </c>
      <c r="M1871" s="9">
        <v>2235.4787999999999</v>
      </c>
    </row>
    <row r="1872" spans="1:13" x14ac:dyDescent="0.35">
      <c r="A1872" t="s">
        <v>3695</v>
      </c>
      <c r="B1872">
        <f t="shared" si="29"/>
        <v>2025</v>
      </c>
      <c r="C1872" s="8">
        <v>45659</v>
      </c>
      <c r="D1872" t="s">
        <v>944</v>
      </c>
      <c r="E1872" t="s">
        <v>1542</v>
      </c>
      <c r="F1872" t="s">
        <v>1806</v>
      </c>
      <c r="G1872" s="4">
        <v>2</v>
      </c>
      <c r="H1872">
        <f>Sales_Fact__2[[#This Row],[Unit_Price]]*Sales_Fact__2[[#This Row],[Quantity]]</f>
        <v>620.66</v>
      </c>
      <c r="I1872" s="9">
        <v>310.33</v>
      </c>
      <c r="J1872" s="9">
        <f>Sales_Fact__2[[#This Row],[Unit_Price]]*Sales_Fact__2[[#This Row],[Quantity]]</f>
        <v>620.66</v>
      </c>
      <c r="K1872">
        <v>0.26</v>
      </c>
      <c r="L1872" t="s">
        <v>1823</v>
      </c>
      <c r="M1872" s="9">
        <v>459.28840000000002</v>
      </c>
    </row>
    <row r="1873" spans="1:13" x14ac:dyDescent="0.35">
      <c r="A1873" t="s">
        <v>3696</v>
      </c>
      <c r="B1873">
        <f t="shared" si="29"/>
        <v>2024</v>
      </c>
      <c r="C1873" s="8">
        <v>45501</v>
      </c>
      <c r="D1873" t="s">
        <v>1085</v>
      </c>
      <c r="E1873" t="s">
        <v>1637</v>
      </c>
      <c r="F1873" t="s">
        <v>1751</v>
      </c>
      <c r="G1873" s="4">
        <v>3</v>
      </c>
      <c r="H1873">
        <f>Sales_Fact__2[[#This Row],[Unit_Price]]*Sales_Fact__2[[#This Row],[Quantity]]</f>
        <v>603.15000000000009</v>
      </c>
      <c r="I1873" s="9">
        <v>201.05</v>
      </c>
      <c r="J1873" s="9">
        <f>Sales_Fact__2[[#This Row],[Unit_Price]]*Sales_Fact__2[[#This Row],[Quantity]]</f>
        <v>603.15000000000009</v>
      </c>
      <c r="K1873">
        <v>0.23</v>
      </c>
      <c r="L1873" t="s">
        <v>1825</v>
      </c>
      <c r="M1873" s="9">
        <v>464.42550000000006</v>
      </c>
    </row>
    <row r="1874" spans="1:13" x14ac:dyDescent="0.35">
      <c r="A1874" t="s">
        <v>3697</v>
      </c>
      <c r="B1874">
        <f t="shared" si="29"/>
        <v>2024</v>
      </c>
      <c r="C1874" s="8">
        <v>45408</v>
      </c>
      <c r="D1874" t="s">
        <v>805</v>
      </c>
      <c r="E1874" t="s">
        <v>1663</v>
      </c>
      <c r="F1874" t="s">
        <v>1806</v>
      </c>
      <c r="G1874" s="4">
        <v>1</v>
      </c>
      <c r="H1874">
        <f>Sales_Fact__2[[#This Row],[Unit_Price]]*Sales_Fact__2[[#This Row],[Quantity]]</f>
        <v>803.37</v>
      </c>
      <c r="I1874" s="9">
        <v>803.37</v>
      </c>
      <c r="J1874" s="9">
        <f>Sales_Fact__2[[#This Row],[Unit_Price]]*Sales_Fact__2[[#This Row],[Quantity]]</f>
        <v>803.37</v>
      </c>
      <c r="K1874">
        <v>0.3</v>
      </c>
      <c r="L1874" t="s">
        <v>1825</v>
      </c>
      <c r="M1874" s="9">
        <v>562.35899999999992</v>
      </c>
    </row>
    <row r="1875" spans="1:13" x14ac:dyDescent="0.35">
      <c r="A1875" t="s">
        <v>3698</v>
      </c>
      <c r="B1875">
        <f t="shared" si="29"/>
        <v>2025</v>
      </c>
      <c r="C1875" s="8">
        <v>45886</v>
      </c>
      <c r="D1875" t="s">
        <v>144</v>
      </c>
      <c r="E1875" t="s">
        <v>1669</v>
      </c>
      <c r="F1875" t="s">
        <v>1800</v>
      </c>
      <c r="G1875" s="4">
        <v>3</v>
      </c>
      <c r="H1875">
        <f>Sales_Fact__2[[#This Row],[Unit_Price]]*Sales_Fact__2[[#This Row],[Quantity]]</f>
        <v>779.94</v>
      </c>
      <c r="I1875" s="9">
        <v>259.98</v>
      </c>
      <c r="J1875" s="9">
        <f>Sales_Fact__2[[#This Row],[Unit_Price]]*Sales_Fact__2[[#This Row],[Quantity]]</f>
        <v>779.94</v>
      </c>
      <c r="K1875">
        <v>7.0000000000000007E-2</v>
      </c>
      <c r="L1875" t="s">
        <v>1828</v>
      </c>
      <c r="M1875" s="9">
        <v>725.3442</v>
      </c>
    </row>
    <row r="1876" spans="1:13" x14ac:dyDescent="0.35">
      <c r="A1876" t="s">
        <v>3699</v>
      </c>
      <c r="B1876">
        <f t="shared" si="29"/>
        <v>2024</v>
      </c>
      <c r="C1876" s="8">
        <v>45426</v>
      </c>
      <c r="D1876" t="s">
        <v>427</v>
      </c>
      <c r="E1876" t="s">
        <v>1548</v>
      </c>
      <c r="F1876" t="s">
        <v>1765</v>
      </c>
      <c r="G1876" s="4">
        <v>4</v>
      </c>
      <c r="H1876">
        <f>Sales_Fact__2[[#This Row],[Unit_Price]]*Sales_Fact__2[[#This Row],[Quantity]]</f>
        <v>2367.6</v>
      </c>
      <c r="I1876" s="9">
        <v>591.9</v>
      </c>
      <c r="J1876" s="9">
        <f>Sales_Fact__2[[#This Row],[Unit_Price]]*Sales_Fact__2[[#This Row],[Quantity]]</f>
        <v>2367.6</v>
      </c>
      <c r="K1876">
        <v>0.2</v>
      </c>
      <c r="L1876" t="s">
        <v>1825</v>
      </c>
      <c r="M1876" s="9">
        <v>1894.08</v>
      </c>
    </row>
    <row r="1877" spans="1:13" x14ac:dyDescent="0.35">
      <c r="A1877" t="s">
        <v>3700</v>
      </c>
      <c r="B1877">
        <f t="shared" si="29"/>
        <v>2025</v>
      </c>
      <c r="C1877" s="8">
        <v>45730</v>
      </c>
      <c r="D1877" t="s">
        <v>127</v>
      </c>
      <c r="E1877" t="s">
        <v>1667</v>
      </c>
      <c r="F1877" t="s">
        <v>1793</v>
      </c>
      <c r="G1877" s="4">
        <v>2</v>
      </c>
      <c r="H1877">
        <f>Sales_Fact__2[[#This Row],[Unit_Price]]*Sales_Fact__2[[#This Row],[Quantity]]</f>
        <v>793.8</v>
      </c>
      <c r="I1877" s="9">
        <v>396.9</v>
      </c>
      <c r="J1877" s="9">
        <f>Sales_Fact__2[[#This Row],[Unit_Price]]*Sales_Fact__2[[#This Row],[Quantity]]</f>
        <v>793.8</v>
      </c>
      <c r="K1877">
        <v>0.18</v>
      </c>
      <c r="L1877" t="s">
        <v>1825</v>
      </c>
      <c r="M1877" s="9">
        <v>650.91600000000005</v>
      </c>
    </row>
    <row r="1878" spans="1:13" x14ac:dyDescent="0.35">
      <c r="A1878" t="s">
        <v>3701</v>
      </c>
      <c r="B1878">
        <f t="shared" si="29"/>
        <v>2025</v>
      </c>
      <c r="C1878" s="8">
        <v>45731</v>
      </c>
      <c r="D1878" t="s">
        <v>1399</v>
      </c>
      <c r="E1878" t="s">
        <v>1743</v>
      </c>
      <c r="F1878" t="s">
        <v>1760</v>
      </c>
      <c r="G1878" s="4">
        <v>1</v>
      </c>
      <c r="H1878">
        <f>Sales_Fact__2[[#This Row],[Unit_Price]]*Sales_Fact__2[[#This Row],[Quantity]]</f>
        <v>176.84</v>
      </c>
      <c r="I1878" s="9">
        <v>176.84</v>
      </c>
      <c r="J1878" s="9">
        <f>Sales_Fact__2[[#This Row],[Unit_Price]]*Sales_Fact__2[[#This Row],[Quantity]]</f>
        <v>176.84</v>
      </c>
      <c r="K1878">
        <v>0.19</v>
      </c>
      <c r="L1878" t="s">
        <v>1823</v>
      </c>
      <c r="M1878" s="9">
        <v>143.24039999999999</v>
      </c>
    </row>
    <row r="1879" spans="1:13" x14ac:dyDescent="0.35">
      <c r="A1879" t="s">
        <v>3702</v>
      </c>
      <c r="B1879">
        <f t="shared" si="29"/>
        <v>2023</v>
      </c>
      <c r="C1879" s="8">
        <v>45272</v>
      </c>
      <c r="D1879" t="s">
        <v>811</v>
      </c>
      <c r="E1879" t="s">
        <v>1599</v>
      </c>
      <c r="F1879" t="s">
        <v>1751</v>
      </c>
      <c r="G1879" s="4">
        <v>2</v>
      </c>
      <c r="H1879">
        <f>Sales_Fact__2[[#This Row],[Unit_Price]]*Sales_Fact__2[[#This Row],[Quantity]]</f>
        <v>1228.42</v>
      </c>
      <c r="I1879" s="9">
        <v>614.21</v>
      </c>
      <c r="J1879" s="9">
        <f>Sales_Fact__2[[#This Row],[Unit_Price]]*Sales_Fact__2[[#This Row],[Quantity]]</f>
        <v>1228.42</v>
      </c>
      <c r="K1879">
        <v>0.11</v>
      </c>
      <c r="L1879" t="s">
        <v>1825</v>
      </c>
      <c r="M1879" s="9">
        <v>1093.2937999999999</v>
      </c>
    </row>
    <row r="1880" spans="1:13" x14ac:dyDescent="0.35">
      <c r="A1880" t="s">
        <v>3703</v>
      </c>
      <c r="B1880">
        <f t="shared" si="29"/>
        <v>2024</v>
      </c>
      <c r="C1880" s="8">
        <v>45584</v>
      </c>
      <c r="D1880" t="s">
        <v>380</v>
      </c>
      <c r="E1880" t="s">
        <v>1550</v>
      </c>
      <c r="F1880" t="s">
        <v>1778</v>
      </c>
      <c r="G1880" s="4">
        <v>3</v>
      </c>
      <c r="H1880">
        <f>Sales_Fact__2[[#This Row],[Unit_Price]]*Sales_Fact__2[[#This Row],[Quantity]]</f>
        <v>1813.98</v>
      </c>
      <c r="I1880" s="9">
        <v>604.66</v>
      </c>
      <c r="J1880" s="9">
        <f>Sales_Fact__2[[#This Row],[Unit_Price]]*Sales_Fact__2[[#This Row],[Quantity]]</f>
        <v>1813.98</v>
      </c>
      <c r="K1880">
        <v>0.18</v>
      </c>
      <c r="L1880" t="s">
        <v>1828</v>
      </c>
      <c r="M1880" s="9">
        <v>1487.4636</v>
      </c>
    </row>
    <row r="1881" spans="1:13" x14ac:dyDescent="0.35">
      <c r="A1881" t="s">
        <v>3704</v>
      </c>
      <c r="B1881">
        <f t="shared" si="29"/>
        <v>2024</v>
      </c>
      <c r="C1881" s="8">
        <v>45534</v>
      </c>
      <c r="D1881" t="s">
        <v>1529</v>
      </c>
      <c r="E1881" t="s">
        <v>1548</v>
      </c>
      <c r="F1881" t="s">
        <v>1793</v>
      </c>
      <c r="G1881" s="4">
        <v>3</v>
      </c>
      <c r="H1881">
        <f>Sales_Fact__2[[#This Row],[Unit_Price]]*Sales_Fact__2[[#This Row],[Quantity]]</f>
        <v>72.87</v>
      </c>
      <c r="I1881" s="9">
        <v>24.29</v>
      </c>
      <c r="J1881" s="9">
        <f>Sales_Fact__2[[#This Row],[Unit_Price]]*Sales_Fact__2[[#This Row],[Quantity]]</f>
        <v>72.87</v>
      </c>
      <c r="K1881">
        <v>0.12</v>
      </c>
      <c r="L1881" t="s">
        <v>1825</v>
      </c>
      <c r="M1881" s="9">
        <v>64.125600000000006</v>
      </c>
    </row>
    <row r="1882" spans="1:13" x14ac:dyDescent="0.35">
      <c r="A1882" t="s">
        <v>3705</v>
      </c>
      <c r="B1882">
        <f t="shared" si="29"/>
        <v>2024</v>
      </c>
      <c r="C1882" s="8">
        <v>45482</v>
      </c>
      <c r="D1882" t="s">
        <v>418</v>
      </c>
      <c r="E1882" t="s">
        <v>1673</v>
      </c>
      <c r="F1882" t="s">
        <v>1791</v>
      </c>
      <c r="G1882" s="4">
        <v>1</v>
      </c>
      <c r="H1882">
        <f>Sales_Fact__2[[#This Row],[Unit_Price]]*Sales_Fact__2[[#This Row],[Quantity]]</f>
        <v>503.95</v>
      </c>
      <c r="I1882" s="9">
        <v>503.95</v>
      </c>
      <c r="J1882" s="9">
        <f>Sales_Fact__2[[#This Row],[Unit_Price]]*Sales_Fact__2[[#This Row],[Quantity]]</f>
        <v>503.95</v>
      </c>
      <c r="K1882">
        <v>0.24</v>
      </c>
      <c r="L1882" t="s">
        <v>1825</v>
      </c>
      <c r="M1882" s="9">
        <v>383.00200000000001</v>
      </c>
    </row>
    <row r="1883" spans="1:13" x14ac:dyDescent="0.35">
      <c r="A1883" t="s">
        <v>3706</v>
      </c>
      <c r="B1883">
        <f t="shared" si="29"/>
        <v>2024</v>
      </c>
      <c r="C1883" s="8">
        <v>45475</v>
      </c>
      <c r="D1883" t="s">
        <v>1004</v>
      </c>
      <c r="E1883" t="s">
        <v>1649</v>
      </c>
      <c r="F1883" t="s">
        <v>1798</v>
      </c>
      <c r="G1883" s="4">
        <v>4</v>
      </c>
      <c r="H1883">
        <f>Sales_Fact__2[[#This Row],[Unit_Price]]*Sales_Fact__2[[#This Row],[Quantity]]</f>
        <v>3443.12</v>
      </c>
      <c r="I1883" s="9">
        <v>860.78</v>
      </c>
      <c r="J1883" s="9">
        <f>Sales_Fact__2[[#This Row],[Unit_Price]]*Sales_Fact__2[[#This Row],[Quantity]]</f>
        <v>3443.12</v>
      </c>
      <c r="K1883">
        <v>0.03</v>
      </c>
      <c r="L1883" t="s">
        <v>1823</v>
      </c>
      <c r="M1883" s="9">
        <v>3339.8263999999999</v>
      </c>
    </row>
    <row r="1884" spans="1:13" x14ac:dyDescent="0.35">
      <c r="A1884" t="s">
        <v>3707</v>
      </c>
      <c r="B1884">
        <f t="shared" si="29"/>
        <v>2023</v>
      </c>
      <c r="C1884" s="8">
        <v>45234</v>
      </c>
      <c r="D1884" t="s">
        <v>645</v>
      </c>
      <c r="E1884" t="s">
        <v>1631</v>
      </c>
      <c r="F1884" t="s">
        <v>1765</v>
      </c>
      <c r="G1884" s="4">
        <v>3</v>
      </c>
      <c r="H1884">
        <f>Sales_Fact__2[[#This Row],[Unit_Price]]*Sales_Fact__2[[#This Row],[Quantity]]</f>
        <v>125.91</v>
      </c>
      <c r="I1884" s="9">
        <v>41.97</v>
      </c>
      <c r="J1884" s="9">
        <f>Sales_Fact__2[[#This Row],[Unit_Price]]*Sales_Fact__2[[#This Row],[Quantity]]</f>
        <v>125.91</v>
      </c>
      <c r="K1884">
        <v>0.03</v>
      </c>
      <c r="L1884" t="s">
        <v>1828</v>
      </c>
      <c r="M1884" s="9">
        <v>122.1327</v>
      </c>
    </row>
    <row r="1885" spans="1:13" x14ac:dyDescent="0.35">
      <c r="A1885" t="s">
        <v>3708</v>
      </c>
      <c r="B1885">
        <f t="shared" si="29"/>
        <v>2024</v>
      </c>
      <c r="C1885" s="8">
        <v>45397</v>
      </c>
      <c r="D1885" t="s">
        <v>134</v>
      </c>
      <c r="E1885" t="s">
        <v>1577</v>
      </c>
      <c r="F1885" t="s">
        <v>1772</v>
      </c>
      <c r="G1885" s="4">
        <v>1</v>
      </c>
      <c r="H1885">
        <f>Sales_Fact__2[[#This Row],[Unit_Price]]*Sales_Fact__2[[#This Row],[Quantity]]</f>
        <v>649.59</v>
      </c>
      <c r="I1885" s="9">
        <v>649.59</v>
      </c>
      <c r="J1885" s="9">
        <f>Sales_Fact__2[[#This Row],[Unit_Price]]*Sales_Fact__2[[#This Row],[Quantity]]</f>
        <v>649.59</v>
      </c>
      <c r="K1885">
        <v>0.12</v>
      </c>
      <c r="L1885" t="s">
        <v>1828</v>
      </c>
      <c r="M1885" s="9">
        <v>571.63920000000007</v>
      </c>
    </row>
    <row r="1886" spans="1:13" x14ac:dyDescent="0.35">
      <c r="A1886" t="s">
        <v>3709</v>
      </c>
      <c r="B1886">
        <f t="shared" si="29"/>
        <v>2024</v>
      </c>
      <c r="C1886" s="8">
        <v>45502</v>
      </c>
      <c r="D1886" t="s">
        <v>201</v>
      </c>
      <c r="E1886" t="s">
        <v>1673</v>
      </c>
      <c r="F1886" t="s">
        <v>1785</v>
      </c>
      <c r="G1886" s="4">
        <v>2</v>
      </c>
      <c r="H1886">
        <f>Sales_Fact__2[[#This Row],[Unit_Price]]*Sales_Fact__2[[#This Row],[Quantity]]</f>
        <v>772.18</v>
      </c>
      <c r="I1886" s="9">
        <v>386.09</v>
      </c>
      <c r="J1886" s="9">
        <f>Sales_Fact__2[[#This Row],[Unit_Price]]*Sales_Fact__2[[#This Row],[Quantity]]</f>
        <v>772.18</v>
      </c>
      <c r="K1886">
        <v>0.19</v>
      </c>
      <c r="L1886" t="s">
        <v>1825</v>
      </c>
      <c r="M1886" s="9">
        <v>625.46579999999994</v>
      </c>
    </row>
    <row r="1887" spans="1:13" x14ac:dyDescent="0.35">
      <c r="A1887" t="s">
        <v>3710</v>
      </c>
      <c r="B1887">
        <f t="shared" si="29"/>
        <v>2024</v>
      </c>
      <c r="C1887" s="8">
        <v>45644</v>
      </c>
      <c r="D1887" t="s">
        <v>352</v>
      </c>
      <c r="E1887" t="s">
        <v>1649</v>
      </c>
      <c r="F1887" t="s">
        <v>1793</v>
      </c>
      <c r="G1887" s="4">
        <v>1</v>
      </c>
      <c r="H1887">
        <f>Sales_Fact__2[[#This Row],[Unit_Price]]*Sales_Fact__2[[#This Row],[Quantity]]</f>
        <v>891.62</v>
      </c>
      <c r="I1887" s="9">
        <v>891.62</v>
      </c>
      <c r="J1887" s="9">
        <f>Sales_Fact__2[[#This Row],[Unit_Price]]*Sales_Fact__2[[#This Row],[Quantity]]</f>
        <v>891.62</v>
      </c>
      <c r="K1887">
        <v>0.06</v>
      </c>
      <c r="L1887" t="s">
        <v>1825</v>
      </c>
      <c r="M1887" s="9">
        <v>838.12279999999998</v>
      </c>
    </row>
    <row r="1888" spans="1:13" x14ac:dyDescent="0.35">
      <c r="A1888" t="s">
        <v>3711</v>
      </c>
      <c r="B1888">
        <f t="shared" si="29"/>
        <v>2024</v>
      </c>
      <c r="C1888" s="8">
        <v>45617</v>
      </c>
      <c r="D1888" t="s">
        <v>1189</v>
      </c>
      <c r="E1888" t="s">
        <v>1675</v>
      </c>
      <c r="F1888" t="s">
        <v>1800</v>
      </c>
      <c r="G1888" s="4">
        <v>2</v>
      </c>
      <c r="H1888">
        <f>Sales_Fact__2[[#This Row],[Unit_Price]]*Sales_Fact__2[[#This Row],[Quantity]]</f>
        <v>1117.8</v>
      </c>
      <c r="I1888" s="9">
        <v>558.9</v>
      </c>
      <c r="J1888" s="9">
        <f>Sales_Fact__2[[#This Row],[Unit_Price]]*Sales_Fact__2[[#This Row],[Quantity]]</f>
        <v>1117.8</v>
      </c>
      <c r="K1888">
        <v>0.05</v>
      </c>
      <c r="L1888" t="s">
        <v>1828</v>
      </c>
      <c r="M1888" s="9">
        <v>1061.9100000000001</v>
      </c>
    </row>
    <row r="1889" spans="1:13" x14ac:dyDescent="0.35">
      <c r="A1889" t="s">
        <v>3712</v>
      </c>
      <c r="B1889">
        <f t="shared" si="29"/>
        <v>2025</v>
      </c>
      <c r="C1889" s="8">
        <v>45797</v>
      </c>
      <c r="D1889" t="s">
        <v>1103</v>
      </c>
      <c r="E1889" t="s">
        <v>1545</v>
      </c>
      <c r="F1889" t="s">
        <v>1765</v>
      </c>
      <c r="G1889" s="4">
        <v>2</v>
      </c>
      <c r="H1889">
        <f>Sales_Fact__2[[#This Row],[Unit_Price]]*Sales_Fact__2[[#This Row],[Quantity]]</f>
        <v>198.08</v>
      </c>
      <c r="I1889" s="9">
        <v>99.04</v>
      </c>
      <c r="J1889" s="9">
        <f>Sales_Fact__2[[#This Row],[Unit_Price]]*Sales_Fact__2[[#This Row],[Quantity]]</f>
        <v>198.08</v>
      </c>
      <c r="K1889">
        <v>0.26</v>
      </c>
      <c r="L1889" t="s">
        <v>1828</v>
      </c>
      <c r="M1889" s="9">
        <v>146.57919999999999</v>
      </c>
    </row>
    <row r="1890" spans="1:13" x14ac:dyDescent="0.35">
      <c r="A1890" t="s">
        <v>3713</v>
      </c>
      <c r="B1890">
        <f t="shared" si="29"/>
        <v>2025</v>
      </c>
      <c r="C1890" s="8">
        <v>45740</v>
      </c>
      <c r="D1890" t="s">
        <v>922</v>
      </c>
      <c r="E1890" t="s">
        <v>1550</v>
      </c>
      <c r="F1890" t="s">
        <v>1781</v>
      </c>
      <c r="G1890" s="4">
        <v>4</v>
      </c>
      <c r="H1890">
        <f>Sales_Fact__2[[#This Row],[Unit_Price]]*Sales_Fact__2[[#This Row],[Quantity]]</f>
        <v>2500.52</v>
      </c>
      <c r="I1890" s="9">
        <v>625.13</v>
      </c>
      <c r="J1890" s="9">
        <f>Sales_Fact__2[[#This Row],[Unit_Price]]*Sales_Fact__2[[#This Row],[Quantity]]</f>
        <v>2500.52</v>
      </c>
      <c r="K1890">
        <v>0.06</v>
      </c>
      <c r="L1890" t="s">
        <v>1823</v>
      </c>
      <c r="M1890" s="9">
        <v>2350.4888000000001</v>
      </c>
    </row>
    <row r="1891" spans="1:13" x14ac:dyDescent="0.35">
      <c r="A1891" t="s">
        <v>3714</v>
      </c>
      <c r="B1891">
        <f t="shared" si="29"/>
        <v>2025</v>
      </c>
      <c r="C1891" s="8">
        <v>45824</v>
      </c>
      <c r="D1891" t="s">
        <v>144</v>
      </c>
      <c r="E1891" t="s">
        <v>1627</v>
      </c>
      <c r="F1891" t="s">
        <v>1809</v>
      </c>
      <c r="G1891" s="4">
        <v>4</v>
      </c>
      <c r="H1891">
        <f>Sales_Fact__2[[#This Row],[Unit_Price]]*Sales_Fact__2[[#This Row],[Quantity]]</f>
        <v>153.52000000000001</v>
      </c>
      <c r="I1891" s="9">
        <v>38.380000000000003</v>
      </c>
      <c r="J1891" s="9">
        <f>Sales_Fact__2[[#This Row],[Unit_Price]]*Sales_Fact__2[[#This Row],[Quantity]]</f>
        <v>153.52000000000001</v>
      </c>
      <c r="K1891">
        <v>0.16</v>
      </c>
      <c r="L1891" t="s">
        <v>1828</v>
      </c>
      <c r="M1891" s="9">
        <v>128.95679999999999</v>
      </c>
    </row>
    <row r="1892" spans="1:13" x14ac:dyDescent="0.35">
      <c r="A1892" t="s">
        <v>3715</v>
      </c>
      <c r="B1892">
        <f t="shared" si="29"/>
        <v>2024</v>
      </c>
      <c r="C1892" s="8">
        <v>45404</v>
      </c>
      <c r="D1892" t="s">
        <v>1512</v>
      </c>
      <c r="E1892" t="s">
        <v>1735</v>
      </c>
      <c r="F1892" t="s">
        <v>1788</v>
      </c>
      <c r="G1892" s="4">
        <v>4</v>
      </c>
      <c r="H1892">
        <f>Sales_Fact__2[[#This Row],[Unit_Price]]*Sales_Fact__2[[#This Row],[Quantity]]</f>
        <v>2926.88</v>
      </c>
      <c r="I1892" s="9">
        <v>731.72</v>
      </c>
      <c r="J1892" s="9">
        <f>Sales_Fact__2[[#This Row],[Unit_Price]]*Sales_Fact__2[[#This Row],[Quantity]]</f>
        <v>2926.88</v>
      </c>
      <c r="K1892">
        <v>0.22</v>
      </c>
      <c r="L1892" t="s">
        <v>1828</v>
      </c>
      <c r="M1892" s="9">
        <v>2282.9663999999998</v>
      </c>
    </row>
    <row r="1893" spans="1:13" x14ac:dyDescent="0.35">
      <c r="A1893" t="s">
        <v>3716</v>
      </c>
      <c r="B1893">
        <f t="shared" si="29"/>
        <v>2025</v>
      </c>
      <c r="C1893" s="8">
        <v>45916</v>
      </c>
      <c r="D1893" t="s">
        <v>1410</v>
      </c>
      <c r="E1893" t="s">
        <v>1709</v>
      </c>
      <c r="F1893" t="s">
        <v>1812</v>
      </c>
      <c r="G1893" s="4">
        <v>3</v>
      </c>
      <c r="H1893">
        <f>Sales_Fact__2[[#This Row],[Unit_Price]]*Sales_Fact__2[[#This Row],[Quantity]]</f>
        <v>2475.9900000000002</v>
      </c>
      <c r="I1893" s="9">
        <v>825.33</v>
      </c>
      <c r="J1893" s="9">
        <f>Sales_Fact__2[[#This Row],[Unit_Price]]*Sales_Fact__2[[#This Row],[Quantity]]</f>
        <v>2475.9900000000002</v>
      </c>
      <c r="K1893">
        <v>0.21</v>
      </c>
      <c r="L1893" t="s">
        <v>1823</v>
      </c>
      <c r="M1893" s="9">
        <v>1956.0320999999999</v>
      </c>
    </row>
    <row r="1894" spans="1:13" x14ac:dyDescent="0.35">
      <c r="A1894" t="s">
        <v>3717</v>
      </c>
      <c r="B1894">
        <f t="shared" si="29"/>
        <v>2023</v>
      </c>
      <c r="C1894" s="8">
        <v>45269</v>
      </c>
      <c r="D1894" t="s">
        <v>220</v>
      </c>
      <c r="E1894" t="s">
        <v>1687</v>
      </c>
      <c r="F1894" t="s">
        <v>1798</v>
      </c>
      <c r="G1894" s="4">
        <v>2</v>
      </c>
      <c r="H1894">
        <f>Sales_Fact__2[[#This Row],[Unit_Price]]*Sales_Fact__2[[#This Row],[Quantity]]</f>
        <v>94.6</v>
      </c>
      <c r="I1894" s="9">
        <v>47.3</v>
      </c>
      <c r="J1894" s="9">
        <f>Sales_Fact__2[[#This Row],[Unit_Price]]*Sales_Fact__2[[#This Row],[Quantity]]</f>
        <v>94.6</v>
      </c>
      <c r="K1894">
        <v>0.01</v>
      </c>
      <c r="L1894" t="s">
        <v>1825</v>
      </c>
      <c r="M1894" s="9">
        <v>93.653999999999996</v>
      </c>
    </row>
    <row r="1895" spans="1:13" x14ac:dyDescent="0.35">
      <c r="A1895" t="s">
        <v>3718</v>
      </c>
      <c r="B1895">
        <f t="shared" si="29"/>
        <v>2024</v>
      </c>
      <c r="C1895" s="8">
        <v>45493</v>
      </c>
      <c r="D1895" t="s">
        <v>567</v>
      </c>
      <c r="E1895" t="s">
        <v>1691</v>
      </c>
      <c r="F1895" t="s">
        <v>1806</v>
      </c>
      <c r="G1895" s="4">
        <v>1</v>
      </c>
      <c r="H1895">
        <f>Sales_Fact__2[[#This Row],[Unit_Price]]*Sales_Fact__2[[#This Row],[Quantity]]</f>
        <v>389.12</v>
      </c>
      <c r="I1895" s="9">
        <v>389.12</v>
      </c>
      <c r="J1895" s="9">
        <f>Sales_Fact__2[[#This Row],[Unit_Price]]*Sales_Fact__2[[#This Row],[Quantity]]</f>
        <v>389.12</v>
      </c>
      <c r="K1895">
        <v>0.18</v>
      </c>
      <c r="L1895" t="s">
        <v>1825</v>
      </c>
      <c r="M1895" s="9">
        <v>319.07839999999999</v>
      </c>
    </row>
    <row r="1896" spans="1:13" x14ac:dyDescent="0.35">
      <c r="A1896" t="s">
        <v>3719</v>
      </c>
      <c r="B1896">
        <f t="shared" si="29"/>
        <v>2024</v>
      </c>
      <c r="C1896" s="8">
        <v>45558</v>
      </c>
      <c r="D1896" t="s">
        <v>1413</v>
      </c>
      <c r="E1896" t="s">
        <v>1711</v>
      </c>
      <c r="F1896" t="s">
        <v>1809</v>
      </c>
      <c r="G1896" s="4">
        <v>3</v>
      </c>
      <c r="H1896">
        <f>Sales_Fact__2[[#This Row],[Unit_Price]]*Sales_Fact__2[[#This Row],[Quantity]]</f>
        <v>1631.4900000000002</v>
      </c>
      <c r="I1896" s="9">
        <v>543.83000000000004</v>
      </c>
      <c r="J1896" s="9">
        <f>Sales_Fact__2[[#This Row],[Unit_Price]]*Sales_Fact__2[[#This Row],[Quantity]]</f>
        <v>1631.4900000000002</v>
      </c>
      <c r="K1896">
        <v>0.05</v>
      </c>
      <c r="L1896" t="s">
        <v>1823</v>
      </c>
      <c r="M1896" s="9">
        <v>1549.9155000000001</v>
      </c>
    </row>
    <row r="1897" spans="1:13" x14ac:dyDescent="0.35">
      <c r="A1897" t="s">
        <v>3720</v>
      </c>
      <c r="B1897">
        <f t="shared" si="29"/>
        <v>2024</v>
      </c>
      <c r="C1897" s="8">
        <v>45423</v>
      </c>
      <c r="D1897" t="s">
        <v>103</v>
      </c>
      <c r="E1897" t="s">
        <v>1575</v>
      </c>
      <c r="F1897" t="s">
        <v>1756</v>
      </c>
      <c r="G1897" s="4">
        <v>2</v>
      </c>
      <c r="H1897">
        <f>Sales_Fact__2[[#This Row],[Unit_Price]]*Sales_Fact__2[[#This Row],[Quantity]]</f>
        <v>1320.54</v>
      </c>
      <c r="I1897" s="9">
        <v>660.27</v>
      </c>
      <c r="J1897" s="9">
        <f>Sales_Fact__2[[#This Row],[Unit_Price]]*Sales_Fact__2[[#This Row],[Quantity]]</f>
        <v>1320.54</v>
      </c>
      <c r="K1897">
        <v>0.01</v>
      </c>
      <c r="L1897" t="s">
        <v>1825</v>
      </c>
      <c r="M1897" s="9">
        <v>1307.3345999999999</v>
      </c>
    </row>
    <row r="1898" spans="1:13" x14ac:dyDescent="0.35">
      <c r="A1898" t="s">
        <v>3721</v>
      </c>
      <c r="B1898">
        <f t="shared" si="29"/>
        <v>2025</v>
      </c>
      <c r="C1898" s="8">
        <v>45780</v>
      </c>
      <c r="D1898" t="s">
        <v>1345</v>
      </c>
      <c r="E1898" t="s">
        <v>1573</v>
      </c>
      <c r="F1898" t="s">
        <v>1781</v>
      </c>
      <c r="G1898" s="4">
        <v>4</v>
      </c>
      <c r="H1898">
        <f>Sales_Fact__2[[#This Row],[Unit_Price]]*Sales_Fact__2[[#This Row],[Quantity]]</f>
        <v>2917.24</v>
      </c>
      <c r="I1898" s="9">
        <v>729.31</v>
      </c>
      <c r="J1898" s="9">
        <f>Sales_Fact__2[[#This Row],[Unit_Price]]*Sales_Fact__2[[#This Row],[Quantity]]</f>
        <v>2917.24</v>
      </c>
      <c r="K1898">
        <v>0.03</v>
      </c>
      <c r="L1898" t="s">
        <v>1823</v>
      </c>
      <c r="M1898" s="9">
        <v>2829.7228</v>
      </c>
    </row>
    <row r="1899" spans="1:13" x14ac:dyDescent="0.35">
      <c r="A1899" t="s">
        <v>3722</v>
      </c>
      <c r="B1899">
        <f t="shared" si="29"/>
        <v>2024</v>
      </c>
      <c r="C1899" s="8">
        <v>45345</v>
      </c>
      <c r="D1899" t="s">
        <v>1306</v>
      </c>
      <c r="E1899" t="s">
        <v>1721</v>
      </c>
      <c r="F1899" t="s">
        <v>1775</v>
      </c>
      <c r="G1899" s="4">
        <v>2</v>
      </c>
      <c r="H1899">
        <f>Sales_Fact__2[[#This Row],[Unit_Price]]*Sales_Fact__2[[#This Row],[Quantity]]</f>
        <v>305.82</v>
      </c>
      <c r="I1899" s="9">
        <v>152.91</v>
      </c>
      <c r="J1899" s="9">
        <f>Sales_Fact__2[[#This Row],[Unit_Price]]*Sales_Fact__2[[#This Row],[Quantity]]</f>
        <v>305.82</v>
      </c>
      <c r="K1899">
        <v>0.24</v>
      </c>
      <c r="L1899" t="s">
        <v>1825</v>
      </c>
      <c r="M1899" s="9">
        <v>232.42320000000001</v>
      </c>
    </row>
    <row r="1900" spans="1:13" x14ac:dyDescent="0.35">
      <c r="A1900" t="s">
        <v>3723</v>
      </c>
      <c r="B1900">
        <f t="shared" si="29"/>
        <v>2024</v>
      </c>
      <c r="C1900" s="8">
        <v>45344</v>
      </c>
      <c r="D1900" t="s">
        <v>1421</v>
      </c>
      <c r="E1900" t="s">
        <v>1695</v>
      </c>
      <c r="F1900" t="s">
        <v>1800</v>
      </c>
      <c r="G1900" s="4">
        <v>4</v>
      </c>
      <c r="H1900">
        <f>Sales_Fact__2[[#This Row],[Unit_Price]]*Sales_Fact__2[[#This Row],[Quantity]]</f>
        <v>2368.56</v>
      </c>
      <c r="I1900" s="9">
        <v>592.14</v>
      </c>
      <c r="J1900" s="9">
        <f>Sales_Fact__2[[#This Row],[Unit_Price]]*Sales_Fact__2[[#This Row],[Quantity]]</f>
        <v>2368.56</v>
      </c>
      <c r="K1900">
        <v>0.12</v>
      </c>
      <c r="L1900" t="s">
        <v>1828</v>
      </c>
      <c r="M1900" s="9">
        <v>2084.3328000000001</v>
      </c>
    </row>
    <row r="1901" spans="1:13" x14ac:dyDescent="0.35">
      <c r="A1901" t="s">
        <v>3724</v>
      </c>
      <c r="B1901">
        <f t="shared" si="29"/>
        <v>2024</v>
      </c>
      <c r="C1901" s="8">
        <v>45525</v>
      </c>
      <c r="D1901" t="s">
        <v>229</v>
      </c>
      <c r="E1901" t="s">
        <v>1703</v>
      </c>
      <c r="F1901" t="s">
        <v>1793</v>
      </c>
      <c r="G1901" s="4">
        <v>1</v>
      </c>
      <c r="H1901">
        <f>Sales_Fact__2[[#This Row],[Unit_Price]]*Sales_Fact__2[[#This Row],[Quantity]]</f>
        <v>984.37</v>
      </c>
      <c r="I1901" s="9">
        <v>984.37</v>
      </c>
      <c r="J1901" s="9">
        <f>Sales_Fact__2[[#This Row],[Unit_Price]]*Sales_Fact__2[[#This Row],[Quantity]]</f>
        <v>984.37</v>
      </c>
      <c r="K1901">
        <v>0</v>
      </c>
      <c r="L1901" t="s">
        <v>1825</v>
      </c>
      <c r="M1901" s="9">
        <v>984.37</v>
      </c>
    </row>
    <row r="1902" spans="1:13" x14ac:dyDescent="0.35">
      <c r="A1902" t="s">
        <v>3725</v>
      </c>
      <c r="B1902">
        <f t="shared" si="29"/>
        <v>2024</v>
      </c>
      <c r="C1902" s="8">
        <v>45329</v>
      </c>
      <c r="D1902" t="s">
        <v>925</v>
      </c>
      <c r="E1902" t="s">
        <v>1545</v>
      </c>
      <c r="F1902" t="s">
        <v>1793</v>
      </c>
      <c r="G1902" s="4">
        <v>2</v>
      </c>
      <c r="H1902">
        <f>Sales_Fact__2[[#This Row],[Unit_Price]]*Sales_Fact__2[[#This Row],[Quantity]]</f>
        <v>475.18</v>
      </c>
      <c r="I1902" s="9">
        <v>237.59</v>
      </c>
      <c r="J1902" s="9">
        <f>Sales_Fact__2[[#This Row],[Unit_Price]]*Sales_Fact__2[[#This Row],[Quantity]]</f>
        <v>475.18</v>
      </c>
      <c r="K1902">
        <v>0.12</v>
      </c>
      <c r="L1902" t="s">
        <v>1823</v>
      </c>
      <c r="M1902" s="9">
        <v>418.15839999999997</v>
      </c>
    </row>
    <row r="1903" spans="1:13" x14ac:dyDescent="0.35">
      <c r="A1903" t="s">
        <v>3726</v>
      </c>
      <c r="B1903">
        <f t="shared" si="29"/>
        <v>2023</v>
      </c>
      <c r="C1903" s="8">
        <v>45250</v>
      </c>
      <c r="D1903" t="s">
        <v>1336</v>
      </c>
      <c r="E1903" t="s">
        <v>1597</v>
      </c>
      <c r="F1903" t="s">
        <v>1781</v>
      </c>
      <c r="G1903" s="4">
        <v>1</v>
      </c>
      <c r="H1903">
        <f>Sales_Fact__2[[#This Row],[Unit_Price]]*Sales_Fact__2[[#This Row],[Quantity]]</f>
        <v>52.06</v>
      </c>
      <c r="I1903" s="9">
        <v>52.06</v>
      </c>
      <c r="J1903" s="9">
        <f>Sales_Fact__2[[#This Row],[Unit_Price]]*Sales_Fact__2[[#This Row],[Quantity]]</f>
        <v>52.06</v>
      </c>
      <c r="K1903">
        <v>0.27</v>
      </c>
      <c r="L1903" t="s">
        <v>1828</v>
      </c>
      <c r="M1903" s="9">
        <v>38.003799999999998</v>
      </c>
    </row>
    <row r="1904" spans="1:13" x14ac:dyDescent="0.35">
      <c r="A1904" t="s">
        <v>3727</v>
      </c>
      <c r="B1904">
        <f t="shared" si="29"/>
        <v>2025</v>
      </c>
      <c r="C1904" s="8">
        <v>45691</v>
      </c>
      <c r="D1904" t="s">
        <v>1404</v>
      </c>
      <c r="E1904" t="s">
        <v>1550</v>
      </c>
      <c r="F1904" t="s">
        <v>1756</v>
      </c>
      <c r="G1904" s="4">
        <v>2</v>
      </c>
      <c r="H1904">
        <f>Sales_Fact__2[[#This Row],[Unit_Price]]*Sales_Fact__2[[#This Row],[Quantity]]</f>
        <v>1189.26</v>
      </c>
      <c r="I1904" s="9">
        <v>594.63</v>
      </c>
      <c r="J1904" s="9">
        <f>Sales_Fact__2[[#This Row],[Unit_Price]]*Sales_Fact__2[[#This Row],[Quantity]]</f>
        <v>1189.26</v>
      </c>
      <c r="K1904">
        <v>0.12</v>
      </c>
      <c r="L1904" t="s">
        <v>1823</v>
      </c>
      <c r="M1904" s="9">
        <v>1046.5488</v>
      </c>
    </row>
    <row r="1905" spans="1:13" x14ac:dyDescent="0.35">
      <c r="A1905" t="s">
        <v>3728</v>
      </c>
      <c r="B1905">
        <f t="shared" si="29"/>
        <v>2024</v>
      </c>
      <c r="C1905" s="8">
        <v>45644</v>
      </c>
      <c r="D1905" t="s">
        <v>555</v>
      </c>
      <c r="E1905" t="s">
        <v>1550</v>
      </c>
      <c r="F1905" t="s">
        <v>1751</v>
      </c>
      <c r="G1905" s="4">
        <v>3</v>
      </c>
      <c r="H1905">
        <f>Sales_Fact__2[[#This Row],[Unit_Price]]*Sales_Fact__2[[#This Row],[Quantity]]</f>
        <v>1428.3000000000002</v>
      </c>
      <c r="I1905" s="9">
        <v>476.1</v>
      </c>
      <c r="J1905" s="9">
        <f>Sales_Fact__2[[#This Row],[Unit_Price]]*Sales_Fact__2[[#This Row],[Quantity]]</f>
        <v>1428.3000000000002</v>
      </c>
      <c r="K1905">
        <v>0.05</v>
      </c>
      <c r="L1905" t="s">
        <v>1828</v>
      </c>
      <c r="M1905" s="9">
        <v>1356.885</v>
      </c>
    </row>
    <row r="1906" spans="1:13" x14ac:dyDescent="0.35">
      <c r="A1906" t="s">
        <v>3729</v>
      </c>
      <c r="B1906">
        <f t="shared" si="29"/>
        <v>2024</v>
      </c>
      <c r="C1906" s="8">
        <v>45514</v>
      </c>
      <c r="D1906" t="s">
        <v>226</v>
      </c>
      <c r="E1906" t="s">
        <v>1669</v>
      </c>
      <c r="F1906" t="s">
        <v>1775</v>
      </c>
      <c r="G1906" s="4">
        <v>1</v>
      </c>
      <c r="H1906">
        <f>Sales_Fact__2[[#This Row],[Unit_Price]]*Sales_Fact__2[[#This Row],[Quantity]]</f>
        <v>546.47</v>
      </c>
      <c r="I1906" s="9">
        <v>546.47</v>
      </c>
      <c r="J1906" s="9">
        <f>Sales_Fact__2[[#This Row],[Unit_Price]]*Sales_Fact__2[[#This Row],[Quantity]]</f>
        <v>546.47</v>
      </c>
      <c r="K1906">
        <v>0.08</v>
      </c>
      <c r="L1906" t="s">
        <v>1828</v>
      </c>
      <c r="M1906" s="9">
        <v>502.75240000000002</v>
      </c>
    </row>
    <row r="1907" spans="1:13" x14ac:dyDescent="0.35">
      <c r="A1907" t="s">
        <v>3730</v>
      </c>
      <c r="B1907">
        <f t="shared" si="29"/>
        <v>2025</v>
      </c>
      <c r="C1907" s="8">
        <v>45760</v>
      </c>
      <c r="D1907" t="s">
        <v>581</v>
      </c>
      <c r="E1907" t="s">
        <v>1697</v>
      </c>
      <c r="F1907" t="s">
        <v>1793</v>
      </c>
      <c r="G1907" s="4">
        <v>1</v>
      </c>
      <c r="H1907">
        <f>Sales_Fact__2[[#This Row],[Unit_Price]]*Sales_Fact__2[[#This Row],[Quantity]]</f>
        <v>979.49</v>
      </c>
      <c r="I1907" s="9">
        <v>979.49</v>
      </c>
      <c r="J1907" s="9">
        <f>Sales_Fact__2[[#This Row],[Unit_Price]]*Sales_Fact__2[[#This Row],[Quantity]]</f>
        <v>979.49</v>
      </c>
      <c r="K1907">
        <v>0.19</v>
      </c>
      <c r="L1907" t="s">
        <v>1828</v>
      </c>
      <c r="M1907" s="9">
        <v>793.38689999999997</v>
      </c>
    </row>
    <row r="1908" spans="1:13" x14ac:dyDescent="0.35">
      <c r="A1908" t="s">
        <v>3731</v>
      </c>
      <c r="B1908">
        <f t="shared" si="29"/>
        <v>2023</v>
      </c>
      <c r="C1908" s="8">
        <v>45289</v>
      </c>
      <c r="D1908" t="s">
        <v>633</v>
      </c>
      <c r="E1908" t="s">
        <v>1581</v>
      </c>
      <c r="F1908" t="s">
        <v>1760</v>
      </c>
      <c r="G1908" s="4">
        <v>3</v>
      </c>
      <c r="H1908">
        <f>Sales_Fact__2[[#This Row],[Unit_Price]]*Sales_Fact__2[[#This Row],[Quantity]]</f>
        <v>2965.59</v>
      </c>
      <c r="I1908" s="9">
        <v>988.53</v>
      </c>
      <c r="J1908" s="9">
        <f>Sales_Fact__2[[#This Row],[Unit_Price]]*Sales_Fact__2[[#This Row],[Quantity]]</f>
        <v>2965.59</v>
      </c>
      <c r="K1908">
        <v>0.3</v>
      </c>
      <c r="L1908" t="s">
        <v>1828</v>
      </c>
      <c r="M1908" s="9">
        <v>2075.913</v>
      </c>
    </row>
    <row r="1909" spans="1:13" x14ac:dyDescent="0.35">
      <c r="A1909" t="s">
        <v>3732</v>
      </c>
      <c r="B1909">
        <f t="shared" si="29"/>
        <v>2025</v>
      </c>
      <c r="C1909" s="8">
        <v>45704</v>
      </c>
      <c r="D1909" t="s">
        <v>814</v>
      </c>
      <c r="E1909" t="s">
        <v>1699</v>
      </c>
      <c r="F1909" t="s">
        <v>1765</v>
      </c>
      <c r="G1909" s="4">
        <v>4</v>
      </c>
      <c r="H1909">
        <f>Sales_Fact__2[[#This Row],[Unit_Price]]*Sales_Fact__2[[#This Row],[Quantity]]</f>
        <v>3397.16</v>
      </c>
      <c r="I1909" s="9">
        <v>849.29</v>
      </c>
      <c r="J1909" s="9">
        <f>Sales_Fact__2[[#This Row],[Unit_Price]]*Sales_Fact__2[[#This Row],[Quantity]]</f>
        <v>3397.16</v>
      </c>
      <c r="K1909">
        <v>0.26</v>
      </c>
      <c r="L1909" t="s">
        <v>1823</v>
      </c>
      <c r="M1909" s="9">
        <v>2513.8984</v>
      </c>
    </row>
    <row r="1910" spans="1:13" x14ac:dyDescent="0.35">
      <c r="A1910" t="s">
        <v>3733</v>
      </c>
      <c r="B1910">
        <f t="shared" si="29"/>
        <v>2024</v>
      </c>
      <c r="C1910" s="8">
        <v>45318</v>
      </c>
      <c r="D1910" t="s">
        <v>1076</v>
      </c>
      <c r="E1910" t="s">
        <v>1737</v>
      </c>
      <c r="F1910" t="s">
        <v>1798</v>
      </c>
      <c r="G1910" s="4">
        <v>2</v>
      </c>
      <c r="H1910">
        <f>Sales_Fact__2[[#This Row],[Unit_Price]]*Sales_Fact__2[[#This Row],[Quantity]]</f>
        <v>904.58</v>
      </c>
      <c r="I1910" s="9">
        <v>452.29</v>
      </c>
      <c r="J1910" s="9">
        <f>Sales_Fact__2[[#This Row],[Unit_Price]]*Sales_Fact__2[[#This Row],[Quantity]]</f>
        <v>904.58</v>
      </c>
      <c r="K1910">
        <v>0.01</v>
      </c>
      <c r="L1910" t="s">
        <v>1828</v>
      </c>
      <c r="M1910" s="9">
        <v>895.53420000000006</v>
      </c>
    </row>
    <row r="1911" spans="1:13" x14ac:dyDescent="0.35">
      <c r="A1911" t="s">
        <v>3734</v>
      </c>
      <c r="B1911">
        <f t="shared" si="29"/>
        <v>2024</v>
      </c>
      <c r="C1911" s="8">
        <v>45495</v>
      </c>
      <c r="D1911" t="s">
        <v>1376</v>
      </c>
      <c r="E1911" t="s">
        <v>1655</v>
      </c>
      <c r="F1911" t="s">
        <v>1809</v>
      </c>
      <c r="G1911" s="4">
        <v>2</v>
      </c>
      <c r="H1911">
        <f>Sales_Fact__2[[#This Row],[Unit_Price]]*Sales_Fact__2[[#This Row],[Quantity]]</f>
        <v>1621.62</v>
      </c>
      <c r="I1911" s="9">
        <v>810.81</v>
      </c>
      <c r="J1911" s="9">
        <f>Sales_Fact__2[[#This Row],[Unit_Price]]*Sales_Fact__2[[#This Row],[Quantity]]</f>
        <v>1621.62</v>
      </c>
      <c r="K1911">
        <v>0.11</v>
      </c>
      <c r="L1911" t="s">
        <v>1828</v>
      </c>
      <c r="M1911" s="9">
        <v>1443.2418</v>
      </c>
    </row>
    <row r="1912" spans="1:13" x14ac:dyDescent="0.35">
      <c r="A1912" t="s">
        <v>3735</v>
      </c>
      <c r="B1912">
        <f t="shared" si="29"/>
        <v>2024</v>
      </c>
      <c r="C1912" s="8">
        <v>45560</v>
      </c>
      <c r="D1912" t="s">
        <v>127</v>
      </c>
      <c r="E1912" t="s">
        <v>1669</v>
      </c>
      <c r="F1912" t="s">
        <v>1781</v>
      </c>
      <c r="G1912" s="4">
        <v>1</v>
      </c>
      <c r="H1912">
        <f>Sales_Fact__2[[#This Row],[Unit_Price]]*Sales_Fact__2[[#This Row],[Quantity]]</f>
        <v>846.67</v>
      </c>
      <c r="I1912" s="9">
        <v>846.67</v>
      </c>
      <c r="J1912" s="9">
        <f>Sales_Fact__2[[#This Row],[Unit_Price]]*Sales_Fact__2[[#This Row],[Quantity]]</f>
        <v>846.67</v>
      </c>
      <c r="K1912">
        <v>0.1</v>
      </c>
      <c r="L1912" t="s">
        <v>1828</v>
      </c>
      <c r="M1912" s="9">
        <v>762.00300000000004</v>
      </c>
    </row>
    <row r="1913" spans="1:13" x14ac:dyDescent="0.35">
      <c r="A1913" t="s">
        <v>3736</v>
      </c>
      <c r="B1913">
        <f t="shared" si="29"/>
        <v>2024</v>
      </c>
      <c r="C1913" s="8">
        <v>45367</v>
      </c>
      <c r="D1913" t="s">
        <v>78</v>
      </c>
      <c r="E1913" t="s">
        <v>1595</v>
      </c>
      <c r="F1913" t="s">
        <v>1775</v>
      </c>
      <c r="G1913" s="4">
        <v>4</v>
      </c>
      <c r="H1913">
        <f>Sales_Fact__2[[#This Row],[Unit_Price]]*Sales_Fact__2[[#This Row],[Quantity]]</f>
        <v>294.2</v>
      </c>
      <c r="I1913" s="9">
        <v>73.55</v>
      </c>
      <c r="J1913" s="9">
        <f>Sales_Fact__2[[#This Row],[Unit_Price]]*Sales_Fact__2[[#This Row],[Quantity]]</f>
        <v>294.2</v>
      </c>
      <c r="K1913">
        <v>0.24</v>
      </c>
      <c r="L1913" t="s">
        <v>1828</v>
      </c>
      <c r="M1913" s="9">
        <v>223.59200000000001</v>
      </c>
    </row>
    <row r="1914" spans="1:13" x14ac:dyDescent="0.35">
      <c r="A1914" t="s">
        <v>3737</v>
      </c>
      <c r="B1914">
        <f t="shared" si="29"/>
        <v>2025</v>
      </c>
      <c r="C1914" s="8">
        <v>45861</v>
      </c>
      <c r="D1914" t="s">
        <v>883</v>
      </c>
      <c r="E1914" t="s">
        <v>1731</v>
      </c>
      <c r="F1914" t="s">
        <v>1775</v>
      </c>
      <c r="G1914" s="4">
        <v>1</v>
      </c>
      <c r="H1914">
        <f>Sales_Fact__2[[#This Row],[Unit_Price]]*Sales_Fact__2[[#This Row],[Quantity]]</f>
        <v>882.03</v>
      </c>
      <c r="I1914" s="9">
        <v>882.03</v>
      </c>
      <c r="J1914" s="9">
        <f>Sales_Fact__2[[#This Row],[Unit_Price]]*Sales_Fact__2[[#This Row],[Quantity]]</f>
        <v>882.03</v>
      </c>
      <c r="K1914">
        <v>0.04</v>
      </c>
      <c r="L1914" t="s">
        <v>1828</v>
      </c>
      <c r="M1914" s="9">
        <v>846.74879999999996</v>
      </c>
    </row>
    <row r="1915" spans="1:13" x14ac:dyDescent="0.35">
      <c r="A1915" t="s">
        <v>3738</v>
      </c>
      <c r="B1915">
        <f t="shared" si="29"/>
        <v>2024</v>
      </c>
      <c r="C1915" s="8">
        <v>45589</v>
      </c>
      <c r="D1915" t="s">
        <v>44</v>
      </c>
      <c r="E1915" t="s">
        <v>1591</v>
      </c>
      <c r="F1915" t="s">
        <v>1798</v>
      </c>
      <c r="G1915" s="4">
        <v>1</v>
      </c>
      <c r="H1915">
        <f>Sales_Fact__2[[#This Row],[Unit_Price]]*Sales_Fact__2[[#This Row],[Quantity]]</f>
        <v>958.44</v>
      </c>
      <c r="I1915" s="9">
        <v>958.44</v>
      </c>
      <c r="J1915" s="9">
        <f>Sales_Fact__2[[#This Row],[Unit_Price]]*Sales_Fact__2[[#This Row],[Quantity]]</f>
        <v>958.44</v>
      </c>
      <c r="K1915">
        <v>0.21</v>
      </c>
      <c r="L1915" t="s">
        <v>1823</v>
      </c>
      <c r="M1915" s="9">
        <v>757.16760000000011</v>
      </c>
    </row>
    <row r="1916" spans="1:13" x14ac:dyDescent="0.35">
      <c r="A1916" t="s">
        <v>3739</v>
      </c>
      <c r="B1916">
        <f t="shared" si="29"/>
        <v>2024</v>
      </c>
      <c r="C1916" s="8">
        <v>45560</v>
      </c>
      <c r="D1916" t="s">
        <v>44</v>
      </c>
      <c r="E1916" t="s">
        <v>1745</v>
      </c>
      <c r="F1916" t="s">
        <v>1760</v>
      </c>
      <c r="G1916" s="4">
        <v>1</v>
      </c>
      <c r="H1916">
        <f>Sales_Fact__2[[#This Row],[Unit_Price]]*Sales_Fact__2[[#This Row],[Quantity]]</f>
        <v>716.29</v>
      </c>
      <c r="I1916" s="9">
        <v>716.29</v>
      </c>
      <c r="J1916" s="9">
        <f>Sales_Fact__2[[#This Row],[Unit_Price]]*Sales_Fact__2[[#This Row],[Quantity]]</f>
        <v>716.29</v>
      </c>
      <c r="K1916">
        <v>0.01</v>
      </c>
      <c r="L1916" t="s">
        <v>1825</v>
      </c>
      <c r="M1916" s="9">
        <v>709.12709999999993</v>
      </c>
    </row>
    <row r="1917" spans="1:13" x14ac:dyDescent="0.35">
      <c r="A1917" t="s">
        <v>3740</v>
      </c>
      <c r="B1917">
        <f t="shared" si="29"/>
        <v>2024</v>
      </c>
      <c r="C1917" s="8">
        <v>45408</v>
      </c>
      <c r="D1917" t="s">
        <v>1016</v>
      </c>
      <c r="E1917" t="s">
        <v>1564</v>
      </c>
      <c r="F1917" t="s">
        <v>1803</v>
      </c>
      <c r="G1917" s="4">
        <v>2</v>
      </c>
      <c r="H1917">
        <f>Sales_Fact__2[[#This Row],[Unit_Price]]*Sales_Fact__2[[#This Row],[Quantity]]</f>
        <v>818.28</v>
      </c>
      <c r="I1917" s="9">
        <v>409.14</v>
      </c>
      <c r="J1917" s="9">
        <f>Sales_Fact__2[[#This Row],[Unit_Price]]*Sales_Fact__2[[#This Row],[Quantity]]</f>
        <v>818.28</v>
      </c>
      <c r="K1917">
        <v>0.01</v>
      </c>
      <c r="L1917" t="s">
        <v>1825</v>
      </c>
      <c r="M1917" s="9">
        <v>810.09720000000004</v>
      </c>
    </row>
    <row r="1918" spans="1:13" x14ac:dyDescent="0.35">
      <c r="A1918" t="s">
        <v>3741</v>
      </c>
      <c r="B1918">
        <f t="shared" si="29"/>
        <v>2025</v>
      </c>
      <c r="C1918" s="8">
        <v>45714</v>
      </c>
      <c r="D1918" t="s">
        <v>303</v>
      </c>
      <c r="E1918" t="s">
        <v>1745</v>
      </c>
      <c r="F1918" t="s">
        <v>1785</v>
      </c>
      <c r="G1918" s="4">
        <v>4</v>
      </c>
      <c r="H1918">
        <f>Sales_Fact__2[[#This Row],[Unit_Price]]*Sales_Fact__2[[#This Row],[Quantity]]</f>
        <v>1046.92</v>
      </c>
      <c r="I1918" s="9">
        <v>261.73</v>
      </c>
      <c r="J1918" s="9">
        <f>Sales_Fact__2[[#This Row],[Unit_Price]]*Sales_Fact__2[[#This Row],[Quantity]]</f>
        <v>1046.92</v>
      </c>
      <c r="K1918">
        <v>0.1</v>
      </c>
      <c r="L1918" t="s">
        <v>1825</v>
      </c>
      <c r="M1918" s="9">
        <v>942.22799999999995</v>
      </c>
    </row>
    <row r="1919" spans="1:13" x14ac:dyDescent="0.35">
      <c r="A1919" t="s">
        <v>3742</v>
      </c>
      <c r="B1919">
        <f t="shared" si="29"/>
        <v>2025</v>
      </c>
      <c r="C1919" s="8">
        <v>45661</v>
      </c>
      <c r="D1919" t="s">
        <v>1436</v>
      </c>
      <c r="E1919" t="s">
        <v>1571</v>
      </c>
      <c r="F1919" t="s">
        <v>1751</v>
      </c>
      <c r="G1919" s="4">
        <v>2</v>
      </c>
      <c r="H1919">
        <f>Sales_Fact__2[[#This Row],[Unit_Price]]*Sales_Fact__2[[#This Row],[Quantity]]</f>
        <v>1374.7</v>
      </c>
      <c r="I1919" s="9">
        <v>687.35</v>
      </c>
      <c r="J1919" s="9">
        <f>Sales_Fact__2[[#This Row],[Unit_Price]]*Sales_Fact__2[[#This Row],[Quantity]]</f>
        <v>1374.7</v>
      </c>
      <c r="K1919">
        <v>0.2</v>
      </c>
      <c r="L1919" t="s">
        <v>1828</v>
      </c>
      <c r="M1919" s="9">
        <v>1099.76</v>
      </c>
    </row>
    <row r="1920" spans="1:13" x14ac:dyDescent="0.35">
      <c r="A1920" t="s">
        <v>3743</v>
      </c>
      <c r="B1920">
        <f t="shared" si="29"/>
        <v>2025</v>
      </c>
      <c r="C1920" s="8">
        <v>45921</v>
      </c>
      <c r="D1920" t="s">
        <v>674</v>
      </c>
      <c r="E1920" t="s">
        <v>1715</v>
      </c>
      <c r="F1920" t="s">
        <v>1781</v>
      </c>
      <c r="G1920" s="4">
        <v>2</v>
      </c>
      <c r="H1920">
        <f>Sales_Fact__2[[#This Row],[Unit_Price]]*Sales_Fact__2[[#This Row],[Quantity]]</f>
        <v>60.28</v>
      </c>
      <c r="I1920" s="9">
        <v>30.14</v>
      </c>
      <c r="J1920" s="9">
        <f>Sales_Fact__2[[#This Row],[Unit_Price]]*Sales_Fact__2[[#This Row],[Quantity]]</f>
        <v>60.28</v>
      </c>
      <c r="K1920">
        <v>0.21</v>
      </c>
      <c r="L1920" t="s">
        <v>1823</v>
      </c>
      <c r="M1920" s="9">
        <v>47.621200000000002</v>
      </c>
    </row>
    <row r="1921" spans="1:13" x14ac:dyDescent="0.35">
      <c r="A1921" t="s">
        <v>3744</v>
      </c>
      <c r="B1921">
        <f t="shared" si="29"/>
        <v>2024</v>
      </c>
      <c r="C1921" s="8">
        <v>45651</v>
      </c>
      <c r="D1921" t="s">
        <v>352</v>
      </c>
      <c r="E1921" t="s">
        <v>1615</v>
      </c>
      <c r="F1921" t="s">
        <v>1781</v>
      </c>
      <c r="G1921" s="4">
        <v>3</v>
      </c>
      <c r="H1921">
        <f>Sales_Fact__2[[#This Row],[Unit_Price]]*Sales_Fact__2[[#This Row],[Quantity]]</f>
        <v>1710.3600000000001</v>
      </c>
      <c r="I1921" s="9">
        <v>570.12</v>
      </c>
      <c r="J1921" s="9">
        <f>Sales_Fact__2[[#This Row],[Unit_Price]]*Sales_Fact__2[[#This Row],[Quantity]]</f>
        <v>1710.3600000000001</v>
      </c>
      <c r="K1921">
        <v>0.12</v>
      </c>
      <c r="L1921" t="s">
        <v>1825</v>
      </c>
      <c r="M1921" s="9">
        <v>1505.1168</v>
      </c>
    </row>
    <row r="1922" spans="1:13" x14ac:dyDescent="0.35">
      <c r="A1922" t="s">
        <v>3745</v>
      </c>
      <c r="B1922">
        <f t="shared" ref="B1922:B1985" si="30">YEAR(C1922)</f>
        <v>2025</v>
      </c>
      <c r="C1922" s="8">
        <v>45883</v>
      </c>
      <c r="D1922" t="s">
        <v>892</v>
      </c>
      <c r="E1922" t="s">
        <v>1701</v>
      </c>
      <c r="F1922" t="s">
        <v>1812</v>
      </c>
      <c r="G1922" s="4">
        <v>3</v>
      </c>
      <c r="H1922">
        <f>Sales_Fact__2[[#This Row],[Unit_Price]]*Sales_Fact__2[[#This Row],[Quantity]]</f>
        <v>1205.6100000000001</v>
      </c>
      <c r="I1922" s="9">
        <v>401.87</v>
      </c>
      <c r="J1922" s="9">
        <f>Sales_Fact__2[[#This Row],[Unit_Price]]*Sales_Fact__2[[#This Row],[Quantity]]</f>
        <v>1205.6100000000001</v>
      </c>
      <c r="K1922">
        <v>0.28999999999999998</v>
      </c>
      <c r="L1922" t="s">
        <v>1828</v>
      </c>
      <c r="M1922" s="9">
        <v>855.98310000000004</v>
      </c>
    </row>
    <row r="1923" spans="1:13" x14ac:dyDescent="0.35">
      <c r="A1923" t="s">
        <v>3746</v>
      </c>
      <c r="B1923">
        <f t="shared" si="30"/>
        <v>2024</v>
      </c>
      <c r="C1923" s="8">
        <v>45624</v>
      </c>
      <c r="D1923" t="s">
        <v>1523</v>
      </c>
      <c r="E1923" t="s">
        <v>1705</v>
      </c>
      <c r="F1923" t="s">
        <v>1793</v>
      </c>
      <c r="G1923" s="4">
        <v>4</v>
      </c>
      <c r="H1923">
        <f>Sales_Fact__2[[#This Row],[Unit_Price]]*Sales_Fact__2[[#This Row],[Quantity]]</f>
        <v>2477.4</v>
      </c>
      <c r="I1923" s="9">
        <v>619.35</v>
      </c>
      <c r="J1923" s="9">
        <f>Sales_Fact__2[[#This Row],[Unit_Price]]*Sales_Fact__2[[#This Row],[Quantity]]</f>
        <v>2477.4</v>
      </c>
      <c r="K1923">
        <v>0.3</v>
      </c>
      <c r="L1923" t="s">
        <v>1823</v>
      </c>
      <c r="M1923" s="9">
        <v>1734.18</v>
      </c>
    </row>
    <row r="1924" spans="1:13" x14ac:dyDescent="0.35">
      <c r="A1924" t="s">
        <v>3747</v>
      </c>
      <c r="B1924">
        <f t="shared" si="30"/>
        <v>2023</v>
      </c>
      <c r="C1924" s="8">
        <v>45276</v>
      </c>
      <c r="D1924" t="s">
        <v>790</v>
      </c>
      <c r="E1924" t="s">
        <v>1639</v>
      </c>
      <c r="F1924" t="s">
        <v>1806</v>
      </c>
      <c r="G1924" s="4">
        <v>4</v>
      </c>
      <c r="H1924">
        <f>Sales_Fact__2[[#This Row],[Unit_Price]]*Sales_Fact__2[[#This Row],[Quantity]]</f>
        <v>2277.44</v>
      </c>
      <c r="I1924" s="9">
        <v>569.36</v>
      </c>
      <c r="J1924" s="9">
        <f>Sales_Fact__2[[#This Row],[Unit_Price]]*Sales_Fact__2[[#This Row],[Quantity]]</f>
        <v>2277.44</v>
      </c>
      <c r="K1924">
        <v>0.27</v>
      </c>
      <c r="L1924" t="s">
        <v>1825</v>
      </c>
      <c r="M1924" s="9">
        <v>1662.5311999999999</v>
      </c>
    </row>
    <row r="1925" spans="1:13" x14ac:dyDescent="0.35">
      <c r="A1925" t="s">
        <v>3748</v>
      </c>
      <c r="B1925">
        <f t="shared" si="30"/>
        <v>2024</v>
      </c>
      <c r="C1925" s="8">
        <v>45344</v>
      </c>
      <c r="D1925" t="s">
        <v>1465</v>
      </c>
      <c r="E1925" t="s">
        <v>1601</v>
      </c>
      <c r="F1925" t="s">
        <v>1768</v>
      </c>
      <c r="G1925" s="4">
        <v>2</v>
      </c>
      <c r="H1925">
        <f>Sales_Fact__2[[#This Row],[Unit_Price]]*Sales_Fact__2[[#This Row],[Quantity]]</f>
        <v>1692.7</v>
      </c>
      <c r="I1925" s="9">
        <v>846.35</v>
      </c>
      <c r="J1925" s="9">
        <f>Sales_Fact__2[[#This Row],[Unit_Price]]*Sales_Fact__2[[#This Row],[Quantity]]</f>
        <v>1692.7</v>
      </c>
      <c r="K1925">
        <v>0.3</v>
      </c>
      <c r="L1925" t="s">
        <v>1828</v>
      </c>
      <c r="M1925" s="9">
        <v>1184.8900000000001</v>
      </c>
    </row>
    <row r="1926" spans="1:13" x14ac:dyDescent="0.35">
      <c r="A1926" t="s">
        <v>3749</v>
      </c>
      <c r="B1926">
        <f t="shared" si="30"/>
        <v>2025</v>
      </c>
      <c r="C1926" s="8">
        <v>45849</v>
      </c>
      <c r="D1926" t="s">
        <v>1345</v>
      </c>
      <c r="E1926" t="s">
        <v>1607</v>
      </c>
      <c r="F1926" t="s">
        <v>1760</v>
      </c>
      <c r="G1926" s="4">
        <v>1</v>
      </c>
      <c r="H1926">
        <f>Sales_Fact__2[[#This Row],[Unit_Price]]*Sales_Fact__2[[#This Row],[Quantity]]</f>
        <v>788.45</v>
      </c>
      <c r="I1926" s="9">
        <v>788.45</v>
      </c>
      <c r="J1926" s="9">
        <f>Sales_Fact__2[[#This Row],[Unit_Price]]*Sales_Fact__2[[#This Row],[Quantity]]</f>
        <v>788.45</v>
      </c>
      <c r="K1926">
        <v>0.28999999999999998</v>
      </c>
      <c r="L1926" t="s">
        <v>1825</v>
      </c>
      <c r="M1926" s="9">
        <v>559.79949999999997</v>
      </c>
    </row>
    <row r="1927" spans="1:13" x14ac:dyDescent="0.35">
      <c r="A1927" t="s">
        <v>3750</v>
      </c>
      <c r="B1927">
        <f t="shared" si="30"/>
        <v>2025</v>
      </c>
      <c r="C1927" s="8">
        <v>45880</v>
      </c>
      <c r="D1927" t="s">
        <v>1126</v>
      </c>
      <c r="E1927" t="s">
        <v>1617</v>
      </c>
      <c r="F1927" t="s">
        <v>1793</v>
      </c>
      <c r="G1927" s="4">
        <v>2</v>
      </c>
      <c r="H1927">
        <f>Sales_Fact__2[[#This Row],[Unit_Price]]*Sales_Fact__2[[#This Row],[Quantity]]</f>
        <v>677.62</v>
      </c>
      <c r="I1927" s="9">
        <v>338.81</v>
      </c>
      <c r="J1927" s="9">
        <f>Sales_Fact__2[[#This Row],[Unit_Price]]*Sales_Fact__2[[#This Row],[Quantity]]</f>
        <v>677.62</v>
      </c>
      <c r="K1927">
        <v>7.0000000000000007E-2</v>
      </c>
      <c r="L1927" t="s">
        <v>1828</v>
      </c>
      <c r="M1927" s="9">
        <v>630.1866</v>
      </c>
    </row>
    <row r="1928" spans="1:13" x14ac:dyDescent="0.35">
      <c r="A1928" t="s">
        <v>3751</v>
      </c>
      <c r="B1928">
        <f t="shared" si="30"/>
        <v>2025</v>
      </c>
      <c r="C1928" s="8">
        <v>45907</v>
      </c>
      <c r="D1928" t="s">
        <v>110</v>
      </c>
      <c r="E1928" t="s">
        <v>1575</v>
      </c>
      <c r="F1928" t="s">
        <v>1772</v>
      </c>
      <c r="G1928" s="4">
        <v>4</v>
      </c>
      <c r="H1928">
        <f>Sales_Fact__2[[#This Row],[Unit_Price]]*Sales_Fact__2[[#This Row],[Quantity]]</f>
        <v>377.92</v>
      </c>
      <c r="I1928" s="9">
        <v>94.48</v>
      </c>
      <c r="J1928" s="9">
        <f>Sales_Fact__2[[#This Row],[Unit_Price]]*Sales_Fact__2[[#This Row],[Quantity]]</f>
        <v>377.92</v>
      </c>
      <c r="K1928">
        <v>0.06</v>
      </c>
      <c r="L1928" t="s">
        <v>1828</v>
      </c>
      <c r="M1928" s="9">
        <v>355.2448</v>
      </c>
    </row>
    <row r="1929" spans="1:13" x14ac:dyDescent="0.35">
      <c r="A1929" t="s">
        <v>3752</v>
      </c>
      <c r="B1929">
        <f t="shared" si="30"/>
        <v>2024</v>
      </c>
      <c r="C1929" s="8">
        <v>45545</v>
      </c>
      <c r="D1929" t="s">
        <v>1468</v>
      </c>
      <c r="E1929" t="s">
        <v>1585</v>
      </c>
      <c r="F1929" t="s">
        <v>1796</v>
      </c>
      <c r="G1929" s="4">
        <v>3</v>
      </c>
      <c r="H1929">
        <f>Sales_Fact__2[[#This Row],[Unit_Price]]*Sales_Fact__2[[#This Row],[Quantity]]</f>
        <v>2825.55</v>
      </c>
      <c r="I1929" s="9">
        <v>941.85</v>
      </c>
      <c r="J1929" s="9">
        <f>Sales_Fact__2[[#This Row],[Unit_Price]]*Sales_Fact__2[[#This Row],[Quantity]]</f>
        <v>2825.55</v>
      </c>
      <c r="K1929">
        <v>0.16</v>
      </c>
      <c r="L1929" t="s">
        <v>1825</v>
      </c>
      <c r="M1929" s="9">
        <v>2373.462</v>
      </c>
    </row>
    <row r="1930" spans="1:13" x14ac:dyDescent="0.35">
      <c r="A1930" t="s">
        <v>3753</v>
      </c>
      <c r="B1930">
        <f t="shared" si="30"/>
        <v>2023</v>
      </c>
      <c r="C1930" s="8">
        <v>45257</v>
      </c>
      <c r="D1930" t="s">
        <v>537</v>
      </c>
      <c r="E1930" t="s">
        <v>1637</v>
      </c>
      <c r="F1930" t="s">
        <v>1772</v>
      </c>
      <c r="G1930" s="4">
        <v>2</v>
      </c>
      <c r="H1930">
        <f>Sales_Fact__2[[#This Row],[Unit_Price]]*Sales_Fact__2[[#This Row],[Quantity]]</f>
        <v>673.94</v>
      </c>
      <c r="I1930" s="9">
        <v>336.97</v>
      </c>
      <c r="J1930" s="9">
        <f>Sales_Fact__2[[#This Row],[Unit_Price]]*Sales_Fact__2[[#This Row],[Quantity]]</f>
        <v>673.94</v>
      </c>
      <c r="K1930">
        <v>0.14000000000000001</v>
      </c>
      <c r="L1930" t="s">
        <v>1825</v>
      </c>
      <c r="M1930" s="9">
        <v>579.58840000000009</v>
      </c>
    </row>
    <row r="1931" spans="1:13" x14ac:dyDescent="0.35">
      <c r="A1931" t="s">
        <v>3754</v>
      </c>
      <c r="B1931">
        <f t="shared" si="30"/>
        <v>2024</v>
      </c>
      <c r="C1931" s="8">
        <v>45466</v>
      </c>
      <c r="D1931" t="s">
        <v>977</v>
      </c>
      <c r="E1931" t="s">
        <v>1554</v>
      </c>
      <c r="F1931" t="s">
        <v>1772</v>
      </c>
      <c r="G1931" s="4">
        <v>2</v>
      </c>
      <c r="H1931">
        <f>Sales_Fact__2[[#This Row],[Unit_Price]]*Sales_Fact__2[[#This Row],[Quantity]]</f>
        <v>688.32</v>
      </c>
      <c r="I1931" s="9">
        <v>344.16</v>
      </c>
      <c r="J1931" s="9">
        <f>Sales_Fact__2[[#This Row],[Unit_Price]]*Sales_Fact__2[[#This Row],[Quantity]]</f>
        <v>688.32</v>
      </c>
      <c r="K1931">
        <v>0.09</v>
      </c>
      <c r="L1931" t="s">
        <v>1825</v>
      </c>
      <c r="M1931" s="9">
        <v>626.37120000000004</v>
      </c>
    </row>
    <row r="1932" spans="1:13" x14ac:dyDescent="0.35">
      <c r="A1932" t="s">
        <v>3755</v>
      </c>
      <c r="B1932">
        <f t="shared" si="30"/>
        <v>2025</v>
      </c>
      <c r="C1932" s="8">
        <v>45847</v>
      </c>
      <c r="D1932" t="s">
        <v>947</v>
      </c>
      <c r="E1932" t="s">
        <v>1643</v>
      </c>
      <c r="F1932" t="s">
        <v>1785</v>
      </c>
      <c r="G1932" s="4">
        <v>1</v>
      </c>
      <c r="H1932">
        <f>Sales_Fact__2[[#This Row],[Unit_Price]]*Sales_Fact__2[[#This Row],[Quantity]]</f>
        <v>841.53</v>
      </c>
      <c r="I1932" s="9">
        <v>841.53</v>
      </c>
      <c r="J1932" s="9">
        <f>Sales_Fact__2[[#This Row],[Unit_Price]]*Sales_Fact__2[[#This Row],[Quantity]]</f>
        <v>841.53</v>
      </c>
      <c r="K1932">
        <v>0.15</v>
      </c>
      <c r="L1932" t="s">
        <v>1823</v>
      </c>
      <c r="M1932" s="9">
        <v>715.30049999999994</v>
      </c>
    </row>
    <row r="1933" spans="1:13" x14ac:dyDescent="0.35">
      <c r="A1933" t="s">
        <v>3756</v>
      </c>
      <c r="B1933">
        <f t="shared" si="30"/>
        <v>2025</v>
      </c>
      <c r="C1933" s="8">
        <v>45825</v>
      </c>
      <c r="D1933" t="s">
        <v>1315</v>
      </c>
      <c r="E1933" t="s">
        <v>1713</v>
      </c>
      <c r="F1933" t="s">
        <v>1806</v>
      </c>
      <c r="G1933" s="4">
        <v>3</v>
      </c>
      <c r="H1933">
        <f>Sales_Fact__2[[#This Row],[Unit_Price]]*Sales_Fact__2[[#This Row],[Quantity]]</f>
        <v>190.07999999999998</v>
      </c>
      <c r="I1933" s="9">
        <v>63.36</v>
      </c>
      <c r="J1933" s="9">
        <f>Sales_Fact__2[[#This Row],[Unit_Price]]*Sales_Fact__2[[#This Row],[Quantity]]</f>
        <v>190.07999999999998</v>
      </c>
      <c r="K1933">
        <v>0.28999999999999998</v>
      </c>
      <c r="L1933" t="s">
        <v>1828</v>
      </c>
      <c r="M1933" s="9">
        <v>134.95679999999999</v>
      </c>
    </row>
    <row r="1934" spans="1:13" x14ac:dyDescent="0.35">
      <c r="A1934" t="s">
        <v>3757</v>
      </c>
      <c r="B1934">
        <f t="shared" si="30"/>
        <v>2025</v>
      </c>
      <c r="C1934" s="8">
        <v>45839</v>
      </c>
      <c r="D1934" t="s">
        <v>1523</v>
      </c>
      <c r="E1934" t="s">
        <v>1703</v>
      </c>
      <c r="F1934" t="s">
        <v>1781</v>
      </c>
      <c r="G1934" s="4">
        <v>2</v>
      </c>
      <c r="H1934">
        <f>Sales_Fact__2[[#This Row],[Unit_Price]]*Sales_Fact__2[[#This Row],[Quantity]]</f>
        <v>1104.98</v>
      </c>
      <c r="I1934" s="9">
        <v>552.49</v>
      </c>
      <c r="J1934" s="9">
        <f>Sales_Fact__2[[#This Row],[Unit_Price]]*Sales_Fact__2[[#This Row],[Quantity]]</f>
        <v>1104.98</v>
      </c>
      <c r="K1934">
        <v>0.1</v>
      </c>
      <c r="L1934" t="s">
        <v>1823</v>
      </c>
      <c r="M1934" s="9">
        <v>994.48199999999997</v>
      </c>
    </row>
    <row r="1935" spans="1:13" x14ac:dyDescent="0.35">
      <c r="A1935" t="s">
        <v>3758</v>
      </c>
      <c r="B1935">
        <f t="shared" si="30"/>
        <v>2025</v>
      </c>
      <c r="C1935" s="8">
        <v>45720</v>
      </c>
      <c r="D1935" t="s">
        <v>757</v>
      </c>
      <c r="E1935" t="s">
        <v>1595</v>
      </c>
      <c r="F1935" t="s">
        <v>1775</v>
      </c>
      <c r="G1935" s="4">
        <v>3</v>
      </c>
      <c r="H1935">
        <f>Sales_Fact__2[[#This Row],[Unit_Price]]*Sales_Fact__2[[#This Row],[Quantity]]</f>
        <v>1342.1399999999999</v>
      </c>
      <c r="I1935" s="9">
        <v>447.38</v>
      </c>
      <c r="J1935" s="9">
        <f>Sales_Fact__2[[#This Row],[Unit_Price]]*Sales_Fact__2[[#This Row],[Quantity]]</f>
        <v>1342.1399999999999</v>
      </c>
      <c r="K1935">
        <v>0.03</v>
      </c>
      <c r="L1935" t="s">
        <v>1823</v>
      </c>
      <c r="M1935" s="9">
        <v>1301.8758</v>
      </c>
    </row>
    <row r="1936" spans="1:13" x14ac:dyDescent="0.35">
      <c r="A1936" t="s">
        <v>3759</v>
      </c>
      <c r="B1936">
        <f t="shared" si="30"/>
        <v>2023</v>
      </c>
      <c r="C1936" s="8">
        <v>45250</v>
      </c>
      <c r="D1936" t="s">
        <v>1391</v>
      </c>
      <c r="E1936" t="s">
        <v>1693</v>
      </c>
      <c r="F1936" t="s">
        <v>1812</v>
      </c>
      <c r="G1936" s="4">
        <v>1</v>
      </c>
      <c r="H1936">
        <f>Sales_Fact__2[[#This Row],[Unit_Price]]*Sales_Fact__2[[#This Row],[Quantity]]</f>
        <v>727.7</v>
      </c>
      <c r="I1936" s="9">
        <v>727.7</v>
      </c>
      <c r="J1936" s="9">
        <f>Sales_Fact__2[[#This Row],[Unit_Price]]*Sales_Fact__2[[#This Row],[Quantity]]</f>
        <v>727.7</v>
      </c>
      <c r="K1936">
        <v>0.21</v>
      </c>
      <c r="L1936" t="s">
        <v>1828</v>
      </c>
      <c r="M1936" s="9">
        <v>574.88300000000004</v>
      </c>
    </row>
    <row r="1937" spans="1:13" x14ac:dyDescent="0.35">
      <c r="A1937" t="s">
        <v>3760</v>
      </c>
      <c r="B1937">
        <f t="shared" si="30"/>
        <v>2023</v>
      </c>
      <c r="C1937" s="8">
        <v>45258</v>
      </c>
      <c r="D1937" t="s">
        <v>1351</v>
      </c>
      <c r="E1937" t="s">
        <v>1649</v>
      </c>
      <c r="F1937" t="s">
        <v>1778</v>
      </c>
      <c r="G1937" s="4">
        <v>4</v>
      </c>
      <c r="H1937">
        <f>Sales_Fact__2[[#This Row],[Unit_Price]]*Sales_Fact__2[[#This Row],[Quantity]]</f>
        <v>2325.36</v>
      </c>
      <c r="I1937" s="9">
        <v>581.34</v>
      </c>
      <c r="J1937" s="9">
        <f>Sales_Fact__2[[#This Row],[Unit_Price]]*Sales_Fact__2[[#This Row],[Quantity]]</f>
        <v>2325.36</v>
      </c>
      <c r="K1937">
        <v>0.08</v>
      </c>
      <c r="L1937" t="s">
        <v>1823</v>
      </c>
      <c r="M1937" s="9">
        <v>2139.3312000000001</v>
      </c>
    </row>
    <row r="1938" spans="1:13" x14ac:dyDescent="0.35">
      <c r="A1938" t="s">
        <v>3761</v>
      </c>
      <c r="B1938">
        <f t="shared" si="30"/>
        <v>2025</v>
      </c>
      <c r="C1938" s="8">
        <v>45793</v>
      </c>
      <c r="D1938" t="s">
        <v>343</v>
      </c>
      <c r="E1938" t="s">
        <v>1679</v>
      </c>
      <c r="F1938" t="s">
        <v>1756</v>
      </c>
      <c r="G1938" s="4">
        <v>1</v>
      </c>
      <c r="H1938">
        <f>Sales_Fact__2[[#This Row],[Unit_Price]]*Sales_Fact__2[[#This Row],[Quantity]]</f>
        <v>338.83</v>
      </c>
      <c r="I1938" s="9">
        <v>338.83</v>
      </c>
      <c r="J1938" s="9">
        <f>Sales_Fact__2[[#This Row],[Unit_Price]]*Sales_Fact__2[[#This Row],[Quantity]]</f>
        <v>338.83</v>
      </c>
      <c r="K1938">
        <v>0.19</v>
      </c>
      <c r="L1938" t="s">
        <v>1825</v>
      </c>
      <c r="M1938" s="9">
        <v>274.45229999999998</v>
      </c>
    </row>
    <row r="1939" spans="1:13" x14ac:dyDescent="0.35">
      <c r="A1939" t="s">
        <v>3762</v>
      </c>
      <c r="B1939">
        <f t="shared" si="30"/>
        <v>2023</v>
      </c>
      <c r="C1939" s="8">
        <v>45265</v>
      </c>
      <c r="D1939" t="s">
        <v>904</v>
      </c>
      <c r="E1939" t="s">
        <v>1645</v>
      </c>
      <c r="F1939" t="s">
        <v>1796</v>
      </c>
      <c r="G1939" s="4">
        <v>4</v>
      </c>
      <c r="H1939">
        <f>Sales_Fact__2[[#This Row],[Unit_Price]]*Sales_Fact__2[[#This Row],[Quantity]]</f>
        <v>2275.2399999999998</v>
      </c>
      <c r="I1939" s="9">
        <v>568.80999999999995</v>
      </c>
      <c r="J1939" s="9">
        <f>Sales_Fact__2[[#This Row],[Unit_Price]]*Sales_Fact__2[[#This Row],[Quantity]]</f>
        <v>2275.2399999999998</v>
      </c>
      <c r="K1939">
        <v>0.25</v>
      </c>
      <c r="L1939" t="s">
        <v>1823</v>
      </c>
      <c r="M1939" s="9">
        <v>1706.43</v>
      </c>
    </row>
    <row r="1940" spans="1:13" x14ac:dyDescent="0.35">
      <c r="A1940" t="s">
        <v>3763</v>
      </c>
      <c r="B1940">
        <f t="shared" si="30"/>
        <v>2024</v>
      </c>
      <c r="C1940" s="8">
        <v>45607</v>
      </c>
      <c r="D1940" t="s">
        <v>1171</v>
      </c>
      <c r="E1940" t="s">
        <v>1669</v>
      </c>
      <c r="F1940" t="s">
        <v>1806</v>
      </c>
      <c r="G1940" s="4">
        <v>2</v>
      </c>
      <c r="H1940">
        <f>Sales_Fact__2[[#This Row],[Unit_Price]]*Sales_Fact__2[[#This Row],[Quantity]]</f>
        <v>705.26</v>
      </c>
      <c r="I1940" s="9">
        <v>352.63</v>
      </c>
      <c r="J1940" s="9">
        <f>Sales_Fact__2[[#This Row],[Unit_Price]]*Sales_Fact__2[[#This Row],[Quantity]]</f>
        <v>705.26</v>
      </c>
      <c r="K1940">
        <v>0.15</v>
      </c>
      <c r="L1940" t="s">
        <v>1825</v>
      </c>
      <c r="M1940" s="9">
        <v>599.471</v>
      </c>
    </row>
    <row r="1941" spans="1:13" x14ac:dyDescent="0.35">
      <c r="A1941" t="s">
        <v>3764</v>
      </c>
      <c r="B1941">
        <f t="shared" si="30"/>
        <v>2024</v>
      </c>
      <c r="C1941" s="8">
        <v>45382</v>
      </c>
      <c r="D1941" t="s">
        <v>522</v>
      </c>
      <c r="E1941" t="s">
        <v>1739</v>
      </c>
      <c r="F1941" t="s">
        <v>1796</v>
      </c>
      <c r="G1941" s="4">
        <v>2</v>
      </c>
      <c r="H1941">
        <f>Sales_Fact__2[[#This Row],[Unit_Price]]*Sales_Fact__2[[#This Row],[Quantity]]</f>
        <v>1259.72</v>
      </c>
      <c r="I1941" s="9">
        <v>629.86</v>
      </c>
      <c r="J1941" s="9">
        <f>Sales_Fact__2[[#This Row],[Unit_Price]]*Sales_Fact__2[[#This Row],[Quantity]]</f>
        <v>1259.72</v>
      </c>
      <c r="K1941">
        <v>0.15</v>
      </c>
      <c r="L1941" t="s">
        <v>1825</v>
      </c>
      <c r="M1941" s="9">
        <v>1070.7619999999999</v>
      </c>
    </row>
    <row r="1942" spans="1:13" x14ac:dyDescent="0.35">
      <c r="A1942" t="s">
        <v>3765</v>
      </c>
      <c r="B1942">
        <f t="shared" si="30"/>
        <v>2025</v>
      </c>
      <c r="C1942" s="8">
        <v>45793</v>
      </c>
      <c r="D1942" t="s">
        <v>1515</v>
      </c>
      <c r="E1942" t="s">
        <v>1743</v>
      </c>
      <c r="F1942" t="s">
        <v>1765</v>
      </c>
      <c r="G1942" s="4">
        <v>3</v>
      </c>
      <c r="H1942">
        <f>Sales_Fact__2[[#This Row],[Unit_Price]]*Sales_Fact__2[[#This Row],[Quantity]]</f>
        <v>636.24</v>
      </c>
      <c r="I1942" s="9">
        <v>212.08</v>
      </c>
      <c r="J1942" s="9">
        <f>Sales_Fact__2[[#This Row],[Unit_Price]]*Sales_Fact__2[[#This Row],[Quantity]]</f>
        <v>636.24</v>
      </c>
      <c r="K1942">
        <v>7.0000000000000007E-2</v>
      </c>
      <c r="L1942" t="s">
        <v>1823</v>
      </c>
      <c r="M1942" s="9">
        <v>591.70319999999992</v>
      </c>
    </row>
    <row r="1943" spans="1:13" x14ac:dyDescent="0.35">
      <c r="A1943" t="s">
        <v>3766</v>
      </c>
      <c r="B1943">
        <f t="shared" si="30"/>
        <v>2024</v>
      </c>
      <c r="C1943" s="8">
        <v>45590</v>
      </c>
      <c r="D1943" t="s">
        <v>537</v>
      </c>
      <c r="E1943" t="s">
        <v>1661</v>
      </c>
      <c r="F1943" t="s">
        <v>1760</v>
      </c>
      <c r="G1943" s="4">
        <v>3</v>
      </c>
      <c r="H1943">
        <f>Sales_Fact__2[[#This Row],[Unit_Price]]*Sales_Fact__2[[#This Row],[Quantity]]</f>
        <v>2635.86</v>
      </c>
      <c r="I1943" s="9">
        <v>878.62</v>
      </c>
      <c r="J1943" s="9">
        <f>Sales_Fact__2[[#This Row],[Unit_Price]]*Sales_Fact__2[[#This Row],[Quantity]]</f>
        <v>2635.86</v>
      </c>
      <c r="K1943">
        <v>0.05</v>
      </c>
      <c r="L1943" t="s">
        <v>1825</v>
      </c>
      <c r="M1943" s="9">
        <v>2504.067</v>
      </c>
    </row>
    <row r="1944" spans="1:13" x14ac:dyDescent="0.35">
      <c r="A1944" t="s">
        <v>3767</v>
      </c>
      <c r="B1944">
        <f t="shared" si="30"/>
        <v>2025</v>
      </c>
      <c r="C1944" s="8">
        <v>45679</v>
      </c>
      <c r="D1944" t="s">
        <v>832</v>
      </c>
      <c r="E1944" t="s">
        <v>1707</v>
      </c>
      <c r="F1944" t="s">
        <v>1788</v>
      </c>
      <c r="G1944" s="4">
        <v>4</v>
      </c>
      <c r="H1944">
        <f>Sales_Fact__2[[#This Row],[Unit_Price]]*Sales_Fact__2[[#This Row],[Quantity]]</f>
        <v>351.32</v>
      </c>
      <c r="I1944" s="9">
        <v>87.83</v>
      </c>
      <c r="J1944" s="9">
        <f>Sales_Fact__2[[#This Row],[Unit_Price]]*Sales_Fact__2[[#This Row],[Quantity]]</f>
        <v>351.32</v>
      </c>
      <c r="K1944">
        <v>0.23</v>
      </c>
      <c r="L1944" t="s">
        <v>1825</v>
      </c>
      <c r="M1944" s="9">
        <v>270.51639999999998</v>
      </c>
    </row>
    <row r="1945" spans="1:13" x14ac:dyDescent="0.35">
      <c r="A1945" t="s">
        <v>3768</v>
      </c>
      <c r="B1945">
        <f t="shared" si="30"/>
        <v>2025</v>
      </c>
      <c r="C1945" s="8">
        <v>45814</v>
      </c>
      <c r="D1945" t="s">
        <v>874</v>
      </c>
      <c r="E1945" t="s">
        <v>1659</v>
      </c>
      <c r="F1945" t="s">
        <v>1785</v>
      </c>
      <c r="G1945" s="4">
        <v>3</v>
      </c>
      <c r="H1945">
        <f>Sales_Fact__2[[#This Row],[Unit_Price]]*Sales_Fact__2[[#This Row],[Quantity]]</f>
        <v>1327.92</v>
      </c>
      <c r="I1945" s="9">
        <v>442.64</v>
      </c>
      <c r="J1945" s="9">
        <f>Sales_Fact__2[[#This Row],[Unit_Price]]*Sales_Fact__2[[#This Row],[Quantity]]</f>
        <v>1327.92</v>
      </c>
      <c r="K1945">
        <v>0.15</v>
      </c>
      <c r="L1945" t="s">
        <v>1828</v>
      </c>
      <c r="M1945" s="9">
        <v>1128.732</v>
      </c>
    </row>
    <row r="1946" spans="1:13" x14ac:dyDescent="0.35">
      <c r="A1946" t="s">
        <v>3769</v>
      </c>
      <c r="B1946">
        <f t="shared" si="30"/>
        <v>2025</v>
      </c>
      <c r="C1946" s="8">
        <v>45795</v>
      </c>
      <c r="D1946" t="s">
        <v>334</v>
      </c>
      <c r="E1946" t="s">
        <v>1623</v>
      </c>
      <c r="F1946" t="s">
        <v>1760</v>
      </c>
      <c r="G1946" s="4">
        <v>3</v>
      </c>
      <c r="H1946">
        <f>Sales_Fact__2[[#This Row],[Unit_Price]]*Sales_Fact__2[[#This Row],[Quantity]]</f>
        <v>1230.1200000000001</v>
      </c>
      <c r="I1946" s="9">
        <v>410.04</v>
      </c>
      <c r="J1946" s="9">
        <f>Sales_Fact__2[[#This Row],[Unit_Price]]*Sales_Fact__2[[#This Row],[Quantity]]</f>
        <v>1230.1200000000001</v>
      </c>
      <c r="K1946">
        <v>0.09</v>
      </c>
      <c r="L1946" t="s">
        <v>1828</v>
      </c>
      <c r="M1946" s="9">
        <v>1119.4092000000001</v>
      </c>
    </row>
    <row r="1947" spans="1:13" x14ac:dyDescent="0.35">
      <c r="A1947" t="s">
        <v>3770</v>
      </c>
      <c r="B1947">
        <f t="shared" si="30"/>
        <v>2025</v>
      </c>
      <c r="C1947" s="8">
        <v>45797</v>
      </c>
      <c r="D1947" t="s">
        <v>454</v>
      </c>
      <c r="E1947" t="s">
        <v>1735</v>
      </c>
      <c r="F1947" t="s">
        <v>1806</v>
      </c>
      <c r="G1947" s="4">
        <v>1</v>
      </c>
      <c r="H1947">
        <f>Sales_Fact__2[[#This Row],[Unit_Price]]*Sales_Fact__2[[#This Row],[Quantity]]</f>
        <v>355.31</v>
      </c>
      <c r="I1947" s="9">
        <v>355.31</v>
      </c>
      <c r="J1947" s="9">
        <f>Sales_Fact__2[[#This Row],[Unit_Price]]*Sales_Fact__2[[#This Row],[Quantity]]</f>
        <v>355.31</v>
      </c>
      <c r="K1947">
        <v>0.27</v>
      </c>
      <c r="L1947" t="s">
        <v>1823</v>
      </c>
      <c r="M1947" s="9">
        <v>259.37630000000001</v>
      </c>
    </row>
    <row r="1948" spans="1:13" x14ac:dyDescent="0.35">
      <c r="A1948" t="s">
        <v>3771</v>
      </c>
      <c r="B1948">
        <f t="shared" si="30"/>
        <v>2024</v>
      </c>
      <c r="C1948" s="8">
        <v>45607</v>
      </c>
      <c r="D1948" t="s">
        <v>1174</v>
      </c>
      <c r="E1948" t="s">
        <v>1564</v>
      </c>
      <c r="F1948" t="s">
        <v>1796</v>
      </c>
      <c r="G1948" s="4">
        <v>4</v>
      </c>
      <c r="H1948">
        <f>Sales_Fact__2[[#This Row],[Unit_Price]]*Sales_Fact__2[[#This Row],[Quantity]]</f>
        <v>972.52</v>
      </c>
      <c r="I1948" s="9">
        <v>243.13</v>
      </c>
      <c r="J1948" s="9">
        <f>Sales_Fact__2[[#This Row],[Unit_Price]]*Sales_Fact__2[[#This Row],[Quantity]]</f>
        <v>972.52</v>
      </c>
      <c r="K1948">
        <v>0.25</v>
      </c>
      <c r="L1948" t="s">
        <v>1828</v>
      </c>
      <c r="M1948" s="9">
        <v>729.39</v>
      </c>
    </row>
    <row r="1949" spans="1:13" x14ac:dyDescent="0.35">
      <c r="A1949" t="s">
        <v>3772</v>
      </c>
      <c r="B1949">
        <f t="shared" si="30"/>
        <v>2024</v>
      </c>
      <c r="C1949" s="8">
        <v>45614</v>
      </c>
      <c r="D1949" t="s">
        <v>736</v>
      </c>
      <c r="E1949" t="s">
        <v>1665</v>
      </c>
      <c r="F1949" t="s">
        <v>1791</v>
      </c>
      <c r="G1949" s="4">
        <v>2</v>
      </c>
      <c r="H1949">
        <f>Sales_Fact__2[[#This Row],[Unit_Price]]*Sales_Fact__2[[#This Row],[Quantity]]</f>
        <v>821.26</v>
      </c>
      <c r="I1949" s="9">
        <v>410.63</v>
      </c>
      <c r="J1949" s="9">
        <f>Sales_Fact__2[[#This Row],[Unit_Price]]*Sales_Fact__2[[#This Row],[Quantity]]</f>
        <v>821.26</v>
      </c>
      <c r="K1949">
        <v>0.28000000000000003</v>
      </c>
      <c r="L1949" t="s">
        <v>1828</v>
      </c>
      <c r="M1949" s="9">
        <v>591.30719999999997</v>
      </c>
    </row>
    <row r="1950" spans="1:13" x14ac:dyDescent="0.35">
      <c r="A1950" t="s">
        <v>3773</v>
      </c>
      <c r="B1950">
        <f t="shared" si="30"/>
        <v>2024</v>
      </c>
      <c r="C1950" s="8">
        <v>45293</v>
      </c>
      <c r="D1950" t="s">
        <v>1318</v>
      </c>
      <c r="E1950" t="s">
        <v>1735</v>
      </c>
      <c r="F1950" t="s">
        <v>1788</v>
      </c>
      <c r="G1950" s="4">
        <v>4</v>
      </c>
      <c r="H1950">
        <f>Sales_Fact__2[[#This Row],[Unit_Price]]*Sales_Fact__2[[#This Row],[Quantity]]</f>
        <v>405</v>
      </c>
      <c r="I1950" s="9">
        <v>101.25</v>
      </c>
      <c r="J1950" s="9">
        <f>Sales_Fact__2[[#This Row],[Unit_Price]]*Sales_Fact__2[[#This Row],[Quantity]]</f>
        <v>405</v>
      </c>
      <c r="K1950">
        <v>0.16</v>
      </c>
      <c r="L1950" t="s">
        <v>1825</v>
      </c>
      <c r="M1950" s="9">
        <v>340.2</v>
      </c>
    </row>
    <row r="1951" spans="1:13" x14ac:dyDescent="0.35">
      <c r="A1951" t="s">
        <v>3774</v>
      </c>
      <c r="B1951">
        <f t="shared" si="30"/>
        <v>2024</v>
      </c>
      <c r="C1951" s="8">
        <v>45301</v>
      </c>
      <c r="D1951" t="s">
        <v>729</v>
      </c>
      <c r="E1951" t="s">
        <v>1559</v>
      </c>
      <c r="F1951" t="s">
        <v>1806</v>
      </c>
      <c r="G1951" s="4">
        <v>4</v>
      </c>
      <c r="H1951">
        <f>Sales_Fact__2[[#This Row],[Unit_Price]]*Sales_Fact__2[[#This Row],[Quantity]]</f>
        <v>2865.56</v>
      </c>
      <c r="I1951" s="9">
        <v>716.39</v>
      </c>
      <c r="J1951" s="9">
        <f>Sales_Fact__2[[#This Row],[Unit_Price]]*Sales_Fact__2[[#This Row],[Quantity]]</f>
        <v>2865.56</v>
      </c>
      <c r="K1951">
        <v>0.03</v>
      </c>
      <c r="L1951" t="s">
        <v>1825</v>
      </c>
      <c r="M1951" s="9">
        <v>2779.5931999999998</v>
      </c>
    </row>
    <row r="1952" spans="1:13" x14ac:dyDescent="0.35">
      <c r="A1952" t="s">
        <v>3775</v>
      </c>
      <c r="B1952">
        <f t="shared" si="30"/>
        <v>2024</v>
      </c>
      <c r="C1952" s="8">
        <v>45311</v>
      </c>
      <c r="D1952" t="s">
        <v>337</v>
      </c>
      <c r="E1952" t="s">
        <v>1693</v>
      </c>
      <c r="F1952" t="s">
        <v>1756</v>
      </c>
      <c r="G1952" s="4">
        <v>1</v>
      </c>
      <c r="H1952">
        <f>Sales_Fact__2[[#This Row],[Unit_Price]]*Sales_Fact__2[[#This Row],[Quantity]]</f>
        <v>721.74</v>
      </c>
      <c r="I1952" s="9">
        <v>721.74</v>
      </c>
      <c r="J1952" s="9">
        <f>Sales_Fact__2[[#This Row],[Unit_Price]]*Sales_Fact__2[[#This Row],[Quantity]]</f>
        <v>721.74</v>
      </c>
      <c r="K1952">
        <v>0.24</v>
      </c>
      <c r="L1952" t="s">
        <v>1825</v>
      </c>
      <c r="M1952" s="9">
        <v>548.52240000000006</v>
      </c>
    </row>
    <row r="1953" spans="1:13" x14ac:dyDescent="0.35">
      <c r="A1953" t="s">
        <v>3776</v>
      </c>
      <c r="B1953">
        <f t="shared" si="30"/>
        <v>2025</v>
      </c>
      <c r="C1953" s="8">
        <v>45702</v>
      </c>
      <c r="D1953" t="s">
        <v>204</v>
      </c>
      <c r="E1953" t="s">
        <v>1671</v>
      </c>
      <c r="F1953" t="s">
        <v>1791</v>
      </c>
      <c r="G1953" s="4">
        <v>2</v>
      </c>
      <c r="H1953">
        <f>Sales_Fact__2[[#This Row],[Unit_Price]]*Sales_Fact__2[[#This Row],[Quantity]]</f>
        <v>1055.82</v>
      </c>
      <c r="I1953" s="9">
        <v>527.91</v>
      </c>
      <c r="J1953" s="9">
        <f>Sales_Fact__2[[#This Row],[Unit_Price]]*Sales_Fact__2[[#This Row],[Quantity]]</f>
        <v>1055.82</v>
      </c>
      <c r="K1953">
        <v>0.02</v>
      </c>
      <c r="L1953" t="s">
        <v>1823</v>
      </c>
      <c r="M1953" s="9">
        <v>1034.7036000000001</v>
      </c>
    </row>
    <row r="1954" spans="1:13" x14ac:dyDescent="0.35">
      <c r="A1954" t="s">
        <v>3777</v>
      </c>
      <c r="B1954">
        <f t="shared" si="30"/>
        <v>2024</v>
      </c>
      <c r="C1954" s="8">
        <v>45525</v>
      </c>
      <c r="D1954" t="s">
        <v>1004</v>
      </c>
      <c r="E1954" t="s">
        <v>1651</v>
      </c>
      <c r="F1954" t="s">
        <v>1796</v>
      </c>
      <c r="G1954" s="4">
        <v>2</v>
      </c>
      <c r="H1954">
        <f>Sales_Fact__2[[#This Row],[Unit_Price]]*Sales_Fact__2[[#This Row],[Quantity]]</f>
        <v>1891.84</v>
      </c>
      <c r="I1954" s="9">
        <v>945.92</v>
      </c>
      <c r="J1954" s="9">
        <f>Sales_Fact__2[[#This Row],[Unit_Price]]*Sales_Fact__2[[#This Row],[Quantity]]</f>
        <v>1891.84</v>
      </c>
      <c r="K1954">
        <v>0.19</v>
      </c>
      <c r="L1954" t="s">
        <v>1828</v>
      </c>
      <c r="M1954" s="9">
        <v>1532.3904</v>
      </c>
    </row>
    <row r="1955" spans="1:13" x14ac:dyDescent="0.35">
      <c r="A1955" t="s">
        <v>3778</v>
      </c>
      <c r="B1955">
        <f t="shared" si="30"/>
        <v>2025</v>
      </c>
      <c r="C1955" s="8">
        <v>45780</v>
      </c>
      <c r="D1955" t="s">
        <v>294</v>
      </c>
      <c r="E1955" t="s">
        <v>1659</v>
      </c>
      <c r="F1955" t="s">
        <v>1806</v>
      </c>
      <c r="G1955" s="4">
        <v>2</v>
      </c>
      <c r="H1955">
        <f>Sales_Fact__2[[#This Row],[Unit_Price]]*Sales_Fact__2[[#This Row],[Quantity]]</f>
        <v>1962.7</v>
      </c>
      <c r="I1955" s="9">
        <v>981.35</v>
      </c>
      <c r="J1955" s="9">
        <f>Sales_Fact__2[[#This Row],[Unit_Price]]*Sales_Fact__2[[#This Row],[Quantity]]</f>
        <v>1962.7</v>
      </c>
      <c r="K1955">
        <v>0.16</v>
      </c>
      <c r="L1955" t="s">
        <v>1825</v>
      </c>
      <c r="M1955" s="9">
        <v>1648.6679999999999</v>
      </c>
    </row>
    <row r="1956" spans="1:13" x14ac:dyDescent="0.35">
      <c r="A1956" t="s">
        <v>3779</v>
      </c>
      <c r="B1956">
        <f t="shared" si="30"/>
        <v>2025</v>
      </c>
      <c r="C1956" s="8">
        <v>45819</v>
      </c>
      <c r="D1956" t="s">
        <v>721</v>
      </c>
      <c r="E1956" t="s">
        <v>1665</v>
      </c>
      <c r="F1956" t="s">
        <v>1765</v>
      </c>
      <c r="G1956" s="4">
        <v>1</v>
      </c>
      <c r="H1956">
        <f>Sales_Fact__2[[#This Row],[Unit_Price]]*Sales_Fact__2[[#This Row],[Quantity]]</f>
        <v>913.99</v>
      </c>
      <c r="I1956" s="9">
        <v>913.99</v>
      </c>
      <c r="J1956" s="9">
        <f>Sales_Fact__2[[#This Row],[Unit_Price]]*Sales_Fact__2[[#This Row],[Quantity]]</f>
        <v>913.99</v>
      </c>
      <c r="K1956">
        <v>0.14000000000000001</v>
      </c>
      <c r="L1956" t="s">
        <v>1823</v>
      </c>
      <c r="M1956" s="9">
        <v>786.03139999999996</v>
      </c>
    </row>
    <row r="1957" spans="1:13" x14ac:dyDescent="0.35">
      <c r="A1957" t="s">
        <v>3780</v>
      </c>
      <c r="B1957">
        <f t="shared" si="30"/>
        <v>2025</v>
      </c>
      <c r="C1957" s="8">
        <v>45863</v>
      </c>
      <c r="D1957" t="s">
        <v>55</v>
      </c>
      <c r="E1957" t="s">
        <v>1679</v>
      </c>
      <c r="F1957" t="s">
        <v>1781</v>
      </c>
      <c r="G1957" s="4">
        <v>4</v>
      </c>
      <c r="H1957">
        <f>Sales_Fact__2[[#This Row],[Unit_Price]]*Sales_Fact__2[[#This Row],[Quantity]]</f>
        <v>1082.76</v>
      </c>
      <c r="I1957" s="9">
        <v>270.69</v>
      </c>
      <c r="J1957" s="9">
        <f>Sales_Fact__2[[#This Row],[Unit_Price]]*Sales_Fact__2[[#This Row],[Quantity]]</f>
        <v>1082.76</v>
      </c>
      <c r="K1957">
        <v>0.18</v>
      </c>
      <c r="L1957" t="s">
        <v>1825</v>
      </c>
      <c r="M1957" s="9">
        <v>887.86320000000001</v>
      </c>
    </row>
    <row r="1958" spans="1:13" x14ac:dyDescent="0.35">
      <c r="A1958" t="s">
        <v>3781</v>
      </c>
      <c r="B1958">
        <f t="shared" si="30"/>
        <v>2025</v>
      </c>
      <c r="C1958" s="8">
        <v>45687</v>
      </c>
      <c r="D1958" t="s">
        <v>537</v>
      </c>
      <c r="E1958" t="s">
        <v>1701</v>
      </c>
      <c r="F1958" t="s">
        <v>1775</v>
      </c>
      <c r="G1958" s="4">
        <v>3</v>
      </c>
      <c r="H1958">
        <f>Sales_Fact__2[[#This Row],[Unit_Price]]*Sales_Fact__2[[#This Row],[Quantity]]</f>
        <v>2995.7400000000002</v>
      </c>
      <c r="I1958" s="9">
        <v>998.58</v>
      </c>
      <c r="J1958" s="9">
        <f>Sales_Fact__2[[#This Row],[Unit_Price]]*Sales_Fact__2[[#This Row],[Quantity]]</f>
        <v>2995.7400000000002</v>
      </c>
      <c r="K1958">
        <v>0.02</v>
      </c>
      <c r="L1958" t="s">
        <v>1823</v>
      </c>
      <c r="M1958" s="9">
        <v>2935.8252000000002</v>
      </c>
    </row>
    <row r="1959" spans="1:13" x14ac:dyDescent="0.35">
      <c r="A1959" t="s">
        <v>3782</v>
      </c>
      <c r="B1959">
        <f t="shared" si="30"/>
        <v>2025</v>
      </c>
      <c r="C1959" s="8">
        <v>45806</v>
      </c>
      <c r="D1959" t="s">
        <v>1407</v>
      </c>
      <c r="E1959" t="s">
        <v>1621</v>
      </c>
      <c r="F1959" t="s">
        <v>1785</v>
      </c>
      <c r="G1959" s="4">
        <v>3</v>
      </c>
      <c r="H1959">
        <f>Sales_Fact__2[[#This Row],[Unit_Price]]*Sales_Fact__2[[#This Row],[Quantity]]</f>
        <v>2295.36</v>
      </c>
      <c r="I1959" s="9">
        <v>765.12</v>
      </c>
      <c r="J1959" s="9">
        <f>Sales_Fact__2[[#This Row],[Unit_Price]]*Sales_Fact__2[[#This Row],[Quantity]]</f>
        <v>2295.36</v>
      </c>
      <c r="K1959">
        <v>0.18</v>
      </c>
      <c r="L1959" t="s">
        <v>1823</v>
      </c>
      <c r="M1959" s="9">
        <v>1882.1952000000001</v>
      </c>
    </row>
    <row r="1960" spans="1:13" x14ac:dyDescent="0.35">
      <c r="A1960" t="s">
        <v>3783</v>
      </c>
      <c r="B1960">
        <f t="shared" si="30"/>
        <v>2023</v>
      </c>
      <c r="C1960" s="8">
        <v>45216</v>
      </c>
      <c r="D1960" t="s">
        <v>263</v>
      </c>
      <c r="E1960" t="s">
        <v>1675</v>
      </c>
      <c r="F1960" t="s">
        <v>1812</v>
      </c>
      <c r="G1960" s="4">
        <v>3</v>
      </c>
      <c r="H1960">
        <f>Sales_Fact__2[[#This Row],[Unit_Price]]*Sales_Fact__2[[#This Row],[Quantity]]</f>
        <v>1349.97</v>
      </c>
      <c r="I1960" s="9">
        <v>449.99</v>
      </c>
      <c r="J1960" s="9">
        <f>Sales_Fact__2[[#This Row],[Unit_Price]]*Sales_Fact__2[[#This Row],[Quantity]]</f>
        <v>1349.97</v>
      </c>
      <c r="K1960">
        <v>0.17</v>
      </c>
      <c r="L1960" t="s">
        <v>1828</v>
      </c>
      <c r="M1960" s="9">
        <v>1120.4751000000001</v>
      </c>
    </row>
    <row r="1961" spans="1:13" x14ac:dyDescent="0.35">
      <c r="A1961" t="s">
        <v>3784</v>
      </c>
      <c r="B1961">
        <f t="shared" si="30"/>
        <v>2024</v>
      </c>
      <c r="C1961" s="8">
        <v>45639</v>
      </c>
      <c r="D1961" t="s">
        <v>805</v>
      </c>
      <c r="E1961" t="s">
        <v>1633</v>
      </c>
      <c r="F1961" t="s">
        <v>1791</v>
      </c>
      <c r="G1961" s="4">
        <v>2</v>
      </c>
      <c r="H1961">
        <f>Sales_Fact__2[[#This Row],[Unit_Price]]*Sales_Fact__2[[#This Row],[Quantity]]</f>
        <v>498.04</v>
      </c>
      <c r="I1961" s="9">
        <v>249.02</v>
      </c>
      <c r="J1961" s="9">
        <f>Sales_Fact__2[[#This Row],[Unit_Price]]*Sales_Fact__2[[#This Row],[Quantity]]</f>
        <v>498.04</v>
      </c>
      <c r="K1961">
        <v>0.01</v>
      </c>
      <c r="L1961" t="s">
        <v>1828</v>
      </c>
      <c r="M1961" s="9">
        <v>493.05959999999999</v>
      </c>
    </row>
    <row r="1962" spans="1:13" x14ac:dyDescent="0.35">
      <c r="A1962" t="s">
        <v>3785</v>
      </c>
      <c r="B1962">
        <f t="shared" si="30"/>
        <v>2024</v>
      </c>
      <c r="C1962" s="8">
        <v>45454</v>
      </c>
      <c r="D1962" t="s">
        <v>466</v>
      </c>
      <c r="E1962" t="s">
        <v>1661</v>
      </c>
      <c r="F1962" t="s">
        <v>1812</v>
      </c>
      <c r="G1962" s="4">
        <v>3</v>
      </c>
      <c r="H1962">
        <f>Sales_Fact__2[[#This Row],[Unit_Price]]*Sales_Fact__2[[#This Row],[Quantity]]</f>
        <v>670.92</v>
      </c>
      <c r="I1962" s="9">
        <v>223.64</v>
      </c>
      <c r="J1962" s="9">
        <f>Sales_Fact__2[[#This Row],[Unit_Price]]*Sales_Fact__2[[#This Row],[Quantity]]</f>
        <v>670.92</v>
      </c>
      <c r="K1962">
        <v>0.05</v>
      </c>
      <c r="L1962" t="s">
        <v>1823</v>
      </c>
      <c r="M1962" s="9">
        <v>637.37399999999991</v>
      </c>
    </row>
    <row r="1963" spans="1:13" x14ac:dyDescent="0.35">
      <c r="A1963" t="s">
        <v>3786</v>
      </c>
      <c r="B1963">
        <f t="shared" si="30"/>
        <v>2025</v>
      </c>
      <c r="C1963" s="8">
        <v>45934</v>
      </c>
      <c r="D1963" t="s">
        <v>374</v>
      </c>
      <c r="E1963" t="s">
        <v>1595</v>
      </c>
      <c r="F1963" t="s">
        <v>1768</v>
      </c>
      <c r="G1963" s="4">
        <v>2</v>
      </c>
      <c r="H1963">
        <f>Sales_Fact__2[[#This Row],[Unit_Price]]*Sales_Fact__2[[#This Row],[Quantity]]</f>
        <v>185.88</v>
      </c>
      <c r="I1963" s="9">
        <v>92.94</v>
      </c>
      <c r="J1963" s="9">
        <f>Sales_Fact__2[[#This Row],[Unit_Price]]*Sales_Fact__2[[#This Row],[Quantity]]</f>
        <v>185.88</v>
      </c>
      <c r="K1963">
        <v>0.12</v>
      </c>
      <c r="L1963" t="s">
        <v>1823</v>
      </c>
      <c r="M1963" s="9">
        <v>163.5744</v>
      </c>
    </row>
    <row r="1964" spans="1:13" x14ac:dyDescent="0.35">
      <c r="A1964" t="s">
        <v>3787</v>
      </c>
      <c r="B1964">
        <f t="shared" si="30"/>
        <v>2024</v>
      </c>
      <c r="C1964" s="8">
        <v>45401</v>
      </c>
      <c r="D1964" t="s">
        <v>1129</v>
      </c>
      <c r="E1964" t="s">
        <v>1579</v>
      </c>
      <c r="F1964" t="s">
        <v>1760</v>
      </c>
      <c r="G1964" s="4">
        <v>4</v>
      </c>
      <c r="H1964">
        <f>Sales_Fact__2[[#This Row],[Unit_Price]]*Sales_Fact__2[[#This Row],[Quantity]]</f>
        <v>1073.2</v>
      </c>
      <c r="I1964" s="9">
        <v>268.3</v>
      </c>
      <c r="J1964" s="9">
        <f>Sales_Fact__2[[#This Row],[Unit_Price]]*Sales_Fact__2[[#This Row],[Quantity]]</f>
        <v>1073.2</v>
      </c>
      <c r="K1964">
        <v>0.02</v>
      </c>
      <c r="L1964" t="s">
        <v>1828</v>
      </c>
      <c r="M1964" s="9">
        <v>1051.7360000000001</v>
      </c>
    </row>
    <row r="1965" spans="1:13" x14ac:dyDescent="0.35">
      <c r="A1965" t="s">
        <v>3788</v>
      </c>
      <c r="B1965">
        <f t="shared" si="30"/>
        <v>2025</v>
      </c>
      <c r="C1965" s="8">
        <v>45770</v>
      </c>
      <c r="D1965" t="s">
        <v>1367</v>
      </c>
      <c r="E1965" t="s">
        <v>1665</v>
      </c>
      <c r="F1965" t="s">
        <v>1812</v>
      </c>
      <c r="G1965" s="4">
        <v>4</v>
      </c>
      <c r="H1965">
        <f>Sales_Fact__2[[#This Row],[Unit_Price]]*Sales_Fact__2[[#This Row],[Quantity]]</f>
        <v>3342.44</v>
      </c>
      <c r="I1965" s="9">
        <v>835.61</v>
      </c>
      <c r="J1965" s="9">
        <f>Sales_Fact__2[[#This Row],[Unit_Price]]*Sales_Fact__2[[#This Row],[Quantity]]</f>
        <v>3342.44</v>
      </c>
      <c r="K1965">
        <v>0.03</v>
      </c>
      <c r="L1965" t="s">
        <v>1823</v>
      </c>
      <c r="M1965" s="9">
        <v>3242.1668</v>
      </c>
    </row>
    <row r="1966" spans="1:13" x14ac:dyDescent="0.35">
      <c r="A1966" t="s">
        <v>3789</v>
      </c>
      <c r="B1966">
        <f t="shared" si="30"/>
        <v>2024</v>
      </c>
      <c r="C1966" s="8">
        <v>45405</v>
      </c>
      <c r="D1966" t="s">
        <v>1192</v>
      </c>
      <c r="E1966" t="s">
        <v>1683</v>
      </c>
      <c r="F1966" t="s">
        <v>1772</v>
      </c>
      <c r="G1966" s="4">
        <v>3</v>
      </c>
      <c r="H1966">
        <f>Sales_Fact__2[[#This Row],[Unit_Price]]*Sales_Fact__2[[#This Row],[Quantity]]</f>
        <v>362.90999999999997</v>
      </c>
      <c r="I1966" s="9">
        <v>120.97</v>
      </c>
      <c r="J1966" s="9">
        <f>Sales_Fact__2[[#This Row],[Unit_Price]]*Sales_Fact__2[[#This Row],[Quantity]]</f>
        <v>362.90999999999997</v>
      </c>
      <c r="K1966">
        <v>0.11</v>
      </c>
      <c r="L1966" t="s">
        <v>1823</v>
      </c>
      <c r="M1966" s="9">
        <v>322.98989999999998</v>
      </c>
    </row>
    <row r="1967" spans="1:13" x14ac:dyDescent="0.35">
      <c r="A1967" t="s">
        <v>3790</v>
      </c>
      <c r="B1967">
        <f t="shared" si="30"/>
        <v>2024</v>
      </c>
      <c r="C1967" s="8">
        <v>45424</v>
      </c>
      <c r="D1967" t="s">
        <v>124</v>
      </c>
      <c r="E1967" t="s">
        <v>1627</v>
      </c>
      <c r="F1967" t="s">
        <v>1785</v>
      </c>
      <c r="G1967" s="4">
        <v>2</v>
      </c>
      <c r="H1967">
        <f>Sales_Fact__2[[#This Row],[Unit_Price]]*Sales_Fact__2[[#This Row],[Quantity]]</f>
        <v>52.72</v>
      </c>
      <c r="I1967" s="9">
        <v>26.36</v>
      </c>
      <c r="J1967" s="9">
        <f>Sales_Fact__2[[#This Row],[Unit_Price]]*Sales_Fact__2[[#This Row],[Quantity]]</f>
        <v>52.72</v>
      </c>
      <c r="K1967">
        <v>0.03</v>
      </c>
      <c r="L1967" t="s">
        <v>1828</v>
      </c>
      <c r="M1967" s="9">
        <v>51.138399999999997</v>
      </c>
    </row>
    <row r="1968" spans="1:13" x14ac:dyDescent="0.35">
      <c r="A1968" t="s">
        <v>3791</v>
      </c>
      <c r="B1968">
        <f t="shared" si="30"/>
        <v>2025</v>
      </c>
      <c r="C1968" s="8">
        <v>45881</v>
      </c>
      <c r="D1968" t="s">
        <v>134</v>
      </c>
      <c r="E1968" t="s">
        <v>1701</v>
      </c>
      <c r="F1968" t="s">
        <v>1775</v>
      </c>
      <c r="G1968" s="4">
        <v>1</v>
      </c>
      <c r="H1968">
        <f>Sales_Fact__2[[#This Row],[Unit_Price]]*Sales_Fact__2[[#This Row],[Quantity]]</f>
        <v>918.87</v>
      </c>
      <c r="I1968" s="9">
        <v>918.87</v>
      </c>
      <c r="J1968" s="9">
        <f>Sales_Fact__2[[#This Row],[Unit_Price]]*Sales_Fact__2[[#This Row],[Quantity]]</f>
        <v>918.87</v>
      </c>
      <c r="K1968">
        <v>0.11</v>
      </c>
      <c r="L1968" t="s">
        <v>1825</v>
      </c>
      <c r="M1968" s="9">
        <v>817.79430000000002</v>
      </c>
    </row>
    <row r="1969" spans="1:16" x14ac:dyDescent="0.35">
      <c r="A1969" t="s">
        <v>3792</v>
      </c>
      <c r="B1969">
        <f t="shared" si="30"/>
        <v>2025</v>
      </c>
      <c r="C1969" s="8">
        <v>45794</v>
      </c>
      <c r="D1969" t="s">
        <v>127</v>
      </c>
      <c r="E1969" t="s">
        <v>1681</v>
      </c>
      <c r="F1969" t="s">
        <v>1791</v>
      </c>
      <c r="G1969" s="4">
        <v>2</v>
      </c>
      <c r="H1969">
        <f>Sales_Fact__2[[#This Row],[Unit_Price]]*Sales_Fact__2[[#This Row],[Quantity]]</f>
        <v>1849.46</v>
      </c>
      <c r="I1969" s="9">
        <v>924.73</v>
      </c>
      <c r="J1969" s="9">
        <f>Sales_Fact__2[[#This Row],[Unit_Price]]*Sales_Fact__2[[#This Row],[Quantity]]</f>
        <v>1849.46</v>
      </c>
      <c r="K1969">
        <v>0.28999999999999998</v>
      </c>
      <c r="L1969" t="s">
        <v>1825</v>
      </c>
      <c r="M1969" s="9">
        <v>1313.1166000000001</v>
      </c>
    </row>
    <row r="1970" spans="1:16" x14ac:dyDescent="0.35">
      <c r="A1970" t="s">
        <v>3793</v>
      </c>
      <c r="B1970">
        <f t="shared" si="30"/>
        <v>2025</v>
      </c>
      <c r="C1970" s="8">
        <v>45665</v>
      </c>
      <c r="D1970" t="s">
        <v>93</v>
      </c>
      <c r="E1970" t="s">
        <v>1571</v>
      </c>
      <c r="F1970" t="s">
        <v>1788</v>
      </c>
      <c r="G1970" s="4">
        <v>3</v>
      </c>
      <c r="H1970">
        <f>Sales_Fact__2[[#This Row],[Unit_Price]]*Sales_Fact__2[[#This Row],[Quantity]]</f>
        <v>585.93000000000006</v>
      </c>
      <c r="I1970" s="9">
        <v>195.31</v>
      </c>
      <c r="J1970" s="9">
        <f>Sales_Fact__2[[#This Row],[Unit_Price]]*Sales_Fact__2[[#This Row],[Quantity]]</f>
        <v>585.93000000000006</v>
      </c>
      <c r="K1970">
        <v>0.13</v>
      </c>
      <c r="L1970" t="s">
        <v>1828</v>
      </c>
      <c r="M1970" s="9">
        <v>509.75909999999999</v>
      </c>
    </row>
    <row r="1971" spans="1:16" x14ac:dyDescent="0.35">
      <c r="A1971" t="s">
        <v>3794</v>
      </c>
      <c r="B1971">
        <f t="shared" si="30"/>
        <v>2025</v>
      </c>
      <c r="C1971" s="8">
        <v>45793</v>
      </c>
      <c r="D1971" t="s">
        <v>480</v>
      </c>
      <c r="E1971" t="s">
        <v>1623</v>
      </c>
      <c r="F1971" t="s">
        <v>1781</v>
      </c>
      <c r="G1971" s="4">
        <v>1</v>
      </c>
      <c r="H1971">
        <f>Sales_Fact__2[[#This Row],[Unit_Price]]*Sales_Fact__2[[#This Row],[Quantity]]</f>
        <v>91.38</v>
      </c>
      <c r="I1971" s="9">
        <v>91.38</v>
      </c>
      <c r="J1971" s="9">
        <f>Sales_Fact__2[[#This Row],[Unit_Price]]*Sales_Fact__2[[#This Row],[Quantity]]</f>
        <v>91.38</v>
      </c>
      <c r="K1971">
        <v>0.14000000000000001</v>
      </c>
      <c r="L1971" t="s">
        <v>1823</v>
      </c>
      <c r="M1971" s="9">
        <v>78.586799999999997</v>
      </c>
    </row>
    <row r="1972" spans="1:16" x14ac:dyDescent="0.35">
      <c r="A1972" t="s">
        <v>3795</v>
      </c>
      <c r="B1972">
        <f t="shared" si="30"/>
        <v>2024</v>
      </c>
      <c r="C1972" s="8">
        <v>45563</v>
      </c>
      <c r="D1972" t="s">
        <v>1486</v>
      </c>
      <c r="E1972" t="s">
        <v>1719</v>
      </c>
      <c r="F1972" t="s">
        <v>1791</v>
      </c>
      <c r="G1972" s="4">
        <v>2</v>
      </c>
      <c r="H1972">
        <f>Sales_Fact__2[[#This Row],[Unit_Price]]*Sales_Fact__2[[#This Row],[Quantity]]</f>
        <v>988.7</v>
      </c>
      <c r="I1972" s="9">
        <v>494.35</v>
      </c>
      <c r="J1972" s="9">
        <f>Sales_Fact__2[[#This Row],[Unit_Price]]*Sales_Fact__2[[#This Row],[Quantity]]</f>
        <v>988.7</v>
      </c>
      <c r="K1972">
        <v>0.1</v>
      </c>
      <c r="L1972" t="s">
        <v>1823</v>
      </c>
      <c r="M1972" s="9">
        <v>889.83</v>
      </c>
    </row>
    <row r="1973" spans="1:16" x14ac:dyDescent="0.35">
      <c r="A1973" t="s">
        <v>3796</v>
      </c>
      <c r="B1973">
        <f t="shared" si="30"/>
        <v>2024</v>
      </c>
      <c r="C1973" s="8">
        <v>45577</v>
      </c>
      <c r="D1973" t="s">
        <v>814</v>
      </c>
      <c r="E1973" t="s">
        <v>1595</v>
      </c>
      <c r="F1973" t="s">
        <v>1788</v>
      </c>
      <c r="G1973" s="4">
        <v>1</v>
      </c>
      <c r="H1973">
        <f>Sales_Fact__2[[#This Row],[Unit_Price]]*Sales_Fact__2[[#This Row],[Quantity]]</f>
        <v>412.2</v>
      </c>
      <c r="I1973" s="9">
        <v>412.2</v>
      </c>
      <c r="J1973" s="9">
        <f>Sales_Fact__2[[#This Row],[Unit_Price]]*Sales_Fact__2[[#This Row],[Quantity]]</f>
        <v>412.2</v>
      </c>
      <c r="K1973">
        <v>0.11</v>
      </c>
      <c r="L1973" t="s">
        <v>1823</v>
      </c>
      <c r="M1973" s="9">
        <v>366.858</v>
      </c>
    </row>
    <row r="1974" spans="1:16" x14ac:dyDescent="0.35">
      <c r="A1974" t="s">
        <v>3797</v>
      </c>
      <c r="B1974">
        <f t="shared" si="30"/>
        <v>2024</v>
      </c>
      <c r="C1974" s="8">
        <v>45466</v>
      </c>
      <c r="D1974" t="s">
        <v>1228</v>
      </c>
      <c r="E1974" t="s">
        <v>1705</v>
      </c>
      <c r="F1974" t="s">
        <v>1803</v>
      </c>
      <c r="G1974" s="4">
        <v>1</v>
      </c>
      <c r="H1974">
        <f>Sales_Fact__2[[#This Row],[Unit_Price]]*Sales_Fact__2[[#This Row],[Quantity]]</f>
        <v>650.47</v>
      </c>
      <c r="I1974" s="9">
        <v>650.47</v>
      </c>
      <c r="J1974" s="9">
        <f>Sales_Fact__2[[#This Row],[Unit_Price]]*Sales_Fact__2[[#This Row],[Quantity]]</f>
        <v>650.47</v>
      </c>
      <c r="K1974">
        <v>0.13</v>
      </c>
      <c r="L1974" t="s">
        <v>1825</v>
      </c>
      <c r="M1974" s="9">
        <v>565.90890000000002</v>
      </c>
    </row>
    <row r="1975" spans="1:16" x14ac:dyDescent="0.35">
      <c r="A1975" t="s">
        <v>3798</v>
      </c>
      <c r="B1975">
        <f t="shared" si="30"/>
        <v>2023</v>
      </c>
      <c r="C1975" s="8">
        <v>45256</v>
      </c>
      <c r="D1975" t="s">
        <v>519</v>
      </c>
      <c r="E1975" t="s">
        <v>1575</v>
      </c>
      <c r="F1975" t="s">
        <v>1793</v>
      </c>
      <c r="G1975" s="4">
        <v>1</v>
      </c>
      <c r="H1975">
        <f>Sales_Fact__2[[#This Row],[Unit_Price]]*Sales_Fact__2[[#This Row],[Quantity]]</f>
        <v>68.209999999999994</v>
      </c>
      <c r="I1975" s="9">
        <v>68.209999999999994</v>
      </c>
      <c r="J1975" s="9">
        <f>Sales_Fact__2[[#This Row],[Unit_Price]]*Sales_Fact__2[[#This Row],[Quantity]]</f>
        <v>68.209999999999994</v>
      </c>
      <c r="K1975">
        <v>0.05</v>
      </c>
      <c r="L1975" t="s">
        <v>1825</v>
      </c>
      <c r="M1975" s="9">
        <v>64.799499999999995</v>
      </c>
    </row>
    <row r="1976" spans="1:16" x14ac:dyDescent="0.35">
      <c r="A1976" t="s">
        <v>3799</v>
      </c>
      <c r="B1976">
        <f t="shared" si="30"/>
        <v>2025</v>
      </c>
      <c r="C1976" s="8">
        <v>45886</v>
      </c>
      <c r="D1976" t="s">
        <v>460</v>
      </c>
      <c r="E1976" t="s">
        <v>1653</v>
      </c>
      <c r="F1976" t="s">
        <v>1778</v>
      </c>
      <c r="G1976" s="4">
        <v>2</v>
      </c>
      <c r="H1976">
        <f>Sales_Fact__2[[#This Row],[Unit_Price]]*Sales_Fact__2[[#This Row],[Quantity]]</f>
        <v>1685.78</v>
      </c>
      <c r="I1976" s="9">
        <v>842.89</v>
      </c>
      <c r="J1976" s="9">
        <f>Sales_Fact__2[[#This Row],[Unit_Price]]*Sales_Fact__2[[#This Row],[Quantity]]</f>
        <v>1685.78</v>
      </c>
      <c r="K1976">
        <v>0.25</v>
      </c>
      <c r="L1976" t="s">
        <v>1828</v>
      </c>
      <c r="M1976" s="9">
        <v>1264.335</v>
      </c>
    </row>
    <row r="1977" spans="1:16" x14ac:dyDescent="0.35">
      <c r="A1977" t="s">
        <v>3800</v>
      </c>
      <c r="B1977">
        <f t="shared" si="30"/>
        <v>2024</v>
      </c>
      <c r="C1977" s="8">
        <v>45390</v>
      </c>
      <c r="D1977" t="s">
        <v>947</v>
      </c>
      <c r="E1977" t="s">
        <v>1554</v>
      </c>
      <c r="F1977" t="s">
        <v>1768</v>
      </c>
      <c r="G1977" s="4">
        <v>2</v>
      </c>
      <c r="H1977">
        <f>Sales_Fact__2[[#This Row],[Unit_Price]]*Sales_Fact__2[[#This Row],[Quantity]]</f>
        <v>455.9</v>
      </c>
      <c r="I1977" s="9">
        <v>227.95</v>
      </c>
      <c r="J1977" s="9">
        <f>Sales_Fact__2[[#This Row],[Unit_Price]]*Sales_Fact__2[[#This Row],[Quantity]]</f>
        <v>455.9</v>
      </c>
      <c r="K1977">
        <v>0.24</v>
      </c>
      <c r="L1977" t="s">
        <v>1828</v>
      </c>
      <c r="M1977" s="9">
        <v>346.48399999999998</v>
      </c>
    </row>
    <row r="1978" spans="1:16" x14ac:dyDescent="0.35">
      <c r="A1978" t="s">
        <v>3801</v>
      </c>
      <c r="B1978">
        <f t="shared" si="30"/>
        <v>2024</v>
      </c>
      <c r="C1978" s="8">
        <v>45388</v>
      </c>
      <c r="D1978" t="s">
        <v>630</v>
      </c>
      <c r="E1978" t="s">
        <v>1679</v>
      </c>
      <c r="F1978" t="s">
        <v>1793</v>
      </c>
      <c r="G1978" s="4">
        <v>3</v>
      </c>
      <c r="H1978">
        <f>Sales_Fact__2[[#This Row],[Unit_Price]]*Sales_Fact__2[[#This Row],[Quantity]]</f>
        <v>2057.91</v>
      </c>
      <c r="I1978" s="9">
        <v>685.97</v>
      </c>
      <c r="J1978" s="9">
        <f>Sales_Fact__2[[#This Row],[Unit_Price]]*Sales_Fact__2[[#This Row],[Quantity]]</f>
        <v>2057.91</v>
      </c>
      <c r="K1978">
        <v>0.24</v>
      </c>
      <c r="L1978" t="s">
        <v>1825</v>
      </c>
      <c r="M1978" s="9">
        <v>1564.0116</v>
      </c>
    </row>
    <row r="1979" spans="1:16" x14ac:dyDescent="0.35">
      <c r="A1979" t="s">
        <v>3802</v>
      </c>
      <c r="B1979">
        <f t="shared" si="30"/>
        <v>2025</v>
      </c>
      <c r="C1979" s="8">
        <v>45793</v>
      </c>
      <c r="D1979" t="s">
        <v>1141</v>
      </c>
      <c r="E1979" t="s">
        <v>1605</v>
      </c>
      <c r="F1979" t="s">
        <v>1760</v>
      </c>
      <c r="G1979" s="4">
        <v>1</v>
      </c>
      <c r="H1979">
        <f>Sales_Fact__2[[#This Row],[Unit_Price]]*Sales_Fact__2[[#This Row],[Quantity]]</f>
        <v>722.57</v>
      </c>
      <c r="I1979" s="9">
        <v>722.57</v>
      </c>
      <c r="J1979" s="9">
        <f>Sales_Fact__2[[#This Row],[Unit_Price]]*Sales_Fact__2[[#This Row],[Quantity]]</f>
        <v>722.57</v>
      </c>
      <c r="K1979">
        <v>0.18</v>
      </c>
      <c r="L1979" t="s">
        <v>1823</v>
      </c>
      <c r="M1979" s="9">
        <v>592.50740000000008</v>
      </c>
    </row>
    <row r="1980" spans="1:16" x14ac:dyDescent="0.35">
      <c r="A1980" t="s">
        <v>3803</v>
      </c>
      <c r="B1980">
        <f t="shared" si="30"/>
        <v>2024</v>
      </c>
      <c r="C1980" s="8">
        <v>45615</v>
      </c>
      <c r="D1980" t="s">
        <v>474</v>
      </c>
      <c r="E1980" t="s">
        <v>1617</v>
      </c>
      <c r="F1980" t="s">
        <v>1772</v>
      </c>
      <c r="G1980" s="4">
        <v>3</v>
      </c>
      <c r="H1980">
        <f>Sales_Fact__2[[#This Row],[Unit_Price]]*Sales_Fact__2[[#This Row],[Quantity]]</f>
        <v>1756.6499999999999</v>
      </c>
      <c r="I1980" s="9">
        <v>585.54999999999995</v>
      </c>
      <c r="J1980" s="9">
        <f>Sales_Fact__2[[#This Row],[Unit_Price]]*Sales_Fact__2[[#This Row],[Quantity]]</f>
        <v>1756.6499999999999</v>
      </c>
      <c r="K1980">
        <v>0.14000000000000001</v>
      </c>
      <c r="L1980" t="s">
        <v>1828</v>
      </c>
      <c r="M1980" s="9">
        <v>1510.7190000000001</v>
      </c>
    </row>
    <row r="1981" spans="1:16" x14ac:dyDescent="0.35">
      <c r="A1981" t="s">
        <v>3804</v>
      </c>
      <c r="B1981">
        <f t="shared" si="30"/>
        <v>2025</v>
      </c>
      <c r="C1981" s="8">
        <v>45666</v>
      </c>
      <c r="D1981" t="s">
        <v>974</v>
      </c>
      <c r="E1981" t="s">
        <v>1639</v>
      </c>
      <c r="F1981" t="s">
        <v>1796</v>
      </c>
      <c r="G1981" s="4">
        <v>2</v>
      </c>
      <c r="H1981">
        <f>Sales_Fact__2[[#This Row],[Unit_Price]]*Sales_Fact__2[[#This Row],[Quantity]]</f>
        <v>1271.6199999999999</v>
      </c>
      <c r="I1981" s="9">
        <v>635.80999999999995</v>
      </c>
      <c r="J1981" s="9">
        <f>Sales_Fact__2[[#This Row],[Unit_Price]]*Sales_Fact__2[[#This Row],[Quantity]]</f>
        <v>1271.6199999999999</v>
      </c>
      <c r="K1981">
        <v>0.13</v>
      </c>
      <c r="L1981" t="s">
        <v>1825</v>
      </c>
      <c r="M1981" s="9">
        <v>1106.3094000000001</v>
      </c>
    </row>
    <row r="1982" spans="1:16" x14ac:dyDescent="0.35">
      <c r="A1982" t="s">
        <v>3805</v>
      </c>
      <c r="B1982">
        <f t="shared" si="30"/>
        <v>2024</v>
      </c>
      <c r="C1982" s="8">
        <v>45644</v>
      </c>
      <c r="D1982" t="s">
        <v>880</v>
      </c>
      <c r="E1982" t="s">
        <v>1575</v>
      </c>
      <c r="F1982" t="s">
        <v>1768</v>
      </c>
      <c r="G1982" s="4">
        <v>2</v>
      </c>
      <c r="H1982">
        <f>Sales_Fact__2[[#This Row],[Unit_Price]]*Sales_Fact__2[[#This Row],[Quantity]]</f>
        <v>707.48</v>
      </c>
      <c r="I1982" s="9">
        <v>353.74</v>
      </c>
      <c r="J1982" s="9">
        <f>Sales_Fact__2[[#This Row],[Unit_Price]]*Sales_Fact__2[[#This Row],[Quantity]]</f>
        <v>707.48</v>
      </c>
      <c r="K1982">
        <v>0.01</v>
      </c>
      <c r="L1982" t="s">
        <v>1823</v>
      </c>
      <c r="M1982" s="9">
        <v>700.40520000000004</v>
      </c>
    </row>
    <row r="1983" spans="1:16" x14ac:dyDescent="0.35">
      <c r="A1983" t="s">
        <v>3806</v>
      </c>
      <c r="B1983">
        <f t="shared" si="30"/>
        <v>2024</v>
      </c>
      <c r="C1983" s="8">
        <v>45648</v>
      </c>
      <c r="D1983" t="s">
        <v>841</v>
      </c>
      <c r="E1983" t="s">
        <v>1619</v>
      </c>
      <c r="F1983" t="s">
        <v>1778</v>
      </c>
      <c r="G1983" s="4">
        <v>1</v>
      </c>
      <c r="H1983">
        <f>Sales_Fact__2[[#This Row],[Unit_Price]]*Sales_Fact__2[[#This Row],[Quantity]]</f>
        <v>377.52</v>
      </c>
      <c r="I1983" s="9">
        <v>377.52</v>
      </c>
      <c r="J1983" s="9">
        <f>Sales_Fact__2[[#This Row],[Unit_Price]]*Sales_Fact__2[[#This Row],[Quantity]]</f>
        <v>377.52</v>
      </c>
      <c r="K1983">
        <v>0.15</v>
      </c>
      <c r="L1983" t="s">
        <v>1823</v>
      </c>
      <c r="M1983" s="9">
        <v>320.892</v>
      </c>
      <c r="P1983" cm="1">
        <f t="array" ref="P1983">COUNT(ISBLANK(Sales_Fact__2[Customer_ID]))</f>
        <v>0</v>
      </c>
    </row>
    <row r="1984" spans="1:16" x14ac:dyDescent="0.35">
      <c r="A1984" t="s">
        <v>3807</v>
      </c>
      <c r="B1984">
        <f t="shared" si="30"/>
        <v>2024</v>
      </c>
      <c r="C1984" s="8">
        <v>45500</v>
      </c>
      <c r="D1984" t="s">
        <v>668</v>
      </c>
      <c r="E1984" t="s">
        <v>1683</v>
      </c>
      <c r="F1984" t="s">
        <v>1760</v>
      </c>
      <c r="G1984" s="4">
        <v>3</v>
      </c>
      <c r="H1984">
        <f>Sales_Fact__2[[#This Row],[Unit_Price]]*Sales_Fact__2[[#This Row],[Quantity]]</f>
        <v>2704.4700000000003</v>
      </c>
      <c r="I1984" s="9">
        <v>901.49</v>
      </c>
      <c r="J1984" s="9">
        <f>Sales_Fact__2[[#This Row],[Unit_Price]]*Sales_Fact__2[[#This Row],[Quantity]]</f>
        <v>2704.4700000000003</v>
      </c>
      <c r="K1984">
        <v>0</v>
      </c>
      <c r="L1984" t="s">
        <v>1823</v>
      </c>
      <c r="M1984" s="9">
        <v>2704.47</v>
      </c>
      <c r="P1984" cm="1">
        <f t="array" ref="P1984">COUNT(ISBLANK(Sales_Fact__2[Unit_Price]))</f>
        <v>0</v>
      </c>
    </row>
    <row r="1985" spans="1:13" x14ac:dyDescent="0.35">
      <c r="A1985" t="s">
        <v>3808</v>
      </c>
      <c r="B1985">
        <f t="shared" si="30"/>
        <v>2025</v>
      </c>
      <c r="C1985" s="8">
        <v>45806</v>
      </c>
      <c r="D1985" t="s">
        <v>653</v>
      </c>
      <c r="E1985" t="s">
        <v>1607</v>
      </c>
      <c r="F1985" t="s">
        <v>1772</v>
      </c>
      <c r="G1985" s="4">
        <v>1</v>
      </c>
      <c r="H1985">
        <f>Sales_Fact__2[[#This Row],[Unit_Price]]*Sales_Fact__2[[#This Row],[Quantity]]</f>
        <v>563.01</v>
      </c>
      <c r="I1985" s="9">
        <v>563.01</v>
      </c>
      <c r="J1985" s="9">
        <f>Sales_Fact__2[[#This Row],[Unit_Price]]*Sales_Fact__2[[#This Row],[Quantity]]</f>
        <v>563.01</v>
      </c>
      <c r="K1985">
        <v>0.1</v>
      </c>
      <c r="L1985" t="s">
        <v>1823</v>
      </c>
      <c r="M1985" s="9">
        <v>506.709</v>
      </c>
    </row>
    <row r="1986" spans="1:13" x14ac:dyDescent="0.35">
      <c r="A1986" t="s">
        <v>3809</v>
      </c>
      <c r="B1986">
        <f t="shared" ref="B1986:B2049" si="31">YEAR(C1986)</f>
        <v>2024</v>
      </c>
      <c r="C1986" s="8">
        <v>45365</v>
      </c>
      <c r="D1986" t="s">
        <v>197</v>
      </c>
      <c r="E1986" t="s">
        <v>1687</v>
      </c>
      <c r="F1986" t="s">
        <v>1775</v>
      </c>
      <c r="G1986" s="4">
        <v>4</v>
      </c>
      <c r="H1986">
        <f>Sales_Fact__2[[#This Row],[Unit_Price]]*Sales_Fact__2[[#This Row],[Quantity]]</f>
        <v>669</v>
      </c>
      <c r="I1986" s="9">
        <v>167.25</v>
      </c>
      <c r="J1986" s="9">
        <f>Sales_Fact__2[[#This Row],[Unit_Price]]*Sales_Fact__2[[#This Row],[Quantity]]</f>
        <v>669</v>
      </c>
      <c r="K1986">
        <v>0.11</v>
      </c>
      <c r="L1986" t="s">
        <v>1823</v>
      </c>
      <c r="M1986" s="9">
        <v>595.41</v>
      </c>
    </row>
    <row r="1987" spans="1:13" x14ac:dyDescent="0.35">
      <c r="A1987" t="s">
        <v>3810</v>
      </c>
      <c r="B1987">
        <f t="shared" si="31"/>
        <v>2023</v>
      </c>
      <c r="C1987" s="8">
        <v>45229</v>
      </c>
      <c r="D1987" t="s">
        <v>1402</v>
      </c>
      <c r="E1987" t="s">
        <v>1667</v>
      </c>
      <c r="F1987" t="s">
        <v>1809</v>
      </c>
      <c r="G1987" s="4">
        <v>3</v>
      </c>
      <c r="H1987">
        <f>Sales_Fact__2[[#This Row],[Unit_Price]]*Sales_Fact__2[[#This Row],[Quantity]]</f>
        <v>1036.29</v>
      </c>
      <c r="I1987" s="9">
        <v>345.43</v>
      </c>
      <c r="J1987" s="9">
        <f>Sales_Fact__2[[#This Row],[Unit_Price]]*Sales_Fact__2[[#This Row],[Quantity]]</f>
        <v>1036.29</v>
      </c>
      <c r="K1987">
        <v>0.08</v>
      </c>
      <c r="L1987" t="s">
        <v>1828</v>
      </c>
      <c r="M1987" s="9">
        <v>953.38679999999999</v>
      </c>
    </row>
    <row r="1988" spans="1:13" x14ac:dyDescent="0.35">
      <c r="A1988" t="s">
        <v>3811</v>
      </c>
      <c r="B1988">
        <f t="shared" si="31"/>
        <v>2024</v>
      </c>
      <c r="C1988" s="8">
        <v>45349</v>
      </c>
      <c r="D1988" t="s">
        <v>971</v>
      </c>
      <c r="E1988" t="s">
        <v>1711</v>
      </c>
      <c r="F1988" t="s">
        <v>1785</v>
      </c>
      <c r="G1988" s="4">
        <v>4</v>
      </c>
      <c r="H1988">
        <f>Sales_Fact__2[[#This Row],[Unit_Price]]*Sales_Fact__2[[#This Row],[Quantity]]</f>
        <v>3009.92</v>
      </c>
      <c r="I1988" s="9">
        <v>752.48</v>
      </c>
      <c r="J1988" s="9">
        <f>Sales_Fact__2[[#This Row],[Unit_Price]]*Sales_Fact__2[[#This Row],[Quantity]]</f>
        <v>3009.92</v>
      </c>
      <c r="K1988">
        <v>0.23</v>
      </c>
      <c r="L1988" t="s">
        <v>1823</v>
      </c>
      <c r="M1988" s="9">
        <v>2317.6383999999998</v>
      </c>
    </row>
    <row r="1989" spans="1:13" x14ac:dyDescent="0.35">
      <c r="A1989" t="s">
        <v>3812</v>
      </c>
      <c r="B1989">
        <f t="shared" si="31"/>
        <v>2025</v>
      </c>
      <c r="C1989" s="8">
        <v>45886</v>
      </c>
      <c r="D1989" t="s">
        <v>1388</v>
      </c>
      <c r="E1989" t="s">
        <v>1661</v>
      </c>
      <c r="F1989" t="s">
        <v>1812</v>
      </c>
      <c r="G1989" s="4">
        <v>1</v>
      </c>
      <c r="H1989">
        <f>Sales_Fact__2[[#This Row],[Unit_Price]]*Sales_Fact__2[[#This Row],[Quantity]]</f>
        <v>120.02</v>
      </c>
      <c r="I1989" s="9">
        <v>120.02</v>
      </c>
      <c r="J1989" s="9">
        <f>Sales_Fact__2[[#This Row],[Unit_Price]]*Sales_Fact__2[[#This Row],[Quantity]]</f>
        <v>120.02</v>
      </c>
      <c r="K1989">
        <v>0.26</v>
      </c>
      <c r="L1989" t="s">
        <v>1823</v>
      </c>
      <c r="M1989" s="9">
        <v>88.814799999999991</v>
      </c>
    </row>
    <row r="1990" spans="1:13" x14ac:dyDescent="0.35">
      <c r="A1990" t="s">
        <v>3813</v>
      </c>
      <c r="B1990">
        <f t="shared" si="31"/>
        <v>2024</v>
      </c>
      <c r="C1990" s="8">
        <v>45359</v>
      </c>
      <c r="D1990" t="s">
        <v>1016</v>
      </c>
      <c r="E1990" t="s">
        <v>1629</v>
      </c>
      <c r="F1990" t="s">
        <v>1781</v>
      </c>
      <c r="G1990" s="4">
        <v>3</v>
      </c>
      <c r="H1990">
        <f>Sales_Fact__2[[#This Row],[Unit_Price]]*Sales_Fact__2[[#This Row],[Quantity]]</f>
        <v>440.13</v>
      </c>
      <c r="I1990" s="9">
        <v>146.71</v>
      </c>
      <c r="J1990" s="9">
        <f>Sales_Fact__2[[#This Row],[Unit_Price]]*Sales_Fact__2[[#This Row],[Quantity]]</f>
        <v>440.13</v>
      </c>
      <c r="K1990">
        <v>0.28000000000000003</v>
      </c>
      <c r="L1990" t="s">
        <v>1823</v>
      </c>
      <c r="M1990" s="9">
        <v>316.89359999999999</v>
      </c>
    </row>
    <row r="1991" spans="1:13" x14ac:dyDescent="0.35">
      <c r="A1991" t="s">
        <v>3814</v>
      </c>
      <c r="B1991">
        <f t="shared" si="31"/>
        <v>2025</v>
      </c>
      <c r="C1991" s="8">
        <v>45730</v>
      </c>
      <c r="D1991" t="s">
        <v>297</v>
      </c>
      <c r="E1991" t="s">
        <v>1675</v>
      </c>
      <c r="F1991" t="s">
        <v>1751</v>
      </c>
      <c r="G1991" s="4">
        <v>2</v>
      </c>
      <c r="H1991">
        <f>Sales_Fact__2[[#This Row],[Unit_Price]]*Sales_Fact__2[[#This Row],[Quantity]]</f>
        <v>717.74</v>
      </c>
      <c r="I1991" s="9">
        <v>358.87</v>
      </c>
      <c r="J1991" s="9">
        <f>Sales_Fact__2[[#This Row],[Unit_Price]]*Sales_Fact__2[[#This Row],[Quantity]]</f>
        <v>717.74</v>
      </c>
      <c r="K1991">
        <v>0.24</v>
      </c>
      <c r="L1991" t="s">
        <v>1823</v>
      </c>
      <c r="M1991" s="9">
        <v>545.48239999999998</v>
      </c>
    </row>
    <row r="1992" spans="1:13" x14ac:dyDescent="0.35">
      <c r="A1992" t="s">
        <v>3815</v>
      </c>
      <c r="B1992">
        <f t="shared" si="31"/>
        <v>2024</v>
      </c>
      <c r="C1992" s="8">
        <v>45456</v>
      </c>
      <c r="D1992" t="s">
        <v>772</v>
      </c>
      <c r="E1992" t="s">
        <v>1651</v>
      </c>
      <c r="F1992" t="s">
        <v>1765</v>
      </c>
      <c r="G1992" s="4">
        <v>4</v>
      </c>
      <c r="H1992">
        <f>Sales_Fact__2[[#This Row],[Unit_Price]]*Sales_Fact__2[[#This Row],[Quantity]]</f>
        <v>851</v>
      </c>
      <c r="I1992" s="9">
        <v>212.75</v>
      </c>
      <c r="J1992" s="9">
        <f>Sales_Fact__2[[#This Row],[Unit_Price]]*Sales_Fact__2[[#This Row],[Quantity]]</f>
        <v>851</v>
      </c>
      <c r="K1992">
        <v>0.11</v>
      </c>
      <c r="L1992" t="s">
        <v>1828</v>
      </c>
      <c r="M1992" s="9">
        <v>757.39</v>
      </c>
    </row>
    <row r="1993" spans="1:13" x14ac:dyDescent="0.35">
      <c r="A1993" t="s">
        <v>3816</v>
      </c>
      <c r="B1993">
        <f t="shared" si="31"/>
        <v>2024</v>
      </c>
      <c r="C1993" s="8">
        <v>45450</v>
      </c>
      <c r="D1993" t="s">
        <v>1028</v>
      </c>
      <c r="E1993" t="s">
        <v>1637</v>
      </c>
      <c r="F1993" t="s">
        <v>1791</v>
      </c>
      <c r="G1993" s="4">
        <v>1</v>
      </c>
      <c r="H1993">
        <f>Sales_Fact__2[[#This Row],[Unit_Price]]*Sales_Fact__2[[#This Row],[Quantity]]</f>
        <v>183.47</v>
      </c>
      <c r="I1993" s="9">
        <v>183.47</v>
      </c>
      <c r="J1993" s="9">
        <f>Sales_Fact__2[[#This Row],[Unit_Price]]*Sales_Fact__2[[#This Row],[Quantity]]</f>
        <v>183.47</v>
      </c>
      <c r="K1993">
        <v>0.17</v>
      </c>
      <c r="L1993" t="s">
        <v>1825</v>
      </c>
      <c r="M1993" s="9">
        <v>152.2801</v>
      </c>
    </row>
    <row r="1994" spans="1:13" x14ac:dyDescent="0.35">
      <c r="A1994" t="s">
        <v>3817</v>
      </c>
      <c r="B1994">
        <f t="shared" si="31"/>
        <v>2024</v>
      </c>
      <c r="C1994" s="8">
        <v>45493</v>
      </c>
      <c r="D1994" t="s">
        <v>250</v>
      </c>
      <c r="E1994" t="s">
        <v>1725</v>
      </c>
      <c r="F1994" t="s">
        <v>1800</v>
      </c>
      <c r="G1994" s="4">
        <v>4</v>
      </c>
      <c r="H1994">
        <f>Sales_Fact__2[[#This Row],[Unit_Price]]*Sales_Fact__2[[#This Row],[Quantity]]</f>
        <v>2279.92</v>
      </c>
      <c r="I1994" s="9">
        <v>569.98</v>
      </c>
      <c r="J1994" s="9">
        <f>Sales_Fact__2[[#This Row],[Unit_Price]]*Sales_Fact__2[[#This Row],[Quantity]]</f>
        <v>2279.92</v>
      </c>
      <c r="K1994">
        <v>0.23</v>
      </c>
      <c r="L1994" t="s">
        <v>1823</v>
      </c>
      <c r="M1994" s="9">
        <v>1755.5383999999999</v>
      </c>
    </row>
    <row r="1995" spans="1:13" x14ac:dyDescent="0.35">
      <c r="A1995" t="s">
        <v>3818</v>
      </c>
      <c r="B1995">
        <f t="shared" si="31"/>
        <v>2023</v>
      </c>
      <c r="C1995" s="8">
        <v>45274</v>
      </c>
      <c r="D1995" t="s">
        <v>1454</v>
      </c>
      <c r="E1995" t="s">
        <v>1589</v>
      </c>
      <c r="F1995" t="s">
        <v>1793</v>
      </c>
      <c r="G1995" s="4">
        <v>3</v>
      </c>
      <c r="H1995">
        <f>Sales_Fact__2[[#This Row],[Unit_Price]]*Sales_Fact__2[[#This Row],[Quantity]]</f>
        <v>2952.36</v>
      </c>
      <c r="I1995" s="9">
        <v>984.12</v>
      </c>
      <c r="J1995" s="9">
        <f>Sales_Fact__2[[#This Row],[Unit_Price]]*Sales_Fact__2[[#This Row],[Quantity]]</f>
        <v>2952.36</v>
      </c>
      <c r="K1995">
        <v>0.27</v>
      </c>
      <c r="L1995" t="s">
        <v>1823</v>
      </c>
      <c r="M1995" s="9">
        <v>2155.2228</v>
      </c>
    </row>
    <row r="1996" spans="1:13" x14ac:dyDescent="0.35">
      <c r="A1996" t="s">
        <v>3819</v>
      </c>
      <c r="B1996">
        <f t="shared" si="31"/>
        <v>2025</v>
      </c>
      <c r="C1996" s="8">
        <v>45844</v>
      </c>
      <c r="D1996" t="s">
        <v>1457</v>
      </c>
      <c r="E1996" t="s">
        <v>1715</v>
      </c>
      <c r="F1996" t="s">
        <v>1781</v>
      </c>
      <c r="G1996" s="4">
        <v>1</v>
      </c>
      <c r="H1996">
        <f>Sales_Fact__2[[#This Row],[Unit_Price]]*Sales_Fact__2[[#This Row],[Quantity]]</f>
        <v>905.23</v>
      </c>
      <c r="I1996" s="9">
        <v>905.23</v>
      </c>
      <c r="J1996" s="9">
        <f>Sales_Fact__2[[#This Row],[Unit_Price]]*Sales_Fact__2[[#This Row],[Quantity]]</f>
        <v>905.23</v>
      </c>
      <c r="K1996">
        <v>0</v>
      </c>
      <c r="L1996" t="s">
        <v>1823</v>
      </c>
      <c r="M1996" s="9">
        <v>905.23</v>
      </c>
    </row>
    <row r="1997" spans="1:13" x14ac:dyDescent="0.35">
      <c r="A1997" t="s">
        <v>3820</v>
      </c>
      <c r="B1997">
        <f t="shared" si="31"/>
        <v>2023</v>
      </c>
      <c r="C1997" s="8">
        <v>45264</v>
      </c>
      <c r="D1997" t="s">
        <v>612</v>
      </c>
      <c r="E1997" t="s">
        <v>1745</v>
      </c>
      <c r="F1997" t="s">
        <v>1812</v>
      </c>
      <c r="G1997" s="4">
        <v>3</v>
      </c>
      <c r="H1997">
        <f>Sales_Fact__2[[#This Row],[Unit_Price]]*Sales_Fact__2[[#This Row],[Quantity]]</f>
        <v>338.31</v>
      </c>
      <c r="I1997" s="9">
        <v>112.77</v>
      </c>
      <c r="J1997" s="9">
        <f>Sales_Fact__2[[#This Row],[Unit_Price]]*Sales_Fact__2[[#This Row],[Quantity]]</f>
        <v>338.31</v>
      </c>
      <c r="K1997">
        <v>0.19</v>
      </c>
      <c r="L1997" t="s">
        <v>1823</v>
      </c>
      <c r="M1997" s="9">
        <v>274.03109999999998</v>
      </c>
    </row>
    <row r="1998" spans="1:13" x14ac:dyDescent="0.35">
      <c r="A1998" t="s">
        <v>3821</v>
      </c>
      <c r="B1998">
        <f t="shared" si="31"/>
        <v>2025</v>
      </c>
      <c r="C1998" s="8">
        <v>45773</v>
      </c>
      <c r="D1998" t="s">
        <v>537</v>
      </c>
      <c r="E1998" t="s">
        <v>1617</v>
      </c>
      <c r="F1998" t="s">
        <v>1781</v>
      </c>
      <c r="G1998" s="4">
        <v>3</v>
      </c>
      <c r="H1998">
        <f>Sales_Fact__2[[#This Row],[Unit_Price]]*Sales_Fact__2[[#This Row],[Quantity]]</f>
        <v>2627.9700000000003</v>
      </c>
      <c r="I1998" s="9">
        <v>875.99</v>
      </c>
      <c r="J1998" s="9">
        <f>Sales_Fact__2[[#This Row],[Unit_Price]]*Sales_Fact__2[[#This Row],[Quantity]]</f>
        <v>2627.9700000000003</v>
      </c>
      <c r="K1998">
        <v>0.09</v>
      </c>
      <c r="L1998" t="s">
        <v>1825</v>
      </c>
      <c r="M1998" s="9">
        <v>2391.4526999999998</v>
      </c>
    </row>
    <row r="1999" spans="1:13" x14ac:dyDescent="0.35">
      <c r="A1999" t="s">
        <v>3822</v>
      </c>
      <c r="B1999">
        <f t="shared" si="31"/>
        <v>2024</v>
      </c>
      <c r="C1999" s="8">
        <v>45460</v>
      </c>
      <c r="D1999" t="s">
        <v>440</v>
      </c>
      <c r="E1999" t="s">
        <v>1725</v>
      </c>
      <c r="F1999" t="s">
        <v>1788</v>
      </c>
      <c r="G1999" s="4">
        <v>2</v>
      </c>
      <c r="H1999">
        <f>Sales_Fact__2[[#This Row],[Unit_Price]]*Sales_Fact__2[[#This Row],[Quantity]]</f>
        <v>1370.62</v>
      </c>
      <c r="I1999" s="9">
        <v>685.31</v>
      </c>
      <c r="J1999" s="9">
        <f>Sales_Fact__2[[#This Row],[Unit_Price]]*Sales_Fact__2[[#This Row],[Quantity]]</f>
        <v>1370.62</v>
      </c>
      <c r="K1999">
        <v>0.26</v>
      </c>
      <c r="L1999" t="s">
        <v>1825</v>
      </c>
      <c r="M1999" s="9">
        <v>1014.2588</v>
      </c>
    </row>
    <row r="2000" spans="1:13" x14ac:dyDescent="0.35">
      <c r="A2000" t="s">
        <v>3823</v>
      </c>
      <c r="B2000">
        <f t="shared" si="31"/>
        <v>2024</v>
      </c>
      <c r="C2000" s="8">
        <v>45607</v>
      </c>
      <c r="D2000" t="s">
        <v>197</v>
      </c>
      <c r="E2000" t="s">
        <v>1669</v>
      </c>
      <c r="F2000" t="s">
        <v>1791</v>
      </c>
      <c r="G2000" s="4">
        <v>3</v>
      </c>
      <c r="H2000">
        <f>Sales_Fact__2[[#This Row],[Unit_Price]]*Sales_Fact__2[[#This Row],[Quantity]]</f>
        <v>2836.11</v>
      </c>
      <c r="I2000" s="9">
        <v>945.37</v>
      </c>
      <c r="J2000" s="9">
        <f>Sales_Fact__2[[#This Row],[Unit_Price]]*Sales_Fact__2[[#This Row],[Quantity]]</f>
        <v>2836.11</v>
      </c>
      <c r="K2000">
        <v>0.05</v>
      </c>
      <c r="L2000" t="s">
        <v>1823</v>
      </c>
      <c r="M2000" s="9">
        <v>2694.3045000000002</v>
      </c>
    </row>
    <row r="2001" spans="1:13" x14ac:dyDescent="0.35">
      <c r="A2001" t="s">
        <v>3824</v>
      </c>
      <c r="B2001">
        <f t="shared" si="31"/>
        <v>2023</v>
      </c>
      <c r="C2001" s="8">
        <v>45267</v>
      </c>
      <c r="D2001" t="s">
        <v>100</v>
      </c>
      <c r="E2001" t="s">
        <v>1699</v>
      </c>
      <c r="F2001" t="s">
        <v>1812</v>
      </c>
      <c r="G2001" s="4">
        <v>3</v>
      </c>
      <c r="H2001">
        <f>Sales_Fact__2[[#This Row],[Unit_Price]]*Sales_Fact__2[[#This Row],[Quantity]]</f>
        <v>205.35000000000002</v>
      </c>
      <c r="I2001" s="9">
        <v>68.45</v>
      </c>
      <c r="J2001" s="9">
        <f>Sales_Fact__2[[#This Row],[Unit_Price]]*Sales_Fact__2[[#This Row],[Quantity]]</f>
        <v>205.35000000000002</v>
      </c>
      <c r="K2001">
        <v>0.17</v>
      </c>
      <c r="L2001" t="s">
        <v>1825</v>
      </c>
      <c r="M2001" s="9">
        <v>170.44049999999999</v>
      </c>
    </row>
  </sheetData>
  <dataConsolidate/>
  <phoneticPr fontId="2" type="noConversion"/>
  <pageMargins left="0.7" right="0.7" top="0.75" bottom="0.75" header="0.3" footer="0.3"/>
  <tableParts count="3">
    <tablePart r:id="rId1"/>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D65DE-BEA3-49B6-B879-8F894699429F}">
  <sheetPr codeName="Sheet16"/>
  <dimension ref="A1:O540"/>
  <sheetViews>
    <sheetView zoomScale="94" workbookViewId="0">
      <selection activeCell="C51" sqref="C51"/>
    </sheetView>
  </sheetViews>
  <sheetFormatPr defaultRowHeight="14.5" x14ac:dyDescent="0.35"/>
  <cols>
    <col min="2" max="2" width="25.6328125" customWidth="1"/>
    <col min="3" max="3" width="13.36328125" style="7" bestFit="1" customWidth="1"/>
    <col min="4" max="4" width="16.7265625" customWidth="1"/>
    <col min="5" max="5" width="9.453125" bestFit="1" customWidth="1"/>
    <col min="6" max="6" width="11" bestFit="1" customWidth="1"/>
    <col min="7" max="7" width="10.6328125" bestFit="1" customWidth="1"/>
    <col min="8" max="499" width="20.453125" bestFit="1" customWidth="1"/>
    <col min="500" max="500" width="10.90625" bestFit="1" customWidth="1"/>
    <col min="501" max="507" width="6.81640625" bestFit="1" customWidth="1"/>
    <col min="508" max="508" width="5.81640625" bestFit="1" customWidth="1"/>
    <col min="509" max="519" width="6.81640625" bestFit="1" customWidth="1"/>
    <col min="520" max="520" width="5.81640625" bestFit="1" customWidth="1"/>
    <col min="521" max="522" width="6.81640625" bestFit="1" customWidth="1"/>
    <col min="523" max="523" width="5.81640625" bestFit="1" customWidth="1"/>
    <col min="524" max="550" width="6.81640625" bestFit="1" customWidth="1"/>
    <col min="551" max="551" width="5.81640625" bestFit="1" customWidth="1"/>
    <col min="552" max="560" width="6.81640625" bestFit="1" customWidth="1"/>
    <col min="561" max="561" width="5.81640625" bestFit="1" customWidth="1"/>
    <col min="562" max="567" width="6.81640625" bestFit="1" customWidth="1"/>
    <col min="568" max="568" width="5.81640625" bestFit="1" customWidth="1"/>
    <col min="569" max="572" width="6.81640625" bestFit="1" customWidth="1"/>
    <col min="573" max="573" width="3.81640625" bestFit="1" customWidth="1"/>
    <col min="574" max="579" width="6.81640625" bestFit="1" customWidth="1"/>
    <col min="580" max="580" width="5.81640625" bestFit="1" customWidth="1"/>
    <col min="581" max="588" width="6.81640625" bestFit="1" customWidth="1"/>
    <col min="589" max="589" width="5.81640625" bestFit="1" customWidth="1"/>
    <col min="590" max="592" width="6.81640625" bestFit="1" customWidth="1"/>
    <col min="593" max="593" width="5.81640625" bestFit="1" customWidth="1"/>
    <col min="594" max="604" width="6.81640625" bestFit="1" customWidth="1"/>
    <col min="605" max="605" width="5.81640625" bestFit="1" customWidth="1"/>
    <col min="606" max="621" width="6.81640625" bestFit="1" customWidth="1"/>
    <col min="622" max="622" width="5.81640625" bestFit="1" customWidth="1"/>
    <col min="623" max="623" width="6.81640625" bestFit="1" customWidth="1"/>
    <col min="624" max="624" width="5.81640625" bestFit="1" customWidth="1"/>
    <col min="625" max="632" width="6.81640625" bestFit="1" customWidth="1"/>
    <col min="633" max="634" width="5.81640625" bestFit="1" customWidth="1"/>
    <col min="635" max="648" width="6.81640625" bestFit="1" customWidth="1"/>
    <col min="649" max="649" width="5.81640625" bestFit="1" customWidth="1"/>
    <col min="650" max="670" width="6.81640625" bestFit="1" customWidth="1"/>
    <col min="671" max="671" width="5.81640625" bestFit="1" customWidth="1"/>
    <col min="672" max="685" width="6.81640625" bestFit="1" customWidth="1"/>
    <col min="686" max="686" width="5.81640625" bestFit="1" customWidth="1"/>
    <col min="687" max="687" width="6.81640625" bestFit="1" customWidth="1"/>
    <col min="688" max="688" width="5.81640625" bestFit="1" customWidth="1"/>
    <col min="689" max="697" width="6.81640625" bestFit="1" customWidth="1"/>
    <col min="698" max="698" width="5.81640625" bestFit="1" customWidth="1"/>
    <col min="699" max="712" width="6.81640625" bestFit="1" customWidth="1"/>
    <col min="713" max="713" width="5.81640625" bestFit="1" customWidth="1"/>
    <col min="714" max="717" width="6.81640625" bestFit="1" customWidth="1"/>
    <col min="718" max="718" width="5.81640625" bestFit="1" customWidth="1"/>
    <col min="719" max="722" width="6.81640625" bestFit="1" customWidth="1"/>
    <col min="723" max="723" width="5.81640625" bestFit="1" customWidth="1"/>
    <col min="724" max="731" width="6.81640625" bestFit="1" customWidth="1"/>
    <col min="732" max="732" width="5.81640625" bestFit="1" customWidth="1"/>
    <col min="733" max="738" width="6.81640625" bestFit="1" customWidth="1"/>
    <col min="739" max="739" width="5.81640625" bestFit="1" customWidth="1"/>
    <col min="740" max="742" width="6.81640625" bestFit="1" customWidth="1"/>
    <col min="743" max="743" width="5.81640625" bestFit="1" customWidth="1"/>
    <col min="744" max="747" width="6.81640625" bestFit="1" customWidth="1"/>
    <col min="748" max="748" width="5.81640625" bestFit="1" customWidth="1"/>
    <col min="749" max="750" width="6.81640625" bestFit="1" customWidth="1"/>
    <col min="751" max="751" width="5.81640625" bestFit="1" customWidth="1"/>
    <col min="752" max="752" width="6.81640625" bestFit="1" customWidth="1"/>
    <col min="753" max="753" width="5.81640625" bestFit="1" customWidth="1"/>
    <col min="754" max="756" width="6.81640625" bestFit="1" customWidth="1"/>
    <col min="757" max="757" width="5.81640625" bestFit="1" customWidth="1"/>
    <col min="758" max="758" width="6.81640625" bestFit="1" customWidth="1"/>
    <col min="759" max="759" width="5.81640625" bestFit="1" customWidth="1"/>
    <col min="760" max="767" width="6.81640625" bestFit="1" customWidth="1"/>
    <col min="768" max="768" width="5.81640625" bestFit="1" customWidth="1"/>
    <col min="769" max="769" width="6.81640625" bestFit="1" customWidth="1"/>
    <col min="770" max="770" width="3.81640625" bestFit="1" customWidth="1"/>
    <col min="771" max="775" width="6.81640625" bestFit="1" customWidth="1"/>
    <col min="776" max="776" width="3.81640625" bestFit="1" customWidth="1"/>
    <col min="777" max="781" width="6.81640625" bestFit="1" customWidth="1"/>
    <col min="782" max="782" width="5.81640625" bestFit="1" customWidth="1"/>
    <col min="783" max="807" width="6.81640625" bestFit="1" customWidth="1"/>
    <col min="808" max="808" width="5.81640625" bestFit="1" customWidth="1"/>
    <col min="809" max="832" width="6.81640625" bestFit="1" customWidth="1"/>
    <col min="833" max="833" width="5.81640625" bestFit="1" customWidth="1"/>
    <col min="834" max="838" width="6.81640625" bestFit="1" customWidth="1"/>
    <col min="839" max="839" width="5.81640625" bestFit="1" customWidth="1"/>
    <col min="840" max="843" width="6.81640625" bestFit="1" customWidth="1"/>
    <col min="844" max="844" width="5.81640625" bestFit="1" customWidth="1"/>
    <col min="845" max="881" width="6.81640625" bestFit="1" customWidth="1"/>
    <col min="882" max="882" width="5.81640625" bestFit="1" customWidth="1"/>
    <col min="883" max="906" width="6.81640625" bestFit="1" customWidth="1"/>
    <col min="907" max="907" width="5.81640625" bestFit="1" customWidth="1"/>
    <col min="908" max="927" width="6.81640625" bestFit="1" customWidth="1"/>
    <col min="928" max="928" width="5.81640625" bestFit="1" customWidth="1"/>
    <col min="929" max="944" width="6.81640625" bestFit="1" customWidth="1"/>
    <col min="945" max="945" width="3.81640625" bestFit="1" customWidth="1"/>
    <col min="946" max="946" width="6.81640625" bestFit="1" customWidth="1"/>
    <col min="947" max="947" width="5.81640625" bestFit="1" customWidth="1"/>
    <col min="948" max="950" width="6.81640625" bestFit="1" customWidth="1"/>
    <col min="951" max="951" width="5.81640625" bestFit="1" customWidth="1"/>
    <col min="952" max="979" width="6.81640625" bestFit="1" customWidth="1"/>
    <col min="980" max="980" width="5.81640625" bestFit="1" customWidth="1"/>
    <col min="981" max="991" width="6.81640625" bestFit="1" customWidth="1"/>
    <col min="992" max="992" width="3.81640625" bestFit="1" customWidth="1"/>
    <col min="993" max="993" width="6.81640625" bestFit="1" customWidth="1"/>
    <col min="994" max="994" width="5.81640625" bestFit="1" customWidth="1"/>
    <col min="995" max="1006" width="6.81640625" bestFit="1" customWidth="1"/>
    <col min="1007" max="1007" width="3.81640625" bestFit="1" customWidth="1"/>
    <col min="1008" max="1013" width="6.81640625" bestFit="1" customWidth="1"/>
    <col min="1014" max="1014" width="5.81640625" bestFit="1" customWidth="1"/>
    <col min="1015" max="1022" width="6.81640625" bestFit="1" customWidth="1"/>
    <col min="1023" max="1023" width="5.81640625" bestFit="1" customWidth="1"/>
    <col min="1024" max="1024" width="6.81640625" bestFit="1" customWidth="1"/>
    <col min="1025" max="1025" width="5.81640625" bestFit="1" customWidth="1"/>
    <col min="1026" max="1034" width="6.81640625" bestFit="1" customWidth="1"/>
    <col min="1035" max="1036" width="5.81640625" bestFit="1" customWidth="1"/>
    <col min="1037" max="1047" width="6.81640625" bestFit="1" customWidth="1"/>
    <col min="1048" max="1049" width="5.81640625" bestFit="1" customWidth="1"/>
    <col min="1050" max="1056" width="6.81640625" bestFit="1" customWidth="1"/>
    <col min="1057" max="1057" width="5.81640625" bestFit="1" customWidth="1"/>
    <col min="1058" max="1078" width="6.81640625" bestFit="1" customWidth="1"/>
    <col min="1079" max="1079" width="5.81640625" bestFit="1" customWidth="1"/>
    <col min="1080" max="1088" width="6.81640625" bestFit="1" customWidth="1"/>
    <col min="1089" max="1089" width="5.81640625" bestFit="1" customWidth="1"/>
    <col min="1090" max="1090" width="6.81640625" bestFit="1" customWidth="1"/>
    <col min="1091" max="1091" width="5.81640625" bestFit="1" customWidth="1"/>
    <col min="1092" max="1096" width="6.81640625" bestFit="1" customWidth="1"/>
    <col min="1097" max="1097" width="5.81640625" bestFit="1" customWidth="1"/>
    <col min="1098" max="1106" width="6.81640625" bestFit="1" customWidth="1"/>
    <col min="1107" max="1107" width="5.81640625" bestFit="1" customWidth="1"/>
    <col min="1108" max="1120" width="6.81640625" bestFit="1" customWidth="1"/>
    <col min="1121" max="1121" width="5.81640625" bestFit="1" customWidth="1"/>
    <col min="1122" max="1126" width="6.81640625" bestFit="1" customWidth="1"/>
    <col min="1127" max="1127" width="5.81640625" bestFit="1" customWidth="1"/>
    <col min="1128" max="1138" width="6.81640625" bestFit="1" customWidth="1"/>
    <col min="1139" max="1139" width="5.81640625" bestFit="1" customWidth="1"/>
    <col min="1140" max="1141" width="6.81640625" bestFit="1" customWidth="1"/>
    <col min="1142" max="1142" width="5.81640625" bestFit="1" customWidth="1"/>
    <col min="1143" max="1147" width="6.81640625" bestFit="1" customWidth="1"/>
    <col min="1148" max="1148" width="5.81640625" bestFit="1" customWidth="1"/>
    <col min="1149" max="1157" width="6.81640625" bestFit="1" customWidth="1"/>
    <col min="1158" max="1158" width="3.81640625" bestFit="1" customWidth="1"/>
    <col min="1159" max="1161" width="6.81640625" bestFit="1" customWidth="1"/>
    <col min="1162" max="1162" width="5.81640625" bestFit="1" customWidth="1"/>
    <col min="1163" max="1169" width="6.81640625" bestFit="1" customWidth="1"/>
    <col min="1170" max="1170" width="5.81640625" bestFit="1" customWidth="1"/>
    <col min="1171" max="1187" width="6.81640625" bestFit="1" customWidth="1"/>
    <col min="1188" max="1188" width="5.81640625" bestFit="1" customWidth="1"/>
    <col min="1189" max="1190" width="6.81640625" bestFit="1" customWidth="1"/>
    <col min="1191" max="1191" width="5.81640625" bestFit="1" customWidth="1"/>
    <col min="1192" max="1206" width="6.81640625" bestFit="1" customWidth="1"/>
    <col min="1207" max="1207" width="5.81640625" bestFit="1" customWidth="1"/>
    <col min="1208" max="1219" width="6.81640625" bestFit="1" customWidth="1"/>
    <col min="1220" max="1220" width="5.81640625" bestFit="1" customWidth="1"/>
    <col min="1221" max="1238" width="6.81640625" bestFit="1" customWidth="1"/>
    <col min="1239" max="1239" width="3.81640625" bestFit="1" customWidth="1"/>
    <col min="1240" max="1240" width="5.81640625" bestFit="1" customWidth="1"/>
    <col min="1241" max="1262" width="6.81640625" bestFit="1" customWidth="1"/>
    <col min="1263" max="1263" width="3.81640625" bestFit="1" customWidth="1"/>
    <col min="1264" max="1283" width="6.81640625" bestFit="1" customWidth="1"/>
    <col min="1284" max="1284" width="5.81640625" bestFit="1" customWidth="1"/>
    <col min="1285" max="1304" width="6.81640625" bestFit="1" customWidth="1"/>
    <col min="1305" max="1305" width="5.81640625" bestFit="1" customWidth="1"/>
    <col min="1306" max="1312" width="6.81640625" bestFit="1" customWidth="1"/>
    <col min="1313" max="1313" width="5.81640625" bestFit="1" customWidth="1"/>
    <col min="1314" max="1328" width="6.81640625" bestFit="1" customWidth="1"/>
    <col min="1329" max="1330" width="5.81640625" bestFit="1" customWidth="1"/>
    <col min="1331" max="1337" width="6.81640625" bestFit="1" customWidth="1"/>
    <col min="1338" max="1338" width="5.81640625" bestFit="1" customWidth="1"/>
    <col min="1339" max="1342" width="6.81640625" bestFit="1" customWidth="1"/>
    <col min="1343" max="1343" width="5.81640625" bestFit="1" customWidth="1"/>
    <col min="1344" max="1395" width="6.81640625" bestFit="1" customWidth="1"/>
    <col min="1396" max="1396" width="5.81640625" bestFit="1" customWidth="1"/>
    <col min="1397" max="1440" width="6.81640625" bestFit="1" customWidth="1"/>
    <col min="1441" max="1441" width="5.81640625" bestFit="1" customWidth="1"/>
    <col min="1442" max="1452" width="6.81640625" bestFit="1" customWidth="1"/>
    <col min="1453" max="1453" width="5.81640625" bestFit="1" customWidth="1"/>
    <col min="1454" max="1458" width="6.81640625" bestFit="1" customWidth="1"/>
    <col min="1459" max="1459" width="5.81640625" bestFit="1" customWidth="1"/>
    <col min="1460" max="1468" width="6.81640625" bestFit="1" customWidth="1"/>
    <col min="1469" max="1469" width="5.81640625" bestFit="1" customWidth="1"/>
    <col min="1470" max="1470" width="6.81640625" bestFit="1" customWidth="1"/>
    <col min="1471" max="1471" width="5.81640625" bestFit="1" customWidth="1"/>
    <col min="1472" max="1477" width="6.81640625" bestFit="1" customWidth="1"/>
    <col min="1478" max="1478" width="5.81640625" bestFit="1" customWidth="1"/>
    <col min="1479" max="1486" width="6.81640625" bestFit="1" customWidth="1"/>
    <col min="1487" max="1487" width="3.81640625" bestFit="1" customWidth="1"/>
    <col min="1488" max="1488" width="5.81640625" bestFit="1" customWidth="1"/>
    <col min="1489" max="1497" width="6.81640625" bestFit="1" customWidth="1"/>
    <col min="1498" max="1498" width="5.81640625" bestFit="1" customWidth="1"/>
    <col min="1499" max="1499" width="6.81640625" bestFit="1" customWidth="1"/>
    <col min="1500" max="1500" width="5.81640625" bestFit="1" customWidth="1"/>
    <col min="1501" max="1510" width="6.81640625" bestFit="1" customWidth="1"/>
    <col min="1511" max="1511" width="5.81640625" bestFit="1" customWidth="1"/>
    <col min="1512" max="1512" width="6.81640625" bestFit="1" customWidth="1"/>
    <col min="1513" max="1513" width="3.81640625" bestFit="1" customWidth="1"/>
    <col min="1514" max="1525" width="6.81640625" bestFit="1" customWidth="1"/>
    <col min="1526" max="1526" width="5.81640625" bestFit="1" customWidth="1"/>
    <col min="1527" max="1532" width="6.81640625" bestFit="1" customWidth="1"/>
    <col min="1533" max="1533" width="5.81640625" bestFit="1" customWidth="1"/>
    <col min="1534" max="1544" width="6.81640625" bestFit="1" customWidth="1"/>
    <col min="1545" max="1545" width="5.81640625" bestFit="1" customWidth="1"/>
    <col min="1546" max="1552" width="6.81640625" bestFit="1" customWidth="1"/>
    <col min="1553" max="1553" width="5.81640625" bestFit="1" customWidth="1"/>
    <col min="1554" max="1571" width="6.81640625" bestFit="1" customWidth="1"/>
    <col min="1572" max="1572" width="5.81640625" bestFit="1" customWidth="1"/>
    <col min="1573" max="1578" width="6.81640625" bestFit="1" customWidth="1"/>
    <col min="1579" max="1579" width="3.81640625" bestFit="1" customWidth="1"/>
    <col min="1580" max="1580" width="6.81640625" bestFit="1" customWidth="1"/>
    <col min="1581" max="1581" width="5.81640625" bestFit="1" customWidth="1"/>
    <col min="1582" max="1584" width="6.81640625" bestFit="1" customWidth="1"/>
    <col min="1585" max="1585" width="5.81640625" bestFit="1" customWidth="1"/>
    <col min="1586" max="1590" width="6.81640625" bestFit="1" customWidth="1"/>
    <col min="1591" max="1591" width="5.81640625" bestFit="1" customWidth="1"/>
    <col min="1592" max="1602" width="6.81640625" bestFit="1" customWidth="1"/>
    <col min="1603" max="1603" width="5.81640625" bestFit="1" customWidth="1"/>
    <col min="1604" max="1615" width="6.81640625" bestFit="1" customWidth="1"/>
    <col min="1616" max="1616" width="5.81640625" bestFit="1" customWidth="1"/>
    <col min="1617" max="1644" width="6.81640625" bestFit="1" customWidth="1"/>
    <col min="1645" max="1646" width="5.81640625" bestFit="1" customWidth="1"/>
    <col min="1647" max="1650" width="6.81640625" bestFit="1" customWidth="1"/>
    <col min="1651" max="1651" width="5.81640625" bestFit="1" customWidth="1"/>
    <col min="1652" max="1655" width="6.81640625" bestFit="1" customWidth="1"/>
    <col min="1656" max="1656" width="5.81640625" bestFit="1" customWidth="1"/>
    <col min="1657" max="1665" width="6.81640625" bestFit="1" customWidth="1"/>
    <col min="1666" max="1666" width="5.81640625" bestFit="1" customWidth="1"/>
    <col min="1667" max="1675" width="6.81640625" bestFit="1" customWidth="1"/>
    <col min="1676" max="1676" width="5.81640625" bestFit="1" customWidth="1"/>
    <col min="1677" max="1691" width="6.81640625" bestFit="1" customWidth="1"/>
    <col min="1692" max="1692" width="5.81640625" bestFit="1" customWidth="1"/>
    <col min="1693" max="1703" width="6.81640625" bestFit="1" customWidth="1"/>
    <col min="1704" max="1704" width="5.81640625" bestFit="1" customWidth="1"/>
    <col min="1705" max="1709" width="6.81640625" bestFit="1" customWidth="1"/>
    <col min="1710" max="1710" width="5.81640625" bestFit="1" customWidth="1"/>
    <col min="1711" max="1714" width="6.81640625" bestFit="1" customWidth="1"/>
    <col min="1715" max="1715" width="5.81640625" bestFit="1" customWidth="1"/>
    <col min="1716" max="1732" width="6.81640625" bestFit="1" customWidth="1"/>
    <col min="1733" max="1733" width="5.81640625" bestFit="1" customWidth="1"/>
    <col min="1734" max="1737" width="6.81640625" bestFit="1" customWidth="1"/>
    <col min="1738" max="1738" width="5.81640625" bestFit="1" customWidth="1"/>
    <col min="1739" max="1744" width="6.81640625" bestFit="1" customWidth="1"/>
    <col min="1745" max="1745" width="5.81640625" bestFit="1" customWidth="1"/>
    <col min="1746" max="1779" width="6.81640625" bestFit="1" customWidth="1"/>
    <col min="1780" max="1780" width="5.81640625" bestFit="1" customWidth="1"/>
    <col min="1781" max="1810" width="6.81640625" bestFit="1" customWidth="1"/>
    <col min="1811" max="1811" width="5.81640625" bestFit="1" customWidth="1"/>
    <col min="1812" max="1814" width="6.81640625" bestFit="1" customWidth="1"/>
    <col min="1815" max="1815" width="5.81640625" bestFit="1" customWidth="1"/>
    <col min="1816" max="1834" width="6.81640625" bestFit="1" customWidth="1"/>
    <col min="1835" max="1835" width="5.81640625" bestFit="1" customWidth="1"/>
    <col min="1836" max="1855" width="6.81640625" bestFit="1" customWidth="1"/>
    <col min="1856" max="1856" width="5.81640625" bestFit="1" customWidth="1"/>
    <col min="1857" max="1863" width="6.81640625" bestFit="1" customWidth="1"/>
    <col min="1864" max="1864" width="3.81640625" bestFit="1" customWidth="1"/>
    <col min="1865" max="1872" width="6.81640625" bestFit="1" customWidth="1"/>
    <col min="1873" max="1873" width="5.81640625" bestFit="1" customWidth="1"/>
    <col min="1874" max="1880" width="6.81640625" bestFit="1" customWidth="1"/>
    <col min="1881" max="1881" width="5.81640625" bestFit="1" customWidth="1"/>
    <col min="1882" max="1885" width="6.81640625" bestFit="1" customWidth="1"/>
    <col min="1886" max="1886" width="5.81640625" bestFit="1" customWidth="1"/>
    <col min="1887" max="1890" width="6.81640625" bestFit="1" customWidth="1"/>
    <col min="1891" max="1891" width="5.81640625" bestFit="1" customWidth="1"/>
    <col min="1892" max="1899" width="6.81640625" bestFit="1" customWidth="1"/>
    <col min="1900" max="1900" width="5.81640625" bestFit="1" customWidth="1"/>
    <col min="1901" max="1911" width="6.81640625" bestFit="1" customWidth="1"/>
    <col min="1912" max="1912" width="5.81640625" bestFit="1" customWidth="1"/>
    <col min="1913" max="1917" width="6.81640625" bestFit="1" customWidth="1"/>
    <col min="1918" max="1918" width="3.81640625" bestFit="1" customWidth="1"/>
    <col min="1919" max="1928" width="6.81640625" bestFit="1" customWidth="1"/>
    <col min="1929" max="1929" width="5.81640625" bestFit="1" customWidth="1"/>
    <col min="1930" max="1931" width="6.81640625" bestFit="1" customWidth="1"/>
    <col min="1932" max="1932" width="5.81640625" bestFit="1" customWidth="1"/>
    <col min="1933" max="1933" width="6.81640625" bestFit="1" customWidth="1"/>
    <col min="1934" max="1934" width="5.81640625" bestFit="1" customWidth="1"/>
    <col min="1935" max="1957" width="6.81640625" bestFit="1" customWidth="1"/>
    <col min="1958" max="1958" width="5.81640625" bestFit="1" customWidth="1"/>
    <col min="1959" max="1959" width="6.81640625" bestFit="1" customWidth="1"/>
    <col min="1960" max="1960" width="3.81640625" bestFit="1" customWidth="1"/>
    <col min="1961" max="1979" width="6.81640625" bestFit="1" customWidth="1"/>
    <col min="1980" max="1980" width="5.81640625" bestFit="1" customWidth="1"/>
    <col min="1981" max="1988" width="6.81640625" bestFit="1" customWidth="1"/>
    <col min="1989" max="1989" width="5.81640625" bestFit="1" customWidth="1"/>
    <col min="1990" max="1992" width="6.81640625" bestFit="1" customWidth="1"/>
    <col min="1993" max="1993" width="10.7265625" bestFit="1" customWidth="1"/>
  </cols>
  <sheetData>
    <row r="1" spans="1:15" ht="73" customHeight="1" x14ac:dyDescent="0.35">
      <c r="A1" s="52" t="s">
        <v>4595</v>
      </c>
      <c r="B1" s="52"/>
      <c r="C1" s="52"/>
      <c r="D1" s="52"/>
      <c r="E1" s="52"/>
      <c r="F1" s="52"/>
      <c r="G1" s="52"/>
      <c r="H1" s="52"/>
      <c r="I1" s="52"/>
      <c r="J1" s="52"/>
      <c r="K1" s="52"/>
      <c r="L1" s="51"/>
      <c r="M1" s="51"/>
      <c r="N1" s="51"/>
      <c r="O1" s="51"/>
    </row>
    <row r="3" spans="1:15" x14ac:dyDescent="0.35">
      <c r="C3"/>
      <c r="J3" t="s">
        <v>4557</v>
      </c>
      <c r="K3" s="7">
        <v>513.98476499999992</v>
      </c>
    </row>
    <row r="4" spans="1:15" x14ac:dyDescent="0.35">
      <c r="C4"/>
      <c r="J4" t="s">
        <v>4558</v>
      </c>
      <c r="K4" s="7">
        <v>6.3077953421152939</v>
      </c>
    </row>
    <row r="5" spans="1:15" x14ac:dyDescent="0.35">
      <c r="B5" s="3" t="s">
        <v>4606</v>
      </c>
      <c r="C5" t="s">
        <v>4553</v>
      </c>
      <c r="J5" t="s">
        <v>4559</v>
      </c>
      <c r="K5" s="7">
        <v>522.43000000000006</v>
      </c>
    </row>
    <row r="6" spans="1:15" x14ac:dyDescent="0.35">
      <c r="B6" s="4">
        <v>2023</v>
      </c>
      <c r="C6" s="25">
        <v>18305.210000000003</v>
      </c>
      <c r="J6" t="s">
        <v>4560</v>
      </c>
      <c r="K6" s="7">
        <v>513.98</v>
      </c>
    </row>
    <row r="7" spans="1:15" x14ac:dyDescent="0.35">
      <c r="B7" s="4">
        <v>2024</v>
      </c>
      <c r="C7" s="25">
        <v>52620.77</v>
      </c>
      <c r="J7" t="s">
        <v>4561</v>
      </c>
      <c r="K7" s="7">
        <v>282.09318346252678</v>
      </c>
    </row>
    <row r="8" spans="1:15" x14ac:dyDescent="0.35">
      <c r="B8" s="4">
        <v>2025</v>
      </c>
      <c r="C8" s="25">
        <v>45242.34</v>
      </c>
      <c r="J8" t="s">
        <v>4562</v>
      </c>
      <c r="K8" s="7">
        <v>79576.564156022796</v>
      </c>
    </row>
    <row r="9" spans="1:15" x14ac:dyDescent="0.35">
      <c r="B9" s="4" t="s">
        <v>4550</v>
      </c>
      <c r="C9" s="41">
        <v>116168.32000000001</v>
      </c>
      <c r="J9" t="s">
        <v>4563</v>
      </c>
      <c r="K9" s="7">
        <v>-1.1897063776725783</v>
      </c>
    </row>
    <row r="10" spans="1:15" x14ac:dyDescent="0.35">
      <c r="C10"/>
      <c r="J10" t="s">
        <v>4564</v>
      </c>
      <c r="K10" s="7">
        <v>-3.6768714139518086E-2</v>
      </c>
    </row>
    <row r="11" spans="1:15" x14ac:dyDescent="0.35">
      <c r="C11"/>
      <c r="J11" t="s">
        <v>4565</v>
      </c>
      <c r="K11" s="7">
        <v>979.8</v>
      </c>
    </row>
    <row r="12" spans="1:15" x14ac:dyDescent="0.35">
      <c r="J12" t="s">
        <v>4566</v>
      </c>
      <c r="K12" s="7">
        <v>20.09</v>
      </c>
    </row>
    <row r="13" spans="1:15" x14ac:dyDescent="0.35">
      <c r="J13" t="s">
        <v>4567</v>
      </c>
      <c r="K13" s="7">
        <v>999.89</v>
      </c>
    </row>
    <row r="14" spans="1:15" x14ac:dyDescent="0.35">
      <c r="J14" t="s">
        <v>4568</v>
      </c>
      <c r="K14" s="7">
        <v>1027969.5299999999</v>
      </c>
    </row>
    <row r="15" spans="1:15" ht="15" thickBot="1" x14ac:dyDescent="0.4">
      <c r="J15" s="13" t="s">
        <v>4569</v>
      </c>
      <c r="K15" s="14">
        <v>2000</v>
      </c>
    </row>
    <row r="17" spans="2:6" x14ac:dyDescent="0.35">
      <c r="C17"/>
    </row>
    <row r="18" spans="2:6" x14ac:dyDescent="0.35">
      <c r="B18" s="3" t="s">
        <v>4553</v>
      </c>
      <c r="C18" s="3" t="s">
        <v>4616</v>
      </c>
    </row>
    <row r="19" spans="2:6" x14ac:dyDescent="0.35">
      <c r="B19" s="3" t="s">
        <v>4616</v>
      </c>
      <c r="C19">
        <v>2023</v>
      </c>
      <c r="D19">
        <v>2024</v>
      </c>
      <c r="E19">
        <v>2025</v>
      </c>
      <c r="F19" t="s">
        <v>4550</v>
      </c>
    </row>
    <row r="20" spans="2:6" ht="19.5" customHeight="1" x14ac:dyDescent="0.35">
      <c r="B20" s="4" t="s">
        <v>1828</v>
      </c>
      <c r="C20" s="25">
        <v>7615.1200000000008</v>
      </c>
      <c r="D20" s="25">
        <v>11867.770000000002</v>
      </c>
      <c r="E20" s="25">
        <v>10289.770000000002</v>
      </c>
      <c r="F20" s="7">
        <v>29772.66</v>
      </c>
    </row>
    <row r="21" spans="2:6" ht="19" customHeight="1" x14ac:dyDescent="0.35">
      <c r="B21" s="4" t="s">
        <v>1823</v>
      </c>
      <c r="C21" s="25">
        <v>7547.1</v>
      </c>
      <c r="D21" s="25">
        <v>20354.34</v>
      </c>
      <c r="E21" s="25">
        <v>16834.530000000002</v>
      </c>
      <c r="F21" s="7">
        <v>44735.969999999994</v>
      </c>
    </row>
    <row r="22" spans="2:6" ht="22" customHeight="1" x14ac:dyDescent="0.35">
      <c r="B22" s="4" t="s">
        <v>1825</v>
      </c>
      <c r="C22" s="25">
        <v>3142.9900000000002</v>
      </c>
      <c r="D22" s="25">
        <v>20398.66</v>
      </c>
      <c r="E22" s="25">
        <v>18118.04</v>
      </c>
      <c r="F22" s="7">
        <v>41659.689999999995</v>
      </c>
    </row>
    <row r="23" spans="2:6" ht="21.5" customHeight="1" x14ac:dyDescent="0.35">
      <c r="B23" s="4" t="s">
        <v>4550</v>
      </c>
      <c r="C23" s="41">
        <v>18305.210000000003</v>
      </c>
      <c r="D23" s="41">
        <v>52620.77</v>
      </c>
      <c r="E23" s="41">
        <v>45242.34</v>
      </c>
      <c r="F23" s="41">
        <v>116168.32000000001</v>
      </c>
    </row>
    <row r="24" spans="2:6" x14ac:dyDescent="0.35">
      <c r="C24"/>
    </row>
    <row r="25" spans="2:6" x14ac:dyDescent="0.35">
      <c r="C25"/>
    </row>
    <row r="26" spans="2:6" x14ac:dyDescent="0.35">
      <c r="C26"/>
    </row>
    <row r="27" spans="2:6" x14ac:dyDescent="0.35">
      <c r="C27"/>
    </row>
    <row r="28" spans="2:6" x14ac:dyDescent="0.35">
      <c r="C28"/>
    </row>
    <row r="31" spans="2:6" x14ac:dyDescent="0.35">
      <c r="B31" s="3" t="s">
        <v>4607</v>
      </c>
      <c r="C31" s="7" t="s">
        <v>4553</v>
      </c>
    </row>
    <row r="32" spans="2:6" x14ac:dyDescent="0.35">
      <c r="B32" s="4" t="s">
        <v>3913</v>
      </c>
      <c r="C32" s="7">
        <v>3690.62</v>
      </c>
    </row>
    <row r="33" spans="2:4" x14ac:dyDescent="0.35">
      <c r="B33" s="4" t="s">
        <v>3908</v>
      </c>
      <c r="C33" s="7">
        <v>3938.3100000000004</v>
      </c>
    </row>
    <row r="34" spans="2:4" x14ac:dyDescent="0.35">
      <c r="B34" s="4" t="s">
        <v>3927</v>
      </c>
      <c r="C34" s="7">
        <v>9183.2099999999991</v>
      </c>
    </row>
    <row r="35" spans="2:4" x14ac:dyDescent="0.35">
      <c r="B35" s="4" t="s">
        <v>3899</v>
      </c>
      <c r="C35" s="7">
        <v>4474.03</v>
      </c>
    </row>
    <row r="36" spans="2:4" x14ac:dyDescent="0.35">
      <c r="B36" s="4" t="s">
        <v>3952</v>
      </c>
      <c r="C36" s="7">
        <v>5858.6</v>
      </c>
    </row>
    <row r="37" spans="2:4" x14ac:dyDescent="0.35">
      <c r="B37" s="4" t="s">
        <v>3944</v>
      </c>
      <c r="C37" s="7">
        <v>6416.5599999999995</v>
      </c>
    </row>
    <row r="38" spans="2:4" x14ac:dyDescent="0.35">
      <c r="B38" s="4" t="s">
        <v>3941</v>
      </c>
      <c r="C38" s="7">
        <v>3771.9</v>
      </c>
    </row>
    <row r="39" spans="2:4" x14ac:dyDescent="0.35">
      <c r="B39" s="4" t="s">
        <v>3940</v>
      </c>
      <c r="C39" s="7">
        <v>5347.6</v>
      </c>
    </row>
    <row r="40" spans="2:4" x14ac:dyDescent="0.35">
      <c r="B40" s="4" t="s">
        <v>3960</v>
      </c>
      <c r="C40" s="7">
        <v>6938.24</v>
      </c>
    </row>
    <row r="41" spans="2:4" x14ac:dyDescent="0.35">
      <c r="B41" s="4" t="s">
        <v>3931</v>
      </c>
      <c r="C41" s="7">
        <v>3342.63</v>
      </c>
    </row>
    <row r="42" spans="2:4" x14ac:dyDescent="0.35">
      <c r="B42" s="4" t="s">
        <v>4550</v>
      </c>
      <c r="C42" s="7">
        <v>52961.700000000004</v>
      </c>
    </row>
    <row r="48" spans="2:4" x14ac:dyDescent="0.35">
      <c r="B48" s="3" t="s">
        <v>4617</v>
      </c>
      <c r="C48" t="s">
        <v>4553</v>
      </c>
      <c r="D48" t="s">
        <v>4601</v>
      </c>
    </row>
    <row r="49" spans="2:4" x14ac:dyDescent="0.35">
      <c r="B49" s="4" t="s">
        <v>1769</v>
      </c>
      <c r="C49" s="62">
        <v>144026.74000000002</v>
      </c>
      <c r="D49" s="46">
        <v>255</v>
      </c>
    </row>
    <row r="50" spans="2:4" x14ac:dyDescent="0.35">
      <c r="B50" s="4" t="s">
        <v>1782</v>
      </c>
      <c r="C50" s="62">
        <v>185369.04000000007</v>
      </c>
      <c r="D50" s="46">
        <v>344</v>
      </c>
    </row>
    <row r="51" spans="2:4" x14ac:dyDescent="0.35">
      <c r="B51" s="4" t="s">
        <v>1807</v>
      </c>
      <c r="C51" s="62">
        <v>144714.86999999997</v>
      </c>
      <c r="D51" s="46">
        <v>276</v>
      </c>
    </row>
    <row r="52" spans="2:4" x14ac:dyDescent="0.35">
      <c r="B52" s="4" t="s">
        <v>1766</v>
      </c>
      <c r="C52" s="62">
        <v>147980.53999999998</v>
      </c>
      <c r="D52" s="46">
        <v>293</v>
      </c>
    </row>
    <row r="53" spans="2:4" x14ac:dyDescent="0.35">
      <c r="B53" s="4" t="s">
        <v>1794</v>
      </c>
      <c r="C53" s="62">
        <v>138726.03999999995</v>
      </c>
      <c r="D53" s="46">
        <v>259</v>
      </c>
    </row>
    <row r="54" spans="2:4" x14ac:dyDescent="0.35">
      <c r="B54" s="4" t="s">
        <v>4550</v>
      </c>
      <c r="C54" s="62">
        <v>760817.2300000001</v>
      </c>
      <c r="D54" s="46">
        <v>1427</v>
      </c>
    </row>
    <row r="55" spans="2:4" x14ac:dyDescent="0.35">
      <c r="C55"/>
    </row>
    <row r="56" spans="2:4" x14ac:dyDescent="0.35">
      <c r="C56"/>
    </row>
    <row r="57" spans="2:4" x14ac:dyDescent="0.35">
      <c r="C57"/>
    </row>
    <row r="58" spans="2:4" x14ac:dyDescent="0.35">
      <c r="C58"/>
    </row>
    <row r="59" spans="2:4" x14ac:dyDescent="0.35">
      <c r="C59"/>
    </row>
    <row r="60" spans="2:4" x14ac:dyDescent="0.35">
      <c r="C60"/>
    </row>
    <row r="61" spans="2:4" x14ac:dyDescent="0.35">
      <c r="C61"/>
    </row>
    <row r="62" spans="2:4" x14ac:dyDescent="0.35">
      <c r="C62"/>
    </row>
    <row r="63" spans="2:4" x14ac:dyDescent="0.35">
      <c r="C63"/>
    </row>
    <row r="64" spans="2:4" x14ac:dyDescent="0.35">
      <c r="C64"/>
    </row>
    <row r="65" spans="3:3" x14ac:dyDescent="0.35">
      <c r="C65"/>
    </row>
    <row r="66" spans="3:3" x14ac:dyDescent="0.35">
      <c r="C66"/>
    </row>
    <row r="67" spans="3:3" x14ac:dyDescent="0.35">
      <c r="C67"/>
    </row>
    <row r="68" spans="3:3" x14ac:dyDescent="0.35">
      <c r="C68"/>
    </row>
    <row r="69" spans="3:3" x14ac:dyDescent="0.35">
      <c r="C69"/>
    </row>
    <row r="70" spans="3:3" x14ac:dyDescent="0.35">
      <c r="C70"/>
    </row>
    <row r="71" spans="3:3" x14ac:dyDescent="0.35">
      <c r="C71"/>
    </row>
    <row r="72" spans="3:3" x14ac:dyDescent="0.35">
      <c r="C72"/>
    </row>
    <row r="73" spans="3:3" x14ac:dyDescent="0.35">
      <c r="C73"/>
    </row>
    <row r="74" spans="3:3" x14ac:dyDescent="0.35">
      <c r="C74"/>
    </row>
    <row r="75" spans="3:3" x14ac:dyDescent="0.35">
      <c r="C75"/>
    </row>
    <row r="76" spans="3:3" x14ac:dyDescent="0.35">
      <c r="C76"/>
    </row>
    <row r="77" spans="3:3" x14ac:dyDescent="0.35">
      <c r="C77"/>
    </row>
    <row r="78" spans="3:3" x14ac:dyDescent="0.35">
      <c r="C78"/>
    </row>
    <row r="79" spans="3:3" x14ac:dyDescent="0.35">
      <c r="C79"/>
    </row>
    <row r="80" spans="3:3" x14ac:dyDescent="0.35">
      <c r="C80"/>
    </row>
    <row r="81" spans="3:3" x14ac:dyDescent="0.35">
      <c r="C81"/>
    </row>
    <row r="82" spans="3:3" x14ac:dyDescent="0.35">
      <c r="C82"/>
    </row>
    <row r="83" spans="3:3" x14ac:dyDescent="0.35">
      <c r="C83"/>
    </row>
    <row r="84" spans="3:3" x14ac:dyDescent="0.35">
      <c r="C84"/>
    </row>
    <row r="85" spans="3:3" x14ac:dyDescent="0.35">
      <c r="C85"/>
    </row>
    <row r="86" spans="3:3" x14ac:dyDescent="0.35">
      <c r="C86"/>
    </row>
    <row r="87" spans="3:3" x14ac:dyDescent="0.35">
      <c r="C87"/>
    </row>
    <row r="88" spans="3:3" x14ac:dyDescent="0.35">
      <c r="C88"/>
    </row>
    <row r="89" spans="3:3" x14ac:dyDescent="0.35">
      <c r="C89"/>
    </row>
    <row r="90" spans="3:3" x14ac:dyDescent="0.35">
      <c r="C90"/>
    </row>
    <row r="91" spans="3:3" x14ac:dyDescent="0.35">
      <c r="C91"/>
    </row>
    <row r="92" spans="3:3" x14ac:dyDescent="0.35">
      <c r="C92"/>
    </row>
    <row r="93" spans="3:3" x14ac:dyDescent="0.35">
      <c r="C93"/>
    </row>
    <row r="94" spans="3:3" x14ac:dyDescent="0.35">
      <c r="C94"/>
    </row>
    <row r="95" spans="3:3" x14ac:dyDescent="0.35">
      <c r="C95"/>
    </row>
    <row r="96" spans="3:3" x14ac:dyDescent="0.35">
      <c r="C96"/>
    </row>
    <row r="97" spans="3:3" x14ac:dyDescent="0.35">
      <c r="C97"/>
    </row>
    <row r="98" spans="3:3" x14ac:dyDescent="0.35">
      <c r="C98"/>
    </row>
    <row r="99" spans="3:3" x14ac:dyDescent="0.35">
      <c r="C99"/>
    </row>
    <row r="100" spans="3:3" x14ac:dyDescent="0.35">
      <c r="C100"/>
    </row>
    <row r="101" spans="3:3" x14ac:dyDescent="0.35">
      <c r="C101"/>
    </row>
    <row r="102" spans="3:3" x14ac:dyDescent="0.35">
      <c r="C102"/>
    </row>
    <row r="103" spans="3:3" x14ac:dyDescent="0.35">
      <c r="C103"/>
    </row>
    <row r="104" spans="3:3" x14ac:dyDescent="0.35">
      <c r="C104"/>
    </row>
    <row r="105" spans="3:3" x14ac:dyDescent="0.35">
      <c r="C105"/>
    </row>
    <row r="106" spans="3:3" x14ac:dyDescent="0.35">
      <c r="C106"/>
    </row>
    <row r="107" spans="3:3" x14ac:dyDescent="0.35">
      <c r="C107"/>
    </row>
    <row r="108" spans="3:3" x14ac:dyDescent="0.35">
      <c r="C108"/>
    </row>
    <row r="109" spans="3:3" x14ac:dyDescent="0.35">
      <c r="C109"/>
    </row>
    <row r="110" spans="3:3" x14ac:dyDescent="0.35">
      <c r="C110"/>
    </row>
    <row r="111" spans="3:3" x14ac:dyDescent="0.35">
      <c r="C111"/>
    </row>
    <row r="112" spans="3:3" x14ac:dyDescent="0.35">
      <c r="C112"/>
    </row>
    <row r="113" spans="3:3" x14ac:dyDescent="0.35">
      <c r="C113"/>
    </row>
    <row r="114" spans="3:3" x14ac:dyDescent="0.35">
      <c r="C114"/>
    </row>
    <row r="115" spans="3:3" x14ac:dyDescent="0.35">
      <c r="C115"/>
    </row>
    <row r="116" spans="3:3" x14ac:dyDescent="0.35">
      <c r="C116"/>
    </row>
    <row r="117" spans="3:3" x14ac:dyDescent="0.35">
      <c r="C117"/>
    </row>
    <row r="118" spans="3:3" x14ac:dyDescent="0.35">
      <c r="C118"/>
    </row>
    <row r="119" spans="3:3" x14ac:dyDescent="0.35">
      <c r="C119"/>
    </row>
    <row r="120" spans="3:3" x14ac:dyDescent="0.35">
      <c r="C120"/>
    </row>
    <row r="121" spans="3:3" x14ac:dyDescent="0.35">
      <c r="C121"/>
    </row>
    <row r="122" spans="3:3" x14ac:dyDescent="0.35">
      <c r="C122"/>
    </row>
    <row r="123" spans="3:3" x14ac:dyDescent="0.35">
      <c r="C123"/>
    </row>
    <row r="124" spans="3:3" x14ac:dyDescent="0.35">
      <c r="C124"/>
    </row>
    <row r="125" spans="3:3" x14ac:dyDescent="0.35">
      <c r="C125"/>
    </row>
    <row r="126" spans="3:3" x14ac:dyDescent="0.35">
      <c r="C126"/>
    </row>
    <row r="127" spans="3:3" x14ac:dyDescent="0.35">
      <c r="C127"/>
    </row>
    <row r="128" spans="3:3" x14ac:dyDescent="0.35">
      <c r="C128"/>
    </row>
    <row r="129" spans="3:3" x14ac:dyDescent="0.35">
      <c r="C129"/>
    </row>
    <row r="130" spans="3:3" x14ac:dyDescent="0.35">
      <c r="C130"/>
    </row>
    <row r="131" spans="3:3" x14ac:dyDescent="0.35">
      <c r="C131"/>
    </row>
    <row r="132" spans="3:3" x14ac:dyDescent="0.35">
      <c r="C132"/>
    </row>
    <row r="133" spans="3:3" x14ac:dyDescent="0.35">
      <c r="C133"/>
    </row>
    <row r="134" spans="3:3" x14ac:dyDescent="0.35">
      <c r="C134"/>
    </row>
    <row r="135" spans="3:3" x14ac:dyDescent="0.35">
      <c r="C135"/>
    </row>
    <row r="136" spans="3:3" x14ac:dyDescent="0.35">
      <c r="C136"/>
    </row>
    <row r="137" spans="3:3" x14ac:dyDescent="0.35">
      <c r="C137"/>
    </row>
    <row r="138" spans="3:3" x14ac:dyDescent="0.35">
      <c r="C138"/>
    </row>
    <row r="139" spans="3:3" x14ac:dyDescent="0.35">
      <c r="C139"/>
    </row>
    <row r="140" spans="3:3" x14ac:dyDescent="0.35">
      <c r="C140"/>
    </row>
    <row r="141" spans="3:3" x14ac:dyDescent="0.35">
      <c r="C141"/>
    </row>
    <row r="142" spans="3:3" x14ac:dyDescent="0.35">
      <c r="C142"/>
    </row>
    <row r="143" spans="3:3" x14ac:dyDescent="0.35">
      <c r="C143"/>
    </row>
    <row r="144" spans="3:3" x14ac:dyDescent="0.35">
      <c r="C144"/>
    </row>
    <row r="145" spans="3:3" x14ac:dyDescent="0.35">
      <c r="C145"/>
    </row>
    <row r="146" spans="3:3" x14ac:dyDescent="0.35">
      <c r="C146"/>
    </row>
    <row r="147" spans="3:3" x14ac:dyDescent="0.35">
      <c r="C147"/>
    </row>
    <row r="148" spans="3:3" x14ac:dyDescent="0.35">
      <c r="C148"/>
    </row>
    <row r="149" spans="3:3" x14ac:dyDescent="0.35">
      <c r="C149"/>
    </row>
    <row r="150" spans="3:3" x14ac:dyDescent="0.35">
      <c r="C150"/>
    </row>
    <row r="151" spans="3:3" x14ac:dyDescent="0.35">
      <c r="C151"/>
    </row>
    <row r="152" spans="3:3" x14ac:dyDescent="0.35">
      <c r="C152"/>
    </row>
    <row r="153" spans="3:3" x14ac:dyDescent="0.35">
      <c r="C153"/>
    </row>
    <row r="154" spans="3:3" x14ac:dyDescent="0.35">
      <c r="C154"/>
    </row>
    <row r="155" spans="3:3" x14ac:dyDescent="0.35">
      <c r="C155"/>
    </row>
    <row r="156" spans="3:3" x14ac:dyDescent="0.35">
      <c r="C156"/>
    </row>
    <row r="157" spans="3:3" x14ac:dyDescent="0.35">
      <c r="C157"/>
    </row>
    <row r="158" spans="3:3" x14ac:dyDescent="0.35">
      <c r="C158"/>
    </row>
    <row r="159" spans="3:3" x14ac:dyDescent="0.35">
      <c r="C159"/>
    </row>
    <row r="160" spans="3:3" x14ac:dyDescent="0.35">
      <c r="C160"/>
    </row>
    <row r="161" spans="3:3" x14ac:dyDescent="0.35">
      <c r="C161"/>
    </row>
    <row r="162" spans="3:3" x14ac:dyDescent="0.35">
      <c r="C162"/>
    </row>
    <row r="163" spans="3:3" x14ac:dyDescent="0.35">
      <c r="C163"/>
    </row>
    <row r="164" spans="3:3" x14ac:dyDescent="0.35">
      <c r="C164"/>
    </row>
    <row r="165" spans="3:3" x14ac:dyDescent="0.35">
      <c r="C165"/>
    </row>
    <row r="166" spans="3:3" x14ac:dyDescent="0.35">
      <c r="C166"/>
    </row>
    <row r="167" spans="3:3" x14ac:dyDescent="0.35">
      <c r="C167"/>
    </row>
    <row r="168" spans="3:3" x14ac:dyDescent="0.35">
      <c r="C168"/>
    </row>
    <row r="169" spans="3:3" x14ac:dyDescent="0.35">
      <c r="C169"/>
    </row>
    <row r="170" spans="3:3" x14ac:dyDescent="0.35">
      <c r="C170"/>
    </row>
    <row r="171" spans="3:3" x14ac:dyDescent="0.35">
      <c r="C171"/>
    </row>
    <row r="172" spans="3:3" x14ac:dyDescent="0.35">
      <c r="C172"/>
    </row>
    <row r="173" spans="3:3" x14ac:dyDescent="0.35">
      <c r="C173"/>
    </row>
    <row r="174" spans="3:3" x14ac:dyDescent="0.35">
      <c r="C174"/>
    </row>
    <row r="175" spans="3:3" x14ac:dyDescent="0.35">
      <c r="C175"/>
    </row>
    <row r="176" spans="3:3" x14ac:dyDescent="0.35">
      <c r="C176"/>
    </row>
    <row r="177" spans="3:3" x14ac:dyDescent="0.35">
      <c r="C177"/>
    </row>
    <row r="178" spans="3:3" x14ac:dyDescent="0.35">
      <c r="C178"/>
    </row>
    <row r="179" spans="3:3" x14ac:dyDescent="0.35">
      <c r="C179"/>
    </row>
    <row r="180" spans="3:3" x14ac:dyDescent="0.35">
      <c r="C180"/>
    </row>
    <row r="181" spans="3:3" x14ac:dyDescent="0.35">
      <c r="C181"/>
    </row>
    <row r="182" spans="3:3" x14ac:dyDescent="0.35">
      <c r="C182"/>
    </row>
    <row r="183" spans="3:3" x14ac:dyDescent="0.35">
      <c r="C183"/>
    </row>
    <row r="184" spans="3:3" x14ac:dyDescent="0.35">
      <c r="C184"/>
    </row>
    <row r="185" spans="3:3" x14ac:dyDescent="0.35">
      <c r="C185"/>
    </row>
    <row r="186" spans="3:3" x14ac:dyDescent="0.35">
      <c r="C186"/>
    </row>
    <row r="187" spans="3:3" x14ac:dyDescent="0.35">
      <c r="C187"/>
    </row>
    <row r="188" spans="3:3" x14ac:dyDescent="0.35">
      <c r="C188"/>
    </row>
    <row r="189" spans="3:3" x14ac:dyDescent="0.35">
      <c r="C189"/>
    </row>
    <row r="190" spans="3:3" x14ac:dyDescent="0.35">
      <c r="C190"/>
    </row>
    <row r="191" spans="3:3" x14ac:dyDescent="0.35">
      <c r="C191"/>
    </row>
    <row r="192" spans="3:3" x14ac:dyDescent="0.35">
      <c r="C192"/>
    </row>
    <row r="193" spans="3:3" x14ac:dyDescent="0.35">
      <c r="C193"/>
    </row>
    <row r="194" spans="3:3" x14ac:dyDescent="0.35">
      <c r="C194"/>
    </row>
    <row r="195" spans="3:3" x14ac:dyDescent="0.35">
      <c r="C195"/>
    </row>
    <row r="196" spans="3:3" x14ac:dyDescent="0.35">
      <c r="C196"/>
    </row>
    <row r="197" spans="3:3" x14ac:dyDescent="0.35">
      <c r="C197"/>
    </row>
    <row r="198" spans="3:3" x14ac:dyDescent="0.35">
      <c r="C198"/>
    </row>
    <row r="199" spans="3:3" x14ac:dyDescent="0.35">
      <c r="C199"/>
    </row>
    <row r="200" spans="3:3" x14ac:dyDescent="0.35">
      <c r="C200"/>
    </row>
    <row r="201" spans="3:3" x14ac:dyDescent="0.35">
      <c r="C201"/>
    </row>
    <row r="202" spans="3:3" x14ac:dyDescent="0.35">
      <c r="C202"/>
    </row>
    <row r="203" spans="3:3" x14ac:dyDescent="0.35">
      <c r="C203"/>
    </row>
    <row r="204" spans="3:3" x14ac:dyDescent="0.35">
      <c r="C204"/>
    </row>
    <row r="205" spans="3:3" x14ac:dyDescent="0.35">
      <c r="C205"/>
    </row>
    <row r="206" spans="3:3" x14ac:dyDescent="0.35">
      <c r="C206"/>
    </row>
    <row r="207" spans="3:3" x14ac:dyDescent="0.35">
      <c r="C207"/>
    </row>
    <row r="208" spans="3:3" x14ac:dyDescent="0.35">
      <c r="C208"/>
    </row>
    <row r="209" spans="3:3" x14ac:dyDescent="0.35">
      <c r="C209"/>
    </row>
    <row r="210" spans="3:3" x14ac:dyDescent="0.35">
      <c r="C210"/>
    </row>
    <row r="211" spans="3:3" x14ac:dyDescent="0.35">
      <c r="C211"/>
    </row>
    <row r="212" spans="3:3" x14ac:dyDescent="0.35">
      <c r="C212"/>
    </row>
    <row r="213" spans="3:3" x14ac:dyDescent="0.35">
      <c r="C213"/>
    </row>
    <row r="214" spans="3:3" x14ac:dyDescent="0.35">
      <c r="C214"/>
    </row>
    <row r="215" spans="3:3" x14ac:dyDescent="0.35">
      <c r="C215"/>
    </row>
    <row r="216" spans="3:3" x14ac:dyDescent="0.35">
      <c r="C216"/>
    </row>
    <row r="217" spans="3:3" x14ac:dyDescent="0.35">
      <c r="C217"/>
    </row>
    <row r="218" spans="3:3" x14ac:dyDescent="0.35">
      <c r="C218"/>
    </row>
    <row r="219" spans="3:3" x14ac:dyDescent="0.35">
      <c r="C219"/>
    </row>
    <row r="220" spans="3:3" x14ac:dyDescent="0.35">
      <c r="C220"/>
    </row>
    <row r="221" spans="3:3" x14ac:dyDescent="0.35">
      <c r="C221"/>
    </row>
    <row r="222" spans="3:3" x14ac:dyDescent="0.35">
      <c r="C222"/>
    </row>
    <row r="223" spans="3:3" x14ac:dyDescent="0.35">
      <c r="C223"/>
    </row>
    <row r="224" spans="3:3" x14ac:dyDescent="0.35">
      <c r="C224"/>
    </row>
    <row r="225" spans="3:3" x14ac:dyDescent="0.35">
      <c r="C225"/>
    </row>
    <row r="226" spans="3:3" x14ac:dyDescent="0.35">
      <c r="C226"/>
    </row>
    <row r="227" spans="3:3" x14ac:dyDescent="0.35">
      <c r="C227"/>
    </row>
    <row r="228" spans="3:3" x14ac:dyDescent="0.35">
      <c r="C228"/>
    </row>
    <row r="229" spans="3:3" x14ac:dyDescent="0.35">
      <c r="C229"/>
    </row>
    <row r="230" spans="3:3" x14ac:dyDescent="0.35">
      <c r="C230"/>
    </row>
    <row r="231" spans="3:3" x14ac:dyDescent="0.35">
      <c r="C231"/>
    </row>
    <row r="232" spans="3:3" x14ac:dyDescent="0.35">
      <c r="C232"/>
    </row>
    <row r="233" spans="3:3" x14ac:dyDescent="0.35">
      <c r="C233"/>
    </row>
    <row r="234" spans="3:3" x14ac:dyDescent="0.35">
      <c r="C234"/>
    </row>
    <row r="235" spans="3:3" x14ac:dyDescent="0.35">
      <c r="C235"/>
    </row>
    <row r="236" spans="3:3" x14ac:dyDescent="0.35">
      <c r="C236"/>
    </row>
    <row r="237" spans="3:3" x14ac:dyDescent="0.35">
      <c r="C237"/>
    </row>
    <row r="238" spans="3:3" x14ac:dyDescent="0.35">
      <c r="C238"/>
    </row>
    <row r="239" spans="3:3" x14ac:dyDescent="0.35">
      <c r="C239"/>
    </row>
    <row r="240" spans="3:3" x14ac:dyDescent="0.35">
      <c r="C240"/>
    </row>
    <row r="241" spans="3:3" x14ac:dyDescent="0.35">
      <c r="C241"/>
    </row>
    <row r="242" spans="3:3" x14ac:dyDescent="0.35">
      <c r="C242"/>
    </row>
    <row r="243" spans="3:3" x14ac:dyDescent="0.35">
      <c r="C243"/>
    </row>
    <row r="244" spans="3:3" x14ac:dyDescent="0.35">
      <c r="C244"/>
    </row>
    <row r="245" spans="3:3" x14ac:dyDescent="0.35">
      <c r="C245"/>
    </row>
    <row r="246" spans="3:3" x14ac:dyDescent="0.35">
      <c r="C246"/>
    </row>
    <row r="247" spans="3:3" x14ac:dyDescent="0.35">
      <c r="C247"/>
    </row>
    <row r="248" spans="3:3" x14ac:dyDescent="0.35">
      <c r="C248"/>
    </row>
    <row r="249" spans="3:3" x14ac:dyDescent="0.35">
      <c r="C249"/>
    </row>
    <row r="250" spans="3:3" x14ac:dyDescent="0.35">
      <c r="C250"/>
    </row>
    <row r="251" spans="3:3" x14ac:dyDescent="0.35">
      <c r="C251"/>
    </row>
    <row r="252" spans="3:3" x14ac:dyDescent="0.35">
      <c r="C252"/>
    </row>
    <row r="253" spans="3:3" x14ac:dyDescent="0.35">
      <c r="C253"/>
    </row>
    <row r="254" spans="3:3" x14ac:dyDescent="0.35">
      <c r="C254"/>
    </row>
    <row r="255" spans="3:3" x14ac:dyDescent="0.35">
      <c r="C255"/>
    </row>
    <row r="256" spans="3:3" x14ac:dyDescent="0.35">
      <c r="C256"/>
    </row>
    <row r="257" spans="3:3" x14ac:dyDescent="0.35">
      <c r="C257"/>
    </row>
    <row r="258" spans="3:3" x14ac:dyDescent="0.35">
      <c r="C258"/>
    </row>
    <row r="259" spans="3:3" x14ac:dyDescent="0.35">
      <c r="C259"/>
    </row>
    <row r="260" spans="3:3" x14ac:dyDescent="0.35">
      <c r="C260"/>
    </row>
    <row r="261" spans="3:3" x14ac:dyDescent="0.35">
      <c r="C261"/>
    </row>
    <row r="262" spans="3:3" x14ac:dyDescent="0.35">
      <c r="C262"/>
    </row>
    <row r="263" spans="3:3" x14ac:dyDescent="0.35">
      <c r="C263"/>
    </row>
    <row r="264" spans="3:3" x14ac:dyDescent="0.35">
      <c r="C264"/>
    </row>
    <row r="265" spans="3:3" x14ac:dyDescent="0.35">
      <c r="C265"/>
    </row>
    <row r="266" spans="3:3" x14ac:dyDescent="0.35">
      <c r="C266"/>
    </row>
    <row r="267" spans="3:3" x14ac:dyDescent="0.35">
      <c r="C267"/>
    </row>
    <row r="268" spans="3:3" x14ac:dyDescent="0.35">
      <c r="C268"/>
    </row>
    <row r="269" spans="3:3" x14ac:dyDescent="0.35">
      <c r="C269"/>
    </row>
    <row r="270" spans="3:3" x14ac:dyDescent="0.35">
      <c r="C270"/>
    </row>
    <row r="271" spans="3:3" x14ac:dyDescent="0.35">
      <c r="C271"/>
    </row>
    <row r="272" spans="3:3" x14ac:dyDescent="0.35">
      <c r="C272"/>
    </row>
    <row r="273" spans="3:3" x14ac:dyDescent="0.35">
      <c r="C273"/>
    </row>
    <row r="274" spans="3:3" x14ac:dyDescent="0.35">
      <c r="C274"/>
    </row>
    <row r="275" spans="3:3" x14ac:dyDescent="0.35">
      <c r="C275"/>
    </row>
    <row r="276" spans="3:3" x14ac:dyDescent="0.35">
      <c r="C276"/>
    </row>
    <row r="277" spans="3:3" x14ac:dyDescent="0.35">
      <c r="C277"/>
    </row>
    <row r="278" spans="3:3" x14ac:dyDescent="0.35">
      <c r="C278"/>
    </row>
    <row r="279" spans="3:3" x14ac:dyDescent="0.35">
      <c r="C279"/>
    </row>
    <row r="280" spans="3:3" x14ac:dyDescent="0.35">
      <c r="C280"/>
    </row>
    <row r="281" spans="3:3" x14ac:dyDescent="0.35">
      <c r="C281"/>
    </row>
    <row r="282" spans="3:3" x14ac:dyDescent="0.35">
      <c r="C282"/>
    </row>
    <row r="283" spans="3:3" x14ac:dyDescent="0.35">
      <c r="C283"/>
    </row>
    <row r="284" spans="3:3" x14ac:dyDescent="0.35">
      <c r="C284"/>
    </row>
    <row r="285" spans="3:3" x14ac:dyDescent="0.35">
      <c r="C285"/>
    </row>
    <row r="286" spans="3:3" x14ac:dyDescent="0.35">
      <c r="C286"/>
    </row>
    <row r="287" spans="3:3" x14ac:dyDescent="0.35">
      <c r="C287"/>
    </row>
    <row r="288" spans="3:3" x14ac:dyDescent="0.35">
      <c r="C288"/>
    </row>
    <row r="289" spans="3:3" x14ac:dyDescent="0.35">
      <c r="C289"/>
    </row>
    <row r="290" spans="3:3" x14ac:dyDescent="0.35">
      <c r="C290"/>
    </row>
    <row r="291" spans="3:3" x14ac:dyDescent="0.35">
      <c r="C291"/>
    </row>
    <row r="292" spans="3:3" x14ac:dyDescent="0.35">
      <c r="C292"/>
    </row>
    <row r="293" spans="3:3" x14ac:dyDescent="0.35">
      <c r="C293"/>
    </row>
    <row r="294" spans="3:3" x14ac:dyDescent="0.35">
      <c r="C294"/>
    </row>
    <row r="295" spans="3:3" x14ac:dyDescent="0.35">
      <c r="C295"/>
    </row>
    <row r="296" spans="3:3" x14ac:dyDescent="0.35">
      <c r="C296"/>
    </row>
    <row r="297" spans="3:3" x14ac:dyDescent="0.35">
      <c r="C297"/>
    </row>
    <row r="298" spans="3:3" x14ac:dyDescent="0.35">
      <c r="C298"/>
    </row>
    <row r="299" spans="3:3" x14ac:dyDescent="0.35">
      <c r="C299"/>
    </row>
    <row r="300" spans="3:3" x14ac:dyDescent="0.35">
      <c r="C300"/>
    </row>
    <row r="301" spans="3:3" x14ac:dyDescent="0.35">
      <c r="C301"/>
    </row>
    <row r="302" spans="3:3" x14ac:dyDescent="0.35">
      <c r="C302"/>
    </row>
    <row r="303" spans="3:3" x14ac:dyDescent="0.35">
      <c r="C303"/>
    </row>
    <row r="304" spans="3:3" x14ac:dyDescent="0.35">
      <c r="C304"/>
    </row>
    <row r="305" spans="3:3" x14ac:dyDescent="0.35">
      <c r="C305"/>
    </row>
    <row r="306" spans="3:3" x14ac:dyDescent="0.35">
      <c r="C306"/>
    </row>
    <row r="307" spans="3:3" x14ac:dyDescent="0.35">
      <c r="C307"/>
    </row>
    <row r="308" spans="3:3" x14ac:dyDescent="0.35">
      <c r="C308"/>
    </row>
    <row r="309" spans="3:3" x14ac:dyDescent="0.35">
      <c r="C309"/>
    </row>
    <row r="310" spans="3:3" x14ac:dyDescent="0.35">
      <c r="C310"/>
    </row>
    <row r="311" spans="3:3" x14ac:dyDescent="0.35">
      <c r="C311"/>
    </row>
    <row r="312" spans="3:3" x14ac:dyDescent="0.35">
      <c r="C312"/>
    </row>
    <row r="313" spans="3:3" x14ac:dyDescent="0.35">
      <c r="C313"/>
    </row>
    <row r="314" spans="3:3" x14ac:dyDescent="0.35">
      <c r="C314"/>
    </row>
    <row r="315" spans="3:3" x14ac:dyDescent="0.35">
      <c r="C315"/>
    </row>
    <row r="316" spans="3:3" x14ac:dyDescent="0.35">
      <c r="C316"/>
    </row>
    <row r="317" spans="3:3" x14ac:dyDescent="0.35">
      <c r="C317"/>
    </row>
    <row r="318" spans="3:3" x14ac:dyDescent="0.35">
      <c r="C318"/>
    </row>
    <row r="319" spans="3:3" x14ac:dyDescent="0.35">
      <c r="C319"/>
    </row>
    <row r="320" spans="3:3" x14ac:dyDescent="0.35">
      <c r="C320"/>
    </row>
    <row r="321" spans="3:3" x14ac:dyDescent="0.35">
      <c r="C321"/>
    </row>
    <row r="322" spans="3:3" x14ac:dyDescent="0.35">
      <c r="C322"/>
    </row>
    <row r="323" spans="3:3" x14ac:dyDescent="0.35">
      <c r="C323"/>
    </row>
    <row r="324" spans="3:3" x14ac:dyDescent="0.35">
      <c r="C324"/>
    </row>
    <row r="325" spans="3:3" x14ac:dyDescent="0.35">
      <c r="C325"/>
    </row>
    <row r="326" spans="3:3" x14ac:dyDescent="0.35">
      <c r="C326"/>
    </row>
    <row r="327" spans="3:3" x14ac:dyDescent="0.35">
      <c r="C327"/>
    </row>
    <row r="328" spans="3:3" x14ac:dyDescent="0.35">
      <c r="C328"/>
    </row>
    <row r="329" spans="3:3" x14ac:dyDescent="0.35">
      <c r="C329"/>
    </row>
    <row r="330" spans="3:3" x14ac:dyDescent="0.35">
      <c r="C330"/>
    </row>
    <row r="331" spans="3:3" x14ac:dyDescent="0.35">
      <c r="C331"/>
    </row>
    <row r="332" spans="3:3" x14ac:dyDescent="0.35">
      <c r="C332"/>
    </row>
    <row r="333" spans="3:3" x14ac:dyDescent="0.35">
      <c r="C333"/>
    </row>
    <row r="334" spans="3:3" x14ac:dyDescent="0.35">
      <c r="C334"/>
    </row>
    <row r="335" spans="3:3" x14ac:dyDescent="0.35">
      <c r="C335"/>
    </row>
    <row r="336" spans="3:3" x14ac:dyDescent="0.35">
      <c r="C336"/>
    </row>
    <row r="337" spans="3:3" x14ac:dyDescent="0.35">
      <c r="C337"/>
    </row>
    <row r="338" spans="3:3" x14ac:dyDescent="0.35">
      <c r="C338"/>
    </row>
    <row r="339" spans="3:3" x14ac:dyDescent="0.35">
      <c r="C339"/>
    </row>
    <row r="340" spans="3:3" x14ac:dyDescent="0.35">
      <c r="C340"/>
    </row>
    <row r="341" spans="3:3" x14ac:dyDescent="0.35">
      <c r="C341"/>
    </row>
    <row r="342" spans="3:3" x14ac:dyDescent="0.35">
      <c r="C342"/>
    </row>
    <row r="343" spans="3:3" x14ac:dyDescent="0.35">
      <c r="C343"/>
    </row>
    <row r="344" spans="3:3" x14ac:dyDescent="0.35">
      <c r="C344"/>
    </row>
    <row r="345" spans="3:3" x14ac:dyDescent="0.35">
      <c r="C345"/>
    </row>
    <row r="346" spans="3:3" x14ac:dyDescent="0.35">
      <c r="C346"/>
    </row>
    <row r="347" spans="3:3" x14ac:dyDescent="0.35">
      <c r="C347"/>
    </row>
    <row r="348" spans="3:3" x14ac:dyDescent="0.35">
      <c r="C348"/>
    </row>
    <row r="349" spans="3:3" x14ac:dyDescent="0.35">
      <c r="C349"/>
    </row>
    <row r="350" spans="3:3" x14ac:dyDescent="0.35">
      <c r="C350"/>
    </row>
    <row r="351" spans="3:3" x14ac:dyDescent="0.35">
      <c r="C351"/>
    </row>
    <row r="352" spans="3:3" x14ac:dyDescent="0.35">
      <c r="C352"/>
    </row>
    <row r="353" spans="3:3" x14ac:dyDescent="0.35">
      <c r="C353"/>
    </row>
    <row r="354" spans="3:3" x14ac:dyDescent="0.35">
      <c r="C354"/>
    </row>
    <row r="355" spans="3:3" x14ac:dyDescent="0.35">
      <c r="C355"/>
    </row>
    <row r="356" spans="3:3" x14ac:dyDescent="0.35">
      <c r="C356"/>
    </row>
    <row r="357" spans="3:3" x14ac:dyDescent="0.35">
      <c r="C357"/>
    </row>
    <row r="358" spans="3:3" x14ac:dyDescent="0.35">
      <c r="C358"/>
    </row>
    <row r="359" spans="3:3" x14ac:dyDescent="0.35">
      <c r="C359"/>
    </row>
    <row r="360" spans="3:3" x14ac:dyDescent="0.35">
      <c r="C360"/>
    </row>
    <row r="361" spans="3:3" x14ac:dyDescent="0.35">
      <c r="C361"/>
    </row>
    <row r="362" spans="3:3" x14ac:dyDescent="0.35">
      <c r="C362"/>
    </row>
    <row r="363" spans="3:3" x14ac:dyDescent="0.35">
      <c r="C363"/>
    </row>
    <row r="364" spans="3:3" x14ac:dyDescent="0.35">
      <c r="C364"/>
    </row>
    <row r="365" spans="3:3" x14ac:dyDescent="0.35">
      <c r="C365"/>
    </row>
    <row r="366" spans="3:3" x14ac:dyDescent="0.35">
      <c r="C366"/>
    </row>
    <row r="367" spans="3:3" x14ac:dyDescent="0.35">
      <c r="C367"/>
    </row>
    <row r="368" spans="3:3" x14ac:dyDescent="0.35">
      <c r="C368"/>
    </row>
    <row r="369" spans="3:3" x14ac:dyDescent="0.35">
      <c r="C369"/>
    </row>
    <row r="370" spans="3:3" x14ac:dyDescent="0.35">
      <c r="C370"/>
    </row>
    <row r="371" spans="3:3" x14ac:dyDescent="0.35">
      <c r="C371"/>
    </row>
    <row r="372" spans="3:3" x14ac:dyDescent="0.35">
      <c r="C372"/>
    </row>
    <row r="373" spans="3:3" x14ac:dyDescent="0.35">
      <c r="C373"/>
    </row>
    <row r="374" spans="3:3" x14ac:dyDescent="0.35">
      <c r="C374"/>
    </row>
    <row r="375" spans="3:3" x14ac:dyDescent="0.35">
      <c r="C375"/>
    </row>
    <row r="376" spans="3:3" x14ac:dyDescent="0.35">
      <c r="C376"/>
    </row>
    <row r="377" spans="3:3" x14ac:dyDescent="0.35">
      <c r="C377"/>
    </row>
    <row r="378" spans="3:3" x14ac:dyDescent="0.35">
      <c r="C378"/>
    </row>
    <row r="379" spans="3:3" x14ac:dyDescent="0.35">
      <c r="C379"/>
    </row>
    <row r="380" spans="3:3" x14ac:dyDescent="0.35">
      <c r="C380"/>
    </row>
    <row r="381" spans="3:3" x14ac:dyDescent="0.35">
      <c r="C381"/>
    </row>
    <row r="382" spans="3:3" x14ac:dyDescent="0.35">
      <c r="C382"/>
    </row>
    <row r="383" spans="3:3" x14ac:dyDescent="0.35">
      <c r="C383"/>
    </row>
    <row r="384" spans="3:3" x14ac:dyDescent="0.35">
      <c r="C384"/>
    </row>
    <row r="385" spans="3:3" x14ac:dyDescent="0.35">
      <c r="C385"/>
    </row>
    <row r="386" spans="3:3" x14ac:dyDescent="0.35">
      <c r="C386"/>
    </row>
    <row r="387" spans="3:3" x14ac:dyDescent="0.35">
      <c r="C387"/>
    </row>
    <row r="388" spans="3:3" x14ac:dyDescent="0.35">
      <c r="C388"/>
    </row>
    <row r="389" spans="3:3" x14ac:dyDescent="0.35">
      <c r="C389"/>
    </row>
    <row r="390" spans="3:3" x14ac:dyDescent="0.35">
      <c r="C390"/>
    </row>
    <row r="391" spans="3:3" x14ac:dyDescent="0.35">
      <c r="C391"/>
    </row>
    <row r="392" spans="3:3" x14ac:dyDescent="0.35">
      <c r="C392"/>
    </row>
    <row r="393" spans="3:3" x14ac:dyDescent="0.35">
      <c r="C393"/>
    </row>
    <row r="394" spans="3:3" x14ac:dyDescent="0.35">
      <c r="C394"/>
    </row>
    <row r="395" spans="3:3" x14ac:dyDescent="0.35">
      <c r="C395"/>
    </row>
    <row r="396" spans="3:3" x14ac:dyDescent="0.35">
      <c r="C396"/>
    </row>
    <row r="397" spans="3:3" x14ac:dyDescent="0.35">
      <c r="C397"/>
    </row>
    <row r="398" spans="3:3" x14ac:dyDescent="0.35">
      <c r="C398"/>
    </row>
    <row r="399" spans="3:3" x14ac:dyDescent="0.35">
      <c r="C399"/>
    </row>
    <row r="400" spans="3:3" x14ac:dyDescent="0.35">
      <c r="C400"/>
    </row>
    <row r="401" spans="3:3" x14ac:dyDescent="0.35">
      <c r="C401"/>
    </row>
    <row r="402" spans="3:3" x14ac:dyDescent="0.35">
      <c r="C402"/>
    </row>
    <row r="403" spans="3:3" x14ac:dyDescent="0.35">
      <c r="C403"/>
    </row>
    <row r="404" spans="3:3" x14ac:dyDescent="0.35">
      <c r="C404"/>
    </row>
    <row r="405" spans="3:3" x14ac:dyDescent="0.35">
      <c r="C405"/>
    </row>
    <row r="406" spans="3:3" x14ac:dyDescent="0.35">
      <c r="C406"/>
    </row>
    <row r="407" spans="3:3" x14ac:dyDescent="0.35">
      <c r="C407"/>
    </row>
    <row r="408" spans="3:3" x14ac:dyDescent="0.35">
      <c r="C408"/>
    </row>
    <row r="409" spans="3:3" x14ac:dyDescent="0.35">
      <c r="C409"/>
    </row>
    <row r="410" spans="3:3" x14ac:dyDescent="0.35">
      <c r="C410"/>
    </row>
    <row r="411" spans="3:3" x14ac:dyDescent="0.35">
      <c r="C411"/>
    </row>
    <row r="412" spans="3:3" x14ac:dyDescent="0.35">
      <c r="C412"/>
    </row>
    <row r="413" spans="3:3" x14ac:dyDescent="0.35">
      <c r="C413"/>
    </row>
    <row r="414" spans="3:3" x14ac:dyDescent="0.35">
      <c r="C414"/>
    </row>
    <row r="415" spans="3:3" x14ac:dyDescent="0.35">
      <c r="C415"/>
    </row>
    <row r="416" spans="3:3" x14ac:dyDescent="0.35">
      <c r="C416"/>
    </row>
    <row r="417" spans="3:3" x14ac:dyDescent="0.35">
      <c r="C417"/>
    </row>
    <row r="418" spans="3:3" x14ac:dyDescent="0.35">
      <c r="C418"/>
    </row>
    <row r="419" spans="3:3" x14ac:dyDescent="0.35">
      <c r="C419"/>
    </row>
    <row r="420" spans="3:3" x14ac:dyDescent="0.35">
      <c r="C420"/>
    </row>
    <row r="421" spans="3:3" x14ac:dyDescent="0.35">
      <c r="C421"/>
    </row>
    <row r="422" spans="3:3" x14ac:dyDescent="0.35">
      <c r="C422"/>
    </row>
    <row r="423" spans="3:3" x14ac:dyDescent="0.35">
      <c r="C423"/>
    </row>
    <row r="424" spans="3:3" x14ac:dyDescent="0.35">
      <c r="C424"/>
    </row>
    <row r="425" spans="3:3" x14ac:dyDescent="0.35">
      <c r="C425"/>
    </row>
    <row r="426" spans="3:3" x14ac:dyDescent="0.35">
      <c r="C426"/>
    </row>
    <row r="427" spans="3:3" x14ac:dyDescent="0.35">
      <c r="C427"/>
    </row>
    <row r="428" spans="3:3" x14ac:dyDescent="0.35">
      <c r="C428"/>
    </row>
    <row r="429" spans="3:3" x14ac:dyDescent="0.35">
      <c r="C429"/>
    </row>
    <row r="430" spans="3:3" x14ac:dyDescent="0.35">
      <c r="C430"/>
    </row>
    <row r="431" spans="3:3" x14ac:dyDescent="0.35">
      <c r="C431"/>
    </row>
    <row r="432" spans="3:3" x14ac:dyDescent="0.35">
      <c r="C432"/>
    </row>
    <row r="433" spans="3:3" x14ac:dyDescent="0.35">
      <c r="C433"/>
    </row>
    <row r="434" spans="3:3" x14ac:dyDescent="0.35">
      <c r="C434"/>
    </row>
    <row r="435" spans="3:3" x14ac:dyDescent="0.35">
      <c r="C435"/>
    </row>
    <row r="436" spans="3:3" x14ac:dyDescent="0.35">
      <c r="C436"/>
    </row>
    <row r="437" spans="3:3" x14ac:dyDescent="0.35">
      <c r="C437"/>
    </row>
    <row r="438" spans="3:3" x14ac:dyDescent="0.35">
      <c r="C438"/>
    </row>
    <row r="439" spans="3:3" x14ac:dyDescent="0.35">
      <c r="C439"/>
    </row>
    <row r="440" spans="3:3" x14ac:dyDescent="0.35">
      <c r="C440"/>
    </row>
    <row r="441" spans="3:3" x14ac:dyDescent="0.35">
      <c r="C441"/>
    </row>
    <row r="442" spans="3:3" x14ac:dyDescent="0.35">
      <c r="C442"/>
    </row>
    <row r="443" spans="3:3" x14ac:dyDescent="0.35">
      <c r="C443"/>
    </row>
    <row r="444" spans="3:3" x14ac:dyDescent="0.35">
      <c r="C444"/>
    </row>
    <row r="445" spans="3:3" x14ac:dyDescent="0.35">
      <c r="C445"/>
    </row>
    <row r="446" spans="3:3" x14ac:dyDescent="0.35">
      <c r="C446"/>
    </row>
    <row r="447" spans="3:3" x14ac:dyDescent="0.35">
      <c r="C447"/>
    </row>
    <row r="448" spans="3:3" x14ac:dyDescent="0.35">
      <c r="C448"/>
    </row>
    <row r="449" spans="3:3" x14ac:dyDescent="0.35">
      <c r="C449"/>
    </row>
    <row r="450" spans="3:3" x14ac:dyDescent="0.35">
      <c r="C450"/>
    </row>
    <row r="451" spans="3:3" x14ac:dyDescent="0.35">
      <c r="C451"/>
    </row>
    <row r="452" spans="3:3" x14ac:dyDescent="0.35">
      <c r="C452"/>
    </row>
    <row r="453" spans="3:3" x14ac:dyDescent="0.35">
      <c r="C453"/>
    </row>
    <row r="454" spans="3:3" x14ac:dyDescent="0.35">
      <c r="C454"/>
    </row>
    <row r="455" spans="3:3" x14ac:dyDescent="0.35">
      <c r="C455"/>
    </row>
    <row r="456" spans="3:3" x14ac:dyDescent="0.35">
      <c r="C456"/>
    </row>
    <row r="457" spans="3:3" x14ac:dyDescent="0.35">
      <c r="C457"/>
    </row>
    <row r="458" spans="3:3" x14ac:dyDescent="0.35">
      <c r="C458"/>
    </row>
    <row r="459" spans="3:3" x14ac:dyDescent="0.35">
      <c r="C459"/>
    </row>
    <row r="460" spans="3:3" x14ac:dyDescent="0.35">
      <c r="C460"/>
    </row>
    <row r="461" spans="3:3" x14ac:dyDescent="0.35">
      <c r="C461"/>
    </row>
    <row r="462" spans="3:3" x14ac:dyDescent="0.35">
      <c r="C462"/>
    </row>
    <row r="463" spans="3:3" x14ac:dyDescent="0.35">
      <c r="C463"/>
    </row>
    <row r="464" spans="3:3" x14ac:dyDescent="0.35">
      <c r="C464"/>
    </row>
    <row r="465" spans="3:3" x14ac:dyDescent="0.35">
      <c r="C465"/>
    </row>
    <row r="466" spans="3:3" x14ac:dyDescent="0.35">
      <c r="C466"/>
    </row>
    <row r="467" spans="3:3" x14ac:dyDescent="0.35">
      <c r="C467"/>
    </row>
    <row r="468" spans="3:3" x14ac:dyDescent="0.35">
      <c r="C468"/>
    </row>
    <row r="469" spans="3:3" x14ac:dyDescent="0.35">
      <c r="C469"/>
    </row>
    <row r="470" spans="3:3" x14ac:dyDescent="0.35">
      <c r="C470"/>
    </row>
    <row r="471" spans="3:3" x14ac:dyDescent="0.35">
      <c r="C471"/>
    </row>
    <row r="472" spans="3:3" x14ac:dyDescent="0.35">
      <c r="C472"/>
    </row>
    <row r="473" spans="3:3" x14ac:dyDescent="0.35">
      <c r="C473"/>
    </row>
    <row r="474" spans="3:3" x14ac:dyDescent="0.35">
      <c r="C474"/>
    </row>
    <row r="475" spans="3:3" x14ac:dyDescent="0.35">
      <c r="C475"/>
    </row>
    <row r="476" spans="3:3" x14ac:dyDescent="0.35">
      <c r="C476"/>
    </row>
    <row r="477" spans="3:3" x14ac:dyDescent="0.35">
      <c r="C477"/>
    </row>
    <row r="478" spans="3:3" x14ac:dyDescent="0.35">
      <c r="C478"/>
    </row>
    <row r="479" spans="3:3" x14ac:dyDescent="0.35">
      <c r="C479"/>
    </row>
    <row r="480" spans="3:3" x14ac:dyDescent="0.35">
      <c r="C480"/>
    </row>
    <row r="481" spans="3:3" x14ac:dyDescent="0.35">
      <c r="C481"/>
    </row>
    <row r="482" spans="3:3" x14ac:dyDescent="0.35">
      <c r="C482"/>
    </row>
    <row r="483" spans="3:3" x14ac:dyDescent="0.35">
      <c r="C483"/>
    </row>
    <row r="484" spans="3:3" x14ac:dyDescent="0.35">
      <c r="C484"/>
    </row>
    <row r="485" spans="3:3" x14ac:dyDescent="0.35">
      <c r="C485"/>
    </row>
    <row r="486" spans="3:3" x14ac:dyDescent="0.35">
      <c r="C486"/>
    </row>
    <row r="487" spans="3:3" x14ac:dyDescent="0.35">
      <c r="C487"/>
    </row>
    <row r="488" spans="3:3" x14ac:dyDescent="0.35">
      <c r="C488"/>
    </row>
    <row r="489" spans="3:3" x14ac:dyDescent="0.35">
      <c r="C489"/>
    </row>
    <row r="490" spans="3:3" x14ac:dyDescent="0.35">
      <c r="C490"/>
    </row>
    <row r="491" spans="3:3" x14ac:dyDescent="0.35">
      <c r="C491"/>
    </row>
    <row r="492" spans="3:3" x14ac:dyDescent="0.35">
      <c r="C492"/>
    </row>
    <row r="493" spans="3:3" x14ac:dyDescent="0.35">
      <c r="C493"/>
    </row>
    <row r="494" spans="3:3" x14ac:dyDescent="0.35">
      <c r="C494"/>
    </row>
    <row r="495" spans="3:3" x14ac:dyDescent="0.35">
      <c r="C495"/>
    </row>
    <row r="496" spans="3:3" x14ac:dyDescent="0.35">
      <c r="C496"/>
    </row>
    <row r="497" spans="3:3" x14ac:dyDescent="0.35">
      <c r="C497"/>
    </row>
    <row r="498" spans="3:3" x14ac:dyDescent="0.35">
      <c r="C498"/>
    </row>
    <row r="499" spans="3:3" x14ac:dyDescent="0.35">
      <c r="C499"/>
    </row>
    <row r="500" spans="3:3" x14ac:dyDescent="0.35">
      <c r="C500"/>
    </row>
    <row r="501" spans="3:3" x14ac:dyDescent="0.35">
      <c r="C501"/>
    </row>
    <row r="502" spans="3:3" x14ac:dyDescent="0.35">
      <c r="C502"/>
    </row>
    <row r="503" spans="3:3" x14ac:dyDescent="0.35">
      <c r="C503"/>
    </row>
    <row r="504" spans="3:3" x14ac:dyDescent="0.35">
      <c r="C504"/>
    </row>
    <row r="505" spans="3:3" x14ac:dyDescent="0.35">
      <c r="C505"/>
    </row>
    <row r="506" spans="3:3" x14ac:dyDescent="0.35">
      <c r="C506"/>
    </row>
    <row r="507" spans="3:3" x14ac:dyDescent="0.35">
      <c r="C507"/>
    </row>
    <row r="508" spans="3:3" x14ac:dyDescent="0.35">
      <c r="C508"/>
    </row>
    <row r="509" spans="3:3" x14ac:dyDescent="0.35">
      <c r="C509"/>
    </row>
    <row r="510" spans="3:3" x14ac:dyDescent="0.35">
      <c r="C510"/>
    </row>
    <row r="511" spans="3:3" x14ac:dyDescent="0.35">
      <c r="C511"/>
    </row>
    <row r="512" spans="3:3" x14ac:dyDescent="0.35">
      <c r="C512"/>
    </row>
    <row r="513" spans="3:3" x14ac:dyDescent="0.35">
      <c r="C513"/>
    </row>
    <row r="514" spans="3:3" x14ac:dyDescent="0.35">
      <c r="C514"/>
    </row>
    <row r="515" spans="3:3" x14ac:dyDescent="0.35">
      <c r="C515"/>
    </row>
    <row r="516" spans="3:3" x14ac:dyDescent="0.35">
      <c r="C516"/>
    </row>
    <row r="517" spans="3:3" x14ac:dyDescent="0.35">
      <c r="C517"/>
    </row>
    <row r="518" spans="3:3" x14ac:dyDescent="0.35">
      <c r="C518"/>
    </row>
    <row r="519" spans="3:3" x14ac:dyDescent="0.35">
      <c r="C519"/>
    </row>
    <row r="520" spans="3:3" x14ac:dyDescent="0.35">
      <c r="C520"/>
    </row>
    <row r="521" spans="3:3" x14ac:dyDescent="0.35">
      <c r="C521"/>
    </row>
    <row r="522" spans="3:3" x14ac:dyDescent="0.35">
      <c r="C522"/>
    </row>
    <row r="523" spans="3:3" x14ac:dyDescent="0.35">
      <c r="C523"/>
    </row>
    <row r="524" spans="3:3" x14ac:dyDescent="0.35">
      <c r="C524"/>
    </row>
    <row r="525" spans="3:3" x14ac:dyDescent="0.35">
      <c r="C525"/>
    </row>
    <row r="526" spans="3:3" x14ac:dyDescent="0.35">
      <c r="C526"/>
    </row>
    <row r="527" spans="3:3" x14ac:dyDescent="0.35">
      <c r="C527"/>
    </row>
    <row r="528" spans="3:3" x14ac:dyDescent="0.35">
      <c r="C528"/>
    </row>
    <row r="529" spans="3:3" x14ac:dyDescent="0.35">
      <c r="C529"/>
    </row>
    <row r="530" spans="3:3" x14ac:dyDescent="0.35">
      <c r="C530"/>
    </row>
    <row r="531" spans="3:3" x14ac:dyDescent="0.35">
      <c r="C531"/>
    </row>
    <row r="532" spans="3:3" x14ac:dyDescent="0.35">
      <c r="C532"/>
    </row>
    <row r="533" spans="3:3" x14ac:dyDescent="0.35">
      <c r="C533"/>
    </row>
    <row r="534" spans="3:3" x14ac:dyDescent="0.35">
      <c r="C534"/>
    </row>
    <row r="535" spans="3:3" x14ac:dyDescent="0.35">
      <c r="C535"/>
    </row>
    <row r="536" spans="3:3" x14ac:dyDescent="0.35">
      <c r="C536"/>
    </row>
    <row r="537" spans="3:3" x14ac:dyDescent="0.35">
      <c r="C537"/>
    </row>
    <row r="538" spans="3:3" x14ac:dyDescent="0.35">
      <c r="C538"/>
    </row>
    <row r="539" spans="3:3" x14ac:dyDescent="0.35">
      <c r="C539"/>
    </row>
    <row r="540" spans="3:3" x14ac:dyDescent="0.35">
      <c r="C540"/>
    </row>
  </sheetData>
  <dataConsolidate/>
  <mergeCells count="1">
    <mergeCell ref="A1:K1"/>
  </mergeCells>
  <pageMargins left="0.7" right="0.7" top="0.75" bottom="0.75" header="0.3" footer="0.3"/>
  <drawing r:id="rId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B7E51-F3ED-487D-A769-19849D6D0445}">
  <sheetPr codeName="Sheet17"/>
  <dimension ref="A3:Q115"/>
  <sheetViews>
    <sheetView zoomScale="58" zoomScaleNormal="100" workbookViewId="0">
      <selection activeCell="S24" sqref="S24"/>
    </sheetView>
  </sheetViews>
  <sheetFormatPr defaultRowHeight="14.5" x14ac:dyDescent="0.35"/>
  <cols>
    <col min="1" max="1" width="15.26953125" bestFit="1" customWidth="1"/>
    <col min="2" max="2" width="16.54296875" bestFit="1" customWidth="1"/>
    <col min="3" max="3" width="15.7265625" bestFit="1" customWidth="1"/>
    <col min="4" max="4" width="10.08984375" bestFit="1" customWidth="1"/>
    <col min="5" max="5" width="15.6328125" bestFit="1" customWidth="1"/>
    <col min="6" max="6" width="12.1796875" bestFit="1" customWidth="1"/>
    <col min="7" max="7" width="23" bestFit="1" customWidth="1"/>
    <col min="8" max="8" width="10.90625" bestFit="1" customWidth="1"/>
    <col min="17" max="17" width="27.36328125" bestFit="1" customWidth="1"/>
    <col min="18" max="18" width="20" bestFit="1" customWidth="1"/>
  </cols>
  <sheetData>
    <row r="3" spans="1:17" x14ac:dyDescent="0.35">
      <c r="A3" s="3" t="s">
        <v>4600</v>
      </c>
      <c r="B3" t="s">
        <v>4602</v>
      </c>
    </row>
    <row r="4" spans="1:17" x14ac:dyDescent="0.35">
      <c r="A4" s="4" t="s">
        <v>1761</v>
      </c>
      <c r="B4" s="41">
        <v>45242.34</v>
      </c>
    </row>
    <row r="5" spans="1:17" x14ac:dyDescent="0.35">
      <c r="A5" s="4" t="s">
        <v>4550</v>
      </c>
      <c r="B5" s="46">
        <v>45242.34</v>
      </c>
    </row>
    <row r="14" spans="1:17" x14ac:dyDescent="0.35">
      <c r="Q14" s="3" t="s">
        <v>4549</v>
      </c>
    </row>
    <row r="15" spans="1:17" x14ac:dyDescent="0.35">
      <c r="Q15" s="4" t="s">
        <v>3868</v>
      </c>
    </row>
    <row r="16" spans="1:17" x14ac:dyDescent="0.35">
      <c r="Q16" s="4" t="s">
        <v>3858</v>
      </c>
    </row>
    <row r="17" spans="17:17" x14ac:dyDescent="0.35">
      <c r="Q17" s="4" t="s">
        <v>3928</v>
      </c>
    </row>
    <row r="18" spans="17:17" x14ac:dyDescent="0.35">
      <c r="Q18" s="4" t="s">
        <v>3905</v>
      </c>
    </row>
    <row r="19" spans="17:17" x14ac:dyDescent="0.35">
      <c r="Q19" s="4" t="s">
        <v>3945</v>
      </c>
    </row>
    <row r="20" spans="17:17" x14ac:dyDescent="0.35">
      <c r="Q20" s="4" t="s">
        <v>3889</v>
      </c>
    </row>
    <row r="21" spans="17:17" x14ac:dyDescent="0.35">
      <c r="Q21" s="4" t="s">
        <v>3870</v>
      </c>
    </row>
    <row r="22" spans="17:17" x14ac:dyDescent="0.35">
      <c r="Q22" s="4" t="s">
        <v>3894</v>
      </c>
    </row>
    <row r="23" spans="17:17" x14ac:dyDescent="0.35">
      <c r="Q23" s="4" t="s">
        <v>3938</v>
      </c>
    </row>
    <row r="24" spans="17:17" x14ac:dyDescent="0.35">
      <c r="Q24" s="4" t="s">
        <v>3913</v>
      </c>
    </row>
    <row r="25" spans="17:17" x14ac:dyDescent="0.35">
      <c r="Q25" s="4" t="s">
        <v>3841</v>
      </c>
    </row>
    <row r="26" spans="17:17" x14ac:dyDescent="0.35">
      <c r="Q26" s="4" t="s">
        <v>3910</v>
      </c>
    </row>
    <row r="27" spans="17:17" x14ac:dyDescent="0.35">
      <c r="Q27" s="4" t="s">
        <v>3879</v>
      </c>
    </row>
    <row r="28" spans="17:17" x14ac:dyDescent="0.35">
      <c r="Q28" s="4" t="s">
        <v>3860</v>
      </c>
    </row>
    <row r="29" spans="17:17" x14ac:dyDescent="0.35">
      <c r="Q29" s="4" t="s">
        <v>3918</v>
      </c>
    </row>
    <row r="30" spans="17:17" x14ac:dyDescent="0.35">
      <c r="Q30" s="4" t="s">
        <v>3961</v>
      </c>
    </row>
    <row r="31" spans="17:17" x14ac:dyDescent="0.35">
      <c r="Q31" s="4" t="s">
        <v>3885</v>
      </c>
    </row>
    <row r="32" spans="17:17" x14ac:dyDescent="0.35">
      <c r="Q32" s="4" t="s">
        <v>3943</v>
      </c>
    </row>
    <row r="33" spans="17:17" x14ac:dyDescent="0.35">
      <c r="Q33" s="4" t="s">
        <v>3866</v>
      </c>
    </row>
    <row r="34" spans="17:17" x14ac:dyDescent="0.35">
      <c r="Q34" s="4" t="s">
        <v>3942</v>
      </c>
    </row>
    <row r="35" spans="17:17" x14ac:dyDescent="0.35">
      <c r="Q35" s="4" t="s">
        <v>3887</v>
      </c>
    </row>
    <row r="36" spans="17:17" x14ac:dyDescent="0.35">
      <c r="Q36" s="4" t="s">
        <v>3953</v>
      </c>
    </row>
    <row r="37" spans="17:17" x14ac:dyDescent="0.35">
      <c r="Q37" s="4" t="s">
        <v>3946</v>
      </c>
    </row>
    <row r="38" spans="17:17" x14ac:dyDescent="0.35">
      <c r="Q38" s="4" t="s">
        <v>3920</v>
      </c>
    </row>
    <row r="39" spans="17:17" x14ac:dyDescent="0.35">
      <c r="Q39" s="4" t="s">
        <v>3881</v>
      </c>
    </row>
    <row r="40" spans="17:17" x14ac:dyDescent="0.35">
      <c r="Q40" s="4" t="s">
        <v>3893</v>
      </c>
    </row>
    <row r="41" spans="17:17" x14ac:dyDescent="0.35">
      <c r="Q41" s="4" t="s">
        <v>3954</v>
      </c>
    </row>
    <row r="42" spans="17:17" x14ac:dyDescent="0.35">
      <c r="Q42" s="4" t="s">
        <v>3935</v>
      </c>
    </row>
    <row r="43" spans="17:17" x14ac:dyDescent="0.35">
      <c r="Q43" s="4" t="s">
        <v>3863</v>
      </c>
    </row>
    <row r="44" spans="17:17" x14ac:dyDescent="0.35">
      <c r="Q44" s="4" t="s">
        <v>3862</v>
      </c>
    </row>
    <row r="45" spans="17:17" x14ac:dyDescent="0.35">
      <c r="Q45" s="4" t="s">
        <v>3914</v>
      </c>
    </row>
    <row r="46" spans="17:17" x14ac:dyDescent="0.35">
      <c r="Q46" s="4" t="s">
        <v>3852</v>
      </c>
    </row>
    <row r="47" spans="17:17" x14ac:dyDescent="0.35">
      <c r="Q47" s="4" t="s">
        <v>3906</v>
      </c>
    </row>
    <row r="48" spans="17:17" x14ac:dyDescent="0.35">
      <c r="Q48" s="4" t="s">
        <v>3947</v>
      </c>
    </row>
    <row r="49" spans="17:17" x14ac:dyDescent="0.35">
      <c r="Q49" s="4" t="s">
        <v>3950</v>
      </c>
    </row>
    <row r="50" spans="17:17" x14ac:dyDescent="0.35">
      <c r="Q50" s="4" t="s">
        <v>3934</v>
      </c>
    </row>
    <row r="51" spans="17:17" x14ac:dyDescent="0.35">
      <c r="Q51" s="4" t="s">
        <v>3874</v>
      </c>
    </row>
    <row r="52" spans="17:17" x14ac:dyDescent="0.35">
      <c r="Q52" s="4" t="s">
        <v>3925</v>
      </c>
    </row>
    <row r="53" spans="17:17" x14ac:dyDescent="0.35">
      <c r="Q53" s="4" t="s">
        <v>3951</v>
      </c>
    </row>
    <row r="54" spans="17:17" x14ac:dyDescent="0.35">
      <c r="Q54" s="4" t="s">
        <v>3854</v>
      </c>
    </row>
    <row r="55" spans="17:17" x14ac:dyDescent="0.35">
      <c r="Q55" s="4" t="s">
        <v>3923</v>
      </c>
    </row>
    <row r="56" spans="17:17" x14ac:dyDescent="0.35">
      <c r="Q56" s="4" t="s">
        <v>3908</v>
      </c>
    </row>
    <row r="57" spans="17:17" x14ac:dyDescent="0.35">
      <c r="Q57" s="4" t="s">
        <v>3927</v>
      </c>
    </row>
    <row r="58" spans="17:17" x14ac:dyDescent="0.35">
      <c r="Q58" s="4" t="s">
        <v>3896</v>
      </c>
    </row>
    <row r="59" spans="17:17" x14ac:dyDescent="0.35">
      <c r="Q59" s="4" t="s">
        <v>3880</v>
      </c>
    </row>
    <row r="60" spans="17:17" x14ac:dyDescent="0.35">
      <c r="Q60" s="4" t="s">
        <v>3843</v>
      </c>
    </row>
    <row r="61" spans="17:17" x14ac:dyDescent="0.35">
      <c r="Q61" s="4" t="s">
        <v>3922</v>
      </c>
    </row>
    <row r="62" spans="17:17" x14ac:dyDescent="0.35">
      <c r="Q62" s="4" t="s">
        <v>3850</v>
      </c>
    </row>
    <row r="63" spans="17:17" x14ac:dyDescent="0.35">
      <c r="Q63" s="4" t="s">
        <v>3911</v>
      </c>
    </row>
    <row r="64" spans="17:17" x14ac:dyDescent="0.35">
      <c r="Q64" s="4" t="s">
        <v>3847</v>
      </c>
    </row>
    <row r="65" spans="17:17" x14ac:dyDescent="0.35">
      <c r="Q65" s="4" t="s">
        <v>3933</v>
      </c>
    </row>
    <row r="66" spans="17:17" x14ac:dyDescent="0.35">
      <c r="Q66" s="4" t="s">
        <v>3916</v>
      </c>
    </row>
    <row r="67" spans="17:17" x14ac:dyDescent="0.35">
      <c r="Q67" s="4" t="s">
        <v>3907</v>
      </c>
    </row>
    <row r="68" spans="17:17" x14ac:dyDescent="0.35">
      <c r="Q68" s="4" t="s">
        <v>3956</v>
      </c>
    </row>
    <row r="69" spans="17:17" x14ac:dyDescent="0.35">
      <c r="Q69" s="4" t="s">
        <v>3892</v>
      </c>
    </row>
    <row r="70" spans="17:17" x14ac:dyDescent="0.35">
      <c r="Q70" s="4" t="s">
        <v>3877</v>
      </c>
    </row>
    <row r="71" spans="17:17" x14ac:dyDescent="0.35">
      <c r="Q71" s="4" t="s">
        <v>3901</v>
      </c>
    </row>
    <row r="72" spans="17:17" x14ac:dyDescent="0.35">
      <c r="Q72" s="4" t="s">
        <v>3926</v>
      </c>
    </row>
    <row r="73" spans="17:17" x14ac:dyDescent="0.35">
      <c r="Q73" s="4" t="s">
        <v>3876</v>
      </c>
    </row>
    <row r="74" spans="17:17" x14ac:dyDescent="0.35">
      <c r="Q74" s="4" t="s">
        <v>3962</v>
      </c>
    </row>
    <row r="75" spans="17:17" x14ac:dyDescent="0.35">
      <c r="Q75" s="4" t="s">
        <v>3899</v>
      </c>
    </row>
    <row r="76" spans="17:17" x14ac:dyDescent="0.35">
      <c r="Q76" s="4" t="s">
        <v>3919</v>
      </c>
    </row>
    <row r="77" spans="17:17" x14ac:dyDescent="0.35">
      <c r="Q77" s="4" t="s">
        <v>3936</v>
      </c>
    </row>
    <row r="78" spans="17:17" x14ac:dyDescent="0.35">
      <c r="Q78" s="4" t="s">
        <v>3915</v>
      </c>
    </row>
    <row r="79" spans="17:17" x14ac:dyDescent="0.35">
      <c r="Q79" s="4" t="s">
        <v>3937</v>
      </c>
    </row>
    <row r="80" spans="17:17" x14ac:dyDescent="0.35">
      <c r="Q80" s="4" t="s">
        <v>3903</v>
      </c>
    </row>
    <row r="81" spans="17:17" x14ac:dyDescent="0.35">
      <c r="Q81" s="4" t="s">
        <v>3930</v>
      </c>
    </row>
    <row r="82" spans="17:17" x14ac:dyDescent="0.35">
      <c r="Q82" s="4" t="s">
        <v>3872</v>
      </c>
    </row>
    <row r="83" spans="17:17" x14ac:dyDescent="0.35">
      <c r="Q83" s="4" t="s">
        <v>3959</v>
      </c>
    </row>
    <row r="84" spans="17:17" x14ac:dyDescent="0.35">
      <c r="Q84" s="4" t="s">
        <v>3917</v>
      </c>
    </row>
    <row r="85" spans="17:17" x14ac:dyDescent="0.35">
      <c r="Q85" s="4" t="s">
        <v>3886</v>
      </c>
    </row>
    <row r="86" spans="17:17" x14ac:dyDescent="0.35">
      <c r="Q86" s="4" t="s">
        <v>3898</v>
      </c>
    </row>
    <row r="87" spans="17:17" x14ac:dyDescent="0.35">
      <c r="Q87" s="4" t="s">
        <v>3952</v>
      </c>
    </row>
    <row r="88" spans="17:17" x14ac:dyDescent="0.35">
      <c r="Q88" s="4" t="s">
        <v>3963</v>
      </c>
    </row>
    <row r="89" spans="17:17" x14ac:dyDescent="0.35">
      <c r="Q89" s="4" t="s">
        <v>3888</v>
      </c>
    </row>
    <row r="90" spans="17:17" x14ac:dyDescent="0.35">
      <c r="Q90" s="4" t="s">
        <v>3924</v>
      </c>
    </row>
    <row r="91" spans="17:17" x14ac:dyDescent="0.35">
      <c r="Q91" s="4" t="s">
        <v>3904</v>
      </c>
    </row>
    <row r="92" spans="17:17" x14ac:dyDescent="0.35">
      <c r="Q92" s="4" t="s">
        <v>3865</v>
      </c>
    </row>
    <row r="93" spans="17:17" x14ac:dyDescent="0.35">
      <c r="Q93" s="4" t="s">
        <v>3957</v>
      </c>
    </row>
    <row r="94" spans="17:17" x14ac:dyDescent="0.35">
      <c r="Q94" s="4" t="s">
        <v>3891</v>
      </c>
    </row>
    <row r="95" spans="17:17" x14ac:dyDescent="0.35">
      <c r="Q95" s="4" t="s">
        <v>3958</v>
      </c>
    </row>
    <row r="96" spans="17:17" x14ac:dyDescent="0.35">
      <c r="Q96" s="4" t="s">
        <v>3944</v>
      </c>
    </row>
    <row r="97" spans="17:17" x14ac:dyDescent="0.35">
      <c r="Q97" s="4" t="s">
        <v>3941</v>
      </c>
    </row>
    <row r="98" spans="17:17" x14ac:dyDescent="0.35">
      <c r="Q98" s="4" t="s">
        <v>3856</v>
      </c>
    </row>
    <row r="99" spans="17:17" x14ac:dyDescent="0.35">
      <c r="Q99" s="4" t="s">
        <v>3884</v>
      </c>
    </row>
    <row r="100" spans="17:17" x14ac:dyDescent="0.35">
      <c r="Q100" s="4" t="s">
        <v>3940</v>
      </c>
    </row>
    <row r="101" spans="17:17" x14ac:dyDescent="0.35">
      <c r="Q101" s="4" t="s">
        <v>3939</v>
      </c>
    </row>
    <row r="102" spans="17:17" x14ac:dyDescent="0.35">
      <c r="Q102" s="4" t="s">
        <v>3949</v>
      </c>
    </row>
    <row r="103" spans="17:17" x14ac:dyDescent="0.35">
      <c r="Q103" s="4" t="s">
        <v>3845</v>
      </c>
    </row>
    <row r="104" spans="17:17" x14ac:dyDescent="0.35">
      <c r="Q104" s="4" t="s">
        <v>3921</v>
      </c>
    </row>
    <row r="105" spans="17:17" x14ac:dyDescent="0.35">
      <c r="Q105" s="4" t="s">
        <v>3873</v>
      </c>
    </row>
    <row r="106" spans="17:17" x14ac:dyDescent="0.35">
      <c r="Q106" s="4" t="s">
        <v>3960</v>
      </c>
    </row>
    <row r="107" spans="17:17" x14ac:dyDescent="0.35">
      <c r="Q107" s="4" t="s">
        <v>3929</v>
      </c>
    </row>
    <row r="108" spans="17:17" x14ac:dyDescent="0.35">
      <c r="Q108" s="4" t="s">
        <v>3955</v>
      </c>
    </row>
    <row r="109" spans="17:17" x14ac:dyDescent="0.35">
      <c r="Q109" s="4" t="s">
        <v>3883</v>
      </c>
    </row>
    <row r="110" spans="17:17" x14ac:dyDescent="0.35">
      <c r="Q110" s="4" t="s">
        <v>3895</v>
      </c>
    </row>
    <row r="111" spans="17:17" x14ac:dyDescent="0.35">
      <c r="Q111" s="4" t="s">
        <v>3848</v>
      </c>
    </row>
    <row r="112" spans="17:17" x14ac:dyDescent="0.35">
      <c r="Q112" s="4" t="s">
        <v>3948</v>
      </c>
    </row>
    <row r="113" spans="17:17" x14ac:dyDescent="0.35">
      <c r="Q113" s="4" t="s">
        <v>3931</v>
      </c>
    </row>
    <row r="114" spans="17:17" x14ac:dyDescent="0.35">
      <c r="Q114" s="4" t="s">
        <v>3902</v>
      </c>
    </row>
    <row r="115" spans="17:17" x14ac:dyDescent="0.35">
      <c r="Q115" s="4" t="s">
        <v>4550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373D2-4677-4ED6-AEAB-8B613E7672EE}">
  <sheetPr codeName="Sheet18"/>
  <dimension ref="B1:L43"/>
  <sheetViews>
    <sheetView topLeftCell="G35" workbookViewId="0">
      <selection activeCell="D49" sqref="D49"/>
    </sheetView>
  </sheetViews>
  <sheetFormatPr defaultRowHeight="14.5" x14ac:dyDescent="0.35"/>
  <cols>
    <col min="2" max="2" width="12.36328125" bestFit="1" customWidth="1"/>
    <col min="3" max="3" width="19.36328125" bestFit="1" customWidth="1"/>
    <col min="4" max="4" width="10.6328125" bestFit="1" customWidth="1"/>
    <col min="5" max="5" width="5.1796875" bestFit="1" customWidth="1"/>
    <col min="6" max="7" width="15.26953125" bestFit="1" customWidth="1"/>
    <col min="8" max="8" width="12.36328125" bestFit="1" customWidth="1"/>
    <col min="9" max="9" width="14.6328125" bestFit="1" customWidth="1"/>
    <col min="10" max="10" width="10.7265625" bestFit="1" customWidth="1"/>
    <col min="11" max="11" width="14.54296875" bestFit="1" customWidth="1"/>
    <col min="12" max="12" width="16.08984375" bestFit="1" customWidth="1"/>
    <col min="13" max="13" width="6.81640625" bestFit="1" customWidth="1"/>
    <col min="14" max="14" width="7.81640625" bestFit="1" customWidth="1"/>
    <col min="15" max="16" width="6.81640625" bestFit="1" customWidth="1"/>
    <col min="17" max="19" width="7.81640625" bestFit="1" customWidth="1"/>
    <col min="20" max="21" width="8.81640625" bestFit="1" customWidth="1"/>
    <col min="22" max="22" width="7.81640625" bestFit="1" customWidth="1"/>
    <col min="23" max="25" width="8.81640625" bestFit="1" customWidth="1"/>
    <col min="26" max="27" width="7.81640625" bestFit="1" customWidth="1"/>
    <col min="28" max="37" width="8.81640625" bestFit="1" customWidth="1"/>
    <col min="38" max="38" width="6.81640625" bestFit="1" customWidth="1"/>
    <col min="39" max="42" width="8.81640625" bestFit="1" customWidth="1"/>
    <col min="43" max="44" width="7.81640625" bestFit="1" customWidth="1"/>
    <col min="45" max="46" width="8.81640625" bestFit="1" customWidth="1"/>
    <col min="47" max="47" width="6.81640625" bestFit="1" customWidth="1"/>
    <col min="48" max="53" width="8.81640625" bestFit="1" customWidth="1"/>
    <col min="54" max="54" width="6.81640625" bestFit="1" customWidth="1"/>
    <col min="55" max="55" width="7.81640625" bestFit="1" customWidth="1"/>
    <col min="56" max="57" width="8.81640625" bestFit="1" customWidth="1"/>
    <col min="58" max="58" width="7.81640625" bestFit="1" customWidth="1"/>
    <col min="59" max="65" width="8.81640625" bestFit="1" customWidth="1"/>
    <col min="66" max="66" width="7.81640625" bestFit="1" customWidth="1"/>
    <col min="67" max="67" width="8.81640625" bestFit="1" customWidth="1"/>
    <col min="68" max="68" width="7.81640625" bestFit="1" customWidth="1"/>
    <col min="69" max="75" width="8.81640625" bestFit="1" customWidth="1"/>
    <col min="76" max="76" width="7.81640625" bestFit="1" customWidth="1"/>
    <col min="77" max="77" width="6.81640625" bestFit="1" customWidth="1"/>
    <col min="78" max="82" width="8.81640625" bestFit="1" customWidth="1"/>
    <col min="83" max="83" width="9.81640625" bestFit="1" customWidth="1"/>
    <col min="84" max="85" width="7.81640625" bestFit="1" customWidth="1"/>
    <col min="86" max="87" width="9.81640625" bestFit="1" customWidth="1"/>
    <col min="88" max="89" width="8.81640625" bestFit="1" customWidth="1"/>
    <col min="90" max="94" width="9.81640625" bestFit="1" customWidth="1"/>
    <col min="95" max="96" width="8.81640625" bestFit="1" customWidth="1"/>
    <col min="97" max="98" width="9.81640625" bestFit="1" customWidth="1"/>
    <col min="99" max="100" width="8.81640625" bestFit="1" customWidth="1"/>
    <col min="101" max="102" width="9.81640625" bestFit="1" customWidth="1"/>
    <col min="103" max="103" width="8.81640625" bestFit="1" customWidth="1"/>
    <col min="104" max="107" width="9.81640625" bestFit="1" customWidth="1"/>
    <col min="108" max="108" width="8.81640625" bestFit="1" customWidth="1"/>
    <col min="109" max="109" width="9.81640625" bestFit="1" customWidth="1"/>
    <col min="110" max="110" width="8.81640625" bestFit="1" customWidth="1"/>
    <col min="111" max="118" width="9.81640625" bestFit="1" customWidth="1"/>
    <col min="119" max="119" width="8.81640625" bestFit="1" customWidth="1"/>
    <col min="120" max="125" width="9.81640625" bestFit="1" customWidth="1"/>
    <col min="126" max="126" width="7.81640625" bestFit="1" customWidth="1"/>
    <col min="127" max="127" width="9.81640625" bestFit="1" customWidth="1"/>
    <col min="128" max="128" width="7.81640625" bestFit="1" customWidth="1"/>
    <col min="129" max="129" width="10.7265625" bestFit="1" customWidth="1"/>
    <col min="130" max="130" width="19.36328125" bestFit="1" customWidth="1"/>
    <col min="131" max="131" width="14.54296875" bestFit="1" customWidth="1"/>
    <col min="132" max="132" width="19.36328125" bestFit="1" customWidth="1"/>
    <col min="133" max="133" width="14.54296875" bestFit="1" customWidth="1"/>
    <col min="134" max="134" width="19.36328125" bestFit="1" customWidth="1"/>
    <col min="135" max="135" width="14.54296875" bestFit="1" customWidth="1"/>
    <col min="136" max="136" width="19.36328125" bestFit="1" customWidth="1"/>
    <col min="137" max="137" width="14.54296875" bestFit="1" customWidth="1"/>
    <col min="138" max="138" width="19.36328125" bestFit="1" customWidth="1"/>
    <col min="139" max="139" width="14.54296875" bestFit="1" customWidth="1"/>
    <col min="140" max="140" width="19.36328125" bestFit="1" customWidth="1"/>
    <col min="141" max="141" width="14.54296875" bestFit="1" customWidth="1"/>
    <col min="142" max="142" width="19.36328125" bestFit="1" customWidth="1"/>
    <col min="143" max="143" width="14.54296875" bestFit="1" customWidth="1"/>
    <col min="144" max="144" width="19.36328125" bestFit="1" customWidth="1"/>
    <col min="145" max="145" width="14.54296875" bestFit="1" customWidth="1"/>
    <col min="146" max="146" width="19.36328125" bestFit="1" customWidth="1"/>
    <col min="147" max="147" width="14.54296875" bestFit="1" customWidth="1"/>
    <col min="148" max="148" width="19.36328125" bestFit="1" customWidth="1"/>
    <col min="149" max="149" width="14.54296875" bestFit="1" customWidth="1"/>
    <col min="150" max="150" width="19.36328125" bestFit="1" customWidth="1"/>
    <col min="151" max="151" width="14.54296875" bestFit="1" customWidth="1"/>
    <col min="152" max="152" width="19.36328125" bestFit="1" customWidth="1"/>
    <col min="153" max="153" width="14.54296875" bestFit="1" customWidth="1"/>
    <col min="154" max="154" width="19.36328125" bestFit="1" customWidth="1"/>
    <col min="155" max="155" width="14.54296875" bestFit="1" customWidth="1"/>
    <col min="156" max="156" width="19.36328125" bestFit="1" customWidth="1"/>
    <col min="157" max="157" width="14.54296875" bestFit="1" customWidth="1"/>
    <col min="158" max="158" width="19.36328125" bestFit="1" customWidth="1"/>
    <col min="159" max="159" width="14.54296875" bestFit="1" customWidth="1"/>
    <col min="160" max="160" width="19.36328125" bestFit="1" customWidth="1"/>
    <col min="161" max="161" width="14.54296875" bestFit="1" customWidth="1"/>
    <col min="162" max="162" width="19.36328125" bestFit="1" customWidth="1"/>
    <col min="163" max="163" width="14.54296875" bestFit="1" customWidth="1"/>
    <col min="164" max="164" width="19.36328125" bestFit="1" customWidth="1"/>
    <col min="165" max="165" width="14.54296875" bestFit="1" customWidth="1"/>
    <col min="166" max="166" width="19.36328125" bestFit="1" customWidth="1"/>
    <col min="167" max="167" width="14.54296875" bestFit="1" customWidth="1"/>
    <col min="168" max="168" width="19.36328125" bestFit="1" customWidth="1"/>
    <col min="169" max="169" width="14.54296875" bestFit="1" customWidth="1"/>
    <col min="170" max="170" width="19.36328125" bestFit="1" customWidth="1"/>
    <col min="171" max="171" width="14.54296875" bestFit="1" customWidth="1"/>
    <col min="172" max="172" width="19.36328125" bestFit="1" customWidth="1"/>
    <col min="173" max="173" width="14.54296875" bestFit="1" customWidth="1"/>
    <col min="174" max="174" width="19.36328125" bestFit="1" customWidth="1"/>
    <col min="175" max="175" width="14.54296875" bestFit="1" customWidth="1"/>
    <col min="176" max="176" width="19.36328125" bestFit="1" customWidth="1"/>
    <col min="177" max="177" width="14.54296875" bestFit="1" customWidth="1"/>
    <col min="178" max="178" width="19.36328125" bestFit="1" customWidth="1"/>
    <col min="179" max="179" width="14.54296875" bestFit="1" customWidth="1"/>
    <col min="180" max="180" width="19.36328125" bestFit="1" customWidth="1"/>
    <col min="181" max="181" width="14.54296875" bestFit="1" customWidth="1"/>
    <col min="182" max="182" width="19.36328125" bestFit="1" customWidth="1"/>
    <col min="183" max="183" width="14.54296875" bestFit="1" customWidth="1"/>
    <col min="184" max="184" width="19.36328125" bestFit="1" customWidth="1"/>
    <col min="185" max="185" width="14.54296875" bestFit="1" customWidth="1"/>
    <col min="186" max="186" width="19.36328125" bestFit="1" customWidth="1"/>
    <col min="187" max="187" width="14.54296875" bestFit="1" customWidth="1"/>
    <col min="188" max="188" width="19.36328125" bestFit="1" customWidth="1"/>
    <col min="189" max="189" width="14.54296875" bestFit="1" customWidth="1"/>
    <col min="190" max="190" width="19.36328125" bestFit="1" customWidth="1"/>
    <col min="191" max="191" width="14.54296875" bestFit="1" customWidth="1"/>
    <col min="192" max="192" width="19.36328125" bestFit="1" customWidth="1"/>
    <col min="193" max="193" width="14.54296875" bestFit="1" customWidth="1"/>
    <col min="194" max="194" width="19.36328125" bestFit="1" customWidth="1"/>
    <col min="195" max="195" width="14.54296875" bestFit="1" customWidth="1"/>
    <col min="196" max="196" width="19.36328125" bestFit="1" customWidth="1"/>
    <col min="197" max="197" width="14.54296875" bestFit="1" customWidth="1"/>
    <col min="198" max="198" width="19.36328125" bestFit="1" customWidth="1"/>
    <col min="199" max="199" width="14.54296875" bestFit="1" customWidth="1"/>
    <col min="200" max="200" width="19.36328125" bestFit="1" customWidth="1"/>
    <col min="201" max="201" width="14.54296875" bestFit="1" customWidth="1"/>
    <col min="202" max="202" width="19.36328125" bestFit="1" customWidth="1"/>
    <col min="203" max="203" width="14.54296875" bestFit="1" customWidth="1"/>
    <col min="204" max="204" width="19.36328125" bestFit="1" customWidth="1"/>
    <col min="205" max="205" width="14.54296875" bestFit="1" customWidth="1"/>
    <col min="206" max="206" width="19.36328125" bestFit="1" customWidth="1"/>
    <col min="207" max="207" width="14.54296875" bestFit="1" customWidth="1"/>
    <col min="208" max="208" width="19.36328125" bestFit="1" customWidth="1"/>
    <col min="209" max="209" width="14.54296875" bestFit="1" customWidth="1"/>
    <col min="210" max="210" width="19.36328125" bestFit="1" customWidth="1"/>
    <col min="211" max="211" width="14.54296875" bestFit="1" customWidth="1"/>
    <col min="212" max="212" width="19.36328125" bestFit="1" customWidth="1"/>
    <col min="213" max="213" width="14.54296875" bestFit="1" customWidth="1"/>
    <col min="214" max="214" width="19.36328125" bestFit="1" customWidth="1"/>
    <col min="215" max="215" width="14.54296875" bestFit="1" customWidth="1"/>
    <col min="216" max="216" width="19.36328125" bestFit="1" customWidth="1"/>
    <col min="217" max="217" width="14.54296875" bestFit="1" customWidth="1"/>
    <col min="218" max="218" width="19.36328125" bestFit="1" customWidth="1"/>
    <col min="219" max="219" width="14.54296875" bestFit="1" customWidth="1"/>
    <col min="220" max="220" width="19.36328125" bestFit="1" customWidth="1"/>
    <col min="221" max="221" width="14.54296875" bestFit="1" customWidth="1"/>
    <col min="222" max="222" width="19.36328125" bestFit="1" customWidth="1"/>
    <col min="223" max="223" width="14.54296875" bestFit="1" customWidth="1"/>
    <col min="224" max="224" width="19.36328125" bestFit="1" customWidth="1"/>
    <col min="225" max="225" width="14.54296875" bestFit="1" customWidth="1"/>
    <col min="226" max="226" width="19.36328125" bestFit="1" customWidth="1"/>
    <col min="227" max="227" width="14.54296875" bestFit="1" customWidth="1"/>
    <col min="228" max="228" width="19.36328125" bestFit="1" customWidth="1"/>
    <col min="229" max="229" width="14.54296875" bestFit="1" customWidth="1"/>
    <col min="230" max="230" width="19.36328125" bestFit="1" customWidth="1"/>
    <col min="231" max="231" width="14.54296875" bestFit="1" customWidth="1"/>
    <col min="232" max="232" width="19.36328125" bestFit="1" customWidth="1"/>
    <col min="233" max="233" width="14.54296875" bestFit="1" customWidth="1"/>
    <col min="234" max="234" width="19.36328125" bestFit="1" customWidth="1"/>
    <col min="235" max="235" width="14.54296875" bestFit="1" customWidth="1"/>
    <col min="236" max="236" width="19.36328125" bestFit="1" customWidth="1"/>
    <col min="237" max="237" width="14.54296875" bestFit="1" customWidth="1"/>
    <col min="238" max="238" width="19.36328125" bestFit="1" customWidth="1"/>
    <col min="239" max="239" width="14.54296875" bestFit="1" customWidth="1"/>
    <col min="240" max="240" width="19.36328125" bestFit="1" customWidth="1"/>
    <col min="241" max="241" width="14.54296875" bestFit="1" customWidth="1"/>
    <col min="242" max="242" width="19.36328125" bestFit="1" customWidth="1"/>
    <col min="243" max="243" width="14.54296875" bestFit="1" customWidth="1"/>
    <col min="244" max="244" width="19.36328125" bestFit="1" customWidth="1"/>
    <col min="245" max="245" width="14.54296875" bestFit="1" customWidth="1"/>
    <col min="246" max="246" width="24.1796875" bestFit="1" customWidth="1"/>
    <col min="247" max="247" width="19.36328125" bestFit="1" customWidth="1"/>
    <col min="248" max="686" width="15.26953125" bestFit="1" customWidth="1"/>
    <col min="687" max="687" width="10.7265625" bestFit="1" customWidth="1"/>
  </cols>
  <sheetData>
    <row r="1" spans="2:11" x14ac:dyDescent="0.35">
      <c r="F1" s="29"/>
      <c r="G1" s="30"/>
      <c r="H1" s="31"/>
    </row>
    <row r="2" spans="2:11" x14ac:dyDescent="0.35">
      <c r="F2" s="32"/>
      <c r="G2" s="33"/>
      <c r="H2" s="34"/>
    </row>
    <row r="3" spans="2:11" x14ac:dyDescent="0.35">
      <c r="F3" s="32"/>
      <c r="G3" s="33"/>
      <c r="H3" s="34"/>
    </row>
    <row r="4" spans="2:11" x14ac:dyDescent="0.35">
      <c r="F4" s="32"/>
      <c r="G4" s="33"/>
      <c r="H4" s="34"/>
    </row>
    <row r="5" spans="2:11" x14ac:dyDescent="0.35">
      <c r="F5" s="32"/>
      <c r="G5" s="33"/>
      <c r="H5" s="34"/>
    </row>
    <row r="6" spans="2:11" x14ac:dyDescent="0.35">
      <c r="F6" s="32"/>
      <c r="G6" s="33"/>
      <c r="H6" s="34"/>
    </row>
    <row r="7" spans="2:11" x14ac:dyDescent="0.35">
      <c r="F7" s="32"/>
      <c r="G7" s="33"/>
      <c r="H7" s="34"/>
    </row>
    <row r="8" spans="2:11" x14ac:dyDescent="0.35">
      <c r="F8" s="32"/>
      <c r="G8" s="33"/>
      <c r="H8" s="34"/>
      <c r="K8" t="s">
        <v>4601</v>
      </c>
    </row>
    <row r="9" spans="2:11" x14ac:dyDescent="0.35">
      <c r="F9" s="32"/>
      <c r="G9" s="33"/>
      <c r="H9" s="34"/>
      <c r="K9" s="46">
        <v>11</v>
      </c>
    </row>
    <row r="10" spans="2:11" x14ac:dyDescent="0.35">
      <c r="F10" s="32"/>
      <c r="G10" s="33"/>
      <c r="H10" s="34"/>
    </row>
    <row r="11" spans="2:11" x14ac:dyDescent="0.35">
      <c r="B11" s="38" t="s">
        <v>4549</v>
      </c>
      <c r="F11" s="32"/>
      <c r="G11" s="33"/>
      <c r="H11" s="34"/>
    </row>
    <row r="12" spans="2:11" x14ac:dyDescent="0.35">
      <c r="B12" s="9" t="s">
        <v>133</v>
      </c>
      <c r="F12" s="32"/>
      <c r="G12" s="33"/>
      <c r="H12" s="34"/>
    </row>
    <row r="13" spans="2:11" x14ac:dyDescent="0.35">
      <c r="B13" s="9" t="s">
        <v>4550</v>
      </c>
      <c r="F13" s="32"/>
      <c r="G13" s="33"/>
      <c r="H13" s="34"/>
    </row>
    <row r="14" spans="2:11" x14ac:dyDescent="0.35">
      <c r="F14" s="32"/>
      <c r="G14" s="33"/>
      <c r="H14" s="34"/>
    </row>
    <row r="15" spans="2:11" x14ac:dyDescent="0.35">
      <c r="F15" s="32"/>
      <c r="G15" s="33"/>
      <c r="H15" s="34"/>
    </row>
    <row r="16" spans="2:11" x14ac:dyDescent="0.35">
      <c r="F16" s="32"/>
      <c r="G16" s="33"/>
      <c r="H16" s="34"/>
    </row>
    <row r="17" spans="6:8" x14ac:dyDescent="0.35">
      <c r="F17" s="32"/>
      <c r="G17" s="33"/>
      <c r="H17" s="34"/>
    </row>
    <row r="18" spans="6:8" x14ac:dyDescent="0.35">
      <c r="F18" s="35"/>
      <c r="G18" s="36"/>
      <c r="H18" s="37"/>
    </row>
    <row r="31" spans="6:8" x14ac:dyDescent="0.35">
      <c r="H31" s="3" t="s">
        <v>4549</v>
      </c>
    </row>
    <row r="32" spans="6:8" x14ac:dyDescent="0.35">
      <c r="H32" s="4">
        <v>2025</v>
      </c>
    </row>
    <row r="33" spans="4:12" x14ac:dyDescent="0.35">
      <c r="H33" s="4" t="s">
        <v>4550</v>
      </c>
    </row>
    <row r="35" spans="4:12" x14ac:dyDescent="0.35">
      <c r="D35" s="3" t="s">
        <v>1816</v>
      </c>
      <c r="E35" t="s" vm="1">
        <v>4599</v>
      </c>
    </row>
    <row r="41" spans="4:12" x14ac:dyDescent="0.35">
      <c r="K41" s="3" t="s">
        <v>4549</v>
      </c>
      <c r="L41" t="s">
        <v>4602</v>
      </c>
    </row>
    <row r="42" spans="4:12" x14ac:dyDescent="0.35">
      <c r="K42" s="4" t="s">
        <v>1555</v>
      </c>
      <c r="L42" s="46">
        <v>15399</v>
      </c>
    </row>
    <row r="43" spans="4:12" x14ac:dyDescent="0.35">
      <c r="K43" s="4" t="s">
        <v>4550</v>
      </c>
      <c r="L43" s="46">
        <v>15399</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0A6F6-313B-464E-95A6-BFA0BD62398A}">
  <sheetPr codeName="Sheet19"/>
  <dimension ref="A1:Q59"/>
  <sheetViews>
    <sheetView tabSelected="1" zoomScale="43" workbookViewId="0">
      <selection activeCell="E20" sqref="E20"/>
    </sheetView>
  </sheetViews>
  <sheetFormatPr defaultRowHeight="14.5" x14ac:dyDescent="0.35"/>
  <cols>
    <col min="2" max="2" width="20" bestFit="1" customWidth="1"/>
    <col min="3" max="3" width="16.7265625" bestFit="1" customWidth="1"/>
    <col min="4" max="4" width="27.6328125" bestFit="1" customWidth="1"/>
    <col min="5" max="5" width="20.36328125" bestFit="1" customWidth="1"/>
    <col min="6" max="6" width="24" bestFit="1" customWidth="1"/>
    <col min="7" max="7" width="14.7265625" bestFit="1" customWidth="1"/>
    <col min="8" max="8" width="17.453125" bestFit="1" customWidth="1"/>
    <col min="9" max="9" width="20.36328125" bestFit="1" customWidth="1"/>
    <col min="10" max="10" width="17.453125" bestFit="1" customWidth="1"/>
    <col min="11" max="11" width="12.08984375" bestFit="1" customWidth="1"/>
    <col min="12" max="12" width="12" bestFit="1" customWidth="1"/>
    <col min="15" max="15" width="13.6328125" hidden="1" customWidth="1"/>
    <col min="16" max="16" width="16.7265625" hidden="1" customWidth="1"/>
    <col min="17" max="17" width="11.08984375" bestFit="1" customWidth="1"/>
  </cols>
  <sheetData>
    <row r="1" spans="1:17" ht="14.5" customHeight="1" x14ac:dyDescent="0.35">
      <c r="A1" s="53" t="s">
        <v>4598</v>
      </c>
      <c r="B1" s="53"/>
      <c r="C1" s="53"/>
      <c r="D1" s="53"/>
      <c r="E1" s="53"/>
      <c r="F1" s="53"/>
      <c r="G1" s="53"/>
      <c r="H1" s="53"/>
      <c r="I1" s="53"/>
      <c r="J1" s="53"/>
      <c r="K1" s="53"/>
      <c r="L1" s="53"/>
      <c r="M1" s="53"/>
      <c r="N1" s="53"/>
      <c r="O1" s="53"/>
      <c r="P1" s="53"/>
      <c r="Q1" s="53"/>
    </row>
    <row r="2" spans="1:17" ht="14.5" customHeight="1" x14ac:dyDescent="0.35">
      <c r="A2" s="53"/>
      <c r="B2" s="53"/>
      <c r="C2" s="53"/>
      <c r="D2" s="53"/>
      <c r="E2" s="53"/>
      <c r="F2" s="53"/>
      <c r="G2" s="53"/>
      <c r="H2" s="53"/>
      <c r="I2" s="53"/>
      <c r="J2" s="53"/>
      <c r="K2" s="53"/>
      <c r="L2" s="53"/>
      <c r="M2" s="53"/>
      <c r="N2" s="53"/>
      <c r="O2" s="53"/>
      <c r="P2" s="53"/>
      <c r="Q2" s="53"/>
    </row>
    <row r="3" spans="1:17" ht="14.5" customHeight="1" x14ac:dyDescent="0.35">
      <c r="A3" s="53"/>
      <c r="B3" s="53"/>
      <c r="C3" s="53"/>
      <c r="D3" s="53"/>
      <c r="E3" s="53"/>
      <c r="F3" s="53"/>
      <c r="G3" s="53"/>
      <c r="H3" s="53"/>
      <c r="I3" s="53"/>
      <c r="J3" s="53"/>
      <c r="K3" s="53"/>
      <c r="L3" s="53"/>
      <c r="M3" s="53"/>
      <c r="N3" s="53"/>
      <c r="O3" s="53"/>
      <c r="P3" s="53"/>
      <c r="Q3" s="53"/>
    </row>
    <row r="4" spans="1:17" ht="14.5" customHeight="1" x14ac:dyDescent="0.35">
      <c r="A4" s="53"/>
      <c r="B4" s="53"/>
      <c r="C4" s="53"/>
      <c r="D4" s="53"/>
      <c r="E4" s="53"/>
      <c r="F4" s="53"/>
      <c r="G4" s="53"/>
      <c r="H4" s="53"/>
      <c r="I4" s="53"/>
      <c r="J4" s="53"/>
      <c r="K4" s="53"/>
      <c r="L4" s="53"/>
      <c r="M4" s="53"/>
      <c r="N4" s="53"/>
      <c r="O4" s="53"/>
      <c r="P4" s="53"/>
      <c r="Q4" s="53"/>
    </row>
    <row r="5" spans="1:17" ht="42.5" customHeight="1" x14ac:dyDescent="0.35">
      <c r="A5" s="53"/>
      <c r="B5" s="53"/>
      <c r="C5" s="53"/>
      <c r="D5" s="53"/>
      <c r="E5" s="53"/>
      <c r="F5" s="53"/>
      <c r="G5" s="53"/>
      <c r="H5" s="53"/>
      <c r="I5" s="53"/>
      <c r="J5" s="53"/>
      <c r="K5" s="53"/>
      <c r="L5" s="53"/>
      <c r="M5" s="53"/>
      <c r="N5" s="53"/>
      <c r="O5" s="53"/>
      <c r="P5" s="53"/>
      <c r="Q5" s="53"/>
    </row>
    <row r="6" spans="1:17" ht="28.5" customHeight="1" x14ac:dyDescent="0.35"/>
    <row r="18" spans="5:16" x14ac:dyDescent="0.35">
      <c r="O18" s="3" t="s">
        <v>4549</v>
      </c>
      <c r="P18" t="s">
        <v>4602</v>
      </c>
    </row>
    <row r="19" spans="5:16" x14ac:dyDescent="0.35">
      <c r="O19" s="4" t="s">
        <v>1557</v>
      </c>
      <c r="P19" s="46">
        <v>1008597.1599999999</v>
      </c>
    </row>
    <row r="20" spans="5:16" x14ac:dyDescent="0.35">
      <c r="E20" s="3" t="s">
        <v>4549</v>
      </c>
      <c r="F20" t="s">
        <v>4602</v>
      </c>
      <c r="O20" s="4" t="s">
        <v>4550</v>
      </c>
      <c r="P20" s="46">
        <v>1008597.1599999999</v>
      </c>
    </row>
    <row r="21" spans="5:16" x14ac:dyDescent="0.35">
      <c r="E21" s="4" t="s">
        <v>1557</v>
      </c>
      <c r="F21" s="46">
        <v>64459.979999999996</v>
      </c>
    </row>
    <row r="22" spans="5:16" x14ac:dyDescent="0.35">
      <c r="E22" s="4" t="s">
        <v>4550</v>
      </c>
      <c r="F22" s="46">
        <v>64459.979999999996</v>
      </c>
      <c r="I22" s="3" t="s">
        <v>4549</v>
      </c>
      <c r="J22" t="s">
        <v>4608</v>
      </c>
    </row>
    <row r="23" spans="5:16" x14ac:dyDescent="0.35">
      <c r="I23" s="4" t="s">
        <v>1557</v>
      </c>
      <c r="J23" s="46">
        <v>4553</v>
      </c>
    </row>
    <row r="24" spans="5:16" x14ac:dyDescent="0.35">
      <c r="I24" s="4" t="s">
        <v>4550</v>
      </c>
      <c r="J24" s="46">
        <v>4553</v>
      </c>
    </row>
    <row r="42" spans="5:6" x14ac:dyDescent="0.35">
      <c r="E42" s="3" t="s">
        <v>4549</v>
      </c>
      <c r="F42" t="s">
        <v>4602</v>
      </c>
    </row>
    <row r="43" spans="5:6" x14ac:dyDescent="0.35">
      <c r="E43" s="4" t="s">
        <v>3863</v>
      </c>
      <c r="F43" s="46">
        <v>25790.71000000001</v>
      </c>
    </row>
    <row r="44" spans="5:6" x14ac:dyDescent="0.35">
      <c r="E44" s="4" t="s">
        <v>3852</v>
      </c>
      <c r="F44" s="46">
        <v>11554.690000000002</v>
      </c>
    </row>
    <row r="45" spans="5:6" x14ac:dyDescent="0.35">
      <c r="E45" s="4" t="s">
        <v>3947</v>
      </c>
      <c r="F45" s="46">
        <v>24086.550000000007</v>
      </c>
    </row>
    <row r="46" spans="5:6" x14ac:dyDescent="0.35">
      <c r="E46" s="4" t="s">
        <v>3923</v>
      </c>
      <c r="F46" s="46">
        <v>24442.77</v>
      </c>
    </row>
    <row r="47" spans="5:6" x14ac:dyDescent="0.35">
      <c r="E47" s="4" t="s">
        <v>4550</v>
      </c>
      <c r="F47" s="46">
        <v>85874.719999999972</v>
      </c>
    </row>
    <row r="49" spans="1:5" x14ac:dyDescent="0.35">
      <c r="A49" t="s">
        <v>4603</v>
      </c>
    </row>
    <row r="52" spans="1:5" x14ac:dyDescent="0.35">
      <c r="D52" s="3" t="s">
        <v>4549</v>
      </c>
      <c r="E52" t="s">
        <v>4602</v>
      </c>
    </row>
    <row r="53" spans="1:5" x14ac:dyDescent="0.35">
      <c r="D53" s="4" t="s">
        <v>1652</v>
      </c>
      <c r="E53" s="46">
        <v>5532.12</v>
      </c>
    </row>
    <row r="54" spans="1:5" x14ac:dyDescent="0.35">
      <c r="D54" s="4" t="s">
        <v>1658</v>
      </c>
      <c r="E54" s="46">
        <v>3291.99</v>
      </c>
    </row>
    <row r="55" spans="1:5" x14ac:dyDescent="0.35">
      <c r="D55" s="4" t="s">
        <v>1704</v>
      </c>
      <c r="E55" s="46">
        <v>5595.48</v>
      </c>
    </row>
    <row r="56" spans="1:5" x14ac:dyDescent="0.35">
      <c r="D56" s="4" t="s">
        <v>1660</v>
      </c>
      <c r="E56" s="46">
        <v>8168.0499999999993</v>
      </c>
    </row>
    <row r="57" spans="1:5" x14ac:dyDescent="0.35">
      <c r="D57" s="4" t="s">
        <v>1622</v>
      </c>
      <c r="E57" s="46">
        <v>17329.230000000003</v>
      </c>
    </row>
    <row r="58" spans="1:5" x14ac:dyDescent="0.35">
      <c r="D58" s="4" t="s">
        <v>1632</v>
      </c>
      <c r="E58" s="46">
        <v>6811.25</v>
      </c>
    </row>
    <row r="59" spans="1:5" x14ac:dyDescent="0.35">
      <c r="D59" s="4" t="s">
        <v>4550</v>
      </c>
      <c r="E59" s="46">
        <v>46728.12000000001</v>
      </c>
    </row>
  </sheetData>
  <mergeCells count="1">
    <mergeCell ref="A1:Q5"/>
  </mergeCells>
  <pageMargins left="0.7" right="0.7" top="0.75" bottom="0.75" header="0.3" footer="0.3"/>
  <drawing r:id="rId6"/>
  <extLst>
    <ext xmlns:x14="http://schemas.microsoft.com/office/spreadsheetml/2009/9/main" uri="{A8765BA9-456A-4dab-B4F3-ACF838C121DE}">
      <x14:slicerList>
        <x14:slicer r:id="rId7"/>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file>

<file path=customXml/item3.xml>��
</file>

<file path=customXml/item4.xml>��
</file>

<file path=customXml/itemProps1.xml><?xml version="1.0" encoding="utf-8"?>
<ds:datastoreItem xmlns:ds="http://schemas.openxmlformats.org/officeDocument/2006/customXml" ds:itemID="{E5C0C0F6-189B-44E7-A7D6-AF53A4EFB609}">
  <ds:schemaRefs/>
</ds:datastoreItem>
</file>

<file path=customXml/itemProps2.xml><?xml version="1.0" encoding="utf-8"?>
<ds:datastoreItem xmlns:ds="http://schemas.openxmlformats.org/officeDocument/2006/customXml" ds:itemID="{2BEB20E7-78AC-4A16-B0D2-C0390F408635}">
  <ds:schemaRefs/>
</ds:datastoreItem>
</file>

<file path=customXml/itemProps3.xml><?xml version="1.0" encoding="utf-8"?>
<ds:datastoreItem xmlns:ds="http://schemas.openxmlformats.org/officeDocument/2006/customXml" ds:itemID="{ABB80614-3AE7-4A8C-820E-B20EBE81ADF2}">
  <ds:schemaRefs/>
</ds:datastoreItem>
</file>

<file path=customXml/itemProps4.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Product_Dim</vt:lpstr>
      <vt:lpstr>Product_Dim Cleaned</vt:lpstr>
      <vt:lpstr>Product_Dim Lookup</vt:lpstr>
      <vt:lpstr>Pivot table Product Dim</vt:lpstr>
      <vt:lpstr>Customer_Dim </vt:lpstr>
      <vt:lpstr>Customer_Dim Cleaned</vt:lpstr>
      <vt:lpstr>Costumer Pivot</vt:lpstr>
      <vt:lpstr>Costumer Vlookup</vt:lpstr>
      <vt:lpstr>Store_Dim</vt:lpstr>
      <vt:lpstr>Store_Dim Cleaned</vt:lpstr>
      <vt:lpstr>Store_Pivot</vt:lpstr>
      <vt:lpstr>Sheet6</vt:lpstr>
      <vt:lpstr>Sales_Fact</vt:lpstr>
      <vt:lpstr>Sales_Fact Cleaned</vt:lpstr>
      <vt:lpstr>Total Summary</vt:lpstr>
      <vt:lpstr>Sheet4</vt:lpstr>
      <vt:lpstr>Sheet9</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MIRAS MT</cp:lastModifiedBy>
  <dcterms:created xsi:type="dcterms:W3CDTF">2025-10-14T06:00:18Z</dcterms:created>
  <dcterms:modified xsi:type="dcterms:W3CDTF">2026-03-19T14:49:27Z</dcterms:modified>
</cp:coreProperties>
</file>