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F:\data analysics material\New folder (2)\power BI\"/>
    </mc:Choice>
  </mc:AlternateContent>
  <xr:revisionPtr revIDLastSave="0" documentId="13_ncr:1_{9E910D01-8EFD-4836-9AE0-DB5EC1B71156}" xr6:coauthVersionLast="47" xr6:coauthVersionMax="47" xr10:uidLastSave="{00000000-0000-0000-0000-000000000000}"/>
  <bookViews>
    <workbookView xWindow="-108" yWindow="-108" windowWidth="23256" windowHeight="12576" xr2:uid="{39F9CBE7-05D5-4765-987E-8384695B23BA}"/>
  </bookViews>
  <sheets>
    <sheet name="DASHBOARD" sheetId="2" r:id="rId1"/>
    <sheet name="Pivot" sheetId="3" r:id="rId2"/>
    <sheet name="Sheet1" sheetId="1" r:id="rId3"/>
  </sheets>
  <definedNames>
    <definedName name="Slicer_Category">#N/A</definedName>
    <definedName name="Slicer_Country">#N/A</definedName>
    <definedName name="Slicer_Month">#N/A</definedName>
    <definedName name="Slicer_Year">#N/A</definedName>
    <definedName name="solver_eng" localSheetId="1" hidden="1">1</definedName>
    <definedName name="solver_neg" localSheetId="1" hidden="1">1</definedName>
    <definedName name="solver_num" localSheetId="1" hidden="1">0</definedName>
    <definedName name="solver_opt" localSheetId="1" hidden="1">Pivot!$AK$15</definedName>
    <definedName name="solver_typ" localSheetId="1" hidden="1">1</definedName>
    <definedName name="solver_val" localSheetId="1" hidden="1">0</definedName>
    <definedName name="solver_ver" localSheetId="1" hidden="1">3</definedName>
  </definedNames>
  <calcPr calcId="191029"/>
  <pivotCaches>
    <pivotCache cacheId="4412" r:id="rId4"/>
    <pivotCache cacheId="4520" r:id="rId5"/>
    <pivotCache cacheId="4522" r:id="rId6"/>
    <pivotCache cacheId="4524" r:id="rId7"/>
    <pivotCache cacheId="4526" r:id="rId8"/>
    <pivotCache cacheId="4528" r:id="rId9"/>
    <pivotCache cacheId="4530" r:id="rId10"/>
    <pivotCache cacheId="4532" r:id="rId11"/>
    <pivotCache cacheId="4534" r:id="rId12"/>
    <pivotCache cacheId="4536" r:id="rId13"/>
    <pivotCache cacheId="4538" r:id="rId14"/>
    <pivotCache cacheId="4540" r:id="rId15"/>
    <pivotCache cacheId="4542" r:id="rId16"/>
    <pivotCache cacheId="4544" r:id="rId17"/>
    <pivotCache cacheId="4546" r:id="rId18"/>
    <pivotCache cacheId="4548" r:id="rId19"/>
    <pivotCache cacheId="4550" r:id="rId20"/>
    <pivotCache cacheId="4552" r:id="rId21"/>
    <pivotCache cacheId="4554" r:id="rId22"/>
    <pivotCache cacheId="4556" r:id="rId23"/>
    <pivotCache cacheId="4558" r:id="rId24"/>
    <pivotCache cacheId="4561" r:id="rId25"/>
    <pivotCache cacheId="4575" r:id="rId26"/>
  </pivotCaches>
  <extLst>
    <ext xmlns:x14="http://schemas.microsoft.com/office/spreadsheetml/2009/9/main" uri="{876F7934-8845-4945-9796-88D515C7AA90}">
      <x14:pivotCaches>
        <pivotCache cacheId="187"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SALES_e2cb6e9d-c504-407f-9ce0-2f6edaef1c50" name="All-SALES" connection="Query - All-SALES"/>
          <x15:modelTable id="Target_67b06191-cd72-42e0-86ab-cc9620887be2" name="Target" connection="Query - Target"/>
          <x15:modelTable id="Customers_a2f962e1-f149-4ac1-a00e-bcf6ee96a815" name="Customers" connection="Query - Customers"/>
          <x15:modelTable id="Sapesperson_1f10be21-10df-4cdc-87dc-b5431c7bf1be" name="Sapesperson" connection="Query - Sapesperson"/>
          <x15:modelTable id="Region_c5d65f16-b9d8-4da1-911c-6227c692a44b" name="Region" connection="Query - Region"/>
          <x15:modelTable id="Products_26036c17-0dd7-4a3c-835e-10a2ea8c5866" name="Products" connection="Query - Products"/>
          <x15:modelTable id="Calendar" name="Calendar" connection="Connection"/>
        </x15:modelTables>
        <x15:modelRelationships>
          <x15:modelRelationship fromTable="All-SALES" fromColumn="Salespersoneid" toTable="Sapesperson" toColumn="Salespersoneid"/>
          <x15:modelRelationship fromTable="All-SALES" fromColumn="Customerid" toTable="Customers" toColumn="Customerid"/>
          <x15:modelRelationship fromTable="All-SALES" fromColumn="ProductId" toTable="Products" toColumn="Product_Id"/>
          <x15:modelRelationship fromTable="All-SALES" fromColumn="Order_date" toTable="Calendar" toColumn="Date"/>
          <x15:modelRelationship fromTable="All-SALES" fromColumn="Regionid" toTable="Region" toColumn="RegionID"/>
          <x15:modelRelationship fromTable="Target" fromColumn="Month" toTable="Calendar" toColumn="Date"/>
          <x15:modelRelationship fromTable="Target" fromColumn="Salespersoneid" toTable="Sapesperson" toColumn="Salespersoneid"/>
        </x15:modelRelationships>
      </x15:dataModel>
    </ext>
  </extLst>
</workbook>
</file>

<file path=xl/calcChain.xml><?xml version="1.0" encoding="utf-8"?>
<calcChain xmlns="http://schemas.openxmlformats.org/spreadsheetml/2006/main">
  <c r="AT14" i="3" l="1"/>
  <c r="AT13" i="3"/>
  <c r="AT8" i="3"/>
  <c r="AT7" i="3"/>
  <c r="AP39" i="3"/>
  <c r="AQ39" i="3" s="1"/>
  <c r="AP40" i="3"/>
  <c r="AQ40" i="3" s="1"/>
  <c r="AP41" i="3"/>
  <c r="AQ41" i="3" s="1"/>
  <c r="AP42" i="3"/>
  <c r="AQ42" i="3" s="1"/>
  <c r="AP27" i="3"/>
  <c r="AP28" i="3"/>
  <c r="AP29" i="3"/>
  <c r="AP30" i="3"/>
  <c r="AQ30" i="3" s="1"/>
  <c r="AP31" i="3"/>
  <c r="AQ31" i="3" s="1"/>
  <c r="AP32" i="3"/>
  <c r="AQ32" i="3" s="1"/>
  <c r="AP33" i="3"/>
  <c r="AQ33" i="3" s="1"/>
  <c r="AP34" i="3"/>
  <c r="AQ34" i="3" s="1"/>
  <c r="AP35" i="3"/>
  <c r="AQ35" i="3" s="1"/>
  <c r="AP36" i="3"/>
  <c r="AQ36" i="3" s="1"/>
  <c r="AP37" i="3"/>
  <c r="AQ37" i="3" s="1"/>
  <c r="AP38" i="3"/>
  <c r="AQ38" i="3" s="1"/>
  <c r="AP26" i="3"/>
  <c r="AQ26" i="3" s="1"/>
  <c r="AN19" i="3"/>
  <c r="AN20" i="3"/>
  <c r="AN21" i="3"/>
  <c r="AN22" i="3"/>
  <c r="AN23" i="3"/>
  <c r="AN24" i="3"/>
  <c r="AN25" i="3"/>
  <c r="AN26" i="3"/>
  <c r="AN27" i="3"/>
  <c r="AN28" i="3"/>
  <c r="AM20" i="3"/>
  <c r="AM21" i="3"/>
  <c r="AM22" i="3"/>
  <c r="AM23" i="3"/>
  <c r="AM24" i="3"/>
  <c r="AM25" i="3"/>
  <c r="AM26" i="3"/>
  <c r="AM27" i="3"/>
  <c r="AM28" i="3"/>
  <c r="AM19" i="3"/>
  <c r="AK21" i="3"/>
  <c r="AJ21" i="3"/>
  <c r="AK20" i="3"/>
  <c r="AJ20" i="3"/>
  <c r="AK19" i="3"/>
  <c r="AJ19" i="3"/>
  <c r="D19" i="3"/>
  <c r="D20" i="3" s="1"/>
  <c r="AK18" i="3"/>
  <c r="AJ18" i="3"/>
  <c r="AK17" i="3"/>
  <c r="AJ17" i="3"/>
  <c r="AK16" i="3"/>
  <c r="AJ16" i="3"/>
  <c r="AK15" i="3"/>
  <c r="AJ15" i="3"/>
  <c r="H15" i="3"/>
  <c r="H14" i="3"/>
  <c r="Z9" i="3"/>
  <c r="X9" i="3"/>
  <c r="V9" i="3"/>
  <c r="H9" i="3"/>
  <c r="F9" i="3"/>
  <c r="D9" i="3"/>
  <c r="B9" i="3"/>
  <c r="B12" i="3" s="1"/>
  <c r="AQ23" i="3" l="1"/>
  <c r="AQ24" i="3"/>
  <c r="H17" i="3"/>
  <c r="H19" i="3" s="1"/>
  <c r="AQ29" i="3"/>
  <c r="AQ28" i="3"/>
  <c r="AQ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1586A6-6283-4916-BEC8-518ECB051B68}" name="Connection" type="104" refreshedVersion="0" background="1">
    <extLst>
      <ext xmlns:x15="http://schemas.microsoft.com/office/spreadsheetml/2010/11/main" uri="{DE250136-89BD-433C-8126-D09CA5730AF9}">
        <x15:connection id="Calendar"/>
      </ext>
    </extLst>
  </connection>
  <connection id="2" xr16:uid="{7BEB589B-239B-49AC-AD0F-79B09072A17E}" name="Query - All-SALES" description="Connection to the 'All-SALES' query in the workbook." type="100" refreshedVersion="8" minRefreshableVersion="5">
    <extLst>
      <ext xmlns:x15="http://schemas.microsoft.com/office/spreadsheetml/2010/11/main" uri="{DE250136-89BD-433C-8126-D09CA5730AF9}">
        <x15:connection id="e76b062a-33fa-4971-87e9-a2f5e9516ee8"/>
      </ext>
    </extLst>
  </connection>
  <connection id="3" xr16:uid="{30244365-A937-42F4-B470-CC68F2B59380}" name="Query - Customers" description="Connection to the 'Customers' query in the workbook." type="100" refreshedVersion="8" minRefreshableVersion="5">
    <extLst>
      <ext xmlns:x15="http://schemas.microsoft.com/office/spreadsheetml/2010/11/main" uri="{DE250136-89BD-433C-8126-D09CA5730AF9}">
        <x15:connection id="0858b783-b11e-4dbc-9d2e-806bfe6674d5"/>
      </ext>
    </extLst>
  </connection>
  <connection id="4" xr16:uid="{744BB908-303C-4109-BABC-241818EF753F}" name="Query - Products" description="Connection to the 'Products' query in the workbook." type="100" refreshedVersion="8" minRefreshableVersion="5">
    <extLst>
      <ext xmlns:x15="http://schemas.microsoft.com/office/spreadsheetml/2010/11/main" uri="{DE250136-89BD-433C-8126-D09CA5730AF9}">
        <x15:connection id="6ee5c58b-6934-4ba7-9bbc-ad784d5326aa"/>
      </ext>
    </extLst>
  </connection>
  <connection id="5" xr16:uid="{3224F918-3B79-466D-B307-BE79C4CE2DB0}" name="Query - Region" description="Connection to the 'Region' query in the workbook." type="100" refreshedVersion="8" minRefreshableVersion="5">
    <extLst>
      <ext xmlns:x15="http://schemas.microsoft.com/office/spreadsheetml/2010/11/main" uri="{DE250136-89BD-433C-8126-D09CA5730AF9}">
        <x15:connection id="4b752fbf-d16d-4e06-9862-e71f2044a9e7"/>
      </ext>
    </extLst>
  </connection>
  <connection id="6" xr16:uid="{BBED5C9E-B804-4760-95E2-AF91A642133A}" keepAlive="1" name="Query - Sales_2021" description="Connection to the 'Sales_2021' query in the workbook." type="5" refreshedVersion="8" background="1" saveData="1">
    <dbPr connection="Provider=Microsoft.Mashup.OleDb.1;Data Source=$Workbook$;Location=Sales_2021;Extended Properties=&quot;&quot;" command="SELECT * FROM [Sales_2021]"/>
  </connection>
  <connection id="7" xr16:uid="{B9A4FCAC-E277-4CE9-8EDB-E26C64588DEC}" keepAlive="1" name="Query - Sales_2022" description="Connection to the 'Sales_2022' query in the workbook." type="5" refreshedVersion="8" background="1" saveData="1">
    <dbPr connection="Provider=Microsoft.Mashup.OleDb.1;Data Source=$Workbook$;Location=Sales_2022;Extended Properties=&quot;&quot;" command="SELECT * FROM [Sales_2022]"/>
  </connection>
  <connection id="8" xr16:uid="{DCD355E9-BAF8-4EA2-8AD9-A536334A3633}" keepAlive="1" name="Query - Sales_2023" description="Connection to the 'Sales_2023' query in the workbook." type="5" refreshedVersion="8" background="1" saveData="1">
    <dbPr connection="Provider=Microsoft.Mashup.OleDb.1;Data Source=$Workbook$;Location=Sales_2023;Extended Properties=&quot;&quot;" command="SELECT * FROM [Sales_2023]"/>
  </connection>
  <connection id="9" xr16:uid="{22940EB2-3054-43CA-BF11-8FA5025A0FB9}" keepAlive="1" name="Query - Sales_2024" description="Connection to the 'Sales_2024' query in the workbook." type="5" refreshedVersion="8" background="1" saveData="1">
    <dbPr connection="Provider=Microsoft.Mashup.OleDb.1;Data Source=$Workbook$;Location=Sales_2024;Extended Properties=&quot;&quot;" command="SELECT * FROM [Sales_2024]"/>
  </connection>
  <connection id="10" xr16:uid="{A37F980D-761B-46CA-ABF6-B1AAAE6C9283}" name="Query - Sapesperson" description="Connection to the 'Sapesperson' query in the workbook." type="100" refreshedVersion="8" minRefreshableVersion="5">
    <extLst>
      <ext xmlns:x15="http://schemas.microsoft.com/office/spreadsheetml/2010/11/main" uri="{DE250136-89BD-433C-8126-D09CA5730AF9}">
        <x15:connection id="b3b417da-6104-424d-a906-ae8d85a4582a"/>
      </ext>
    </extLst>
  </connection>
  <connection id="11" xr16:uid="{1904CA75-6241-491B-A695-A7AD4A28D537}" name="Query - Target" description="Connection to the 'Target' query in the workbook." type="100" refreshedVersion="8" minRefreshableVersion="5">
    <extLst>
      <ext xmlns:x15="http://schemas.microsoft.com/office/spreadsheetml/2010/11/main" uri="{DE250136-89BD-433C-8126-D09CA5730AF9}">
        <x15:connection id="58e4fa0b-9764-4a09-9c7f-bdd4dd93884d"/>
      </ext>
    </extLst>
  </connection>
  <connection id="12" xr16:uid="{33CCEF71-BDFC-45A7-8515-611FFCBC455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<sst xmlns="http://schemas.openxmlformats.org/spreadsheetml/2006/main" count="138" uniqueCount="102">
  <si>
    <t>Total Sales</t>
  </si>
  <si>
    <t>All Sales</t>
  </si>
  <si>
    <t>ALL Profit</t>
  </si>
  <si>
    <t>All Target</t>
  </si>
  <si>
    <t>Total Profit</t>
  </si>
  <si>
    <t>Total Target</t>
  </si>
  <si>
    <t>Num Of Orders</t>
  </si>
  <si>
    <t>Num Of Sales Person</t>
  </si>
  <si>
    <t>Num Of Customers</t>
  </si>
  <si>
    <t>Countries</t>
  </si>
  <si>
    <t>Num Of Stores</t>
  </si>
  <si>
    <t>States</t>
  </si>
  <si>
    <t>Num Of Category</t>
  </si>
  <si>
    <t>Achievmeent</t>
  </si>
  <si>
    <t>Row Labels</t>
  </si>
  <si>
    <t>Grand Total</t>
  </si>
  <si>
    <t>Sum of Total Profit</t>
  </si>
  <si>
    <t>Total YTD</t>
  </si>
  <si>
    <t>YearGrowth</t>
  </si>
  <si>
    <t>total orders</t>
  </si>
  <si>
    <t>num of sallers</t>
  </si>
  <si>
    <t>num of customers</t>
  </si>
  <si>
    <t>total counries</t>
  </si>
  <si>
    <t>num of stores</t>
  </si>
  <si>
    <t>num of states</t>
  </si>
  <si>
    <t>num category</t>
  </si>
  <si>
    <t>years profit vs sales</t>
  </si>
  <si>
    <t>profit margin</t>
  </si>
  <si>
    <t xml:space="preserve"> Achievement</t>
  </si>
  <si>
    <t>Total Growth</t>
  </si>
  <si>
    <t>YTD Growth</t>
  </si>
  <si>
    <t>France</t>
  </si>
  <si>
    <t>Japan</t>
  </si>
  <si>
    <t>US</t>
  </si>
  <si>
    <t>Egypt</t>
  </si>
  <si>
    <t>UK</t>
  </si>
  <si>
    <t>Saudi Arabia</t>
  </si>
  <si>
    <t>YEAR</t>
  </si>
  <si>
    <t>January</t>
  </si>
  <si>
    <t>February</t>
  </si>
  <si>
    <t>March</t>
  </si>
  <si>
    <t>April</t>
  </si>
  <si>
    <t>May</t>
  </si>
  <si>
    <t>June</t>
  </si>
  <si>
    <t>July</t>
  </si>
  <si>
    <t>August</t>
  </si>
  <si>
    <t>September</t>
  </si>
  <si>
    <t>October</t>
  </si>
  <si>
    <t>November</t>
  </si>
  <si>
    <t>December</t>
  </si>
  <si>
    <t>ActuaL VS Target</t>
  </si>
  <si>
    <t>Sales Over Time</t>
  </si>
  <si>
    <t>Baby Carrier</t>
  </si>
  <si>
    <t>Compact Air Fryer</t>
  </si>
  <si>
    <t>Ergonomic Office Chair</t>
  </si>
  <si>
    <t>Home Espresso Machine</t>
  </si>
  <si>
    <t>Noise Isolating Earplugs</t>
  </si>
  <si>
    <t>Organic Shampoo Bar</t>
  </si>
  <si>
    <t>Smart Home Hub</t>
  </si>
  <si>
    <t>Smart Scale</t>
  </si>
  <si>
    <t>UV Phone Sanitizer</t>
  </si>
  <si>
    <t>UV Sanitizer Box</t>
  </si>
  <si>
    <t>Electronics</t>
  </si>
  <si>
    <t>Sports &amp; Outdoors</t>
  </si>
  <si>
    <t>Office Supplies</t>
  </si>
  <si>
    <t>Office Furniture</t>
  </si>
  <si>
    <t>Home Appliances</t>
  </si>
  <si>
    <t>Personal Care</t>
  </si>
  <si>
    <t>Beauty</t>
  </si>
  <si>
    <t>Home &amp; Kitchen</t>
  </si>
  <si>
    <t>Baby Products</t>
  </si>
  <si>
    <t>Health &amp; Wellness</t>
  </si>
  <si>
    <t>Automotive</t>
  </si>
  <si>
    <t>Pet Supplies</t>
  </si>
  <si>
    <t>Home Improvement</t>
  </si>
  <si>
    <t>Arts &amp; Crafts</t>
  </si>
  <si>
    <t>Fashion</t>
  </si>
  <si>
    <t>Luggage &amp; Travel</t>
  </si>
  <si>
    <t>Clothing</t>
  </si>
  <si>
    <t>Top 10 Products</t>
  </si>
  <si>
    <t>TOP 10 PRODUCTS</t>
  </si>
  <si>
    <t>SALES BY CATEGORY</t>
  </si>
  <si>
    <t>Category</t>
  </si>
  <si>
    <t>SALES</t>
  </si>
  <si>
    <t>Top Category</t>
  </si>
  <si>
    <t>Bottom Category</t>
  </si>
  <si>
    <t>Sales By Region</t>
  </si>
  <si>
    <t>Convenience Store</t>
  </si>
  <si>
    <t>Supermarket</t>
  </si>
  <si>
    <t>Retail</t>
  </si>
  <si>
    <t>Wholesale</t>
  </si>
  <si>
    <t>Female</t>
  </si>
  <si>
    <t>Male</t>
  </si>
  <si>
    <t>Owned</t>
  </si>
  <si>
    <t>Rented</t>
  </si>
  <si>
    <t>female</t>
  </si>
  <si>
    <t>owned</t>
  </si>
  <si>
    <t>rented</t>
  </si>
  <si>
    <t>Sales By Customer Type</t>
  </si>
  <si>
    <t>By Home-ownership</t>
  </si>
  <si>
    <t xml:space="preserve"> By Gender</t>
  </si>
  <si>
    <t>Sales By Store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</si>
</sst>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lt;999950]0.0,&quot;K&quot;;[&lt;999950000]0.0,,&quot;M&quot;;0.0&quot;B&quot;"/>
    <numFmt numFmtId="166" formatCode="0.0%"/>
    <numFmt numFmtId="167" formatCode="_-* #,##0.0_-;\-* #,##0.0_-;_-* &quot;-&quot;??_-;_-@_-"/>
    <numFmt numFmtId="168" formatCode="0.0"/>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49AA91"/>
        <bgColor indexed="64"/>
      </patternFill>
    </fill>
    <fill>
      <patternFill patternType="solid">
        <fgColor theme="0"/>
        <bgColor indexed="64"/>
      </patternFill>
    </fill>
    <fill>
      <patternFill patternType="solid">
        <fgColor rgb="FF9FE1D8"/>
        <bgColor indexed="64"/>
      </patternFill>
    </fill>
    <fill>
      <patternFill patternType="solid">
        <fgColor rgb="FF73C3AE"/>
        <bgColor indexed="64"/>
      </patternFill>
    </fill>
    <fill>
      <patternFill patternType="solid">
        <fgColor rgb="FF157572"/>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0" fillId="0" borderId="1" xfId="0" applyBorder="1"/>
    <xf numFmtId="0" fontId="0" fillId="2" borderId="2" xfId="0" applyFill="1" applyBorder="1" applyAlignment="1">
      <alignment horizontal="center" vertical="center"/>
    </xf>
    <xf numFmtId="0" fontId="0" fillId="0" borderId="0" xfId="0" applyAlignment="1">
      <alignment vertical="center"/>
    </xf>
    <xf numFmtId="164" fontId="0" fillId="0" borderId="0" xfId="0" applyNumberFormat="1" applyAlignment="1">
      <alignment vertical="center"/>
    </xf>
    <xf numFmtId="0" fontId="0" fillId="0" borderId="0" xfId="0" pivotButton="1" applyAlignment="1">
      <alignment vertical="center"/>
    </xf>
    <xf numFmtId="9" fontId="0" fillId="0" borderId="0" xfId="0" applyNumberFormat="1" applyAlignment="1">
      <alignment vertical="center"/>
    </xf>
    <xf numFmtId="0" fontId="0" fillId="2" borderId="0" xfId="0" applyFill="1" applyAlignment="1">
      <alignment horizontal="center" vertical="center"/>
    </xf>
    <xf numFmtId="0" fontId="0" fillId="0" borderId="0" xfId="0" applyAlignment="1">
      <alignment horizontal="left" vertical="center"/>
    </xf>
    <xf numFmtId="165" fontId="0" fillId="0" borderId="0" xfId="0" applyNumberFormat="1" applyAlignment="1">
      <alignment vertical="center"/>
    </xf>
    <xf numFmtId="0" fontId="0" fillId="0" borderId="1" xfId="0" applyBorder="1" applyAlignment="1">
      <alignment vertical="center"/>
    </xf>
    <xf numFmtId="165" fontId="0" fillId="0" borderId="1" xfId="0" applyNumberFormat="1" applyBorder="1" applyAlignment="1">
      <alignment vertical="center"/>
    </xf>
    <xf numFmtId="164" fontId="0" fillId="0" borderId="1" xfId="0" applyNumberFormat="1" applyBorder="1" applyAlignment="1">
      <alignment vertical="center"/>
    </xf>
    <xf numFmtId="0" fontId="0" fillId="2" borderId="1" xfId="0" applyFill="1" applyBorder="1" applyAlignment="1">
      <alignment horizontal="center" vertical="center"/>
    </xf>
    <xf numFmtId="9" fontId="0" fillId="0" borderId="1" xfId="0" applyNumberFormat="1" applyBorder="1" applyAlignment="1">
      <alignment vertical="center"/>
    </xf>
    <xf numFmtId="165" fontId="0" fillId="0" borderId="0" xfId="0" applyNumberFormat="1"/>
    <xf numFmtId="10" fontId="0" fillId="0" borderId="0" xfId="0" applyNumberFormat="1" applyAlignment="1">
      <alignment vertical="center"/>
    </xf>
    <xf numFmtId="165" fontId="0" fillId="0" borderId="1" xfId="0" applyNumberFormat="1" applyBorder="1"/>
    <xf numFmtId="10" fontId="0" fillId="0" borderId="1" xfId="0" applyNumberFormat="1" applyBorder="1" applyAlignment="1">
      <alignment vertical="center"/>
    </xf>
    <xf numFmtId="167" fontId="0" fillId="0" borderId="0" xfId="1" applyNumberFormat="1" applyFont="1"/>
    <xf numFmtId="39" fontId="0" fillId="0" borderId="0" xfId="0" applyNumberFormat="1"/>
    <xf numFmtId="0" fontId="0" fillId="3" borderId="0" xfId="0" applyFill="1" applyAlignment="1">
      <alignment horizontal="center" vertical="center"/>
    </xf>
    <xf numFmtId="164" fontId="0" fillId="4" borderId="0" xfId="1" applyNumberFormat="1" applyFont="1" applyFill="1" applyAlignment="1">
      <alignment horizontal="center" vertical="center"/>
    </xf>
    <xf numFmtId="165" fontId="0" fillId="5" borderId="0" xfId="0" applyNumberFormat="1" applyFill="1"/>
    <xf numFmtId="0" fontId="0" fillId="5" borderId="0" xfId="0" applyFill="1" applyAlignment="1">
      <alignment vertical="center"/>
    </xf>
    <xf numFmtId="164" fontId="0" fillId="6" borderId="0" xfId="0" applyNumberFormat="1" applyFill="1" applyAlignment="1">
      <alignment vertical="center"/>
    </xf>
    <xf numFmtId="166" fontId="0" fillId="5" borderId="0" xfId="0" applyNumberFormat="1" applyFill="1"/>
    <xf numFmtId="168" fontId="0" fillId="5" borderId="0" xfId="0" applyNumberFormat="1" applyFill="1"/>
    <xf numFmtId="0" fontId="0" fillId="7" borderId="0" xfId="0" applyFill="1" applyAlignment="1">
      <alignment horizontal="center" vertical="center"/>
    </xf>
    <xf numFmtId="165" fontId="0" fillId="7" borderId="0" xfId="0" applyNumberFormat="1" applyFill="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left" vertical="center" indent="1"/>
    </xf>
    <xf numFmtId="0" fontId="0" fillId="8" borderId="0" xfId="0" applyFill="1" applyAlignment="1">
      <alignment horizontal="center" vertical="center"/>
    </xf>
    <xf numFmtId="165" fontId="0" fillId="8" borderId="0" xfId="0" applyNumberFormat="1" applyFill="1" applyAlignment="1">
      <alignment horizontal="center" vertical="center"/>
    </xf>
    <xf numFmtId="0" fontId="2" fillId="9" borderId="0" xfId="0" applyFont="1" applyFill="1" applyAlignment="1">
      <alignment horizontal="center" vertical="center"/>
    </xf>
    <xf numFmtId="0" fontId="2" fillId="9" borderId="2" xfId="0" applyFont="1" applyFill="1" applyBorder="1" applyAlignment="1">
      <alignment horizontal="center" vertical="center"/>
    </xf>
    <xf numFmtId="0" fontId="0" fillId="0" borderId="0" xfId="0" applyBorder="1" applyAlignment="1">
      <alignment vertical="center"/>
    </xf>
    <xf numFmtId="0" fontId="0" fillId="4" borderId="0" xfId="0" applyFill="1" applyAlignment="1">
      <alignment horizontal="center" vertical="center"/>
    </xf>
    <xf numFmtId="0" fontId="0" fillId="4" borderId="0" xfId="0" applyFill="1" applyAlignment="1">
      <alignment horizontal="left" vertical="center"/>
    </xf>
    <xf numFmtId="9" fontId="0" fillId="4" borderId="0" xfId="2" applyFont="1" applyFill="1"/>
    <xf numFmtId="0" fontId="0" fillId="4" borderId="0" xfId="0" applyFill="1"/>
    <xf numFmtId="165" fontId="0" fillId="0" borderId="0" xfId="0" applyNumberFormat="1" applyBorder="1" applyAlignment="1">
      <alignment vertical="center"/>
    </xf>
    <xf numFmtId="164" fontId="0" fillId="0" borderId="0" xfId="0" applyNumberFormat="1" applyBorder="1" applyAlignment="1">
      <alignment vertical="center"/>
    </xf>
  </cellXfs>
  <cellStyles count="3">
    <cellStyle name="Comma" xfId="1" builtinId="3"/>
    <cellStyle name="Normal" xfId="0" builtinId="0"/>
    <cellStyle name="Percent" xfId="2" builtinId="5"/>
  </cellStyles>
  <dxfs count="2781">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font>
        <b/>
        <color theme="1"/>
      </font>
      <fill>
        <patternFill patternType="none">
          <bgColor auto="1"/>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4" formatCode="0.00%"/>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border>
        <right/>
      </border>
    </dxf>
    <dxf>
      <border>
        <right/>
      </border>
    </dxf>
    <dxf>
      <border>
        <right style="thin">
          <color indexed="64"/>
        </right>
      </border>
    </dxf>
    <dxf>
      <border>
        <right style="thin">
          <color indexed="64"/>
        </right>
      </border>
    </dxf>
    <dxf>
      <numFmt numFmtId="164" formatCode="_-* #,##0_-;\-* #,##0_-;_-* &quot;-&quot;??_-;_-@_-"/>
    </dxf>
    <dxf>
      <alignment vertical="center"/>
    </dxf>
    <dxf>
      <alignment vertical="center"/>
    </dxf>
    <dxf>
      <alignment vertical="center"/>
    </dxf>
    <dxf>
      <numFmt numFmtId="13" formatCode="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5" formatCode="[&lt;999950]0.0,&quot;K&quot;;[&lt;999950000]0.0,,&quot;M&quot;;0.0&quot;B&quot;"/>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alignment vertical="center"/>
    </dxf>
    <dxf>
      <numFmt numFmtId="165" formatCode="[&lt;999950]0.0,&quot;K&quot;;[&lt;999950000]0.0,,&quot;M&quot;;0.0&quot;B&quot;"/>
    </dxf>
    <dxf>
      <alignment horizontal="general" vertical="center" textRotation="0" wrapText="0" indent="0" justifyLastLine="0" shrinkToFit="0" readingOrder="0"/>
    </dxf>
    <dxf>
      <numFmt numFmtId="165" formatCode="[&lt;999950]0.0,&quot;K&quot;;[&lt;999950000]0.0,,&quot;M&quot;;0.0&quot;B&quot;"/>
      <alignment horizontal="general" vertical="center" textRotation="0" wrapText="0" indent="0" justifyLastLine="0" shrinkToFit="0" readingOrder="0"/>
    </dxf>
    <dxf>
      <alignment horizontal="general" vertical="center" textRotation="0" wrapText="0" indent="0" justifyLastLine="0" shrinkToFit="0" readingOrder="0"/>
    </dxf>
    <dxf>
      <border outline="0">
        <left style="thin">
          <color indexed="64"/>
        </left>
      </border>
    </dxf>
  </dxfs>
  <tableStyles count="1" defaultTableStyle="TableStyleMedium2" defaultPivotStyle="PivotStyleLight16">
    <tableStyle name="SlicerStyleDark6 2" pivot="0" table="0" count="10" xr9:uid="{9E37CB27-36DA-4AC4-A5ED-E91E0E6E708B}">
      <tableStyleElement type="wholeTable" dxfId="681"/>
      <tableStyleElement type="headerRow" dxfId="680"/>
    </tableStyle>
  </tableStyles>
  <colors>
    <mruColors>
      <color rgb="FF068275"/>
      <color rgb="FF249987"/>
      <color rgb="FF73C3AE"/>
      <color rgb="FF49AA91"/>
      <color rgb="FF9FE1D8"/>
      <color rgb="FF3FA48E"/>
      <color rgb="FF00B050"/>
      <color rgb="FF006966"/>
      <color rgb="FF157572"/>
      <color rgb="FF297F7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1"/>
            <name val="Segoe UI Black"/>
            <family val="2"/>
            <scheme val="none"/>
          </font>
          <fill>
            <patternFill>
              <fgColor rgb="FF249987"/>
              <bgColor rgb="FF73C3A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name val="Segoe UI Black"/>
            <family val="2"/>
            <scheme val="none"/>
          </font>
          <fill>
            <patternFill patternType="solid">
              <fgColor rgb="FF3FA48E"/>
              <bgColor rgb="FF06827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name val="Segoe UI Black"/>
            <family val="2"/>
            <scheme val="none"/>
          </font>
          <fill>
            <patternFill>
              <fgColor rgb="FF249987"/>
              <bgColor rgb="FF73C3A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3FA48E"/>
              <bgColor rgb="FF06827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name val="Segoe UI Black"/>
            <family val="2"/>
            <scheme val="none"/>
          </font>
          <fill>
            <patternFill>
              <fgColor rgb="FF249987"/>
              <bgColor rgb="FF73C3A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3FA48E"/>
              <bgColor rgb="FF06827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1"/>
            <name val="Segoe UI Black"/>
            <family val="2"/>
            <scheme val="none"/>
          </font>
          <fill>
            <patternFill>
              <fgColor rgb="FF249987"/>
              <bgColor rgb="FF73C3A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3FA48E"/>
              <bgColor rgb="FF06827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1"/>
            <name val="Segoe UI Black"/>
            <family val="2"/>
            <scheme val="none"/>
          </font>
          <fill>
            <patternFill>
              <fgColor rgb="FF249987"/>
              <bgColor rgb="FF73C3A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3FA48E"/>
              <bgColor rgb="FF00B05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84" Type="http://schemas.openxmlformats.org/officeDocument/2006/relationships/customXml" Target="../customXml/item47.xml"/><Relationship Id="rId89" Type="http://schemas.openxmlformats.org/officeDocument/2006/relationships/customXml" Target="../customXml/item52.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32" Type="http://schemas.openxmlformats.org/officeDocument/2006/relationships/theme" Target="theme/theme1.xml"/><Relationship Id="rId37" Type="http://schemas.openxmlformats.org/officeDocument/2006/relationships/calcChain" Target="calcChain.xml"/><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pivotCacheDefinition" Target="pivotCache/pivotCacheDefinition2.xml"/><Relationship Id="rId90" Type="http://schemas.openxmlformats.org/officeDocument/2006/relationships/customXml" Target="../customXml/item53.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43" Type="http://schemas.openxmlformats.org/officeDocument/2006/relationships/customXml" Target="../customXml/item6.xml"/><Relationship Id="rId48" Type="http://schemas.openxmlformats.org/officeDocument/2006/relationships/customXml" Target="../customXml/item11.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85" Type="http://schemas.openxmlformats.org/officeDocument/2006/relationships/customXml" Target="../customXml/item48.xml"/><Relationship Id="rId93"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7.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83" Type="http://schemas.openxmlformats.org/officeDocument/2006/relationships/customXml" Target="../customXml/item46.xml"/><Relationship Id="rId88" Type="http://schemas.openxmlformats.org/officeDocument/2006/relationships/customXml" Target="../customXml/item51.xml"/><Relationship Id="rId91"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1.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7.xml"/><Relationship Id="rId31" Type="http://schemas.microsoft.com/office/2007/relationships/slicerCache" Target="slicerCaches/slicerCache4.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86" Type="http://schemas.openxmlformats.org/officeDocument/2006/relationships/customXml" Target="../customXml/item4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pivotCacheDefinition" Target="pivotCache/pivotCacheDefinition4.xml"/><Relationship Id="rId71" Type="http://schemas.openxmlformats.org/officeDocument/2006/relationships/customXml" Target="../customXml/item34.xml"/><Relationship Id="rId92" Type="http://schemas.openxmlformats.org/officeDocument/2006/relationships/customXml" Target="../customXml/item55.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21.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 Id="rId87" Type="http://schemas.openxmlformats.org/officeDocument/2006/relationships/customXml" Target="../customXml/item50.xml"/><Relationship Id="rId61" Type="http://schemas.openxmlformats.org/officeDocument/2006/relationships/customXml" Target="../customXml/item24.xml"/><Relationship Id="rId82" Type="http://schemas.openxmlformats.org/officeDocument/2006/relationships/customXml" Target="../customXml/item45.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30" Type="http://schemas.microsoft.com/office/2007/relationships/slicerCache" Target="slicerCaches/slicerCache3.xml"/><Relationship Id="rId35" Type="http://schemas.openxmlformats.org/officeDocument/2006/relationships/sharedStrings" Target="sharedStrings.xml"/><Relationship Id="rId56" Type="http://schemas.openxmlformats.org/officeDocument/2006/relationships/customXml" Target="../customXml/item19.xml"/><Relationship Id="rId77"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75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57572"/>
          </a:solidFill>
          <a:ln>
            <a:noFill/>
          </a:ln>
          <a:effectLst/>
        </c:spPr>
      </c:pivotFmt>
    </c:pivotFmts>
    <c:plotArea>
      <c:layout>
        <c:manualLayout>
          <c:layoutTarget val="inner"/>
          <c:xMode val="edge"/>
          <c:yMode val="edge"/>
          <c:x val="0.13437136472649575"/>
          <c:y val="0.1021379092993249"/>
          <c:w val="0.8656286352735042"/>
          <c:h val="0.60955622787409891"/>
        </c:manualLayout>
      </c:layout>
      <c:barChart>
        <c:barDir val="col"/>
        <c:grouping val="clustered"/>
        <c:varyColors val="0"/>
        <c:ser>
          <c:idx val="0"/>
          <c:order val="0"/>
          <c:tx>
            <c:strRef>
              <c:f>Pivot!$AC$3</c:f>
              <c:strCache>
                <c:ptCount val="1"/>
                <c:pt idx="0">
                  <c:v>All Sales</c:v>
                </c:pt>
              </c:strCache>
            </c:strRef>
          </c:tx>
          <c:spPr>
            <a:solidFill>
              <a:srgbClr val="157572"/>
            </a:solidFill>
            <a:ln>
              <a:noFill/>
            </a:ln>
            <a:effectLst/>
          </c:spPr>
          <c:invertIfNegative val="0"/>
          <c:cat>
            <c:strRef>
              <c:f>Pivot!$AB$4:$AB$16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Pivot!$AC$4:$AC$16</c:f>
              <c:numCache>
                <c:formatCode>[&lt;999950]0.0,"K";[&lt;999950000]0.0,,"M";0.0"B"</c:formatCode>
                <c:ptCount val="12"/>
                <c:pt idx="0">
                  <c:v>95132826.979999989</c:v>
                </c:pt>
                <c:pt idx="1">
                  <c:v>89700378.649999976</c:v>
                </c:pt>
                <c:pt idx="2">
                  <c:v>99237700.430000141</c:v>
                </c:pt>
                <c:pt idx="3">
                  <c:v>89849887.590000167</c:v>
                </c:pt>
                <c:pt idx="4">
                  <c:v>97593368.910000041</c:v>
                </c:pt>
                <c:pt idx="5">
                  <c:v>100262221.52999999</c:v>
                </c:pt>
                <c:pt idx="6">
                  <c:v>105107575.40999982</c:v>
                </c:pt>
                <c:pt idx="7">
                  <c:v>103040054.58999997</c:v>
                </c:pt>
                <c:pt idx="8">
                  <c:v>94093133.000000194</c:v>
                </c:pt>
                <c:pt idx="9">
                  <c:v>93791277.039999828</c:v>
                </c:pt>
                <c:pt idx="10">
                  <c:v>94250928.039999828</c:v>
                </c:pt>
                <c:pt idx="11">
                  <c:v>93441545.37000002</c:v>
                </c:pt>
              </c:numCache>
            </c:numRef>
          </c:val>
          <c:extLst>
            <c:ext xmlns:c16="http://schemas.microsoft.com/office/drawing/2014/chart" uri="{C3380CC4-5D6E-409C-BE32-E72D297353CC}">
              <c16:uniqueId val="{00000000-F0A5-438F-B611-F72C39805A23}"/>
            </c:ext>
          </c:extLst>
        </c:ser>
        <c:ser>
          <c:idx val="1"/>
          <c:order val="1"/>
          <c:tx>
            <c:strRef>
              <c:f>Pivot!$AD$3</c:f>
              <c:strCache>
                <c:ptCount val="1"/>
                <c:pt idx="0">
                  <c:v>All Target</c:v>
                </c:pt>
              </c:strCache>
            </c:strRef>
          </c:tx>
          <c:spPr>
            <a:solidFill>
              <a:schemeClr val="accent2"/>
            </a:solidFill>
            <a:ln>
              <a:noFill/>
            </a:ln>
            <a:effectLst/>
          </c:spPr>
          <c:invertIfNegative val="0"/>
          <c:cat>
            <c:strRef>
              <c:f>Pivot!$AB$4:$AB$16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Pivot!$AD$4:$AD$16</c:f>
              <c:numCache>
                <c:formatCode>[&lt;999950]0.0,"K";[&lt;999950000]0.0,,"M";0.0"B"</c:formatCode>
                <c:ptCount val="12"/>
                <c:pt idx="0">
                  <c:v>89306000</c:v>
                </c:pt>
                <c:pt idx="1">
                  <c:v>91459000</c:v>
                </c:pt>
                <c:pt idx="2">
                  <c:v>93509000</c:v>
                </c:pt>
                <c:pt idx="3">
                  <c:v>88957000</c:v>
                </c:pt>
                <c:pt idx="4">
                  <c:v>91666000</c:v>
                </c:pt>
                <c:pt idx="5">
                  <c:v>92966000</c:v>
                </c:pt>
                <c:pt idx="6">
                  <c:v>87606000</c:v>
                </c:pt>
                <c:pt idx="7">
                  <c:v>93194000</c:v>
                </c:pt>
                <c:pt idx="8">
                  <c:v>88353000</c:v>
                </c:pt>
                <c:pt idx="9">
                  <c:v>88787000</c:v>
                </c:pt>
                <c:pt idx="10">
                  <c:v>91144000</c:v>
                </c:pt>
                <c:pt idx="11">
                  <c:v>91153000</c:v>
                </c:pt>
              </c:numCache>
            </c:numRef>
          </c:val>
          <c:extLst>
            <c:ext xmlns:c16="http://schemas.microsoft.com/office/drawing/2014/chart" uri="{C3380CC4-5D6E-409C-BE32-E72D297353CC}">
              <c16:uniqueId val="{00000001-F0A5-438F-B611-F72C39805A23}"/>
            </c:ext>
          </c:extLst>
        </c:ser>
        <c:dLbls>
          <c:showLegendKey val="0"/>
          <c:showVal val="0"/>
          <c:showCatName val="0"/>
          <c:showSerName val="0"/>
          <c:showPercent val="0"/>
          <c:showBubbleSize val="0"/>
        </c:dLbls>
        <c:gapWidth val="219"/>
        <c:overlap val="-27"/>
        <c:axId val="1588796111"/>
        <c:axId val="1588796591"/>
      </c:barChart>
      <c:catAx>
        <c:axId val="15887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Black" panose="020B0A02040204020203" pitchFamily="34" charset="0"/>
                <a:ea typeface="Segoe UI Black" panose="020B0A02040204020203" pitchFamily="34" charset="0"/>
                <a:cs typeface="Arial" panose="020B0604020202020204" pitchFamily="34" charset="0"/>
              </a:defRPr>
            </a:pPr>
            <a:endParaRPr lang="en-US"/>
          </a:p>
        </c:txPr>
        <c:crossAx val="1588796591"/>
        <c:crosses val="autoZero"/>
        <c:auto val="1"/>
        <c:lblAlgn val="ctr"/>
        <c:lblOffset val="100"/>
        <c:noMultiLvlLbl val="0"/>
      </c:catAx>
      <c:valAx>
        <c:axId val="1588796591"/>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Segoe UI Black" panose="020B0A02040204020203" pitchFamily="34" charset="0"/>
                <a:ea typeface="Segoe UI Black" panose="020B0A02040204020203" pitchFamily="34" charset="0"/>
                <a:cs typeface="Arial" panose="020B0604020202020204" pitchFamily="34" charset="0"/>
              </a:defRPr>
            </a:pPr>
            <a:endParaRPr lang="en-US"/>
          </a:p>
        </c:txPr>
        <c:crossAx val="15887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(Recovered).xlsx]Pivot!PivotTable9</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75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59501231076767"/>
          <c:y val="8.7064676616915429E-2"/>
          <c:w val="0.84660519408758117"/>
          <c:h val="0.79490049751243785"/>
        </c:manualLayout>
      </c:layout>
      <c:barChart>
        <c:barDir val="col"/>
        <c:grouping val="clustered"/>
        <c:varyColors val="0"/>
        <c:ser>
          <c:idx val="0"/>
          <c:order val="0"/>
          <c:tx>
            <c:strRef>
              <c:f>Pivot!$AG$3</c:f>
              <c:strCache>
                <c:ptCount val="1"/>
                <c:pt idx="0">
                  <c:v>All Sales</c:v>
                </c:pt>
              </c:strCache>
            </c:strRef>
          </c:tx>
          <c:spPr>
            <a:solidFill>
              <a:srgbClr val="157572"/>
            </a:solidFill>
            <a:ln>
              <a:noFill/>
            </a:ln>
            <a:effectLst/>
          </c:spPr>
          <c:invertIfNegative val="0"/>
          <c:cat>
            <c:strRef>
              <c:f>Pivot!$AF$4:$AF$8</c:f>
              <c:strCache>
                <c:ptCount val="4"/>
                <c:pt idx="0">
                  <c:v>2021</c:v>
                </c:pt>
                <c:pt idx="1">
                  <c:v>2022</c:v>
                </c:pt>
                <c:pt idx="2">
                  <c:v>2023</c:v>
                </c:pt>
                <c:pt idx="3">
                  <c:v>2024</c:v>
                </c:pt>
              </c:strCache>
            </c:strRef>
          </c:cat>
          <c:val>
            <c:numRef>
              <c:f>Pivot!$AG$4:$AG$8</c:f>
              <c:numCache>
                <c:formatCode>[&lt;999950]0.0,"K";[&lt;999950000]0.0,,"M";0.0"B"</c:formatCode>
                <c:ptCount val="4"/>
                <c:pt idx="0">
                  <c:v>115256806.01999992</c:v>
                </c:pt>
                <c:pt idx="1">
                  <c:v>350914960.72999966</c:v>
                </c:pt>
                <c:pt idx="2">
                  <c:v>345006805.10000026</c:v>
                </c:pt>
                <c:pt idx="3">
                  <c:v>344322325.69000036</c:v>
                </c:pt>
              </c:numCache>
            </c:numRef>
          </c:val>
          <c:extLst>
            <c:ext xmlns:c16="http://schemas.microsoft.com/office/drawing/2014/chart" uri="{C3380CC4-5D6E-409C-BE32-E72D297353CC}">
              <c16:uniqueId val="{00000000-D07E-4D11-91B3-8F957FA57F94}"/>
            </c:ext>
          </c:extLst>
        </c:ser>
        <c:ser>
          <c:idx val="1"/>
          <c:order val="1"/>
          <c:tx>
            <c:strRef>
              <c:f>Pivot!$AH$3</c:f>
              <c:strCache>
                <c:ptCount val="1"/>
                <c:pt idx="0">
                  <c:v>ALL Profit</c:v>
                </c:pt>
              </c:strCache>
            </c:strRef>
          </c:tx>
          <c:spPr>
            <a:solidFill>
              <a:schemeClr val="accent2"/>
            </a:solidFill>
            <a:ln>
              <a:noFill/>
            </a:ln>
            <a:effectLst/>
          </c:spPr>
          <c:invertIfNegative val="0"/>
          <c:cat>
            <c:strRef>
              <c:f>Pivot!$AF$4:$AF$8</c:f>
              <c:strCache>
                <c:ptCount val="4"/>
                <c:pt idx="0">
                  <c:v>2021</c:v>
                </c:pt>
                <c:pt idx="1">
                  <c:v>2022</c:v>
                </c:pt>
                <c:pt idx="2">
                  <c:v>2023</c:v>
                </c:pt>
                <c:pt idx="3">
                  <c:v>2024</c:v>
                </c:pt>
              </c:strCache>
            </c:strRef>
          </c:cat>
          <c:val>
            <c:numRef>
              <c:f>Pivot!$AH$4:$AH$8</c:f>
              <c:numCache>
                <c:formatCode>[&lt;999950]0.0,"K";[&lt;999950000]0.0,,"M";0.0"B"</c:formatCode>
                <c:ptCount val="4"/>
                <c:pt idx="0">
                  <c:v>59800341.939999931</c:v>
                </c:pt>
                <c:pt idx="1">
                  <c:v>179135326.47999987</c:v>
                </c:pt>
                <c:pt idx="2">
                  <c:v>172479543.97000021</c:v>
                </c:pt>
                <c:pt idx="3">
                  <c:v>178350324.91000003</c:v>
                </c:pt>
              </c:numCache>
            </c:numRef>
          </c:val>
          <c:extLst>
            <c:ext xmlns:c16="http://schemas.microsoft.com/office/drawing/2014/chart" uri="{C3380CC4-5D6E-409C-BE32-E72D297353CC}">
              <c16:uniqueId val="{00000001-D07E-4D11-91B3-8F957FA57F94}"/>
            </c:ext>
          </c:extLst>
        </c:ser>
        <c:dLbls>
          <c:showLegendKey val="0"/>
          <c:showVal val="0"/>
          <c:showCatName val="0"/>
          <c:showSerName val="0"/>
          <c:showPercent val="0"/>
          <c:showBubbleSize val="0"/>
        </c:dLbls>
        <c:gapWidth val="219"/>
        <c:overlap val="-27"/>
        <c:axId val="975039663"/>
        <c:axId val="1682937567"/>
      </c:barChart>
      <c:catAx>
        <c:axId val="97503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2937567"/>
        <c:crosses val="autoZero"/>
        <c:auto val="1"/>
        <c:lblAlgn val="ctr"/>
        <c:lblOffset val="100"/>
        <c:noMultiLvlLbl val="0"/>
      </c:catAx>
      <c:valAx>
        <c:axId val="1682937567"/>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7503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6871991972925564E-2"/>
              <c:y val="-0.1599913019593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05555555555555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8.6111111111111166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546195359489351"/>
              <c:y val="-3.1007751937984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9464238136539627"/>
              <c:y val="-6.458676677043276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2.4063933153064355E-2"/>
              <c:y val="0.14278024476591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6871991972925564E-2"/>
              <c:y val="-0.1599913019593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05555555555555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4063933153064355E-2"/>
              <c:y val="0.14278024476591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9464238136539627"/>
              <c:y val="-6.458676677043276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546195359489351"/>
              <c:y val="-3.1007751937984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6111111111111166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3FA48E"/>
          </a:solidFill>
          <a:ln w="19050">
            <a:solidFill>
              <a:schemeClr val="lt1"/>
            </a:solidFill>
          </a:ln>
          <a:effectLst/>
        </c:spPr>
        <c:dLbl>
          <c:idx val="0"/>
          <c:layout>
            <c:manualLayout>
              <c:x val="2.6871991972925564E-2"/>
              <c:y val="-0.15999130195934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rgbClr val="157572"/>
          </a:solidFill>
          <a:ln w="19050">
            <a:solidFill>
              <a:schemeClr val="lt1"/>
            </a:solidFill>
          </a:ln>
          <a:effectLst/>
        </c:spPr>
        <c:dLbl>
          <c:idx val="0"/>
          <c:layout>
            <c:manualLayout>
              <c:x val="0.1305555555555555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9FE1D8"/>
          </a:solidFill>
          <a:ln w="19050">
            <a:solidFill>
              <a:schemeClr val="lt1"/>
            </a:solidFill>
          </a:ln>
          <a:effectLst/>
        </c:spPr>
        <c:dLbl>
          <c:idx val="0"/>
          <c:layout>
            <c:manualLayout>
              <c:x val="-2.4063933153064355E-2"/>
              <c:y val="0.142780244765915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rgbClr val="49AA91"/>
          </a:solidFill>
          <a:ln w="19050">
            <a:solidFill>
              <a:schemeClr val="lt1"/>
            </a:solidFill>
          </a:ln>
          <a:effectLst/>
        </c:spPr>
        <c:dLbl>
          <c:idx val="0"/>
          <c:layout>
            <c:manualLayout>
              <c:x val="-0.19464238136539627"/>
              <c:y val="-6.4586766770432765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rgbClr val="49AA91"/>
          </a:solidFill>
          <a:ln w="19050">
            <a:solidFill>
              <a:schemeClr val="lt1"/>
            </a:solidFill>
          </a:ln>
          <a:effectLst/>
        </c:spPr>
        <c:dLbl>
          <c:idx val="0"/>
          <c:layout>
            <c:manualLayout>
              <c:x val="-0.1546195359489351"/>
              <c:y val="-3.10077519379844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rgbClr val="297F73"/>
          </a:solidFill>
          <a:ln w="19050">
            <a:solidFill>
              <a:schemeClr val="lt1"/>
            </a:solidFill>
          </a:ln>
          <a:effectLst/>
        </c:spPr>
        <c:dLbl>
          <c:idx val="0"/>
          <c:layout>
            <c:manualLayout>
              <c:x val="-8.6111111111111166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Pivot!$AK$3</c:f>
              <c:strCache>
                <c:ptCount val="1"/>
                <c:pt idx="0">
                  <c:v>Total</c:v>
                </c:pt>
              </c:strCache>
            </c:strRef>
          </c:tx>
          <c:explosion val="13"/>
          <c:dPt>
            <c:idx val="0"/>
            <c:bubble3D val="0"/>
            <c:spPr>
              <a:solidFill>
                <a:srgbClr val="3FA48E"/>
              </a:solidFill>
              <a:ln w="19050">
                <a:solidFill>
                  <a:schemeClr val="lt1"/>
                </a:solidFill>
              </a:ln>
              <a:effectLst/>
            </c:spPr>
            <c:extLst>
              <c:ext xmlns:c16="http://schemas.microsoft.com/office/drawing/2014/chart" uri="{C3380CC4-5D6E-409C-BE32-E72D297353CC}">
                <c16:uniqueId val="{00000001-25E7-4E7B-9841-871E1EE21B88}"/>
              </c:ext>
            </c:extLst>
          </c:dPt>
          <c:dPt>
            <c:idx val="1"/>
            <c:bubble3D val="0"/>
            <c:spPr>
              <a:solidFill>
                <a:srgbClr val="157572"/>
              </a:solidFill>
              <a:ln w="19050">
                <a:solidFill>
                  <a:schemeClr val="lt1"/>
                </a:solidFill>
              </a:ln>
              <a:effectLst/>
            </c:spPr>
            <c:extLst>
              <c:ext xmlns:c16="http://schemas.microsoft.com/office/drawing/2014/chart" uri="{C3380CC4-5D6E-409C-BE32-E72D297353CC}">
                <c16:uniqueId val="{00000003-25E7-4E7B-9841-871E1EE21B88}"/>
              </c:ext>
            </c:extLst>
          </c:dPt>
          <c:dPt>
            <c:idx val="2"/>
            <c:bubble3D val="0"/>
            <c:spPr>
              <a:solidFill>
                <a:srgbClr val="9FE1D8"/>
              </a:solidFill>
              <a:ln w="19050">
                <a:solidFill>
                  <a:schemeClr val="lt1"/>
                </a:solidFill>
              </a:ln>
              <a:effectLst/>
            </c:spPr>
            <c:extLst>
              <c:ext xmlns:c16="http://schemas.microsoft.com/office/drawing/2014/chart" uri="{C3380CC4-5D6E-409C-BE32-E72D297353CC}">
                <c16:uniqueId val="{00000005-25E7-4E7B-9841-871E1EE21B88}"/>
              </c:ext>
            </c:extLst>
          </c:dPt>
          <c:dPt>
            <c:idx val="3"/>
            <c:bubble3D val="0"/>
            <c:spPr>
              <a:solidFill>
                <a:srgbClr val="49AA91"/>
              </a:solidFill>
              <a:ln w="19050">
                <a:solidFill>
                  <a:schemeClr val="lt1"/>
                </a:solidFill>
              </a:ln>
              <a:effectLst/>
            </c:spPr>
            <c:extLst>
              <c:ext xmlns:c16="http://schemas.microsoft.com/office/drawing/2014/chart" uri="{C3380CC4-5D6E-409C-BE32-E72D297353CC}">
                <c16:uniqueId val="{00000007-25E7-4E7B-9841-871E1EE21B88}"/>
              </c:ext>
            </c:extLst>
          </c:dPt>
          <c:dPt>
            <c:idx val="4"/>
            <c:bubble3D val="0"/>
            <c:spPr>
              <a:solidFill>
                <a:srgbClr val="49AA91"/>
              </a:solidFill>
              <a:ln w="19050">
                <a:solidFill>
                  <a:schemeClr val="lt1"/>
                </a:solidFill>
              </a:ln>
              <a:effectLst/>
            </c:spPr>
            <c:extLst>
              <c:ext xmlns:c16="http://schemas.microsoft.com/office/drawing/2014/chart" uri="{C3380CC4-5D6E-409C-BE32-E72D297353CC}">
                <c16:uniqueId val="{00000009-25E7-4E7B-9841-871E1EE21B88}"/>
              </c:ext>
            </c:extLst>
          </c:dPt>
          <c:dPt>
            <c:idx val="5"/>
            <c:bubble3D val="0"/>
            <c:spPr>
              <a:solidFill>
                <a:srgbClr val="297F73"/>
              </a:solidFill>
              <a:ln w="19050">
                <a:solidFill>
                  <a:schemeClr val="lt1"/>
                </a:solidFill>
              </a:ln>
              <a:effectLst/>
            </c:spPr>
            <c:extLst>
              <c:ext xmlns:c16="http://schemas.microsoft.com/office/drawing/2014/chart" uri="{C3380CC4-5D6E-409C-BE32-E72D297353CC}">
                <c16:uniqueId val="{0000000B-25E7-4E7B-9841-871E1EE21B88}"/>
              </c:ext>
            </c:extLst>
          </c:dPt>
          <c:dLbls>
            <c:dLbl>
              <c:idx val="0"/>
              <c:layout>
                <c:manualLayout>
                  <c:x val="2.6871991972925564E-2"/>
                  <c:y val="-0.159991301959348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5E7-4E7B-9841-871E1EE21B88}"/>
                </c:ext>
              </c:extLst>
            </c:dLbl>
            <c:dLbl>
              <c:idx val="1"/>
              <c:layout>
                <c:manualLayout>
                  <c:x val="0.13055555555555556"/>
                  <c:y val="-8.4875562720133283E-1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5E7-4E7B-9841-871E1EE21B88}"/>
                </c:ext>
              </c:extLst>
            </c:dLbl>
            <c:dLbl>
              <c:idx val="2"/>
              <c:layout>
                <c:manualLayout>
                  <c:x val="-2.4063933153064355E-2"/>
                  <c:y val="0.1427802447659157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25E7-4E7B-9841-871E1EE21B88}"/>
                </c:ext>
              </c:extLst>
            </c:dLbl>
            <c:dLbl>
              <c:idx val="3"/>
              <c:layout>
                <c:manualLayout>
                  <c:x val="-0.19464238136539627"/>
                  <c:y val="-6.4586766770432765E-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25E7-4E7B-9841-871E1EE21B88}"/>
                </c:ext>
              </c:extLst>
            </c:dLbl>
            <c:dLbl>
              <c:idx val="4"/>
              <c:layout>
                <c:manualLayout>
                  <c:x val="-0.1546195359489351"/>
                  <c:y val="-3.100775193798449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25E7-4E7B-9841-871E1EE21B88}"/>
                </c:ext>
              </c:extLst>
            </c:dLbl>
            <c:dLbl>
              <c:idx val="5"/>
              <c:layout>
                <c:manualLayout>
                  <c:x val="-8.6111111111111166E-2"/>
                  <c:y val="-0.138888888888888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25E7-4E7B-9841-871E1EE21B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Pivot!$AJ$4:$AJ$10</c:f>
              <c:strCache>
                <c:ptCount val="6"/>
                <c:pt idx="0">
                  <c:v>Egypt</c:v>
                </c:pt>
                <c:pt idx="1">
                  <c:v>France</c:v>
                </c:pt>
                <c:pt idx="2">
                  <c:v>Japan</c:v>
                </c:pt>
                <c:pt idx="3">
                  <c:v>Saudi Arabia</c:v>
                </c:pt>
                <c:pt idx="4">
                  <c:v>UK</c:v>
                </c:pt>
                <c:pt idx="5">
                  <c:v>US</c:v>
                </c:pt>
              </c:strCache>
            </c:strRef>
          </c:cat>
          <c:val>
            <c:numRef>
              <c:f>Pivot!$AK$4:$AK$10</c:f>
              <c:numCache>
                <c:formatCode>[&lt;999950]0.0,"K";[&lt;999950000]0.0,,"M";0.0"B"</c:formatCode>
                <c:ptCount val="6"/>
                <c:pt idx="0">
                  <c:v>161495825.72000015</c:v>
                </c:pt>
                <c:pt idx="1">
                  <c:v>378023051.43000013</c:v>
                </c:pt>
                <c:pt idx="2">
                  <c:v>74813374.01000008</c:v>
                </c:pt>
                <c:pt idx="3">
                  <c:v>234802961.16999999</c:v>
                </c:pt>
                <c:pt idx="4">
                  <c:v>160557429.05000013</c:v>
                </c:pt>
                <c:pt idx="5">
                  <c:v>145808256.16000023</c:v>
                </c:pt>
              </c:numCache>
            </c:numRef>
          </c:val>
          <c:extLst>
            <c:ext xmlns:c16="http://schemas.microsoft.com/office/drawing/2014/chart" uri="{C3380CC4-5D6E-409C-BE32-E72D297353CC}">
              <c16:uniqueId val="{0000000C-25E7-4E7B-9841-871E1EE21B88}"/>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(Recovered).xlsx]Pivot!PivotTable3</c:name>
    <c:fmtId val="2"/>
  </c:pivotSource>
  <c:chart>
    <c:autoTitleDeleted val="1"/>
    <c:pivotFmts>
      <c:pivotFmt>
        <c:idx val="0"/>
        <c:spPr>
          <a:solidFill>
            <a:srgbClr val="006966">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966">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966">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Pivot!$AN$3</c:f>
              <c:strCache>
                <c:ptCount val="1"/>
                <c:pt idx="0">
                  <c:v>Total</c:v>
                </c:pt>
              </c:strCache>
            </c:strRef>
          </c:tx>
          <c:spPr>
            <a:solidFill>
              <a:srgbClr val="006966">
                <a:alpha val="54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Pivot!$AM$4:$AM$14</c:f>
              <c:strCache>
                <c:ptCount val="10"/>
                <c:pt idx="0">
                  <c:v>Home Espresso Machine</c:v>
                </c:pt>
                <c:pt idx="1">
                  <c:v>Compact Air Fryer</c:v>
                </c:pt>
                <c:pt idx="2">
                  <c:v>Ergonomic Office Chair</c:v>
                </c:pt>
                <c:pt idx="3">
                  <c:v>Organic Shampoo Bar</c:v>
                </c:pt>
                <c:pt idx="4">
                  <c:v>Baby Carrier</c:v>
                </c:pt>
                <c:pt idx="5">
                  <c:v>Smart Home Hub</c:v>
                </c:pt>
                <c:pt idx="6">
                  <c:v>Smart Scale</c:v>
                </c:pt>
                <c:pt idx="7">
                  <c:v>Noise Isolating Earplugs</c:v>
                </c:pt>
                <c:pt idx="8">
                  <c:v>UV Phone Sanitizer</c:v>
                </c:pt>
                <c:pt idx="9">
                  <c:v>UV Sanitizer Box</c:v>
                </c:pt>
              </c:strCache>
            </c:strRef>
          </c:cat>
          <c:val>
            <c:numRef>
              <c:f>Pivot!$AN$4:$AN$14</c:f>
              <c:numCache>
                <c:formatCode>[&lt;999950]0.0,"K";[&lt;999950000]0.0,,"M";0.0"B"</c:formatCode>
                <c:ptCount val="10"/>
                <c:pt idx="0">
                  <c:v>15598461.269999996</c:v>
                </c:pt>
                <c:pt idx="1">
                  <c:v>15867847.380000008</c:v>
                </c:pt>
                <c:pt idx="2">
                  <c:v>16055892.160000011</c:v>
                </c:pt>
                <c:pt idx="3">
                  <c:v>16096316.440000011</c:v>
                </c:pt>
                <c:pt idx="4">
                  <c:v>16141305.599999996</c:v>
                </c:pt>
                <c:pt idx="5">
                  <c:v>16237390.959999999</c:v>
                </c:pt>
                <c:pt idx="6">
                  <c:v>16345142.879999999</c:v>
                </c:pt>
                <c:pt idx="7">
                  <c:v>16558485.149999995</c:v>
                </c:pt>
                <c:pt idx="8">
                  <c:v>17313673.239999998</c:v>
                </c:pt>
                <c:pt idx="9">
                  <c:v>18065436.179999977</c:v>
                </c:pt>
              </c:numCache>
            </c:numRef>
          </c:val>
          <c:extLst>
            <c:ext xmlns:c16="http://schemas.microsoft.com/office/drawing/2014/chart" uri="{C3380CC4-5D6E-409C-BE32-E72D297353CC}">
              <c16:uniqueId val="{00000000-9FCC-49F2-9562-1101517ED601}"/>
            </c:ext>
          </c:extLst>
        </c:ser>
        <c:dLbls>
          <c:dLblPos val="outEnd"/>
          <c:showLegendKey val="0"/>
          <c:showVal val="1"/>
          <c:showCatName val="0"/>
          <c:showSerName val="0"/>
          <c:showPercent val="0"/>
          <c:showBubbleSize val="0"/>
        </c:dLbls>
        <c:gapWidth val="382"/>
        <c:overlap val="-100"/>
        <c:axId val="134867839"/>
        <c:axId val="134868799"/>
      </c:barChart>
      <c:catAx>
        <c:axId val="134867839"/>
        <c:scaling>
          <c:orientation val="minMax"/>
        </c:scaling>
        <c:delete val="1"/>
        <c:axPos val="l"/>
        <c:numFmt formatCode="General" sourceLinked="1"/>
        <c:majorTickMark val="none"/>
        <c:minorTickMark val="none"/>
        <c:tickLblPos val="nextTo"/>
        <c:crossAx val="134868799"/>
        <c:crosses val="autoZero"/>
        <c:auto val="1"/>
        <c:lblAlgn val="ctr"/>
        <c:lblOffset val="100"/>
        <c:noMultiLvlLbl val="0"/>
      </c:catAx>
      <c:valAx>
        <c:axId val="134868799"/>
        <c:scaling>
          <c:orientation val="minMax"/>
        </c:scaling>
        <c:delete val="1"/>
        <c:axPos val="b"/>
        <c:numFmt formatCode="[&lt;999950]0.0,&quot;K&quot;;[&lt;999950000]0.0,,&quot;M&quot;;0.0&quot;B&quot;" sourceLinked="1"/>
        <c:majorTickMark val="none"/>
        <c:minorTickMark val="none"/>
        <c:tickLblPos val="nextTo"/>
        <c:crossAx val="13486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966">
              <a:alpha val="5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966">
              <a:alpha val="59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4"/>
        <c:spPr>
          <a:solidFill>
            <a:srgbClr val="006966">
              <a:alpha val="59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6966"/>
                  </a:solidFill>
                  <a:latin typeface="+mn-lt"/>
                  <a:ea typeface="+mn-ea"/>
                  <a:cs typeface="+mn-cs"/>
                </a:defRPr>
              </a:pPr>
              <a:endParaRPr lang="en-US"/>
            </a:p>
          </c:txPr>
        </c:dLbl>
      </c:pivotFmt>
    </c:pivotFmts>
    <c:plotArea>
      <c:layout/>
      <c:barChart>
        <c:barDir val="bar"/>
        <c:grouping val="clustered"/>
        <c:varyColors val="0"/>
        <c:ser>
          <c:idx val="0"/>
          <c:order val="0"/>
          <c:tx>
            <c:strRef>
              <c:f>Pivot!$AQ$3</c:f>
              <c:strCache>
                <c:ptCount val="1"/>
                <c:pt idx="0">
                  <c:v>Total</c:v>
                </c:pt>
              </c:strCache>
            </c:strRef>
          </c:tx>
          <c:spPr>
            <a:solidFill>
              <a:srgbClr val="006966">
                <a:alpha val="5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AA9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Pivot!$AP$4:$AP$21</c:f>
              <c:strCache>
                <c:ptCount val="17"/>
                <c:pt idx="0">
                  <c:v>Arts &amp; Crafts</c:v>
                </c:pt>
                <c:pt idx="1">
                  <c:v>Automotive</c:v>
                </c:pt>
                <c:pt idx="2">
                  <c:v>Beauty</c:v>
                </c:pt>
                <c:pt idx="3">
                  <c:v>Clothing</c:v>
                </c:pt>
                <c:pt idx="4">
                  <c:v>Fashion</c:v>
                </c:pt>
                <c:pt idx="5">
                  <c:v>Office Furniture</c:v>
                </c:pt>
                <c:pt idx="6">
                  <c:v>Office Supplies</c:v>
                </c:pt>
                <c:pt idx="7">
                  <c:v>Luggage &amp; Travel</c:v>
                </c:pt>
                <c:pt idx="8">
                  <c:v>Baby Products</c:v>
                </c:pt>
                <c:pt idx="9">
                  <c:v>Home Appliances</c:v>
                </c:pt>
                <c:pt idx="10">
                  <c:v>Pet Supplies</c:v>
                </c:pt>
                <c:pt idx="11">
                  <c:v>Health &amp; Wellness</c:v>
                </c:pt>
                <c:pt idx="12">
                  <c:v>Personal Care</c:v>
                </c:pt>
                <c:pt idx="13">
                  <c:v>Home Improvement</c:v>
                </c:pt>
                <c:pt idx="14">
                  <c:v>Sports &amp; Outdoors</c:v>
                </c:pt>
                <c:pt idx="15">
                  <c:v>Electronics</c:v>
                </c:pt>
                <c:pt idx="16">
                  <c:v>Home &amp; Kitchen</c:v>
                </c:pt>
              </c:strCache>
            </c:strRef>
          </c:cat>
          <c:val>
            <c:numRef>
              <c:f>Pivot!$AQ$4:$AQ$21</c:f>
              <c:numCache>
                <c:formatCode>[&lt;999950]0.0,"K";[&lt;999950000]0.0,,"M";0.0"B"</c:formatCode>
                <c:ptCount val="17"/>
                <c:pt idx="0">
                  <c:v>1473762.3999999997</c:v>
                </c:pt>
                <c:pt idx="1">
                  <c:v>7474334.8000000054</c:v>
                </c:pt>
                <c:pt idx="2">
                  <c:v>7991476.8199999975</c:v>
                </c:pt>
                <c:pt idx="3">
                  <c:v>10724027.579999998</c:v>
                </c:pt>
                <c:pt idx="4">
                  <c:v>13611134.469999993</c:v>
                </c:pt>
                <c:pt idx="5">
                  <c:v>18891884.480000012</c:v>
                </c:pt>
                <c:pt idx="6">
                  <c:v>22444047.429999977</c:v>
                </c:pt>
                <c:pt idx="7">
                  <c:v>28713008.580000021</c:v>
                </c:pt>
                <c:pt idx="8">
                  <c:v>37300849.490000002</c:v>
                </c:pt>
                <c:pt idx="9">
                  <c:v>53933660.639999978</c:v>
                </c:pt>
                <c:pt idx="10">
                  <c:v>64538545.329999976</c:v>
                </c:pt>
                <c:pt idx="11">
                  <c:v>75349403.919999942</c:v>
                </c:pt>
                <c:pt idx="12">
                  <c:v>79964242.770000011</c:v>
                </c:pt>
                <c:pt idx="13">
                  <c:v>108453561.12999979</c:v>
                </c:pt>
                <c:pt idx="14">
                  <c:v>162636071.88999996</c:v>
                </c:pt>
                <c:pt idx="15">
                  <c:v>172918122.22</c:v>
                </c:pt>
                <c:pt idx="16">
                  <c:v>289082763.58999997</c:v>
                </c:pt>
              </c:numCache>
            </c:numRef>
          </c:val>
          <c:extLst>
            <c:ext xmlns:c16="http://schemas.microsoft.com/office/drawing/2014/chart" uri="{C3380CC4-5D6E-409C-BE32-E72D297353CC}">
              <c16:uniqueId val="{00000000-2015-4C9A-8DE0-0DD815357AAE}"/>
            </c:ext>
          </c:extLst>
        </c:ser>
        <c:dLbls>
          <c:dLblPos val="outEnd"/>
          <c:showLegendKey val="0"/>
          <c:showVal val="1"/>
          <c:showCatName val="0"/>
          <c:showSerName val="0"/>
          <c:showPercent val="0"/>
          <c:showBubbleSize val="0"/>
        </c:dLbls>
        <c:gapWidth val="277"/>
        <c:overlap val="19"/>
        <c:axId val="376965951"/>
        <c:axId val="1494044511"/>
      </c:barChart>
      <c:catAx>
        <c:axId val="376965951"/>
        <c:scaling>
          <c:orientation val="minMax"/>
        </c:scaling>
        <c:delete val="1"/>
        <c:axPos val="l"/>
        <c:numFmt formatCode="General" sourceLinked="1"/>
        <c:majorTickMark val="none"/>
        <c:minorTickMark val="none"/>
        <c:tickLblPos val="nextTo"/>
        <c:crossAx val="1494044511"/>
        <c:crosses val="autoZero"/>
        <c:auto val="1"/>
        <c:lblAlgn val="ctr"/>
        <c:lblOffset val="100"/>
        <c:noMultiLvlLbl val="0"/>
      </c:catAx>
      <c:valAx>
        <c:axId val="1494044511"/>
        <c:scaling>
          <c:orientation val="minMax"/>
        </c:scaling>
        <c:delete val="1"/>
        <c:axPos val="b"/>
        <c:numFmt formatCode="[&lt;999950]0.0,&quot;K&quot;;[&lt;999950000]0.0,,&quot;M&quot;;0.0&quot;B&quot;" sourceLinked="1"/>
        <c:majorTickMark val="none"/>
        <c:minorTickMark val="none"/>
        <c:tickLblPos val="nextTo"/>
        <c:crossAx val="3769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(Recovered).xlsx]Pivot!PivotTable6</c:name>
    <c:fmtId val="15"/>
  </c:pivotSource>
  <c:chart>
    <c:autoTitleDeleted val="1"/>
    <c:pivotFmts>
      <c:pivotFmt>
        <c:idx val="0"/>
        <c:spPr>
          <a:solidFill>
            <a:srgbClr val="15757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49987"/>
          </a:solidFill>
          <a:ln w="19050">
            <a:solidFill>
              <a:schemeClr val="lt1"/>
            </a:solidFill>
          </a:ln>
          <a:effectLst/>
        </c:spPr>
        <c:dLbl>
          <c:idx val="0"/>
          <c:layout>
            <c:manualLayout>
              <c:x val="-0.1083333333333333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157572"/>
          </a:solidFill>
          <a:ln w="19050">
            <a:solidFill>
              <a:schemeClr val="lt1"/>
            </a:solidFill>
          </a:ln>
          <a:effectLst/>
        </c:spPr>
        <c:dLbl>
          <c:idx val="0"/>
          <c:layout>
            <c:manualLayout>
              <c:x val="0.12361111111111112"/>
              <c:y val="0.19391323523084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15757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157572"/>
          </a:solidFill>
          <a:ln w="19050">
            <a:solidFill>
              <a:schemeClr val="lt1"/>
            </a:solidFill>
          </a:ln>
          <a:effectLst/>
        </c:spPr>
        <c:dLbl>
          <c:idx val="0"/>
          <c:layout>
            <c:manualLayout>
              <c:x val="0.12361111111111112"/>
              <c:y val="0.19391323523084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249987"/>
          </a:solidFill>
          <a:ln w="19050">
            <a:solidFill>
              <a:schemeClr val="lt1"/>
            </a:solidFill>
          </a:ln>
          <a:effectLst/>
        </c:spPr>
        <c:dLbl>
          <c:idx val="0"/>
          <c:layout>
            <c:manualLayout>
              <c:x val="-0.1083333333333333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73C3A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FE1D8"/>
          </a:solidFill>
          <a:ln w="19050">
            <a:solidFill>
              <a:schemeClr val="lt1"/>
            </a:solidFill>
          </a:ln>
          <a:effectLst/>
        </c:spPr>
        <c:dLbl>
          <c:idx val="0"/>
          <c:layout>
            <c:manualLayout>
              <c:x val="0.12361111111111112"/>
              <c:y val="0.19391323523084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73C3AE"/>
          </a:solidFill>
          <a:ln w="19050">
            <a:solidFill>
              <a:schemeClr val="lt1"/>
            </a:solidFill>
          </a:ln>
          <a:effectLst/>
        </c:spPr>
        <c:dLbl>
          <c:idx val="0"/>
          <c:layout>
            <c:manualLayout>
              <c:x val="-0.1083333333333333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Pivot!$AT$3</c:f>
              <c:strCache>
                <c:ptCount val="1"/>
                <c:pt idx="0">
                  <c:v>Total</c:v>
                </c:pt>
              </c:strCache>
            </c:strRef>
          </c:tx>
          <c:spPr>
            <a:solidFill>
              <a:srgbClr val="73C3AE"/>
            </a:solidFill>
          </c:spPr>
          <c:dPt>
            <c:idx val="0"/>
            <c:bubble3D val="0"/>
            <c:explosion val="4"/>
            <c:spPr>
              <a:solidFill>
                <a:srgbClr val="9FE1D8"/>
              </a:solidFill>
              <a:ln w="19050">
                <a:solidFill>
                  <a:schemeClr val="lt1"/>
                </a:solidFill>
              </a:ln>
              <a:effectLst/>
            </c:spPr>
            <c:extLst>
              <c:ext xmlns:c16="http://schemas.microsoft.com/office/drawing/2014/chart" uri="{C3380CC4-5D6E-409C-BE32-E72D297353CC}">
                <c16:uniqueId val="{00000001-51B5-466B-B67F-142A43FB8571}"/>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51B5-466B-B67F-142A43FB8571}"/>
              </c:ext>
            </c:extLst>
          </c:dPt>
          <c:dLbls>
            <c:dLbl>
              <c:idx val="0"/>
              <c:layout>
                <c:manualLayout>
                  <c:x val="0.12361111111111112"/>
                  <c:y val="0.19391323523084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B5-466B-B67F-142A43FB8571}"/>
                </c:ext>
              </c:extLst>
            </c:dLbl>
            <c:dLbl>
              <c:idx val="1"/>
              <c:layout>
                <c:manualLayout>
                  <c:x val="-0.10833333333333336"/>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B5-466B-B67F-142A43FB857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Pivot!$AS$4:$AS$6</c:f>
              <c:strCache>
                <c:ptCount val="2"/>
                <c:pt idx="0">
                  <c:v>Female</c:v>
                </c:pt>
                <c:pt idx="1">
                  <c:v>Male</c:v>
                </c:pt>
              </c:strCache>
            </c:strRef>
          </c:cat>
          <c:val>
            <c:numRef>
              <c:f>Pivot!$AT$4:$AT$6</c:f>
              <c:numCache>
                <c:formatCode>[&lt;999950]0.0,"K";[&lt;999950000]0.0,,"M";0.0"B"</c:formatCode>
                <c:ptCount val="2"/>
                <c:pt idx="0">
                  <c:v>629774107.98999965</c:v>
                </c:pt>
                <c:pt idx="1">
                  <c:v>525726789.5500018</c:v>
                </c:pt>
              </c:numCache>
            </c:numRef>
          </c:val>
          <c:extLst>
            <c:ext xmlns:c16="http://schemas.microsoft.com/office/drawing/2014/chart" uri="{C3380CC4-5D6E-409C-BE32-E72D297353CC}">
              <c16:uniqueId val="{00000004-51B5-466B-B67F-142A43FB8571}"/>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(Recovered).xlsx]Pivot!PivotTable11</c:name>
    <c:fmtId val="11"/>
  </c:pivotSource>
  <c:chart>
    <c:autoTitleDeleted val="1"/>
    <c:pivotFmts>
      <c:pivotFmt>
        <c:idx val="0"/>
        <c:spPr>
          <a:solidFill>
            <a:srgbClr val="006966">
              <a:alpha val="83000"/>
            </a:srgbClr>
          </a:solidFill>
          <a:ln w="22225">
            <a:solidFill>
              <a:srgbClr val="9FE1D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6966">
              <a:alpha val="83000"/>
            </a:srgbClr>
          </a:solidFill>
          <a:ln w="22225">
            <a:solidFill>
              <a:srgbClr val="9FE1D8"/>
            </a:solidFill>
          </a:ln>
          <a:effectLst/>
        </c:spPr>
        <c:dLbl>
          <c:idx val="0"/>
          <c:layout>
            <c:manualLayout>
              <c:x val="0.15477839206269428"/>
              <c:y val="4.9989796851800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297F73">
              <a:alpha val="83000"/>
            </a:srgbClr>
          </a:solidFill>
          <a:ln w="3175">
            <a:solidFill>
              <a:srgbClr val="006966"/>
            </a:solidFill>
          </a:ln>
          <a:effectLst/>
        </c:spPr>
        <c:dLbl>
          <c:idx val="0"/>
          <c:layout>
            <c:manualLayout>
              <c:x val="-0.15585897507492413"/>
              <c:y val="2.9767860786838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006966">
              <a:alpha val="83000"/>
            </a:srgbClr>
          </a:solidFill>
          <a:ln w="22225">
            <a:solidFill>
              <a:srgbClr val="9FE1D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006966">
              <a:alpha val="83000"/>
            </a:srgbClr>
          </a:solidFill>
          <a:ln w="22225">
            <a:solidFill>
              <a:srgbClr val="9FE1D8"/>
            </a:solidFill>
          </a:ln>
          <a:effectLst/>
        </c:spPr>
        <c:dLbl>
          <c:idx val="0"/>
          <c:layout>
            <c:manualLayout>
              <c:x val="0.15477839206269428"/>
              <c:y val="4.9989796851800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297F73">
              <a:alpha val="83000"/>
            </a:srgbClr>
          </a:solidFill>
          <a:ln w="3175">
            <a:solidFill>
              <a:srgbClr val="006966"/>
            </a:solidFill>
          </a:ln>
          <a:effectLst/>
        </c:spPr>
        <c:dLbl>
          <c:idx val="0"/>
          <c:layout>
            <c:manualLayout>
              <c:x val="-0.15585897507492413"/>
              <c:y val="2.9767860786838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6966">
              <a:alpha val="83000"/>
            </a:srgbClr>
          </a:solidFill>
          <a:ln w="22225">
            <a:solidFill>
              <a:srgbClr val="9FE1D8"/>
            </a:solidFill>
          </a:ln>
          <a:effectLst/>
          <a:sp3d contourW="22225">
            <a:contourClr>
              <a:srgbClr val="9FE1D8"/>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6966">
              <a:alpha val="83000"/>
            </a:srgbClr>
          </a:solidFill>
          <a:ln w="22225">
            <a:solidFill>
              <a:srgbClr val="9FE1D8"/>
            </a:solidFill>
          </a:ln>
          <a:effectLst/>
          <a:sp3d contourW="22225">
            <a:contourClr>
              <a:srgbClr val="9FE1D8"/>
            </a:contourClr>
          </a:sp3d>
        </c:spPr>
        <c:dLbl>
          <c:idx val="0"/>
          <c:layout>
            <c:manualLayout>
              <c:x val="0.16028521627527825"/>
              <c:y val="-9.9749835958005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73C3AE">
              <a:alpha val="83000"/>
            </a:srgbClr>
          </a:solidFill>
          <a:ln w="3175">
            <a:solidFill>
              <a:srgbClr val="006966"/>
            </a:solidFill>
          </a:ln>
          <a:effectLst/>
          <a:sp3d contourW="3175">
            <a:contourClr>
              <a:srgbClr val="006966"/>
            </a:contourClr>
          </a:sp3d>
        </c:spPr>
        <c:dLbl>
          <c:idx val="0"/>
          <c:layout>
            <c:manualLayout>
              <c:x val="-0.17788554927330119"/>
              <c:y val="-4.8357016896325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Pivot!$AT$9</c:f>
              <c:strCache>
                <c:ptCount val="1"/>
                <c:pt idx="0">
                  <c:v>Total</c:v>
                </c:pt>
              </c:strCache>
            </c:strRef>
          </c:tx>
          <c:spPr>
            <a:solidFill>
              <a:srgbClr val="006966">
                <a:alpha val="83000"/>
              </a:srgbClr>
            </a:solidFill>
            <a:ln w="22225">
              <a:solidFill>
                <a:srgbClr val="9FE1D8"/>
              </a:solidFill>
            </a:ln>
          </c:spPr>
          <c:dPt>
            <c:idx val="0"/>
            <c:bubble3D val="0"/>
            <c:explosion val="6"/>
            <c:spPr>
              <a:solidFill>
                <a:srgbClr val="006966">
                  <a:alpha val="83000"/>
                </a:srgbClr>
              </a:solidFill>
              <a:ln w="22225">
                <a:solidFill>
                  <a:srgbClr val="9FE1D8"/>
                </a:solidFill>
              </a:ln>
              <a:effectLst/>
              <a:sp3d contourW="22225">
                <a:contourClr>
                  <a:srgbClr val="9FE1D8"/>
                </a:contourClr>
              </a:sp3d>
            </c:spPr>
            <c:extLst>
              <c:ext xmlns:c16="http://schemas.microsoft.com/office/drawing/2014/chart" uri="{C3380CC4-5D6E-409C-BE32-E72D297353CC}">
                <c16:uniqueId val="{00000001-40DA-420D-8BA6-13C4EBF45FB6}"/>
              </c:ext>
            </c:extLst>
          </c:dPt>
          <c:dPt>
            <c:idx val="1"/>
            <c:bubble3D val="0"/>
            <c:spPr>
              <a:solidFill>
                <a:srgbClr val="73C3AE">
                  <a:alpha val="83000"/>
                </a:srgbClr>
              </a:solidFill>
              <a:ln w="3175">
                <a:solidFill>
                  <a:srgbClr val="006966"/>
                </a:solidFill>
              </a:ln>
              <a:effectLst/>
              <a:sp3d contourW="3175">
                <a:contourClr>
                  <a:srgbClr val="006966"/>
                </a:contourClr>
              </a:sp3d>
            </c:spPr>
            <c:extLst>
              <c:ext xmlns:c16="http://schemas.microsoft.com/office/drawing/2014/chart" uri="{C3380CC4-5D6E-409C-BE32-E72D297353CC}">
                <c16:uniqueId val="{00000003-40DA-420D-8BA6-13C4EBF45FB6}"/>
              </c:ext>
            </c:extLst>
          </c:dPt>
          <c:dLbls>
            <c:dLbl>
              <c:idx val="0"/>
              <c:layout>
                <c:manualLayout>
                  <c:x val="0.16028521627527825"/>
                  <c:y val="-9.97498359580053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DA-420D-8BA6-13C4EBF45FB6}"/>
                </c:ext>
              </c:extLst>
            </c:dLbl>
            <c:dLbl>
              <c:idx val="1"/>
              <c:layout>
                <c:manualLayout>
                  <c:x val="-0.17788554927330119"/>
                  <c:y val="-4.83570168963254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DA-420D-8BA6-13C4EBF45F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Pivot!$AS$10:$AS$12</c:f>
              <c:strCache>
                <c:ptCount val="2"/>
                <c:pt idx="0">
                  <c:v>Owned</c:v>
                </c:pt>
                <c:pt idx="1">
                  <c:v>Rented</c:v>
                </c:pt>
              </c:strCache>
            </c:strRef>
          </c:cat>
          <c:val>
            <c:numRef>
              <c:f>Pivot!$AT$10:$AT$12</c:f>
              <c:numCache>
                <c:formatCode>[&lt;999950]0.0,"K";[&lt;999950000]0.0,,"M";0.0"B"</c:formatCode>
                <c:ptCount val="2"/>
                <c:pt idx="0">
                  <c:v>626320700.58000159</c:v>
                </c:pt>
                <c:pt idx="1">
                  <c:v>529180196.96000057</c:v>
                </c:pt>
              </c:numCache>
            </c:numRef>
          </c:val>
          <c:extLst>
            <c:ext xmlns:c16="http://schemas.microsoft.com/office/drawing/2014/chart" uri="{C3380CC4-5D6E-409C-BE32-E72D297353CC}">
              <c16:uniqueId val="{00000004-40DA-420D-8BA6-13C4EBF45FB6}"/>
            </c:ext>
          </c:extLst>
        </c:ser>
        <c:dLbls>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(Recovered).xlsx]Pivot!PivotTable7</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FE1D8"/>
          </a:solidFill>
          <a:ln>
            <a:noFill/>
          </a:ln>
          <a:effectLst/>
        </c:spPr>
      </c:pivotFmt>
      <c:pivotFmt>
        <c:idx val="2"/>
        <c:spPr>
          <a:solidFill>
            <a:srgbClr val="9FE1D8"/>
          </a:solidFill>
          <a:ln>
            <a:noFill/>
          </a:ln>
          <a:effectLst/>
        </c:spPr>
      </c:pivotFmt>
      <c:pivotFmt>
        <c:idx val="3"/>
        <c:spPr>
          <a:solidFill>
            <a:srgbClr val="73C3AE"/>
          </a:solidFill>
          <a:ln>
            <a:noFill/>
          </a:ln>
          <a:effectLst/>
        </c:spPr>
      </c:pivotFmt>
      <c:pivotFmt>
        <c:idx val="4"/>
        <c:spPr>
          <a:solidFill>
            <a:srgbClr val="73C3AE"/>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FE1D8"/>
          </a:solidFill>
          <a:ln>
            <a:noFill/>
          </a:ln>
          <a:effectLst/>
        </c:spPr>
      </c:pivotFmt>
      <c:pivotFmt>
        <c:idx val="7"/>
        <c:spPr>
          <a:solidFill>
            <a:srgbClr val="73C3AE"/>
          </a:solidFill>
          <a:ln>
            <a:noFill/>
          </a:ln>
          <a:effectLst/>
        </c:spPr>
      </c:pivotFmt>
      <c:pivotFmt>
        <c:idx val="8"/>
        <c:spPr>
          <a:solidFill>
            <a:srgbClr val="9FE1D8"/>
          </a:solidFill>
          <a:ln>
            <a:noFill/>
          </a:ln>
          <a:effectLst/>
        </c:spPr>
      </c:pivotFmt>
      <c:pivotFmt>
        <c:idx val="9"/>
        <c:spPr>
          <a:solidFill>
            <a:srgbClr val="73C3AE"/>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FE1D8"/>
          </a:solidFill>
          <a:ln>
            <a:noFill/>
          </a:ln>
          <a:effectLst/>
        </c:spPr>
      </c:pivotFmt>
      <c:pivotFmt>
        <c:idx val="12"/>
        <c:spPr>
          <a:solidFill>
            <a:srgbClr val="73C3AE"/>
          </a:solidFill>
          <a:ln>
            <a:noFill/>
          </a:ln>
          <a:effectLst/>
        </c:spPr>
      </c:pivotFmt>
      <c:pivotFmt>
        <c:idx val="13"/>
        <c:spPr>
          <a:solidFill>
            <a:srgbClr val="9FE1D8"/>
          </a:solidFill>
          <a:ln>
            <a:noFill/>
          </a:ln>
          <a:effectLst/>
        </c:spPr>
      </c:pivotFmt>
      <c:pivotFmt>
        <c:idx val="14"/>
        <c:spPr>
          <a:solidFill>
            <a:srgbClr val="73C3AE"/>
          </a:solidFill>
          <a:ln>
            <a:noFill/>
          </a:ln>
          <a:effectLst/>
        </c:spPr>
      </c:pivotFmt>
    </c:pivotFmts>
    <c:plotArea>
      <c:layout/>
      <c:barChart>
        <c:barDir val="col"/>
        <c:grouping val="clustered"/>
        <c:varyColors val="0"/>
        <c:ser>
          <c:idx val="0"/>
          <c:order val="0"/>
          <c:tx>
            <c:strRef>
              <c:f>Pivot!$AW$3</c:f>
              <c:strCache>
                <c:ptCount val="1"/>
                <c:pt idx="0">
                  <c:v>Total</c:v>
                </c:pt>
              </c:strCache>
            </c:strRef>
          </c:tx>
          <c:spPr>
            <a:solidFill>
              <a:schemeClr val="accent1"/>
            </a:solidFill>
            <a:ln>
              <a:noFill/>
            </a:ln>
            <a:effectLst/>
          </c:spPr>
          <c:invertIfNegative val="0"/>
          <c:dPt>
            <c:idx val="0"/>
            <c:invertIfNegative val="0"/>
            <c:bubble3D val="0"/>
            <c:spPr>
              <a:solidFill>
                <a:srgbClr val="9FE1D8"/>
              </a:solidFill>
              <a:ln>
                <a:noFill/>
              </a:ln>
              <a:effectLst/>
            </c:spPr>
            <c:extLst>
              <c:ext xmlns:c16="http://schemas.microsoft.com/office/drawing/2014/chart" uri="{C3380CC4-5D6E-409C-BE32-E72D297353CC}">
                <c16:uniqueId val="{00000001-6D39-4D39-A8C3-C6B00A514639}"/>
              </c:ext>
            </c:extLst>
          </c:dPt>
          <c:dPt>
            <c:idx val="1"/>
            <c:invertIfNegative val="0"/>
            <c:bubble3D val="0"/>
            <c:spPr>
              <a:solidFill>
                <a:srgbClr val="73C3AE"/>
              </a:solidFill>
              <a:ln>
                <a:noFill/>
              </a:ln>
              <a:effectLst/>
            </c:spPr>
            <c:extLst>
              <c:ext xmlns:c16="http://schemas.microsoft.com/office/drawing/2014/chart" uri="{C3380CC4-5D6E-409C-BE32-E72D297353CC}">
                <c16:uniqueId val="{00000003-6D39-4D39-A8C3-C6B00A514639}"/>
              </c:ext>
            </c:extLst>
          </c:dPt>
          <c:dPt>
            <c:idx val="2"/>
            <c:invertIfNegative val="0"/>
            <c:bubble3D val="0"/>
            <c:spPr>
              <a:solidFill>
                <a:srgbClr val="9FE1D8"/>
              </a:solidFill>
              <a:ln>
                <a:noFill/>
              </a:ln>
              <a:effectLst/>
            </c:spPr>
            <c:extLst>
              <c:ext xmlns:c16="http://schemas.microsoft.com/office/drawing/2014/chart" uri="{C3380CC4-5D6E-409C-BE32-E72D297353CC}">
                <c16:uniqueId val="{00000005-6D39-4D39-A8C3-C6B00A514639}"/>
              </c:ext>
            </c:extLst>
          </c:dPt>
          <c:dPt>
            <c:idx val="3"/>
            <c:invertIfNegative val="0"/>
            <c:bubble3D val="0"/>
            <c:spPr>
              <a:solidFill>
                <a:srgbClr val="73C3AE"/>
              </a:solidFill>
              <a:ln>
                <a:noFill/>
              </a:ln>
              <a:effectLst/>
            </c:spPr>
            <c:extLst>
              <c:ext xmlns:c16="http://schemas.microsoft.com/office/drawing/2014/chart" uri="{C3380CC4-5D6E-409C-BE32-E72D297353CC}">
                <c16:uniqueId val="{00000007-6D39-4D39-A8C3-C6B00A5146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575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Pivot!$AV$4:$AV$10</c:f>
              <c:multiLvlStrCache>
                <c:ptCount val="4"/>
                <c:lvl>
                  <c:pt idx="0">
                    <c:v>Retail</c:v>
                  </c:pt>
                  <c:pt idx="1">
                    <c:v>Wholesale</c:v>
                  </c:pt>
                  <c:pt idx="2">
                    <c:v>Retail</c:v>
                  </c:pt>
                  <c:pt idx="3">
                    <c:v>Wholesale</c:v>
                  </c:pt>
                </c:lvl>
                <c:lvl>
                  <c:pt idx="0">
                    <c:v>Convenience Store</c:v>
                  </c:pt>
                  <c:pt idx="2">
                    <c:v>Supermarket</c:v>
                  </c:pt>
                </c:lvl>
              </c:multiLvlStrCache>
            </c:multiLvlStrRef>
          </c:cat>
          <c:val>
            <c:numRef>
              <c:f>Pivot!$AW$4:$AW$10</c:f>
              <c:numCache>
                <c:formatCode>[&lt;999950]0.0,"K";[&lt;999950000]0.0,,"M";0.0"B"</c:formatCode>
                <c:ptCount val="4"/>
                <c:pt idx="0">
                  <c:v>308439816.23999965</c:v>
                </c:pt>
                <c:pt idx="1">
                  <c:v>78069201.769999936</c:v>
                </c:pt>
                <c:pt idx="2">
                  <c:v>612164615.42000103</c:v>
                </c:pt>
                <c:pt idx="3">
                  <c:v>156827264.11000013</c:v>
                </c:pt>
              </c:numCache>
            </c:numRef>
          </c:val>
          <c:extLst>
            <c:ext xmlns:c16="http://schemas.microsoft.com/office/drawing/2014/chart" uri="{C3380CC4-5D6E-409C-BE32-E72D297353CC}">
              <c16:uniqueId val="{00000008-6D39-4D39-A8C3-C6B00A514639}"/>
            </c:ext>
          </c:extLst>
        </c:ser>
        <c:dLbls>
          <c:dLblPos val="outEnd"/>
          <c:showLegendKey val="0"/>
          <c:showVal val="1"/>
          <c:showCatName val="0"/>
          <c:showSerName val="0"/>
          <c:showPercent val="0"/>
          <c:showBubbleSize val="0"/>
        </c:dLbls>
        <c:gapWidth val="219"/>
        <c:overlap val="-27"/>
        <c:axId val="279455311"/>
        <c:axId val="279467311"/>
      </c:barChart>
      <c:catAx>
        <c:axId val="2794553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279467311"/>
        <c:crosses val="autoZero"/>
        <c:auto val="1"/>
        <c:lblAlgn val="ctr"/>
        <c:lblOffset val="100"/>
        <c:noMultiLvlLbl val="0"/>
      </c:catAx>
      <c:valAx>
        <c:axId val="279467311"/>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94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33</xdr:col>
      <xdr:colOff>314324</xdr:colOff>
      <xdr:row>45</xdr:row>
      <xdr:rowOff>28575</xdr:rowOff>
    </xdr:to>
    <xdr:sp macro="" textlink="">
      <xdr:nvSpPr>
        <xdr:cNvPr id="2" name="Rectangle 1">
          <a:extLst>
            <a:ext uri="{FF2B5EF4-FFF2-40B4-BE49-F238E27FC236}">
              <a16:creationId xmlns:a16="http://schemas.microsoft.com/office/drawing/2014/main" id="{8C3058C1-E681-B412-840C-8160111895B2}"/>
            </a:ext>
          </a:extLst>
        </xdr:cNvPr>
        <xdr:cNvSpPr/>
      </xdr:nvSpPr>
      <xdr:spPr>
        <a:xfrm>
          <a:off x="0" y="15240"/>
          <a:ext cx="21213444" cy="8181975"/>
        </a:xfrm>
        <a:prstGeom prst="rect">
          <a:avLst/>
        </a:prstGeom>
        <a:solidFill>
          <a:srgbClr val="067D7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0</xdr:colOff>
      <xdr:row>0</xdr:row>
      <xdr:rowOff>0</xdr:rowOff>
    </xdr:from>
    <xdr:to>
      <xdr:col>10</xdr:col>
      <xdr:colOff>129540</xdr:colOff>
      <xdr:row>32</xdr:row>
      <xdr:rowOff>99060</xdr:rowOff>
    </xdr:to>
    <xdr:sp macro="" textlink="">
      <xdr:nvSpPr>
        <xdr:cNvPr id="6" name="Right Triangle 5">
          <a:extLst>
            <a:ext uri="{FF2B5EF4-FFF2-40B4-BE49-F238E27FC236}">
              <a16:creationId xmlns:a16="http://schemas.microsoft.com/office/drawing/2014/main" id="{B46AF1F8-FFFC-6B64-C2AC-C26A17EE8662}"/>
            </a:ext>
          </a:extLst>
        </xdr:cNvPr>
        <xdr:cNvSpPr/>
      </xdr:nvSpPr>
      <xdr:spPr>
        <a:xfrm flipV="1">
          <a:off x="0" y="0"/>
          <a:ext cx="7002780" cy="5951220"/>
        </a:xfrm>
        <a:custGeom>
          <a:avLst/>
          <a:gdLst>
            <a:gd name="connsiteX0" fmla="*/ 0 w 8488680"/>
            <a:gd name="connsiteY0" fmla="*/ 4655820 h 4655820"/>
            <a:gd name="connsiteX1" fmla="*/ 0 w 8488680"/>
            <a:gd name="connsiteY1" fmla="*/ 0 h 4655820"/>
            <a:gd name="connsiteX2" fmla="*/ 8488680 w 8488680"/>
            <a:gd name="connsiteY2" fmla="*/ 4655820 h 4655820"/>
            <a:gd name="connsiteX3" fmla="*/ 0 w 8488680"/>
            <a:gd name="connsiteY3" fmla="*/ 4655820 h 4655820"/>
            <a:gd name="connsiteX0" fmla="*/ 0 w 8488680"/>
            <a:gd name="connsiteY0" fmla="*/ 4655820 h 4655820"/>
            <a:gd name="connsiteX1" fmla="*/ 0 w 8488680"/>
            <a:gd name="connsiteY1" fmla="*/ 0 h 4655820"/>
            <a:gd name="connsiteX2" fmla="*/ 1310640 w 8488680"/>
            <a:gd name="connsiteY2" fmla="*/ 617220 h 4655820"/>
            <a:gd name="connsiteX3" fmla="*/ 8488680 w 8488680"/>
            <a:gd name="connsiteY3" fmla="*/ 4655820 h 4655820"/>
            <a:gd name="connsiteX4" fmla="*/ 0 w 8488680"/>
            <a:gd name="connsiteY4" fmla="*/ 4655820 h 4655820"/>
            <a:gd name="connsiteX0" fmla="*/ 0 w 8488680"/>
            <a:gd name="connsiteY0" fmla="*/ 4655820 h 4655820"/>
            <a:gd name="connsiteX1" fmla="*/ 0 w 8488680"/>
            <a:gd name="connsiteY1" fmla="*/ 0 h 4655820"/>
            <a:gd name="connsiteX2" fmla="*/ 1310640 w 8488680"/>
            <a:gd name="connsiteY2" fmla="*/ 617220 h 4655820"/>
            <a:gd name="connsiteX3" fmla="*/ 6484620 w 8488680"/>
            <a:gd name="connsiteY3" fmla="*/ 2750820 h 4655820"/>
            <a:gd name="connsiteX4" fmla="*/ 8488680 w 8488680"/>
            <a:gd name="connsiteY4" fmla="*/ 4655820 h 4655820"/>
            <a:gd name="connsiteX5" fmla="*/ 0 w 8488680"/>
            <a:gd name="connsiteY5" fmla="*/ 4655820 h 46558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488680" h="4655820">
              <a:moveTo>
                <a:pt x="0" y="4655820"/>
              </a:moveTo>
              <a:lnTo>
                <a:pt x="0" y="0"/>
              </a:lnTo>
              <a:cubicBezTo>
                <a:pt x="426720" y="228600"/>
                <a:pt x="883920" y="388620"/>
                <a:pt x="1310640" y="617220"/>
              </a:cubicBezTo>
              <a:cubicBezTo>
                <a:pt x="3213100" y="1689100"/>
                <a:pt x="4582160" y="1678940"/>
                <a:pt x="6484620" y="2750820"/>
              </a:cubicBezTo>
              <a:lnTo>
                <a:pt x="8488680" y="4655820"/>
              </a:lnTo>
              <a:lnTo>
                <a:pt x="0" y="465582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0</xdr:colOff>
      <xdr:row>0</xdr:row>
      <xdr:rowOff>0</xdr:rowOff>
    </xdr:from>
    <xdr:to>
      <xdr:col>6</xdr:col>
      <xdr:colOff>594360</xdr:colOff>
      <xdr:row>23</xdr:row>
      <xdr:rowOff>38100</xdr:rowOff>
    </xdr:to>
    <xdr:sp macro="" textlink="">
      <xdr:nvSpPr>
        <xdr:cNvPr id="7" name="Right Triangle 5">
          <a:extLst>
            <a:ext uri="{FF2B5EF4-FFF2-40B4-BE49-F238E27FC236}">
              <a16:creationId xmlns:a16="http://schemas.microsoft.com/office/drawing/2014/main" id="{15975656-FFB0-143C-CC00-36C683976BEE}"/>
            </a:ext>
          </a:extLst>
        </xdr:cNvPr>
        <xdr:cNvSpPr/>
      </xdr:nvSpPr>
      <xdr:spPr>
        <a:xfrm flipV="1">
          <a:off x="0" y="0"/>
          <a:ext cx="5204460" cy="4244340"/>
        </a:xfrm>
        <a:custGeom>
          <a:avLst/>
          <a:gdLst>
            <a:gd name="connsiteX0" fmla="*/ 0 w 8488680"/>
            <a:gd name="connsiteY0" fmla="*/ 4655820 h 4655820"/>
            <a:gd name="connsiteX1" fmla="*/ 0 w 8488680"/>
            <a:gd name="connsiteY1" fmla="*/ 0 h 4655820"/>
            <a:gd name="connsiteX2" fmla="*/ 8488680 w 8488680"/>
            <a:gd name="connsiteY2" fmla="*/ 4655820 h 4655820"/>
            <a:gd name="connsiteX3" fmla="*/ 0 w 8488680"/>
            <a:gd name="connsiteY3" fmla="*/ 4655820 h 4655820"/>
            <a:gd name="connsiteX0" fmla="*/ 0 w 8488680"/>
            <a:gd name="connsiteY0" fmla="*/ 4655820 h 4655820"/>
            <a:gd name="connsiteX1" fmla="*/ 0 w 8488680"/>
            <a:gd name="connsiteY1" fmla="*/ 0 h 4655820"/>
            <a:gd name="connsiteX2" fmla="*/ 1310640 w 8488680"/>
            <a:gd name="connsiteY2" fmla="*/ 617220 h 4655820"/>
            <a:gd name="connsiteX3" fmla="*/ 8488680 w 8488680"/>
            <a:gd name="connsiteY3" fmla="*/ 4655820 h 4655820"/>
            <a:gd name="connsiteX4" fmla="*/ 0 w 8488680"/>
            <a:gd name="connsiteY4" fmla="*/ 4655820 h 4655820"/>
            <a:gd name="connsiteX0" fmla="*/ 0 w 8488680"/>
            <a:gd name="connsiteY0" fmla="*/ 4655820 h 4655820"/>
            <a:gd name="connsiteX1" fmla="*/ 0 w 8488680"/>
            <a:gd name="connsiteY1" fmla="*/ 0 h 4655820"/>
            <a:gd name="connsiteX2" fmla="*/ 1310640 w 8488680"/>
            <a:gd name="connsiteY2" fmla="*/ 617220 h 4655820"/>
            <a:gd name="connsiteX3" fmla="*/ 6484620 w 8488680"/>
            <a:gd name="connsiteY3" fmla="*/ 2750820 h 4655820"/>
            <a:gd name="connsiteX4" fmla="*/ 8488680 w 8488680"/>
            <a:gd name="connsiteY4" fmla="*/ 4655820 h 4655820"/>
            <a:gd name="connsiteX5" fmla="*/ 0 w 8488680"/>
            <a:gd name="connsiteY5" fmla="*/ 4655820 h 46558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488680" h="4655820">
              <a:moveTo>
                <a:pt x="0" y="4655820"/>
              </a:moveTo>
              <a:lnTo>
                <a:pt x="0" y="0"/>
              </a:lnTo>
              <a:cubicBezTo>
                <a:pt x="426720" y="228600"/>
                <a:pt x="883920" y="388620"/>
                <a:pt x="1310640" y="617220"/>
              </a:cubicBezTo>
              <a:cubicBezTo>
                <a:pt x="3213100" y="1689100"/>
                <a:pt x="4582160" y="1678940"/>
                <a:pt x="6484620" y="2750820"/>
              </a:cubicBezTo>
              <a:lnTo>
                <a:pt x="8488680" y="4655820"/>
              </a:lnTo>
              <a:lnTo>
                <a:pt x="0" y="4655820"/>
              </a:lnTo>
              <a:close/>
            </a:path>
          </a:pathLst>
        </a:custGeom>
        <a:solidFill>
          <a:srgbClr val="3FA48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0</xdr:colOff>
      <xdr:row>0</xdr:row>
      <xdr:rowOff>0</xdr:rowOff>
    </xdr:from>
    <xdr:to>
      <xdr:col>4</xdr:col>
      <xdr:colOff>533400</xdr:colOff>
      <xdr:row>13</xdr:row>
      <xdr:rowOff>175260</xdr:rowOff>
    </xdr:to>
    <xdr:sp macro="" textlink="">
      <xdr:nvSpPr>
        <xdr:cNvPr id="10" name="Right Triangle 5">
          <a:extLst>
            <a:ext uri="{FF2B5EF4-FFF2-40B4-BE49-F238E27FC236}">
              <a16:creationId xmlns:a16="http://schemas.microsoft.com/office/drawing/2014/main" id="{2DE3DD5D-E95C-9AAB-6174-D9F8C3A36FF7}"/>
            </a:ext>
          </a:extLst>
        </xdr:cNvPr>
        <xdr:cNvSpPr/>
      </xdr:nvSpPr>
      <xdr:spPr>
        <a:xfrm flipV="1">
          <a:off x="0" y="0"/>
          <a:ext cx="3924300" cy="2552700"/>
        </a:xfrm>
        <a:custGeom>
          <a:avLst/>
          <a:gdLst>
            <a:gd name="connsiteX0" fmla="*/ 0 w 8488680"/>
            <a:gd name="connsiteY0" fmla="*/ 4655820 h 4655820"/>
            <a:gd name="connsiteX1" fmla="*/ 0 w 8488680"/>
            <a:gd name="connsiteY1" fmla="*/ 0 h 4655820"/>
            <a:gd name="connsiteX2" fmla="*/ 8488680 w 8488680"/>
            <a:gd name="connsiteY2" fmla="*/ 4655820 h 4655820"/>
            <a:gd name="connsiteX3" fmla="*/ 0 w 8488680"/>
            <a:gd name="connsiteY3" fmla="*/ 4655820 h 4655820"/>
            <a:gd name="connsiteX0" fmla="*/ 0 w 8488680"/>
            <a:gd name="connsiteY0" fmla="*/ 4655820 h 4655820"/>
            <a:gd name="connsiteX1" fmla="*/ 0 w 8488680"/>
            <a:gd name="connsiteY1" fmla="*/ 0 h 4655820"/>
            <a:gd name="connsiteX2" fmla="*/ 1310640 w 8488680"/>
            <a:gd name="connsiteY2" fmla="*/ 617220 h 4655820"/>
            <a:gd name="connsiteX3" fmla="*/ 8488680 w 8488680"/>
            <a:gd name="connsiteY3" fmla="*/ 4655820 h 4655820"/>
            <a:gd name="connsiteX4" fmla="*/ 0 w 8488680"/>
            <a:gd name="connsiteY4" fmla="*/ 4655820 h 4655820"/>
            <a:gd name="connsiteX0" fmla="*/ 0 w 8488680"/>
            <a:gd name="connsiteY0" fmla="*/ 4655820 h 4655820"/>
            <a:gd name="connsiteX1" fmla="*/ 0 w 8488680"/>
            <a:gd name="connsiteY1" fmla="*/ 0 h 4655820"/>
            <a:gd name="connsiteX2" fmla="*/ 1310640 w 8488680"/>
            <a:gd name="connsiteY2" fmla="*/ 617220 h 4655820"/>
            <a:gd name="connsiteX3" fmla="*/ 6484620 w 8488680"/>
            <a:gd name="connsiteY3" fmla="*/ 2750820 h 4655820"/>
            <a:gd name="connsiteX4" fmla="*/ 8488680 w 8488680"/>
            <a:gd name="connsiteY4" fmla="*/ 4655820 h 4655820"/>
            <a:gd name="connsiteX5" fmla="*/ 0 w 8488680"/>
            <a:gd name="connsiteY5" fmla="*/ 4655820 h 46558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488680" h="4655820">
              <a:moveTo>
                <a:pt x="0" y="4655820"/>
              </a:moveTo>
              <a:lnTo>
                <a:pt x="0" y="0"/>
              </a:lnTo>
              <a:cubicBezTo>
                <a:pt x="426720" y="228600"/>
                <a:pt x="883920" y="388620"/>
                <a:pt x="1310640" y="617220"/>
              </a:cubicBezTo>
              <a:cubicBezTo>
                <a:pt x="3213100" y="1689100"/>
                <a:pt x="4582160" y="1678940"/>
                <a:pt x="6484620" y="2750820"/>
              </a:cubicBezTo>
              <a:lnTo>
                <a:pt x="8488680" y="4655820"/>
              </a:lnTo>
              <a:lnTo>
                <a:pt x="0" y="465582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519612</xdr:colOff>
      <xdr:row>0</xdr:row>
      <xdr:rowOff>169819</xdr:rowOff>
    </xdr:from>
    <xdr:to>
      <xdr:col>26</xdr:col>
      <xdr:colOff>327495</xdr:colOff>
      <xdr:row>40</xdr:row>
      <xdr:rowOff>119019</xdr:rowOff>
    </xdr:to>
    <xdr:grpSp>
      <xdr:nvGrpSpPr>
        <xdr:cNvPr id="74" name="Group 73">
          <a:extLst>
            <a:ext uri="{FF2B5EF4-FFF2-40B4-BE49-F238E27FC236}">
              <a16:creationId xmlns:a16="http://schemas.microsoft.com/office/drawing/2014/main" id="{31561911-09D9-5502-025A-E65C259F63FC}"/>
            </a:ext>
          </a:extLst>
        </xdr:cNvPr>
        <xdr:cNvGrpSpPr/>
      </xdr:nvGrpSpPr>
      <xdr:grpSpPr>
        <a:xfrm>
          <a:off x="1606732" y="169819"/>
          <a:ext cx="15352683" cy="7264400"/>
          <a:chOff x="680720" y="294641"/>
          <a:chExt cx="15351232" cy="7264400"/>
        </a:xfrm>
      </xdr:grpSpPr>
      <xdr:grpSp>
        <xdr:nvGrpSpPr>
          <xdr:cNvPr id="41" name="Group 40">
            <a:extLst>
              <a:ext uri="{FF2B5EF4-FFF2-40B4-BE49-F238E27FC236}">
                <a16:creationId xmlns:a16="http://schemas.microsoft.com/office/drawing/2014/main" id="{4EDF0EF0-0AC3-A445-EDE2-30DFE113D0F7}"/>
              </a:ext>
            </a:extLst>
          </xdr:cNvPr>
          <xdr:cNvGrpSpPr/>
        </xdr:nvGrpSpPr>
        <xdr:grpSpPr>
          <a:xfrm>
            <a:off x="680720" y="294641"/>
            <a:ext cx="15351232" cy="7264400"/>
            <a:chOff x="609600" y="477521"/>
            <a:chExt cx="15351232" cy="6457950"/>
          </a:xfrm>
        </xdr:grpSpPr>
        <xdr:sp macro="" textlink="">
          <xdr:nvSpPr>
            <xdr:cNvPr id="24" name="Rectangle: Rounded Corners 23">
              <a:extLst>
                <a:ext uri="{FF2B5EF4-FFF2-40B4-BE49-F238E27FC236}">
                  <a16:creationId xmlns:a16="http://schemas.microsoft.com/office/drawing/2014/main" id="{ED1F3019-8AEE-DE28-51A4-6D9F5D552DB3}"/>
                </a:ext>
              </a:extLst>
            </xdr:cNvPr>
            <xdr:cNvSpPr/>
          </xdr:nvSpPr>
          <xdr:spPr>
            <a:xfrm>
              <a:off x="629921" y="477521"/>
              <a:ext cx="15330911" cy="6457950"/>
            </a:xfrm>
            <a:prstGeom prst="roundRect">
              <a:avLst>
                <a:gd name="adj" fmla="val 11030"/>
              </a:avLst>
            </a:prstGeom>
            <a:solidFill>
              <a:schemeClr val="bg1"/>
            </a:solidFill>
            <a:ln>
              <a:noFill/>
            </a:ln>
            <a:effectLst>
              <a:outerShdw blurRad="596900" sx="102000" sy="102000" algn="ctr"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1" name="Rectangle: Rounded Corners 10">
              <a:extLst>
                <a:ext uri="{FF2B5EF4-FFF2-40B4-BE49-F238E27FC236}">
                  <a16:creationId xmlns:a16="http://schemas.microsoft.com/office/drawing/2014/main" id="{F0373DA8-CB1C-CF27-98CC-380EC4B2FCF6}"/>
                </a:ext>
              </a:extLst>
            </xdr:cNvPr>
            <xdr:cNvSpPr/>
          </xdr:nvSpPr>
          <xdr:spPr>
            <a:xfrm>
              <a:off x="1257458" y="507999"/>
              <a:ext cx="14659796" cy="6412864"/>
            </a:xfrm>
            <a:prstGeom prst="roundRect">
              <a:avLst>
                <a:gd name="adj" fmla="val 1055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ss</a:t>
              </a:r>
            </a:p>
          </xdr:txBody>
        </xdr:sp>
        <xdr:sp macro="" textlink="">
          <xdr:nvSpPr>
            <xdr:cNvPr id="40" name="Flowchart: Manual Operation 6">
              <a:extLst>
                <a:ext uri="{FF2B5EF4-FFF2-40B4-BE49-F238E27FC236}">
                  <a16:creationId xmlns:a16="http://schemas.microsoft.com/office/drawing/2014/main" id="{B96B8B7C-F0A4-42D5-BCBF-0A477521982E}"/>
                </a:ext>
              </a:extLst>
            </xdr:cNvPr>
            <xdr:cNvSpPr/>
          </xdr:nvSpPr>
          <xdr:spPr>
            <a:xfrm rot="16200000">
              <a:off x="-1661160" y="3459480"/>
              <a:ext cx="5140960" cy="59944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73" name="Group 72">
            <a:extLst>
              <a:ext uri="{FF2B5EF4-FFF2-40B4-BE49-F238E27FC236}">
                <a16:creationId xmlns:a16="http://schemas.microsoft.com/office/drawing/2014/main" id="{E130B699-E5CE-999E-FA35-BE5981C35D50}"/>
              </a:ext>
            </a:extLst>
          </xdr:cNvPr>
          <xdr:cNvGrpSpPr/>
        </xdr:nvGrpSpPr>
        <xdr:grpSpPr>
          <a:xfrm>
            <a:off x="1625600" y="467360"/>
            <a:ext cx="13929360" cy="1727155"/>
            <a:chOff x="1625600" y="467360"/>
            <a:chExt cx="13929360" cy="1727155"/>
          </a:xfrm>
        </xdr:grpSpPr>
        <xdr:grpSp>
          <xdr:nvGrpSpPr>
            <xdr:cNvPr id="12" name="Group 11">
              <a:extLst>
                <a:ext uri="{FF2B5EF4-FFF2-40B4-BE49-F238E27FC236}">
                  <a16:creationId xmlns:a16="http://schemas.microsoft.com/office/drawing/2014/main" id="{086FBB8A-5AE0-7156-341E-7BE206191A3A}"/>
                </a:ext>
              </a:extLst>
            </xdr:cNvPr>
            <xdr:cNvGrpSpPr/>
          </xdr:nvGrpSpPr>
          <xdr:grpSpPr>
            <a:xfrm>
              <a:off x="1625600" y="477520"/>
              <a:ext cx="3863013" cy="1687051"/>
              <a:chOff x="1625600" y="477520"/>
              <a:chExt cx="3863013" cy="1687051"/>
            </a:xfrm>
          </xdr:grpSpPr>
          <xdr:sp macro="" textlink="">
            <xdr:nvSpPr>
              <xdr:cNvPr id="43" name="Rectangle: Rounded Corners 42">
                <a:extLst>
                  <a:ext uri="{FF2B5EF4-FFF2-40B4-BE49-F238E27FC236}">
                    <a16:creationId xmlns:a16="http://schemas.microsoft.com/office/drawing/2014/main" id="{BE6971B9-E942-70CD-B72D-2505F68543B7}"/>
                  </a:ext>
                </a:extLst>
              </xdr:cNvPr>
              <xdr:cNvSpPr/>
            </xdr:nvSpPr>
            <xdr:spPr>
              <a:xfrm>
                <a:off x="1625600" y="477520"/>
                <a:ext cx="2672080" cy="1198880"/>
              </a:xfrm>
              <a:prstGeom prst="roundRect">
                <a:avLst/>
              </a:prstGeom>
              <a:solidFill>
                <a:schemeClr val="bg1"/>
              </a:solidFill>
              <a:ln>
                <a:noFill/>
              </a:ln>
              <a:effectLst>
                <a:outerShdw blurRad="800100" dist="38100" sx="102000" sy="102000" algn="ctr" rotWithShape="0">
                  <a:srgbClr val="00696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AE" sz="1100"/>
              </a:p>
            </xdr:txBody>
          </xdr:sp>
          <xdr:sp macro="" textlink="Pivot!$B$1">
            <xdr:nvSpPr>
              <xdr:cNvPr id="3" name="TextBox 2">
                <a:extLst>
                  <a:ext uri="{FF2B5EF4-FFF2-40B4-BE49-F238E27FC236}">
                    <a16:creationId xmlns:a16="http://schemas.microsoft.com/office/drawing/2014/main" id="{195CCD0A-F98A-F9F3-6F14-59C432CC6E9D}"/>
                  </a:ext>
                </a:extLst>
              </xdr:cNvPr>
              <xdr:cNvSpPr txBox="1"/>
            </xdr:nvSpPr>
            <xdr:spPr>
              <a:xfrm>
                <a:off x="1666240" y="497840"/>
                <a:ext cx="2580639"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0B6407-53A6-4EAB-A282-DC4CAC804A24}" type="TxLink">
                  <a:rPr lang="en-US" sz="2400" b="1" i="0" u="none" strike="noStrike">
                    <a:solidFill>
                      <a:srgbClr val="157572"/>
                    </a:solidFill>
                    <a:latin typeface="Segoe UI Black" panose="020B0A02040204020203" pitchFamily="34" charset="0"/>
                    <a:ea typeface="Segoe UI Black" panose="020B0A02040204020203" pitchFamily="34" charset="0"/>
                    <a:cs typeface="Arial" panose="020B0604020202020204" pitchFamily="34" charset="0"/>
                  </a:rPr>
                  <a:pPr algn="ctr"/>
                  <a:t>Total Sales</a:t>
                </a:fld>
                <a:endParaRPr lang="en-AE" sz="24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B$12">
            <xdr:nvSpPr>
              <xdr:cNvPr id="4" name="TextBox 3">
                <a:extLst>
                  <a:ext uri="{FF2B5EF4-FFF2-40B4-BE49-F238E27FC236}">
                    <a16:creationId xmlns:a16="http://schemas.microsoft.com/office/drawing/2014/main" id="{A8819C33-69EC-FBFF-6306-79A7070EAA3A}"/>
                  </a:ext>
                </a:extLst>
              </xdr:cNvPr>
              <xdr:cNvSpPr txBox="1"/>
            </xdr:nvSpPr>
            <xdr:spPr>
              <a:xfrm>
                <a:off x="1666240" y="944880"/>
                <a:ext cx="258064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0A1B5F-17FC-46EA-8438-370E08EC7424}" type="TxLink">
                  <a:rPr lang="en-US" sz="2000" b="1" i="0" u="none" strike="noStrike">
                    <a:solidFill>
                      <a:srgbClr val="157572"/>
                    </a:solidFill>
                    <a:latin typeface="Segoe UI Black" panose="020B0A02040204020203" pitchFamily="34" charset="0"/>
                    <a:ea typeface="Segoe UI Black" panose="020B0A02040204020203" pitchFamily="34" charset="0"/>
                    <a:cs typeface="Arial" panose="020B0604020202020204" pitchFamily="34" charset="0"/>
                  </a:rPr>
                  <a:pPr algn="ctr"/>
                  <a:t>1.2B</a:t>
                </a:fld>
                <a:endParaRPr lang="en-AE" sz="20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X$1">
            <xdr:nvSpPr>
              <xdr:cNvPr id="5" name="TextBox 4">
                <a:extLst>
                  <a:ext uri="{FF2B5EF4-FFF2-40B4-BE49-F238E27FC236}">
                    <a16:creationId xmlns:a16="http://schemas.microsoft.com/office/drawing/2014/main" id="{132170ED-95CD-296F-8772-CD1173D0439E}"/>
                  </a:ext>
                </a:extLst>
              </xdr:cNvPr>
              <xdr:cNvSpPr txBox="1"/>
            </xdr:nvSpPr>
            <xdr:spPr>
              <a:xfrm>
                <a:off x="1656080" y="1259840"/>
                <a:ext cx="15341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BD92D3-DB14-45C0-8C57-E493CBD3F0A3}" type="TxLink">
                  <a:rPr lang="en-US" sz="1400" b="1" i="0" u="none" strike="noStrike">
                    <a:solidFill>
                      <a:srgbClr val="157572"/>
                    </a:solidFill>
                    <a:latin typeface="Segoe UI Black" panose="020B0A02040204020203" pitchFamily="34" charset="0"/>
                    <a:ea typeface="Segoe UI Black" panose="020B0A02040204020203" pitchFamily="34" charset="0"/>
                    <a:cs typeface="Calibri"/>
                  </a:rPr>
                  <a:pPr algn="ctr"/>
                  <a:t>Total YTD</a:t>
                </a:fld>
                <a:endParaRPr lang="en-AE" sz="1400" b="1">
                  <a:solidFill>
                    <a:srgbClr val="157572"/>
                  </a:solidFill>
                  <a:latin typeface="Segoe UI Black" panose="020B0A02040204020203" pitchFamily="34" charset="0"/>
                  <a:ea typeface="Segoe UI Black" panose="020B0A02040204020203" pitchFamily="34" charset="0"/>
                </a:endParaRPr>
              </a:p>
            </xdr:txBody>
          </xdr:sp>
          <xdr:sp macro="" textlink="Pivot!$X$9">
            <xdr:nvSpPr>
              <xdr:cNvPr id="8" name="TextBox 7">
                <a:extLst>
                  <a:ext uri="{FF2B5EF4-FFF2-40B4-BE49-F238E27FC236}">
                    <a16:creationId xmlns:a16="http://schemas.microsoft.com/office/drawing/2014/main" id="{13A65363-2667-341B-05F6-B94E547247DA}"/>
                  </a:ext>
                </a:extLst>
              </xdr:cNvPr>
              <xdr:cNvSpPr txBox="1"/>
            </xdr:nvSpPr>
            <xdr:spPr>
              <a:xfrm>
                <a:off x="3068320" y="1341120"/>
                <a:ext cx="113792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9710B-B052-423D-9810-BEBB76B865B2}" type="TxLink">
                  <a:rPr lang="en-US" sz="1400" b="1" i="0" u="none" strike="noStrike">
                    <a:solidFill>
                      <a:srgbClr val="157572"/>
                    </a:solidFill>
                    <a:latin typeface="Segoe UI Black" panose="020B0A02040204020203" pitchFamily="34" charset="0"/>
                    <a:ea typeface="Segoe UI Black" panose="020B0A02040204020203" pitchFamily="34" charset="0"/>
                    <a:cs typeface="Calibri"/>
                  </a:rPr>
                  <a:pPr algn="ctr"/>
                  <a:t>344.3M</a:t>
                </a:fld>
                <a:endParaRPr lang="en-AE" sz="1800" b="1">
                  <a:solidFill>
                    <a:srgbClr val="157572"/>
                  </a:solidFill>
                  <a:latin typeface="Segoe UI Black" panose="020B0A02040204020203" pitchFamily="34" charset="0"/>
                  <a:ea typeface="Segoe UI Black" panose="020B0A02040204020203" pitchFamily="34" charset="0"/>
                </a:endParaRPr>
              </a:p>
            </xdr:txBody>
          </xdr:sp>
          <xdr:sp macro="" textlink="Pivot!$AB$1">
            <xdr:nvSpPr>
              <xdr:cNvPr id="78" name="TextBox 77">
                <a:extLst>
                  <a:ext uri="{FF2B5EF4-FFF2-40B4-BE49-F238E27FC236}">
                    <a16:creationId xmlns:a16="http://schemas.microsoft.com/office/drawing/2014/main" id="{236B29CF-5A4B-B915-8D70-A92B9CD25469}"/>
                  </a:ext>
                </a:extLst>
              </xdr:cNvPr>
              <xdr:cNvSpPr txBox="1"/>
            </xdr:nvSpPr>
            <xdr:spPr>
              <a:xfrm>
                <a:off x="2907974" y="1788651"/>
                <a:ext cx="2580639"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6B920-66C6-4E8A-815A-8E045F95E3B7}" type="TxLink">
                  <a:rPr lang="en-US" sz="1600" b="1" i="0" u="none" strike="noStrike">
                    <a:solidFill>
                      <a:srgbClr val="068275"/>
                    </a:solidFill>
                    <a:latin typeface="Segoe UI Black" panose="020B0A02040204020203" pitchFamily="34" charset="0"/>
                    <a:ea typeface="Segoe UI Black" panose="020B0A02040204020203" pitchFamily="34" charset="0"/>
                    <a:cs typeface="Calibri"/>
                  </a:rPr>
                  <a:pPr algn="ctr"/>
                  <a:t>ActuaL VS Target</a:t>
                </a:fld>
                <a:endParaRPr lang="en-AE" sz="3600" b="1">
                  <a:solidFill>
                    <a:srgbClr val="068275"/>
                  </a:solidFill>
                  <a:latin typeface="Segoe UI Black" panose="020B0A02040204020203" pitchFamily="34" charset="0"/>
                  <a:ea typeface="Segoe UI Black" panose="020B0A02040204020203" pitchFamily="34" charset="0"/>
                  <a:cs typeface="Arial" panose="020B0604020202020204" pitchFamily="34" charset="0"/>
                </a:endParaRPr>
              </a:p>
            </xdr:txBody>
          </xdr:sp>
        </xdr:grpSp>
        <xdr:grpSp>
          <xdr:nvGrpSpPr>
            <xdr:cNvPr id="14" name="Group 13">
              <a:extLst>
                <a:ext uri="{FF2B5EF4-FFF2-40B4-BE49-F238E27FC236}">
                  <a16:creationId xmlns:a16="http://schemas.microsoft.com/office/drawing/2014/main" id="{056F443F-F0CB-83A4-ED0A-0D274F43349E}"/>
                </a:ext>
              </a:extLst>
            </xdr:cNvPr>
            <xdr:cNvGrpSpPr/>
          </xdr:nvGrpSpPr>
          <xdr:grpSpPr>
            <a:xfrm>
              <a:off x="4460240" y="467360"/>
              <a:ext cx="2672080" cy="1198880"/>
              <a:chOff x="1625600" y="477520"/>
              <a:chExt cx="2672080" cy="1198880"/>
            </a:xfrm>
          </xdr:grpSpPr>
          <xdr:sp macro="" textlink="">
            <xdr:nvSpPr>
              <xdr:cNvPr id="15" name="Rectangle: Rounded Corners 14">
                <a:extLst>
                  <a:ext uri="{FF2B5EF4-FFF2-40B4-BE49-F238E27FC236}">
                    <a16:creationId xmlns:a16="http://schemas.microsoft.com/office/drawing/2014/main" id="{CFFB1650-E408-9B0A-9C1F-D61D374D8072}"/>
                  </a:ext>
                </a:extLst>
              </xdr:cNvPr>
              <xdr:cNvSpPr/>
            </xdr:nvSpPr>
            <xdr:spPr>
              <a:xfrm>
                <a:off x="1625600" y="477520"/>
                <a:ext cx="2672080" cy="1198880"/>
              </a:xfrm>
              <a:prstGeom prst="roundRect">
                <a:avLst/>
              </a:prstGeom>
              <a:solidFill>
                <a:schemeClr val="bg1"/>
              </a:solidFill>
              <a:ln>
                <a:noFill/>
              </a:ln>
              <a:effectLst>
                <a:outerShdw blurRad="800100" dist="38100" sx="102000" sy="102000" algn="ctr" rotWithShape="0">
                  <a:srgbClr val="00696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AE" sz="1100"/>
              </a:p>
            </xdr:txBody>
          </xdr:sp>
          <xdr:sp macro="" textlink="Pivot!$D$1">
            <xdr:nvSpPr>
              <xdr:cNvPr id="16" name="TextBox 15">
                <a:extLst>
                  <a:ext uri="{FF2B5EF4-FFF2-40B4-BE49-F238E27FC236}">
                    <a16:creationId xmlns:a16="http://schemas.microsoft.com/office/drawing/2014/main" id="{654C74F1-4C2A-1553-FC3C-121A05B6CF6F}"/>
                  </a:ext>
                </a:extLst>
              </xdr:cNvPr>
              <xdr:cNvSpPr txBox="1"/>
            </xdr:nvSpPr>
            <xdr:spPr>
              <a:xfrm>
                <a:off x="1666240" y="497840"/>
                <a:ext cx="258064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937976-EFEC-4108-BDB2-FD4F0D757DF0}" type="TxLink">
                  <a:rPr lang="en-US" sz="2400" b="1" i="0" u="none" strike="noStrike">
                    <a:solidFill>
                      <a:srgbClr val="157572"/>
                    </a:solidFill>
                    <a:latin typeface="Segoe UI Black" panose="020B0A02040204020203" pitchFamily="34" charset="0"/>
                    <a:ea typeface="Segoe UI Black" panose="020B0A02040204020203" pitchFamily="34" charset="0"/>
                    <a:cs typeface="Arial" panose="020B0604020202020204" pitchFamily="34" charset="0"/>
                  </a:rPr>
                  <a:pPr algn="ctr"/>
                  <a:t>Total Profit</a:t>
                </a:fld>
                <a:endParaRPr lang="en-AE" sz="24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D$9">
            <xdr:nvSpPr>
              <xdr:cNvPr id="17" name="TextBox 16">
                <a:extLst>
                  <a:ext uri="{FF2B5EF4-FFF2-40B4-BE49-F238E27FC236}">
                    <a16:creationId xmlns:a16="http://schemas.microsoft.com/office/drawing/2014/main" id="{A6B30E01-6FC3-D664-A5D0-2C7DD89BA6AC}"/>
                  </a:ext>
                </a:extLst>
              </xdr:cNvPr>
              <xdr:cNvSpPr txBox="1"/>
            </xdr:nvSpPr>
            <xdr:spPr>
              <a:xfrm>
                <a:off x="1666240" y="944880"/>
                <a:ext cx="258064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A9FAE7-F0AE-4F16-9912-74E553124885}" type="TxLink">
                  <a:rPr lang="en-US" sz="2000" b="1" i="0" u="none" strike="noStrike">
                    <a:solidFill>
                      <a:srgbClr val="157572"/>
                    </a:solidFill>
                    <a:latin typeface="Segoe UI Black" panose="020B0A02040204020203" pitchFamily="34" charset="0"/>
                    <a:ea typeface="Segoe UI Black" panose="020B0A02040204020203" pitchFamily="34" charset="0"/>
                    <a:cs typeface="Calibri"/>
                  </a:rPr>
                  <a:pPr algn="ctr"/>
                  <a:t>589.8M</a:t>
                </a:fld>
                <a:endParaRPr lang="en-AE" sz="20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grpSp>
        <xdr:grpSp>
          <xdr:nvGrpSpPr>
            <xdr:cNvPr id="72" name="Group 71">
              <a:extLst>
                <a:ext uri="{FF2B5EF4-FFF2-40B4-BE49-F238E27FC236}">
                  <a16:creationId xmlns:a16="http://schemas.microsoft.com/office/drawing/2014/main" id="{45C11817-174F-C2FC-5029-4611CCA1304B}"/>
                </a:ext>
              </a:extLst>
            </xdr:cNvPr>
            <xdr:cNvGrpSpPr/>
          </xdr:nvGrpSpPr>
          <xdr:grpSpPr>
            <a:xfrm>
              <a:off x="7254240" y="477520"/>
              <a:ext cx="2672080" cy="1198880"/>
              <a:chOff x="7254240" y="477520"/>
              <a:chExt cx="2672080" cy="1198880"/>
            </a:xfrm>
          </xdr:grpSpPr>
          <xdr:grpSp>
            <xdr:nvGrpSpPr>
              <xdr:cNvPr id="20" name="Group 19">
                <a:extLst>
                  <a:ext uri="{FF2B5EF4-FFF2-40B4-BE49-F238E27FC236}">
                    <a16:creationId xmlns:a16="http://schemas.microsoft.com/office/drawing/2014/main" id="{929BF45E-C967-B38A-9837-C000397B2E61}"/>
                  </a:ext>
                </a:extLst>
              </xdr:cNvPr>
              <xdr:cNvGrpSpPr/>
            </xdr:nvGrpSpPr>
            <xdr:grpSpPr>
              <a:xfrm>
                <a:off x="7254240" y="477520"/>
                <a:ext cx="2672080" cy="1198880"/>
                <a:chOff x="1625600" y="477520"/>
                <a:chExt cx="2672080" cy="1198880"/>
              </a:xfrm>
            </xdr:grpSpPr>
            <xdr:sp macro="" textlink="">
              <xdr:nvSpPr>
                <xdr:cNvPr id="21" name="Rectangle: Rounded Corners 20">
                  <a:extLst>
                    <a:ext uri="{FF2B5EF4-FFF2-40B4-BE49-F238E27FC236}">
                      <a16:creationId xmlns:a16="http://schemas.microsoft.com/office/drawing/2014/main" id="{B93BCAD4-D84D-C684-4A49-F1BCAB8A1D29}"/>
                    </a:ext>
                  </a:extLst>
                </xdr:cNvPr>
                <xdr:cNvSpPr/>
              </xdr:nvSpPr>
              <xdr:spPr>
                <a:xfrm>
                  <a:off x="1625600" y="477520"/>
                  <a:ext cx="2672080" cy="1198880"/>
                </a:xfrm>
                <a:prstGeom prst="roundRect">
                  <a:avLst/>
                </a:prstGeom>
                <a:solidFill>
                  <a:schemeClr val="bg1"/>
                </a:solidFill>
                <a:ln>
                  <a:noFill/>
                </a:ln>
                <a:effectLst>
                  <a:outerShdw blurRad="800100" dist="38100" sx="102000" sy="102000" algn="ctr" rotWithShape="0">
                    <a:srgbClr val="00696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AE" sz="1100"/>
                </a:p>
              </xdr:txBody>
            </xdr:sp>
            <xdr:sp macro="" textlink="Pivot!$D$17">
              <xdr:nvSpPr>
                <xdr:cNvPr id="22" name="TextBox 21">
                  <a:extLst>
                    <a:ext uri="{FF2B5EF4-FFF2-40B4-BE49-F238E27FC236}">
                      <a16:creationId xmlns:a16="http://schemas.microsoft.com/office/drawing/2014/main" id="{91EC8BC0-0338-0AEE-E64C-353B428A8038}"/>
                    </a:ext>
                  </a:extLst>
                </xdr:cNvPr>
                <xdr:cNvSpPr txBox="1"/>
              </xdr:nvSpPr>
              <xdr:spPr>
                <a:xfrm>
                  <a:off x="1666240" y="497840"/>
                  <a:ext cx="258064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12E0C3-89AD-485F-A2C5-FA538AA425B9}" type="TxLink">
                    <a:rPr lang="en-US" sz="2400" b="1" i="0" u="none" strike="noStrike">
                      <a:solidFill>
                        <a:srgbClr val="157572"/>
                      </a:solidFill>
                      <a:latin typeface="Segoe UI Black" panose="020B0A02040204020203" pitchFamily="34" charset="0"/>
                      <a:ea typeface="Segoe UI Black" panose="020B0A02040204020203" pitchFamily="34" charset="0"/>
                      <a:cs typeface="Calibri"/>
                    </a:rPr>
                    <a:pPr algn="ctr"/>
                    <a:t>profit margin</a:t>
                  </a:fld>
                  <a:endParaRPr lang="en-AE" sz="24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D$19">
              <xdr:nvSpPr>
                <xdr:cNvPr id="23" name="TextBox 22">
                  <a:extLst>
                    <a:ext uri="{FF2B5EF4-FFF2-40B4-BE49-F238E27FC236}">
                      <a16:creationId xmlns:a16="http://schemas.microsoft.com/office/drawing/2014/main" id="{86370C45-C7FD-F5FE-3758-7EAE61EBCB16}"/>
                    </a:ext>
                  </a:extLst>
                </xdr:cNvPr>
                <xdr:cNvSpPr txBox="1"/>
              </xdr:nvSpPr>
              <xdr:spPr>
                <a:xfrm>
                  <a:off x="1666240" y="944880"/>
                  <a:ext cx="258064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8392CA-3FCC-48E8-9456-8F67090B0180}" type="TxLink">
                    <a:rPr lang="en-US" sz="2000" b="1" i="0" u="none" strike="noStrike">
                      <a:solidFill>
                        <a:srgbClr val="157572"/>
                      </a:solidFill>
                      <a:latin typeface="Segoe UI Black" panose="020B0A02040204020203" pitchFamily="34" charset="0"/>
                      <a:ea typeface="Segoe UI Black" panose="020B0A02040204020203" pitchFamily="34" charset="0"/>
                      <a:cs typeface="Calibri"/>
                    </a:rPr>
                    <a:pPr algn="ctr"/>
                    <a:t> 51 </a:t>
                  </a:fld>
                  <a:endParaRPr lang="en-AE" sz="40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8DD00B38-6319-AFA1-567C-1EC98AE69D83}"/>
                  </a:ext>
                </a:extLst>
              </xdr:cNvPr>
              <xdr:cNvSpPr txBox="1"/>
            </xdr:nvSpPr>
            <xdr:spPr>
              <a:xfrm>
                <a:off x="8712885" y="935914"/>
                <a:ext cx="4064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800" b="1">
                    <a:solidFill>
                      <a:srgbClr val="157572"/>
                    </a:solidFill>
                    <a:latin typeface="Segoe UI Black" panose="020B0A02040204020203" pitchFamily="34" charset="0"/>
                    <a:ea typeface="Segoe UI Black" panose="020B0A02040204020203" pitchFamily="34" charset="0"/>
                  </a:rPr>
                  <a:t>%</a:t>
                </a:r>
              </a:p>
              <a:p>
                <a:endParaRPr lang="en-AE" sz="1800" b="1">
                  <a:solidFill>
                    <a:srgbClr val="157572"/>
                  </a:solidFill>
                  <a:latin typeface="Segoe UI Black" panose="020B0A02040204020203" pitchFamily="34" charset="0"/>
                  <a:ea typeface="Segoe UI Black" panose="020B0A02040204020203" pitchFamily="34" charset="0"/>
                </a:endParaRPr>
              </a:p>
            </xdr:txBody>
          </xdr:sp>
        </xdr:grpSp>
        <xdr:grpSp>
          <xdr:nvGrpSpPr>
            <xdr:cNvPr id="58" name="Group 57">
              <a:extLst>
                <a:ext uri="{FF2B5EF4-FFF2-40B4-BE49-F238E27FC236}">
                  <a16:creationId xmlns:a16="http://schemas.microsoft.com/office/drawing/2014/main" id="{58D1230C-5470-0B49-64E4-2A285CC8B760}"/>
                </a:ext>
              </a:extLst>
            </xdr:cNvPr>
            <xdr:cNvGrpSpPr/>
          </xdr:nvGrpSpPr>
          <xdr:grpSpPr>
            <a:xfrm>
              <a:off x="8778862" y="467360"/>
              <a:ext cx="3982098" cy="1622511"/>
              <a:chOff x="8778862" y="467360"/>
              <a:chExt cx="3982098" cy="1622511"/>
            </a:xfrm>
          </xdr:grpSpPr>
          <xdr:grpSp>
            <xdr:nvGrpSpPr>
              <xdr:cNvPr id="37" name="Group 36">
                <a:extLst>
                  <a:ext uri="{FF2B5EF4-FFF2-40B4-BE49-F238E27FC236}">
                    <a16:creationId xmlns:a16="http://schemas.microsoft.com/office/drawing/2014/main" id="{33869CDA-5EFD-CDEA-C21A-3E302B32D952}"/>
                  </a:ext>
                </a:extLst>
              </xdr:cNvPr>
              <xdr:cNvGrpSpPr/>
            </xdr:nvGrpSpPr>
            <xdr:grpSpPr>
              <a:xfrm>
                <a:off x="8778862" y="467360"/>
                <a:ext cx="3982098" cy="1622511"/>
                <a:chOff x="315582" y="477520"/>
                <a:chExt cx="3982098" cy="1622511"/>
              </a:xfrm>
            </xdr:grpSpPr>
            <xdr:sp macro="" textlink="">
              <xdr:nvSpPr>
                <xdr:cNvPr id="38" name="Rectangle: Rounded Corners 37">
                  <a:extLst>
                    <a:ext uri="{FF2B5EF4-FFF2-40B4-BE49-F238E27FC236}">
                      <a16:creationId xmlns:a16="http://schemas.microsoft.com/office/drawing/2014/main" id="{71664767-B099-669E-904A-5DA6BB9136EA}"/>
                    </a:ext>
                  </a:extLst>
                </xdr:cNvPr>
                <xdr:cNvSpPr/>
              </xdr:nvSpPr>
              <xdr:spPr>
                <a:xfrm>
                  <a:off x="1625600" y="477520"/>
                  <a:ext cx="2672080" cy="1198880"/>
                </a:xfrm>
                <a:prstGeom prst="roundRect">
                  <a:avLst/>
                </a:prstGeom>
                <a:solidFill>
                  <a:schemeClr val="bg1"/>
                </a:solidFill>
                <a:ln>
                  <a:noFill/>
                </a:ln>
                <a:effectLst>
                  <a:outerShdw blurRad="800100" dist="38100" sx="102000" sy="102000" algn="ctr" rotWithShape="0">
                    <a:srgbClr val="00696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AE" sz="1100"/>
                </a:p>
              </xdr:txBody>
            </xdr:sp>
            <xdr:sp macro="" textlink="Pivot!$F$1">
              <xdr:nvSpPr>
                <xdr:cNvPr id="39" name="TextBox 38">
                  <a:extLst>
                    <a:ext uri="{FF2B5EF4-FFF2-40B4-BE49-F238E27FC236}">
                      <a16:creationId xmlns:a16="http://schemas.microsoft.com/office/drawing/2014/main" id="{CCF26093-B199-04BE-8FA7-A73038FCA026}"/>
                    </a:ext>
                  </a:extLst>
                </xdr:cNvPr>
                <xdr:cNvSpPr txBox="1"/>
              </xdr:nvSpPr>
              <xdr:spPr>
                <a:xfrm>
                  <a:off x="1666240" y="497840"/>
                  <a:ext cx="258064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466238-F5DE-4EC7-9F4B-9EFF79016C89}" type="TxLink">
                    <a:rPr lang="en-US" sz="2400" b="1" i="0" u="none" strike="noStrike">
                      <a:solidFill>
                        <a:srgbClr val="157572"/>
                      </a:solidFill>
                      <a:latin typeface="Segoe UI Black" panose="020B0A02040204020203" pitchFamily="34" charset="0"/>
                      <a:ea typeface="Segoe UI Black" panose="020B0A02040204020203" pitchFamily="34" charset="0"/>
                      <a:cs typeface="Calibri"/>
                    </a:rPr>
                    <a:pPr algn="ctr"/>
                    <a:t>Total Target</a:t>
                  </a:fld>
                  <a:endParaRPr lang="en-AE" sz="48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F$9">
              <xdr:nvSpPr>
                <xdr:cNvPr id="42" name="TextBox 41">
                  <a:extLst>
                    <a:ext uri="{FF2B5EF4-FFF2-40B4-BE49-F238E27FC236}">
                      <a16:creationId xmlns:a16="http://schemas.microsoft.com/office/drawing/2014/main" id="{C6442580-3F09-A4EF-2D8B-FF70F17256E5}"/>
                    </a:ext>
                  </a:extLst>
                </xdr:cNvPr>
                <xdr:cNvSpPr txBox="1"/>
              </xdr:nvSpPr>
              <xdr:spPr>
                <a:xfrm>
                  <a:off x="1666240" y="944880"/>
                  <a:ext cx="258064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F732EB-D370-4111-A7B4-DD77CD0B1EFE}" type="TxLink">
                    <a:rPr lang="en-US" sz="2000" b="1" i="0" u="none" strike="noStrike">
                      <a:solidFill>
                        <a:srgbClr val="157572"/>
                      </a:solidFill>
                      <a:latin typeface="Segoe UI Black" panose="020B0A02040204020203" pitchFamily="34" charset="0"/>
                      <a:ea typeface="Segoe UI Black" panose="020B0A02040204020203" pitchFamily="34" charset="0"/>
                      <a:cs typeface="Calibri"/>
                    </a:rPr>
                    <a:pPr algn="ctr"/>
                    <a:t>1.1B</a:t>
                  </a:fld>
                  <a:endParaRPr lang="en-AE" sz="40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V$1">
              <xdr:nvSpPr>
                <xdr:cNvPr id="44" name="TextBox 43">
                  <a:extLst>
                    <a:ext uri="{FF2B5EF4-FFF2-40B4-BE49-F238E27FC236}">
                      <a16:creationId xmlns:a16="http://schemas.microsoft.com/office/drawing/2014/main" id="{DC19C6D7-13E6-C8E3-35A5-B4D98CCC3A06}"/>
                    </a:ext>
                  </a:extLst>
                </xdr:cNvPr>
                <xdr:cNvSpPr txBox="1"/>
              </xdr:nvSpPr>
              <xdr:spPr>
                <a:xfrm>
                  <a:off x="1605280" y="1259840"/>
                  <a:ext cx="165608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BE01B8-C96B-4D8E-8893-C48CC8286730}" type="TxLink">
                    <a:rPr lang="en-US" sz="1400" b="1" i="0" u="none" strike="noStrike">
                      <a:solidFill>
                        <a:srgbClr val="157572"/>
                      </a:solidFill>
                      <a:latin typeface="Segoe UI Black" panose="020B0A02040204020203" pitchFamily="34" charset="0"/>
                      <a:ea typeface="Segoe UI Black" panose="020B0A02040204020203" pitchFamily="34" charset="0"/>
                      <a:cs typeface="Calibri"/>
                    </a:rPr>
                    <a:pPr algn="ctr"/>
                    <a:t> Achievement</a:t>
                  </a:fld>
                  <a:endParaRPr lang="en-AE" sz="1800" b="1">
                    <a:solidFill>
                      <a:srgbClr val="157572"/>
                    </a:solidFill>
                    <a:latin typeface="Segoe UI Black" panose="020B0A02040204020203" pitchFamily="34" charset="0"/>
                    <a:ea typeface="Segoe UI Black" panose="020B0A02040204020203" pitchFamily="34" charset="0"/>
                  </a:endParaRPr>
                </a:p>
              </xdr:txBody>
            </xdr:sp>
            <xdr:sp macro="" textlink="Pivot!$V$9">
              <xdr:nvSpPr>
                <xdr:cNvPr id="45" name="TextBox 44">
                  <a:extLst>
                    <a:ext uri="{FF2B5EF4-FFF2-40B4-BE49-F238E27FC236}">
                      <a16:creationId xmlns:a16="http://schemas.microsoft.com/office/drawing/2014/main" id="{BFF2920C-B8D8-D04C-5D61-F8A92E8BDB17}"/>
                    </a:ext>
                  </a:extLst>
                </xdr:cNvPr>
                <xdr:cNvSpPr txBox="1"/>
              </xdr:nvSpPr>
              <xdr:spPr>
                <a:xfrm>
                  <a:off x="2936240" y="1320800"/>
                  <a:ext cx="118872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5F88BF-0865-4BD3-82FE-2E7E776DC3C6}" type="TxLink">
                    <a:rPr lang="en-US" sz="1400" b="1" i="0" u="none" strike="noStrike">
                      <a:solidFill>
                        <a:srgbClr val="157572"/>
                      </a:solidFill>
                      <a:latin typeface="Segoe UI Black" panose="020B0A02040204020203" pitchFamily="34" charset="0"/>
                      <a:ea typeface="Segoe UI Black" panose="020B0A02040204020203" pitchFamily="34" charset="0"/>
                      <a:cs typeface="Calibri"/>
                    </a:rPr>
                    <a:pPr algn="ctr"/>
                    <a:t>106.2</a:t>
                  </a:fld>
                  <a:endParaRPr lang="en-AE" sz="2400" b="1">
                    <a:solidFill>
                      <a:srgbClr val="157572"/>
                    </a:solidFill>
                    <a:latin typeface="Segoe UI Black" panose="020B0A02040204020203" pitchFamily="34" charset="0"/>
                    <a:ea typeface="Segoe UI Black" panose="020B0A02040204020203" pitchFamily="34" charset="0"/>
                  </a:endParaRPr>
                </a:p>
              </xdr:txBody>
            </xdr:sp>
            <xdr:sp macro="" textlink="Pivot!$AF$1">
              <xdr:nvSpPr>
                <xdr:cNvPr id="122" name="TextBox 121">
                  <a:extLst>
                    <a:ext uri="{FF2B5EF4-FFF2-40B4-BE49-F238E27FC236}">
                      <a16:creationId xmlns:a16="http://schemas.microsoft.com/office/drawing/2014/main" id="{1F3A48C0-EC1A-74FB-E140-00B860EE2423}"/>
                    </a:ext>
                  </a:extLst>
                </xdr:cNvPr>
                <xdr:cNvSpPr txBox="1"/>
              </xdr:nvSpPr>
              <xdr:spPr>
                <a:xfrm>
                  <a:off x="315582" y="1724111"/>
                  <a:ext cx="258064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0659F2-AB38-4561-BF2B-1D50F86A7792}" type="TxLink">
                    <a:rPr lang="en-US" sz="1600" b="1" i="0" u="none" strike="noStrike">
                      <a:solidFill>
                        <a:srgbClr val="068275"/>
                      </a:solidFill>
                      <a:latin typeface="Segoe UI Black" panose="020B0A02040204020203" pitchFamily="34" charset="0"/>
                      <a:ea typeface="Segoe UI Black" panose="020B0A02040204020203" pitchFamily="34" charset="0"/>
                      <a:cs typeface="Calibri"/>
                    </a:rPr>
                    <a:pPr algn="ctr"/>
                    <a:t>Sales Over Time</a:t>
                  </a:fld>
                  <a:endParaRPr lang="en-AE" sz="6000" b="1">
                    <a:solidFill>
                      <a:srgbClr val="068275"/>
                    </a:solidFill>
                    <a:latin typeface="Segoe UI Black" panose="020B0A02040204020203" pitchFamily="34" charset="0"/>
                    <a:ea typeface="Segoe UI Black" panose="020B0A02040204020203" pitchFamily="34" charset="0"/>
                    <a:cs typeface="Arial" panose="020B0604020202020204" pitchFamily="34" charset="0"/>
                  </a:endParaRPr>
                </a:p>
              </xdr:txBody>
            </xdr:sp>
          </xdr:grpSp>
          <xdr:sp macro="" textlink="">
            <xdr:nvSpPr>
              <xdr:cNvPr id="57" name="TextBox 56">
                <a:extLst>
                  <a:ext uri="{FF2B5EF4-FFF2-40B4-BE49-F238E27FC236}">
                    <a16:creationId xmlns:a16="http://schemas.microsoft.com/office/drawing/2014/main" id="{5E6BEF45-FFFE-FB44-79EE-3B94E1BA24CC}"/>
                  </a:ext>
                </a:extLst>
              </xdr:cNvPr>
              <xdr:cNvSpPr txBox="1"/>
            </xdr:nvSpPr>
            <xdr:spPr>
              <a:xfrm>
                <a:off x="12273280" y="1239520"/>
                <a:ext cx="4064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800" b="1">
                    <a:solidFill>
                      <a:srgbClr val="157572"/>
                    </a:solidFill>
                    <a:latin typeface="Segoe UI Black" panose="020B0A02040204020203" pitchFamily="34" charset="0"/>
                    <a:ea typeface="Segoe UI Black" panose="020B0A02040204020203" pitchFamily="34" charset="0"/>
                  </a:rPr>
                  <a:t>%</a:t>
                </a:r>
              </a:p>
              <a:p>
                <a:endParaRPr lang="en-AE" sz="1800" b="1">
                  <a:solidFill>
                    <a:srgbClr val="157572"/>
                  </a:solidFill>
                  <a:latin typeface="Segoe UI Black" panose="020B0A02040204020203" pitchFamily="34" charset="0"/>
                  <a:ea typeface="Segoe UI Black" panose="020B0A02040204020203" pitchFamily="34" charset="0"/>
                </a:endParaRPr>
              </a:p>
            </xdr:txBody>
          </xdr:sp>
        </xdr:grpSp>
        <xdr:grpSp>
          <xdr:nvGrpSpPr>
            <xdr:cNvPr id="68" name="Group 67">
              <a:extLst>
                <a:ext uri="{FF2B5EF4-FFF2-40B4-BE49-F238E27FC236}">
                  <a16:creationId xmlns:a16="http://schemas.microsoft.com/office/drawing/2014/main" id="{5694370B-2930-ACE5-6BB5-E6C0880193C0}"/>
                </a:ext>
              </a:extLst>
            </xdr:cNvPr>
            <xdr:cNvGrpSpPr/>
          </xdr:nvGrpSpPr>
          <xdr:grpSpPr>
            <a:xfrm>
              <a:off x="12882880" y="467360"/>
              <a:ext cx="2672080" cy="1727155"/>
              <a:chOff x="12882880" y="467360"/>
              <a:chExt cx="2672080" cy="1727155"/>
            </a:xfrm>
          </xdr:grpSpPr>
          <xdr:grpSp>
            <xdr:nvGrpSpPr>
              <xdr:cNvPr id="46" name="Group 45">
                <a:extLst>
                  <a:ext uri="{FF2B5EF4-FFF2-40B4-BE49-F238E27FC236}">
                    <a16:creationId xmlns:a16="http://schemas.microsoft.com/office/drawing/2014/main" id="{C6AB4A2D-CBC5-B339-9ADE-07EE8AA7FD44}"/>
                  </a:ext>
                </a:extLst>
              </xdr:cNvPr>
              <xdr:cNvGrpSpPr/>
            </xdr:nvGrpSpPr>
            <xdr:grpSpPr>
              <a:xfrm>
                <a:off x="12882880" y="467360"/>
                <a:ext cx="2672080" cy="1727155"/>
                <a:chOff x="1625600" y="477520"/>
                <a:chExt cx="2672080" cy="1727155"/>
              </a:xfrm>
            </xdr:grpSpPr>
            <xdr:sp macro="" textlink="">
              <xdr:nvSpPr>
                <xdr:cNvPr id="47" name="Rectangle: Rounded Corners 46">
                  <a:extLst>
                    <a:ext uri="{FF2B5EF4-FFF2-40B4-BE49-F238E27FC236}">
                      <a16:creationId xmlns:a16="http://schemas.microsoft.com/office/drawing/2014/main" id="{738FD5FC-7643-9DD8-E8DC-DE4D142458E4}"/>
                    </a:ext>
                  </a:extLst>
                </xdr:cNvPr>
                <xdr:cNvSpPr/>
              </xdr:nvSpPr>
              <xdr:spPr>
                <a:xfrm>
                  <a:off x="1625600" y="477520"/>
                  <a:ext cx="2672080" cy="1198880"/>
                </a:xfrm>
                <a:prstGeom prst="roundRect">
                  <a:avLst/>
                </a:prstGeom>
                <a:solidFill>
                  <a:schemeClr val="bg1"/>
                </a:solidFill>
                <a:ln>
                  <a:noFill/>
                </a:ln>
                <a:effectLst>
                  <a:outerShdw blurRad="800100" dist="38100" sx="102000" sy="102000" algn="ctr" rotWithShape="0">
                    <a:srgbClr val="00696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AE" sz="1100"/>
                </a:p>
              </xdr:txBody>
            </xdr:sp>
            <xdr:sp macro="" textlink="Pivot!$H$18">
              <xdr:nvSpPr>
                <xdr:cNvPr id="52" name="TextBox 51">
                  <a:extLst>
                    <a:ext uri="{FF2B5EF4-FFF2-40B4-BE49-F238E27FC236}">
                      <a16:creationId xmlns:a16="http://schemas.microsoft.com/office/drawing/2014/main" id="{896107A1-0DBE-B4A0-AE7B-297BB3236583}"/>
                    </a:ext>
                  </a:extLst>
                </xdr:cNvPr>
                <xdr:cNvSpPr txBox="1"/>
              </xdr:nvSpPr>
              <xdr:spPr>
                <a:xfrm>
                  <a:off x="1666240" y="497840"/>
                  <a:ext cx="258064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095251-3B67-4DBB-BBE0-3B89D68905A6}" type="TxLink">
                    <a:rPr lang="en-US" sz="2400" b="0" i="0" u="none" strike="noStrike">
                      <a:solidFill>
                        <a:srgbClr val="157572"/>
                      </a:solidFill>
                      <a:latin typeface="Segoe UI Black" panose="020B0A02040204020203" pitchFamily="34" charset="0"/>
                      <a:ea typeface="Segoe UI Black" panose="020B0A02040204020203" pitchFamily="34" charset="0"/>
                      <a:cs typeface="Calibri"/>
                    </a:rPr>
                    <a:pPr algn="ctr"/>
                    <a:t>Total Growth</a:t>
                  </a:fld>
                  <a:endParaRPr lang="en-AE" sz="8800" b="0">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H$19">
              <xdr:nvSpPr>
                <xdr:cNvPr id="53" name="TextBox 52">
                  <a:extLst>
                    <a:ext uri="{FF2B5EF4-FFF2-40B4-BE49-F238E27FC236}">
                      <a16:creationId xmlns:a16="http://schemas.microsoft.com/office/drawing/2014/main" id="{85F20A8F-B574-417C-BFD2-207E8F531F11}"/>
                    </a:ext>
                  </a:extLst>
                </xdr:cNvPr>
                <xdr:cNvSpPr txBox="1"/>
              </xdr:nvSpPr>
              <xdr:spPr>
                <a:xfrm>
                  <a:off x="1666240" y="944880"/>
                  <a:ext cx="258064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EF321E-A849-4444-BCEF-0020A2502329}" type="TxLink">
                    <a:rPr lang="en-US" sz="2000" b="1" i="0" u="none" strike="noStrike">
                      <a:solidFill>
                        <a:srgbClr val="157572"/>
                      </a:solidFill>
                      <a:latin typeface="Segoe UI Black" panose="020B0A02040204020203" pitchFamily="34" charset="0"/>
                      <a:ea typeface="Segoe UI Black" panose="020B0A02040204020203" pitchFamily="34" charset="0"/>
                      <a:cs typeface="Calibri"/>
                    </a:rPr>
                    <a:pPr algn="ctr"/>
                    <a:t> 198.7 </a:t>
                  </a:fld>
                  <a:endParaRPr lang="en-AE" sz="6600" b="1">
                    <a:solidFill>
                      <a:srgbClr val="157572"/>
                    </a:solidFill>
                    <a:latin typeface="Segoe UI Black" panose="020B0A02040204020203" pitchFamily="34" charset="0"/>
                    <a:ea typeface="Segoe UI Black" panose="020B0A02040204020203" pitchFamily="34" charset="0"/>
                    <a:cs typeface="Arial" panose="020B0604020202020204" pitchFamily="34" charset="0"/>
                  </a:endParaRPr>
                </a:p>
              </xdr:txBody>
            </xdr:sp>
            <xdr:sp macro="" textlink="Pivot!$Z$1">
              <xdr:nvSpPr>
                <xdr:cNvPr id="54" name="TextBox 53">
                  <a:extLst>
                    <a:ext uri="{FF2B5EF4-FFF2-40B4-BE49-F238E27FC236}">
                      <a16:creationId xmlns:a16="http://schemas.microsoft.com/office/drawing/2014/main" id="{E0E8F018-5FA3-D81C-8C27-0776B065657D}"/>
                    </a:ext>
                  </a:extLst>
                </xdr:cNvPr>
                <xdr:cNvSpPr txBox="1"/>
              </xdr:nvSpPr>
              <xdr:spPr>
                <a:xfrm>
                  <a:off x="1656080" y="1259840"/>
                  <a:ext cx="15341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883F94-068C-4EC2-B782-73C7CADAAD00}" type="TxLink">
                    <a:rPr lang="en-US" sz="1600" b="1" i="0" u="none" strike="noStrike">
                      <a:solidFill>
                        <a:srgbClr val="157572"/>
                      </a:solidFill>
                      <a:latin typeface="Segoe UI Black" panose="020B0A02040204020203" pitchFamily="34" charset="0"/>
                      <a:ea typeface="Segoe UI Black" panose="020B0A02040204020203" pitchFamily="34" charset="0"/>
                      <a:cs typeface="Calibri"/>
                    </a:rPr>
                    <a:pPr algn="ctr"/>
                    <a:t>YTD Growth</a:t>
                  </a:fld>
                  <a:endParaRPr lang="en-AE" sz="2000" b="1">
                    <a:solidFill>
                      <a:srgbClr val="157572"/>
                    </a:solidFill>
                    <a:latin typeface="Segoe UI Black" panose="020B0A02040204020203" pitchFamily="34" charset="0"/>
                    <a:ea typeface="Segoe UI Black" panose="020B0A02040204020203" pitchFamily="34" charset="0"/>
                  </a:endParaRPr>
                </a:p>
              </xdr:txBody>
            </xdr:sp>
            <xdr:sp macro="" textlink="Pivot!$Z$4">
              <xdr:nvSpPr>
                <xdr:cNvPr id="55" name="TextBox 54">
                  <a:extLst>
                    <a:ext uri="{FF2B5EF4-FFF2-40B4-BE49-F238E27FC236}">
                      <a16:creationId xmlns:a16="http://schemas.microsoft.com/office/drawing/2014/main" id="{9A78319F-1583-066E-7112-DA346BD50FF9}"/>
                    </a:ext>
                  </a:extLst>
                </xdr:cNvPr>
                <xdr:cNvSpPr txBox="1"/>
              </xdr:nvSpPr>
              <xdr:spPr>
                <a:xfrm>
                  <a:off x="3058160" y="1300480"/>
                  <a:ext cx="117856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56A037-7372-437A-9473-8D38EA497AB8}" type="TxLink">
                    <a:rPr lang="en-US" sz="1400" b="1" i="0" u="none" strike="noStrike">
                      <a:solidFill>
                        <a:srgbClr val="157572"/>
                      </a:solidFill>
                      <a:latin typeface="Segoe UI Black" panose="020B0A02040204020203" pitchFamily="34" charset="0"/>
                      <a:ea typeface="Segoe UI Black" panose="020B0A02040204020203" pitchFamily="34" charset="0"/>
                      <a:cs typeface="Calibri"/>
                    </a:rPr>
                    <a:pPr algn="ctr"/>
                    <a:t>-0.20%</a:t>
                  </a:fld>
                  <a:endParaRPr lang="en-AE" sz="2400" b="1">
                    <a:solidFill>
                      <a:srgbClr val="157572"/>
                    </a:solidFill>
                    <a:latin typeface="Segoe UI Black" panose="020B0A02040204020203" pitchFamily="34" charset="0"/>
                    <a:ea typeface="Segoe UI Black" panose="020B0A02040204020203" pitchFamily="34" charset="0"/>
                  </a:endParaRPr>
                </a:p>
              </xdr:txBody>
            </xdr:sp>
            <xdr:sp macro="" textlink="Pivot!AJ$1">
              <xdr:nvSpPr>
                <xdr:cNvPr id="63" name="TextBox 62">
                  <a:extLst>
                    <a:ext uri="{FF2B5EF4-FFF2-40B4-BE49-F238E27FC236}">
                      <a16:creationId xmlns:a16="http://schemas.microsoft.com/office/drawing/2014/main" id="{D2526A50-7622-1F08-9FE8-4DCFDA0BEB02}"/>
                    </a:ext>
                  </a:extLst>
                </xdr:cNvPr>
                <xdr:cNvSpPr txBox="1"/>
              </xdr:nvSpPr>
              <xdr:spPr>
                <a:xfrm>
                  <a:off x="2146239" y="1808435"/>
                  <a:ext cx="1704558"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EFF558-8221-48D8-B9BA-0DE6476FA573}" type="TxLink">
                    <a:rPr lang="en-US" sz="1400" b="1" i="0" u="none" strike="noStrike">
                      <a:solidFill>
                        <a:srgbClr val="067D70"/>
                      </a:solidFill>
                      <a:latin typeface="Segoe UI Black" panose="020B0A02040204020203" pitchFamily="34" charset="0"/>
                      <a:ea typeface="Segoe UI Black" panose="020B0A02040204020203" pitchFamily="34" charset="0"/>
                      <a:cs typeface="Calibri"/>
                    </a:rPr>
                    <a:t>Sales By Region</a:t>
                  </a:fld>
                  <a:endParaRPr lang="en-AE" sz="2800" b="1">
                    <a:solidFill>
                      <a:srgbClr val="067D70"/>
                    </a:solidFill>
                    <a:latin typeface="Segoe UI Black" panose="020B0A02040204020203" pitchFamily="34" charset="0"/>
                    <a:ea typeface="Segoe UI Black" panose="020B0A02040204020203" pitchFamily="34" charset="0"/>
                  </a:endParaRPr>
                </a:p>
              </xdr:txBody>
            </xdr:sp>
          </xdr:grpSp>
          <xdr:sp macro="" textlink="">
            <xdr:nvSpPr>
              <xdr:cNvPr id="67" name="TextBox 66">
                <a:extLst>
                  <a:ext uri="{FF2B5EF4-FFF2-40B4-BE49-F238E27FC236}">
                    <a16:creationId xmlns:a16="http://schemas.microsoft.com/office/drawing/2014/main" id="{D50B23AA-160F-DDF0-A823-C5F9C99E3676}"/>
                  </a:ext>
                </a:extLst>
              </xdr:cNvPr>
              <xdr:cNvSpPr txBox="1"/>
            </xdr:nvSpPr>
            <xdr:spPr>
              <a:xfrm>
                <a:off x="14508480" y="914400"/>
                <a:ext cx="4064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800" b="1">
                    <a:solidFill>
                      <a:srgbClr val="157572"/>
                    </a:solidFill>
                    <a:latin typeface="Segoe UI Black" panose="020B0A02040204020203" pitchFamily="34" charset="0"/>
                    <a:ea typeface="Segoe UI Black" panose="020B0A02040204020203" pitchFamily="34" charset="0"/>
                  </a:rPr>
                  <a:t>%</a:t>
                </a:r>
              </a:p>
              <a:p>
                <a:endParaRPr lang="en-AE" sz="1800" b="1">
                  <a:solidFill>
                    <a:srgbClr val="157572"/>
                  </a:solidFill>
                  <a:latin typeface="Segoe UI Black" panose="020B0A02040204020203" pitchFamily="34" charset="0"/>
                  <a:ea typeface="Segoe UI Black" panose="020B0A02040204020203" pitchFamily="34" charset="0"/>
                </a:endParaRPr>
              </a:p>
            </xdr:txBody>
          </xdr:sp>
        </xdr:grpSp>
      </xdr:grpSp>
    </xdr:grpSp>
    <xdr:clientData/>
  </xdr:twoCellAnchor>
  <xdr:twoCellAnchor>
    <xdr:from>
      <xdr:col>2</xdr:col>
      <xdr:colOff>217712</xdr:colOff>
      <xdr:row>8</xdr:row>
      <xdr:rowOff>163285</xdr:rowOff>
    </xdr:from>
    <xdr:to>
      <xdr:col>13</xdr:col>
      <xdr:colOff>294640</xdr:colOff>
      <xdr:row>21</xdr:row>
      <xdr:rowOff>76199</xdr:rowOff>
    </xdr:to>
    <xdr:grpSp>
      <xdr:nvGrpSpPr>
        <xdr:cNvPr id="80" name="Group 79">
          <a:extLst>
            <a:ext uri="{FF2B5EF4-FFF2-40B4-BE49-F238E27FC236}">
              <a16:creationId xmlns:a16="http://schemas.microsoft.com/office/drawing/2014/main" id="{C75BF7DF-9167-57E3-059C-10C67A98C9C8}"/>
            </a:ext>
          </a:extLst>
        </xdr:cNvPr>
        <xdr:cNvGrpSpPr/>
      </xdr:nvGrpSpPr>
      <xdr:grpSpPr>
        <a:xfrm>
          <a:off x="2391952" y="1626325"/>
          <a:ext cx="6609808" cy="2290354"/>
          <a:chOff x="2383969" y="1643742"/>
          <a:chExt cx="5769431" cy="2318657"/>
        </a:xfrm>
      </xdr:grpSpPr>
      <xdr:sp macro="" textlink="">
        <xdr:nvSpPr>
          <xdr:cNvPr id="75" name="TextBox 74">
            <a:extLst>
              <a:ext uri="{FF2B5EF4-FFF2-40B4-BE49-F238E27FC236}">
                <a16:creationId xmlns:a16="http://schemas.microsoft.com/office/drawing/2014/main" id="{53AD9920-EEB8-028F-5B68-1D8E75D0993B}"/>
              </a:ext>
            </a:extLst>
          </xdr:cNvPr>
          <xdr:cNvSpPr txBox="1"/>
        </xdr:nvSpPr>
        <xdr:spPr>
          <a:xfrm>
            <a:off x="2405743" y="1643742"/>
            <a:ext cx="5747657" cy="231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E" sz="1100"/>
          </a:p>
        </xdr:txBody>
      </xdr:sp>
      <xdr:graphicFrame macro="">
        <xdr:nvGraphicFramePr>
          <xdr:cNvPr id="77" name="Chart 76">
            <a:extLst>
              <a:ext uri="{FF2B5EF4-FFF2-40B4-BE49-F238E27FC236}">
                <a16:creationId xmlns:a16="http://schemas.microsoft.com/office/drawing/2014/main" id="{A41A4E6C-8403-4FFB-812A-FC3E735DA0CD}"/>
              </a:ext>
            </a:extLst>
          </xdr:cNvPr>
          <xdr:cNvGraphicFramePr>
            <a:graphicFrameLocks/>
          </xdr:cNvGraphicFramePr>
        </xdr:nvGraphicFramePr>
        <xdr:xfrm>
          <a:off x="2383969" y="1839686"/>
          <a:ext cx="5725089" cy="203528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13</xdr:col>
      <xdr:colOff>287382</xdr:colOff>
      <xdr:row>8</xdr:row>
      <xdr:rowOff>79102</xdr:rowOff>
    </xdr:from>
    <xdr:to>
      <xdr:col>21</xdr:col>
      <xdr:colOff>505096</xdr:colOff>
      <xdr:row>21</xdr:row>
      <xdr:rowOff>42092</xdr:rowOff>
    </xdr:to>
    <xdr:grpSp>
      <xdr:nvGrpSpPr>
        <xdr:cNvPr id="123" name="Group 122">
          <a:extLst>
            <a:ext uri="{FF2B5EF4-FFF2-40B4-BE49-F238E27FC236}">
              <a16:creationId xmlns:a16="http://schemas.microsoft.com/office/drawing/2014/main" id="{E8A78B7F-5D77-A0D0-2B29-56C00BC530B4}"/>
            </a:ext>
          </a:extLst>
        </xdr:cNvPr>
        <xdr:cNvGrpSpPr/>
      </xdr:nvGrpSpPr>
      <xdr:grpSpPr>
        <a:xfrm>
          <a:off x="8994502" y="1542142"/>
          <a:ext cx="5094514" cy="2340430"/>
          <a:chOff x="8305800" y="1534885"/>
          <a:chExt cx="5094514" cy="2368733"/>
        </a:xfrm>
      </xdr:grpSpPr>
      <xdr:sp macro="" textlink="">
        <xdr:nvSpPr>
          <xdr:cNvPr id="81" name="TextBox 80">
            <a:extLst>
              <a:ext uri="{FF2B5EF4-FFF2-40B4-BE49-F238E27FC236}">
                <a16:creationId xmlns:a16="http://schemas.microsoft.com/office/drawing/2014/main" id="{CDF04AE8-8A9A-776F-8352-8D27B166B0F1}"/>
              </a:ext>
            </a:extLst>
          </xdr:cNvPr>
          <xdr:cNvSpPr txBox="1"/>
        </xdr:nvSpPr>
        <xdr:spPr>
          <a:xfrm>
            <a:off x="8305800" y="1534885"/>
            <a:ext cx="5094514" cy="2340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E" sz="1100"/>
          </a:p>
        </xdr:txBody>
      </xdr:sp>
      <xdr:graphicFrame macro="">
        <xdr:nvGraphicFramePr>
          <xdr:cNvPr id="82" name="Chart 81">
            <a:extLst>
              <a:ext uri="{FF2B5EF4-FFF2-40B4-BE49-F238E27FC236}">
                <a16:creationId xmlns:a16="http://schemas.microsoft.com/office/drawing/2014/main" id="{6C00BD02-75FB-4382-8052-A4F4209C69BD}"/>
              </a:ext>
            </a:extLst>
          </xdr:cNvPr>
          <xdr:cNvGraphicFramePr>
            <a:graphicFrameLocks/>
          </xdr:cNvGraphicFramePr>
        </xdr:nvGraphicFramePr>
        <xdr:xfrm>
          <a:off x="8414657" y="1861458"/>
          <a:ext cx="4922520" cy="20421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20</xdr:col>
      <xdr:colOff>511629</xdr:colOff>
      <xdr:row>8</xdr:row>
      <xdr:rowOff>141514</xdr:rowOff>
    </xdr:from>
    <xdr:to>
      <xdr:col>26</xdr:col>
      <xdr:colOff>217715</xdr:colOff>
      <xdr:row>22</xdr:row>
      <xdr:rowOff>130629</xdr:rowOff>
    </xdr:to>
    <xdr:grpSp>
      <xdr:nvGrpSpPr>
        <xdr:cNvPr id="64" name="Group 63">
          <a:extLst>
            <a:ext uri="{FF2B5EF4-FFF2-40B4-BE49-F238E27FC236}">
              <a16:creationId xmlns:a16="http://schemas.microsoft.com/office/drawing/2014/main" id="{4BFF77E9-FAD2-9C1D-6B79-7935EE9B7A11}"/>
            </a:ext>
          </a:extLst>
        </xdr:cNvPr>
        <xdr:cNvGrpSpPr/>
      </xdr:nvGrpSpPr>
      <xdr:grpSpPr>
        <a:xfrm>
          <a:off x="13485949" y="1604554"/>
          <a:ext cx="3363686" cy="2549435"/>
          <a:chOff x="13476515" y="1621971"/>
          <a:chExt cx="3363686" cy="2579915"/>
        </a:xfrm>
      </xdr:grpSpPr>
      <xdr:sp macro="" textlink="">
        <xdr:nvSpPr>
          <xdr:cNvPr id="60" name="TextBox 59">
            <a:extLst>
              <a:ext uri="{FF2B5EF4-FFF2-40B4-BE49-F238E27FC236}">
                <a16:creationId xmlns:a16="http://schemas.microsoft.com/office/drawing/2014/main" id="{3BD4F51A-E5AA-4E96-A0DB-BBC3FC2F6CAA}"/>
              </a:ext>
            </a:extLst>
          </xdr:cNvPr>
          <xdr:cNvSpPr txBox="1"/>
        </xdr:nvSpPr>
        <xdr:spPr>
          <a:xfrm>
            <a:off x="13476515" y="1621971"/>
            <a:ext cx="3363686" cy="2579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E" sz="1100"/>
          </a:p>
        </xdr:txBody>
      </xdr:sp>
      <xdr:graphicFrame macro="">
        <xdr:nvGraphicFramePr>
          <xdr:cNvPr id="62" name="Chart 61">
            <a:extLst>
              <a:ext uri="{FF2B5EF4-FFF2-40B4-BE49-F238E27FC236}">
                <a16:creationId xmlns:a16="http://schemas.microsoft.com/office/drawing/2014/main" id="{D8051445-A490-4487-BC46-A27B964A6142}"/>
              </a:ext>
            </a:extLst>
          </xdr:cNvPr>
          <xdr:cNvGraphicFramePr>
            <a:graphicFrameLocks/>
          </xdr:cNvGraphicFramePr>
        </xdr:nvGraphicFramePr>
        <xdr:xfrm>
          <a:off x="13737773" y="1981201"/>
          <a:ext cx="3002280" cy="207590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274320</xdr:colOff>
      <xdr:row>21</xdr:row>
      <xdr:rowOff>43543</xdr:rowOff>
    </xdr:from>
    <xdr:to>
      <xdr:col>14</xdr:col>
      <xdr:colOff>152400</xdr:colOff>
      <xdr:row>40</xdr:row>
      <xdr:rowOff>111760</xdr:rowOff>
    </xdr:to>
    <xdr:grpSp>
      <xdr:nvGrpSpPr>
        <xdr:cNvPr id="95" name="Group 94">
          <a:extLst>
            <a:ext uri="{FF2B5EF4-FFF2-40B4-BE49-F238E27FC236}">
              <a16:creationId xmlns:a16="http://schemas.microsoft.com/office/drawing/2014/main" id="{3EF7D5D9-78AF-8CB8-76B0-E320BD034884}"/>
            </a:ext>
          </a:extLst>
        </xdr:cNvPr>
        <xdr:cNvGrpSpPr/>
      </xdr:nvGrpSpPr>
      <xdr:grpSpPr>
        <a:xfrm>
          <a:off x="2448560" y="3884023"/>
          <a:ext cx="7020560" cy="3542937"/>
          <a:chOff x="2326640" y="3884023"/>
          <a:chExt cx="7142480" cy="3206931"/>
        </a:xfrm>
      </xdr:grpSpPr>
      <xdr:grpSp>
        <xdr:nvGrpSpPr>
          <xdr:cNvPr id="48" name="Group 47">
            <a:extLst>
              <a:ext uri="{FF2B5EF4-FFF2-40B4-BE49-F238E27FC236}">
                <a16:creationId xmlns:a16="http://schemas.microsoft.com/office/drawing/2014/main" id="{BF7E8E3A-C7E1-CC0F-C41E-0F9452040189}"/>
              </a:ext>
            </a:extLst>
          </xdr:cNvPr>
          <xdr:cNvGrpSpPr/>
        </xdr:nvGrpSpPr>
        <xdr:grpSpPr>
          <a:xfrm>
            <a:off x="2326640" y="3884023"/>
            <a:ext cx="6970486" cy="3206931"/>
            <a:chOff x="2394860" y="3886200"/>
            <a:chExt cx="6847112" cy="3243942"/>
          </a:xfrm>
        </xdr:grpSpPr>
        <xdr:grpSp>
          <xdr:nvGrpSpPr>
            <xdr:cNvPr id="35" name="Group 34">
              <a:extLst>
                <a:ext uri="{FF2B5EF4-FFF2-40B4-BE49-F238E27FC236}">
                  <a16:creationId xmlns:a16="http://schemas.microsoft.com/office/drawing/2014/main" id="{4A2C12C3-86BF-6ABA-7262-A1F28DCCA33D}"/>
                </a:ext>
              </a:extLst>
            </xdr:cNvPr>
            <xdr:cNvGrpSpPr/>
          </xdr:nvGrpSpPr>
          <xdr:grpSpPr>
            <a:xfrm>
              <a:off x="2394860" y="4038600"/>
              <a:ext cx="6847112" cy="3091542"/>
              <a:chOff x="2383974" y="4082143"/>
              <a:chExt cx="6847112" cy="3091542"/>
            </a:xfrm>
          </xdr:grpSpPr>
          <xdr:sp macro="" textlink="">
            <xdr:nvSpPr>
              <xdr:cNvPr id="9" name="TextBox 8">
                <a:extLst>
                  <a:ext uri="{FF2B5EF4-FFF2-40B4-BE49-F238E27FC236}">
                    <a16:creationId xmlns:a16="http://schemas.microsoft.com/office/drawing/2014/main" id="{7162B1F3-4413-D613-92E5-2822023D9D13}"/>
                  </a:ext>
                </a:extLst>
              </xdr:cNvPr>
              <xdr:cNvSpPr txBox="1"/>
            </xdr:nvSpPr>
            <xdr:spPr>
              <a:xfrm>
                <a:off x="2492829" y="4082143"/>
                <a:ext cx="6738257" cy="3091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E" sz="1100"/>
              </a:p>
            </xdr:txBody>
          </xdr:sp>
          <xdr:graphicFrame macro="">
            <xdr:nvGraphicFramePr>
              <xdr:cNvPr id="18" name="Chart 17">
                <a:extLst>
                  <a:ext uri="{FF2B5EF4-FFF2-40B4-BE49-F238E27FC236}">
                    <a16:creationId xmlns:a16="http://schemas.microsoft.com/office/drawing/2014/main" id="{B5F9BDBA-3F34-4B6F-967D-8FFE85276CB6}"/>
                  </a:ext>
                </a:extLst>
              </xdr:cNvPr>
              <xdr:cNvGraphicFramePr>
                <a:graphicFrameLocks/>
              </xdr:cNvGraphicFramePr>
            </xdr:nvGraphicFramePr>
            <xdr:xfrm>
              <a:off x="3733800" y="4158342"/>
              <a:ext cx="1905000" cy="2743200"/>
            </xdr:xfrm>
            <a:graphic>
              <a:graphicData uri="http://schemas.openxmlformats.org/drawingml/2006/chart">
                <c:chart xmlns:c="http://schemas.openxmlformats.org/drawingml/2006/chart" xmlns:r="http://schemas.openxmlformats.org/officeDocument/2006/relationships" r:id="rId4"/>
              </a:graphicData>
            </a:graphic>
          </xdr:graphicFrame>
          <xdr:sp macro="" textlink="Pivot!$AM$28">
            <xdr:nvSpPr>
              <xdr:cNvPr id="25" name="TextBox 24">
                <a:extLst>
                  <a:ext uri="{FF2B5EF4-FFF2-40B4-BE49-F238E27FC236}">
                    <a16:creationId xmlns:a16="http://schemas.microsoft.com/office/drawing/2014/main" id="{69A872E3-6CC3-4616-72E8-D1AA692DE088}"/>
                  </a:ext>
                </a:extLst>
              </xdr:cNvPr>
              <xdr:cNvSpPr txBox="1"/>
            </xdr:nvSpPr>
            <xdr:spPr>
              <a:xfrm>
                <a:off x="2416630" y="4288971"/>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662A487-48EF-4EA2-A545-35C789000A9C}"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UV Sanitizer Box</a:t>
                </a:fld>
                <a:endParaRPr lang="en-AE" sz="1100">
                  <a:latin typeface="Segoe UI Black" panose="020B0A02040204020203" pitchFamily="34" charset="0"/>
                  <a:ea typeface="Segoe UI Black" panose="020B0A02040204020203" pitchFamily="34" charset="0"/>
                </a:endParaRPr>
              </a:p>
            </xdr:txBody>
          </xdr:sp>
          <xdr:sp macro="" textlink="Pivot!$AM$27">
            <xdr:nvSpPr>
              <xdr:cNvPr id="26" name="TextBox 25">
                <a:extLst>
                  <a:ext uri="{FF2B5EF4-FFF2-40B4-BE49-F238E27FC236}">
                    <a16:creationId xmlns:a16="http://schemas.microsoft.com/office/drawing/2014/main" id="{B2152E98-C453-89FA-7A31-506C560CAD3D}"/>
                  </a:ext>
                </a:extLst>
              </xdr:cNvPr>
              <xdr:cNvSpPr txBox="1"/>
            </xdr:nvSpPr>
            <xdr:spPr>
              <a:xfrm>
                <a:off x="2427516" y="4550229"/>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9F88DFF-99EF-40D8-913F-4FFDAE219754}"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UV Phone Sanitizer</a:t>
                </a:fld>
                <a:endParaRPr lang="en-AE" sz="1100">
                  <a:latin typeface="Segoe UI Black" panose="020B0A02040204020203" pitchFamily="34" charset="0"/>
                  <a:ea typeface="Segoe UI Black" panose="020B0A02040204020203" pitchFamily="34" charset="0"/>
                </a:endParaRPr>
              </a:p>
            </xdr:txBody>
          </xdr:sp>
          <xdr:sp macro="" textlink="Pivot!$AM$26">
            <xdr:nvSpPr>
              <xdr:cNvPr id="27" name="TextBox 26">
                <a:extLst>
                  <a:ext uri="{FF2B5EF4-FFF2-40B4-BE49-F238E27FC236}">
                    <a16:creationId xmlns:a16="http://schemas.microsoft.com/office/drawing/2014/main" id="{AD1DE6EF-8828-7C17-4115-505C179C397C}"/>
                  </a:ext>
                </a:extLst>
              </xdr:cNvPr>
              <xdr:cNvSpPr txBox="1"/>
            </xdr:nvSpPr>
            <xdr:spPr>
              <a:xfrm>
                <a:off x="2427516" y="4757057"/>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A2A7D-1BDF-4F1C-895B-2051E789E32C}"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Noise Isolating Earplugs</a:t>
                </a:fld>
                <a:endParaRPr lang="en-AE" sz="1100">
                  <a:latin typeface="Segoe UI Black" panose="020B0A02040204020203" pitchFamily="34" charset="0"/>
                  <a:ea typeface="Segoe UI Black" panose="020B0A02040204020203" pitchFamily="34" charset="0"/>
                </a:endParaRPr>
              </a:p>
            </xdr:txBody>
          </xdr:sp>
          <xdr:sp macro="" textlink="Pivot!$AM$25">
            <xdr:nvSpPr>
              <xdr:cNvPr id="28" name="TextBox 27">
                <a:extLst>
                  <a:ext uri="{FF2B5EF4-FFF2-40B4-BE49-F238E27FC236}">
                    <a16:creationId xmlns:a16="http://schemas.microsoft.com/office/drawing/2014/main" id="{5A97C6F5-9BC3-0574-4743-6FC687992FFE}"/>
                  </a:ext>
                </a:extLst>
              </xdr:cNvPr>
              <xdr:cNvSpPr txBox="1"/>
            </xdr:nvSpPr>
            <xdr:spPr>
              <a:xfrm>
                <a:off x="2438402" y="4996543"/>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4707B01-2E2F-4957-921F-38F2C93AB4F9}"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Smart Scale</a:t>
                </a:fld>
                <a:endParaRPr lang="en-AE" sz="1100">
                  <a:latin typeface="Segoe UI Black" panose="020B0A02040204020203" pitchFamily="34" charset="0"/>
                  <a:ea typeface="Segoe UI Black" panose="020B0A02040204020203" pitchFamily="34" charset="0"/>
                </a:endParaRPr>
              </a:p>
            </xdr:txBody>
          </xdr:sp>
          <xdr:sp macro="" textlink="Pivot!$AM$24">
            <xdr:nvSpPr>
              <xdr:cNvPr id="29" name="TextBox 28">
                <a:extLst>
                  <a:ext uri="{FF2B5EF4-FFF2-40B4-BE49-F238E27FC236}">
                    <a16:creationId xmlns:a16="http://schemas.microsoft.com/office/drawing/2014/main" id="{02F489B0-6018-03EC-EAA2-FC63B644B71F}"/>
                  </a:ext>
                </a:extLst>
              </xdr:cNvPr>
              <xdr:cNvSpPr txBox="1"/>
            </xdr:nvSpPr>
            <xdr:spPr>
              <a:xfrm>
                <a:off x="2416631" y="5257800"/>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4ED1671-CE2A-4C9D-9826-D9B8597B5CD0}"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Smart Home Hub</a:t>
                </a:fld>
                <a:endParaRPr lang="en-AE" sz="1100">
                  <a:latin typeface="Segoe UI Black" panose="020B0A02040204020203" pitchFamily="34" charset="0"/>
                  <a:ea typeface="Segoe UI Black" panose="020B0A02040204020203" pitchFamily="34" charset="0"/>
                </a:endParaRPr>
              </a:p>
            </xdr:txBody>
          </xdr:sp>
          <xdr:sp macro="" textlink="Pivot!$AM$23">
            <xdr:nvSpPr>
              <xdr:cNvPr id="30" name="TextBox 29">
                <a:extLst>
                  <a:ext uri="{FF2B5EF4-FFF2-40B4-BE49-F238E27FC236}">
                    <a16:creationId xmlns:a16="http://schemas.microsoft.com/office/drawing/2014/main" id="{2B0BC7FD-E745-7E2D-F28E-A9D36EE6AECB}"/>
                  </a:ext>
                </a:extLst>
              </xdr:cNvPr>
              <xdr:cNvSpPr txBox="1"/>
            </xdr:nvSpPr>
            <xdr:spPr>
              <a:xfrm>
                <a:off x="2416631" y="5508171"/>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1DEE33E-D000-49D6-A590-5F17B520EA35}"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Baby Carrier</a:t>
                </a:fld>
                <a:endParaRPr lang="en-AE" sz="1100">
                  <a:latin typeface="Segoe UI Black" panose="020B0A02040204020203" pitchFamily="34" charset="0"/>
                  <a:ea typeface="Segoe UI Black" panose="020B0A02040204020203" pitchFamily="34" charset="0"/>
                </a:endParaRPr>
              </a:p>
            </xdr:txBody>
          </xdr:sp>
          <xdr:sp macro="" textlink="Pivot!$AM$22">
            <xdr:nvSpPr>
              <xdr:cNvPr id="31" name="TextBox 30">
                <a:extLst>
                  <a:ext uri="{FF2B5EF4-FFF2-40B4-BE49-F238E27FC236}">
                    <a16:creationId xmlns:a16="http://schemas.microsoft.com/office/drawing/2014/main" id="{2EF49269-923C-C53A-F6A7-0AEA9F90E8D2}"/>
                  </a:ext>
                </a:extLst>
              </xdr:cNvPr>
              <xdr:cNvSpPr txBox="1"/>
            </xdr:nvSpPr>
            <xdr:spPr>
              <a:xfrm>
                <a:off x="2383974" y="5758542"/>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BECC6CF-36CB-44FF-8789-13ECC10E4574}"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Organic Shampoo Bar</a:t>
                </a:fld>
                <a:endParaRPr lang="en-AE" sz="1100">
                  <a:latin typeface="Segoe UI Black" panose="020B0A02040204020203" pitchFamily="34" charset="0"/>
                  <a:ea typeface="Segoe UI Black" panose="020B0A02040204020203" pitchFamily="34" charset="0"/>
                </a:endParaRPr>
              </a:p>
            </xdr:txBody>
          </xdr:sp>
          <xdr:sp macro="" textlink="Pivot!$AM$21">
            <xdr:nvSpPr>
              <xdr:cNvPr id="32" name="TextBox 31">
                <a:extLst>
                  <a:ext uri="{FF2B5EF4-FFF2-40B4-BE49-F238E27FC236}">
                    <a16:creationId xmlns:a16="http://schemas.microsoft.com/office/drawing/2014/main" id="{97183753-7109-74C3-553B-864671B8135C}"/>
                  </a:ext>
                </a:extLst>
              </xdr:cNvPr>
              <xdr:cNvSpPr txBox="1"/>
            </xdr:nvSpPr>
            <xdr:spPr>
              <a:xfrm>
                <a:off x="2405745" y="6008914"/>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5B517EE-EA19-4AFC-9CC7-04607C81284B}"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Ergonomic Office Chair</a:t>
                </a:fld>
                <a:endParaRPr lang="en-AE" sz="1100">
                  <a:latin typeface="Segoe UI Black" panose="020B0A02040204020203" pitchFamily="34" charset="0"/>
                  <a:ea typeface="Segoe UI Black" panose="020B0A02040204020203" pitchFamily="34" charset="0"/>
                </a:endParaRPr>
              </a:p>
            </xdr:txBody>
          </xdr:sp>
          <xdr:sp macro="" textlink="Pivot!$AM$20">
            <xdr:nvSpPr>
              <xdr:cNvPr id="33" name="TextBox 32">
                <a:extLst>
                  <a:ext uri="{FF2B5EF4-FFF2-40B4-BE49-F238E27FC236}">
                    <a16:creationId xmlns:a16="http://schemas.microsoft.com/office/drawing/2014/main" id="{C56F9A43-4A94-25E3-A9DE-1C54E4C925CC}"/>
                  </a:ext>
                </a:extLst>
              </xdr:cNvPr>
              <xdr:cNvSpPr txBox="1"/>
            </xdr:nvSpPr>
            <xdr:spPr>
              <a:xfrm>
                <a:off x="2394860" y="6237512"/>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AB0D405-50BD-4A86-9AF1-758807995646}"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Compact Air Fryer</a:t>
                </a:fld>
                <a:endParaRPr lang="en-AE" sz="1100">
                  <a:latin typeface="Segoe UI Black" panose="020B0A02040204020203" pitchFamily="34" charset="0"/>
                  <a:ea typeface="Segoe UI Black" panose="020B0A02040204020203" pitchFamily="34" charset="0"/>
                </a:endParaRPr>
              </a:p>
            </xdr:txBody>
          </xdr:sp>
          <xdr:sp macro="" textlink="Pivot!$AM$19">
            <xdr:nvSpPr>
              <xdr:cNvPr id="34" name="TextBox 33">
                <a:extLst>
                  <a:ext uri="{FF2B5EF4-FFF2-40B4-BE49-F238E27FC236}">
                    <a16:creationId xmlns:a16="http://schemas.microsoft.com/office/drawing/2014/main" id="{1858AE38-3FE7-A6B8-86D7-9936C085694B}"/>
                  </a:ext>
                </a:extLst>
              </xdr:cNvPr>
              <xdr:cNvSpPr txBox="1"/>
            </xdr:nvSpPr>
            <xdr:spPr>
              <a:xfrm>
                <a:off x="2460174" y="6455228"/>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4AFD9DE-CF52-406A-9A47-3C0DFE06D7FF}" type="TxLink">
                  <a:rPr lang="en-US" sz="1100" b="0" i="0" u="none" strike="noStrike">
                    <a:solidFill>
                      <a:srgbClr val="000000"/>
                    </a:solidFill>
                    <a:latin typeface="Segoe UI Black" panose="020B0A02040204020203" pitchFamily="34" charset="0"/>
                    <a:ea typeface="Segoe UI Black" panose="020B0A02040204020203" pitchFamily="34" charset="0"/>
                    <a:cs typeface="Calibri"/>
                  </a:rPr>
                  <a:t>Home Espresso Machine</a:t>
                </a:fld>
                <a:endParaRPr lang="en-AE" sz="1100">
                  <a:latin typeface="Segoe UI Black" panose="020B0A02040204020203" pitchFamily="34" charset="0"/>
                  <a:ea typeface="Segoe UI Black" panose="020B0A02040204020203" pitchFamily="34" charset="0"/>
                </a:endParaRPr>
              </a:p>
            </xdr:txBody>
          </xdr:sp>
          <xdr:sp macro="" textlink="Pivot!$AP$42">
            <xdr:nvSpPr>
              <xdr:cNvPr id="66" name="TextBox 65">
                <a:extLst>
                  <a:ext uri="{FF2B5EF4-FFF2-40B4-BE49-F238E27FC236}">
                    <a16:creationId xmlns:a16="http://schemas.microsoft.com/office/drawing/2014/main" id="{B4B10F27-71E9-4F34-40F3-1B4A26D1457B}"/>
                  </a:ext>
                </a:extLst>
              </xdr:cNvPr>
              <xdr:cNvSpPr txBox="1"/>
            </xdr:nvSpPr>
            <xdr:spPr>
              <a:xfrm>
                <a:off x="5671617" y="4307559"/>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BC518C0-98CD-4274-9D26-45002C443353}"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Home &amp; Kitchen</a:t>
                </a:fld>
                <a:endParaRPr lang="en-AE" sz="1100" b="1">
                  <a:latin typeface="Arial Black" panose="020B0A04020102020204" pitchFamily="34" charset="0"/>
                  <a:ea typeface="Segoe UI Black" panose="020B0A02040204020203" pitchFamily="34" charset="0"/>
                </a:endParaRPr>
              </a:p>
            </xdr:txBody>
          </xdr:sp>
          <xdr:sp macro="" textlink="Pivot!$AP$41">
            <xdr:nvSpPr>
              <xdr:cNvPr id="69" name="TextBox 68">
                <a:extLst>
                  <a:ext uri="{FF2B5EF4-FFF2-40B4-BE49-F238E27FC236}">
                    <a16:creationId xmlns:a16="http://schemas.microsoft.com/office/drawing/2014/main" id="{911C50AF-E084-4441-65FC-03B57A38398C}"/>
                  </a:ext>
                </a:extLst>
              </xdr:cNvPr>
              <xdr:cNvSpPr txBox="1"/>
            </xdr:nvSpPr>
            <xdr:spPr>
              <a:xfrm>
                <a:off x="5670526" y="4446402"/>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AE4D16-3CD7-4841-9B8B-955699A50A70}"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Electronics</a:t>
                </a:fld>
                <a:endParaRPr lang="en-AE" sz="1100" b="1">
                  <a:latin typeface="Arial Black" panose="020B0A04020102020204" pitchFamily="34" charset="0"/>
                  <a:ea typeface="Segoe UI Black" panose="020B0A02040204020203" pitchFamily="34" charset="0"/>
                </a:endParaRPr>
              </a:p>
            </xdr:txBody>
          </xdr:sp>
          <xdr:sp macro="" textlink="Pivot!$AP$39">
            <xdr:nvSpPr>
              <xdr:cNvPr id="70" name="TextBox 69">
                <a:extLst>
                  <a:ext uri="{FF2B5EF4-FFF2-40B4-BE49-F238E27FC236}">
                    <a16:creationId xmlns:a16="http://schemas.microsoft.com/office/drawing/2014/main" id="{968F99B4-CAA4-EDF0-261A-9A90687A1D83}"/>
                  </a:ext>
                </a:extLst>
              </xdr:cNvPr>
              <xdr:cNvSpPr txBox="1"/>
            </xdr:nvSpPr>
            <xdr:spPr>
              <a:xfrm>
                <a:off x="5667503" y="4685863"/>
                <a:ext cx="1696361" cy="309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AF94878-A8F1-443E-969D-E2EBB04F17C3}"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Home Improvement</a:t>
                </a:fld>
                <a:endParaRPr lang="en-AE" sz="1100" b="1">
                  <a:latin typeface="Arial Black" panose="020B0A04020102020204" pitchFamily="34" charset="0"/>
                  <a:ea typeface="Segoe UI Black" panose="020B0A02040204020203" pitchFamily="34" charset="0"/>
                </a:endParaRPr>
              </a:p>
            </xdr:txBody>
          </xdr:sp>
          <xdr:sp macro="" textlink="Pivot!$AP$36">
            <xdr:nvSpPr>
              <xdr:cNvPr id="71" name="TextBox 70">
                <a:extLst>
                  <a:ext uri="{FF2B5EF4-FFF2-40B4-BE49-F238E27FC236}">
                    <a16:creationId xmlns:a16="http://schemas.microsoft.com/office/drawing/2014/main" id="{29A84B02-8C4C-F6EA-2EC1-B8D5910B62C7}"/>
                  </a:ext>
                </a:extLst>
              </xdr:cNvPr>
              <xdr:cNvSpPr txBox="1"/>
            </xdr:nvSpPr>
            <xdr:spPr>
              <a:xfrm>
                <a:off x="5679456" y="5111703"/>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D535DF4-CF4B-4922-9622-10F6B371F8A6}"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Pet Supplies</a:t>
                </a:fld>
                <a:endParaRPr lang="en-AE" sz="1100" b="1">
                  <a:latin typeface="Arial Black" panose="020B0A04020102020204" pitchFamily="34" charset="0"/>
                  <a:ea typeface="Segoe UI Black" panose="020B0A02040204020203" pitchFamily="34" charset="0"/>
                </a:endParaRPr>
              </a:p>
            </xdr:txBody>
          </xdr:sp>
          <xdr:sp macro="" textlink="Pivot!$AP$29">
            <xdr:nvSpPr>
              <xdr:cNvPr id="76" name="TextBox 75">
                <a:extLst>
                  <a:ext uri="{FF2B5EF4-FFF2-40B4-BE49-F238E27FC236}">
                    <a16:creationId xmlns:a16="http://schemas.microsoft.com/office/drawing/2014/main" id="{4C11BB29-7F99-84EA-0AD6-6C93A19397B5}"/>
                  </a:ext>
                </a:extLst>
              </xdr:cNvPr>
              <xdr:cNvSpPr txBox="1"/>
            </xdr:nvSpPr>
            <xdr:spPr>
              <a:xfrm>
                <a:off x="5690627" y="6093427"/>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2668E24-238E-48C3-9CE6-98716C1F78E3}"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Clothing</a:t>
                </a:fld>
                <a:endParaRPr lang="en-AE" sz="1100" b="1">
                  <a:latin typeface="Arial Black" panose="020B0A04020102020204" pitchFamily="34" charset="0"/>
                  <a:ea typeface="Segoe UI Black" panose="020B0A02040204020203" pitchFamily="34" charset="0"/>
                </a:endParaRPr>
              </a:p>
            </xdr:txBody>
          </xdr:sp>
          <xdr:sp macro="" textlink="Pivot!$AP$30">
            <xdr:nvSpPr>
              <xdr:cNvPr id="79" name="TextBox 78">
                <a:extLst>
                  <a:ext uri="{FF2B5EF4-FFF2-40B4-BE49-F238E27FC236}">
                    <a16:creationId xmlns:a16="http://schemas.microsoft.com/office/drawing/2014/main" id="{94DB1354-0A9D-19A4-9E47-474529EDF9B6}"/>
                  </a:ext>
                </a:extLst>
              </xdr:cNvPr>
              <xdr:cNvSpPr txBox="1"/>
            </xdr:nvSpPr>
            <xdr:spPr>
              <a:xfrm>
                <a:off x="5701718" y="5956579"/>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70EAFDB-97A6-4C22-A821-9506A450324F}"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Fashion</a:t>
                </a:fld>
                <a:endParaRPr lang="en-AE" sz="1100" b="1">
                  <a:latin typeface="Arial Black" panose="020B0A04020102020204" pitchFamily="34" charset="0"/>
                  <a:ea typeface="Segoe UI Black" panose="020B0A02040204020203" pitchFamily="34" charset="0"/>
                </a:endParaRPr>
              </a:p>
            </xdr:txBody>
          </xdr:sp>
          <xdr:sp macro="" textlink="Pivot!$AP$31">
            <xdr:nvSpPr>
              <xdr:cNvPr id="83" name="TextBox 82">
                <a:extLst>
                  <a:ext uri="{FF2B5EF4-FFF2-40B4-BE49-F238E27FC236}">
                    <a16:creationId xmlns:a16="http://schemas.microsoft.com/office/drawing/2014/main" id="{D6691C7F-FE95-2FB7-43CE-DF302662C541}"/>
                  </a:ext>
                </a:extLst>
              </xdr:cNvPr>
              <xdr:cNvSpPr txBox="1"/>
            </xdr:nvSpPr>
            <xdr:spPr>
              <a:xfrm>
                <a:off x="5684299" y="5826085"/>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0021502-AA7F-4BD4-8173-3D4271069378}"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Office Furniture</a:t>
                </a:fld>
                <a:endParaRPr lang="en-AE" sz="1100" b="1">
                  <a:latin typeface="Arial Black" panose="020B0A04020102020204" pitchFamily="34" charset="0"/>
                  <a:ea typeface="Segoe UI Black" panose="020B0A02040204020203" pitchFamily="34" charset="0"/>
                </a:endParaRPr>
              </a:p>
            </xdr:txBody>
          </xdr:sp>
          <xdr:sp macro="" textlink="Pivot!$AP$32">
            <xdr:nvSpPr>
              <xdr:cNvPr id="84" name="TextBox 83">
                <a:extLst>
                  <a:ext uri="{FF2B5EF4-FFF2-40B4-BE49-F238E27FC236}">
                    <a16:creationId xmlns:a16="http://schemas.microsoft.com/office/drawing/2014/main" id="{73B4CE30-1B92-EAE5-8536-9445F99344DC}"/>
                  </a:ext>
                </a:extLst>
              </xdr:cNvPr>
              <xdr:cNvSpPr txBox="1"/>
            </xdr:nvSpPr>
            <xdr:spPr>
              <a:xfrm>
                <a:off x="5682581" y="5676389"/>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834F196-4440-49D0-A66F-BD2003CCFEF1}"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Office Supplies</a:t>
                </a:fld>
                <a:endParaRPr lang="en-AE" sz="1100" b="1">
                  <a:latin typeface="Arial Black" panose="020B0A04020102020204" pitchFamily="34" charset="0"/>
                  <a:ea typeface="Segoe UI Black" panose="020B0A02040204020203" pitchFamily="34" charset="0"/>
                </a:endParaRPr>
              </a:p>
            </xdr:txBody>
          </xdr:sp>
          <xdr:sp macro="" textlink="Pivot!$AP$33">
            <xdr:nvSpPr>
              <xdr:cNvPr id="85" name="TextBox 84">
                <a:extLst>
                  <a:ext uri="{FF2B5EF4-FFF2-40B4-BE49-F238E27FC236}">
                    <a16:creationId xmlns:a16="http://schemas.microsoft.com/office/drawing/2014/main" id="{58AA5835-7D80-D551-307F-547E6ACAAEFF}"/>
                  </a:ext>
                </a:extLst>
              </xdr:cNvPr>
              <xdr:cNvSpPr txBox="1"/>
            </xdr:nvSpPr>
            <xdr:spPr>
              <a:xfrm>
                <a:off x="5686121" y="5536569"/>
                <a:ext cx="1675128"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5A7868-752B-44FB-84C0-856FB639825D}"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Luggage &amp; Travel</a:t>
                </a:fld>
                <a:endParaRPr lang="en-AE" sz="1100" b="1">
                  <a:latin typeface="Arial Black" panose="020B0A04020102020204" pitchFamily="34" charset="0"/>
                  <a:ea typeface="Segoe UI Black" panose="020B0A02040204020203" pitchFamily="34" charset="0"/>
                </a:endParaRPr>
              </a:p>
            </xdr:txBody>
          </xdr:sp>
          <xdr:sp macro="" textlink="Pivot!$AP$34">
            <xdr:nvSpPr>
              <xdr:cNvPr id="86" name="TextBox 85">
                <a:extLst>
                  <a:ext uri="{FF2B5EF4-FFF2-40B4-BE49-F238E27FC236}">
                    <a16:creationId xmlns:a16="http://schemas.microsoft.com/office/drawing/2014/main" id="{5D070B72-FD83-5F7D-0E0F-C389D12C1484}"/>
                  </a:ext>
                </a:extLst>
              </xdr:cNvPr>
              <xdr:cNvSpPr txBox="1"/>
            </xdr:nvSpPr>
            <xdr:spPr>
              <a:xfrm>
                <a:off x="5670142" y="5395770"/>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1E3C6D4-59B6-491A-B744-605A93207F89}"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Baby Products</a:t>
                </a:fld>
                <a:endParaRPr lang="en-AE" sz="1100" b="1">
                  <a:latin typeface="Arial Black" panose="020B0A04020102020204" pitchFamily="34" charset="0"/>
                  <a:ea typeface="Segoe UI Black" panose="020B0A02040204020203" pitchFamily="34" charset="0"/>
                </a:endParaRPr>
              </a:p>
            </xdr:txBody>
          </xdr:sp>
          <xdr:sp macro="" textlink="Pivot!$AP$35">
            <xdr:nvSpPr>
              <xdr:cNvPr id="87" name="TextBox 86">
                <a:extLst>
                  <a:ext uri="{FF2B5EF4-FFF2-40B4-BE49-F238E27FC236}">
                    <a16:creationId xmlns:a16="http://schemas.microsoft.com/office/drawing/2014/main" id="{E931E0E5-4CC1-F9B7-A8AE-9DF7A35A6C47}"/>
                  </a:ext>
                </a:extLst>
              </xdr:cNvPr>
              <xdr:cNvSpPr txBox="1"/>
            </xdr:nvSpPr>
            <xdr:spPr>
              <a:xfrm>
                <a:off x="5670142" y="5258780"/>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A5D8A53-2C2A-4DE7-B0CE-CEE5022FE7EF}"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Home Appliances</a:t>
                </a:fld>
                <a:endParaRPr lang="en-AE" sz="1100" b="1">
                  <a:latin typeface="Arial Black" panose="020B0A04020102020204" pitchFamily="34" charset="0"/>
                  <a:ea typeface="Segoe UI Black" panose="020B0A02040204020203" pitchFamily="34" charset="0"/>
                </a:endParaRPr>
              </a:p>
            </xdr:txBody>
          </xdr:sp>
          <xdr:sp macro="" textlink="Pivot!$AP$38">
            <xdr:nvSpPr>
              <xdr:cNvPr id="88" name="TextBox 87">
                <a:extLst>
                  <a:ext uri="{FF2B5EF4-FFF2-40B4-BE49-F238E27FC236}">
                    <a16:creationId xmlns:a16="http://schemas.microsoft.com/office/drawing/2014/main" id="{132D4932-2DB4-B019-C34A-B925BFF37844}"/>
                  </a:ext>
                </a:extLst>
              </xdr:cNvPr>
              <xdr:cNvSpPr txBox="1"/>
            </xdr:nvSpPr>
            <xdr:spPr>
              <a:xfrm>
                <a:off x="5676296" y="4861868"/>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B5E5D5C-C3F0-454D-BA79-AF732E1F6C39}"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Personal Care</a:t>
                </a:fld>
                <a:endParaRPr lang="en-AE" sz="1100" b="1">
                  <a:latin typeface="Arial Black" panose="020B0A04020102020204" pitchFamily="34" charset="0"/>
                  <a:ea typeface="Segoe UI Black" panose="020B0A02040204020203" pitchFamily="34" charset="0"/>
                </a:endParaRPr>
              </a:p>
            </xdr:txBody>
          </xdr:sp>
          <xdr:sp macro="" textlink="Pivot!$AP$37">
            <xdr:nvSpPr>
              <xdr:cNvPr id="89" name="TextBox 88">
                <a:extLst>
                  <a:ext uri="{FF2B5EF4-FFF2-40B4-BE49-F238E27FC236}">
                    <a16:creationId xmlns:a16="http://schemas.microsoft.com/office/drawing/2014/main" id="{5279CB95-BC93-9BFE-B895-45753585CE3E}"/>
                  </a:ext>
                </a:extLst>
              </xdr:cNvPr>
              <xdr:cNvSpPr txBox="1"/>
            </xdr:nvSpPr>
            <xdr:spPr>
              <a:xfrm>
                <a:off x="5668713" y="4993863"/>
                <a:ext cx="1694350" cy="256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70F1F2E-9767-484A-BF26-FA59FF02F673}"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Health &amp; Wellness</a:t>
                </a:fld>
                <a:endParaRPr lang="en-AE" sz="1100" b="1">
                  <a:latin typeface="Arial Black" panose="020B0A04020102020204" pitchFamily="34" charset="0"/>
                  <a:ea typeface="Segoe UI Black" panose="020B0A02040204020203" pitchFamily="34" charset="0"/>
                </a:endParaRPr>
              </a:p>
            </xdr:txBody>
          </xdr:sp>
          <xdr:sp macro="" textlink="Pivot!$AP$40">
            <xdr:nvSpPr>
              <xdr:cNvPr id="90" name="TextBox 89">
                <a:extLst>
                  <a:ext uri="{FF2B5EF4-FFF2-40B4-BE49-F238E27FC236}">
                    <a16:creationId xmlns:a16="http://schemas.microsoft.com/office/drawing/2014/main" id="{E7F7AA3C-F047-E96A-9C2D-422097BD9172}"/>
                  </a:ext>
                </a:extLst>
              </xdr:cNvPr>
              <xdr:cNvSpPr txBox="1"/>
            </xdr:nvSpPr>
            <xdr:spPr>
              <a:xfrm>
                <a:off x="5668714" y="4585423"/>
                <a:ext cx="1657080" cy="248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56A282-3642-4A8B-AC46-E5A7D8BE5749}"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Sports &amp; Outdoors</a:t>
                </a:fld>
                <a:endParaRPr lang="en-AE" sz="1100" b="1">
                  <a:latin typeface="Arial Black" panose="020B0A04020102020204" pitchFamily="34" charset="0"/>
                  <a:ea typeface="Segoe UI Black" panose="020B0A02040204020203" pitchFamily="34" charset="0"/>
                </a:endParaRPr>
              </a:p>
            </xdr:txBody>
          </xdr:sp>
          <xdr:sp macro="" textlink="Pivot!$AP$28">
            <xdr:nvSpPr>
              <xdr:cNvPr id="91" name="TextBox 90">
                <a:extLst>
                  <a:ext uri="{FF2B5EF4-FFF2-40B4-BE49-F238E27FC236}">
                    <a16:creationId xmlns:a16="http://schemas.microsoft.com/office/drawing/2014/main" id="{79454222-A56B-08A3-D25E-DB9AC680560C}"/>
                  </a:ext>
                </a:extLst>
              </xdr:cNvPr>
              <xdr:cNvSpPr txBox="1"/>
            </xdr:nvSpPr>
            <xdr:spPr>
              <a:xfrm>
                <a:off x="5695445" y="6237309"/>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3F740D0-A469-4D84-AE1A-EE5AC6D95644}" type="TxLink">
                  <a:rPr lang="en-US" sz="1100" b="0" i="0" u="none" strike="noStrike">
                    <a:solidFill>
                      <a:srgbClr val="000000"/>
                    </a:solidFill>
                    <a:latin typeface="Arial Black" panose="020B0A04020102020204" pitchFamily="34" charset="0"/>
                    <a:ea typeface="Segoe UI Black" panose="020B0A02040204020203" pitchFamily="34" charset="0"/>
                    <a:cs typeface="Calibri"/>
                  </a:rPr>
                  <a:t>Beauty</a:t>
                </a:fld>
                <a:endParaRPr lang="en-AE" sz="1100">
                  <a:latin typeface="Arial Black" panose="020B0A04020102020204" pitchFamily="34" charset="0"/>
                  <a:ea typeface="Segoe UI Black" panose="020B0A02040204020203" pitchFamily="34" charset="0"/>
                </a:endParaRPr>
              </a:p>
            </xdr:txBody>
          </xdr:sp>
          <xdr:sp macro="" textlink="Pivot!$AP$27">
            <xdr:nvSpPr>
              <xdr:cNvPr id="92" name="TextBox 91">
                <a:extLst>
                  <a:ext uri="{FF2B5EF4-FFF2-40B4-BE49-F238E27FC236}">
                    <a16:creationId xmlns:a16="http://schemas.microsoft.com/office/drawing/2014/main" id="{5D9C1768-D9B6-82DA-6297-F59A4F9806D4}"/>
                  </a:ext>
                </a:extLst>
              </xdr:cNvPr>
              <xdr:cNvSpPr txBox="1"/>
            </xdr:nvSpPr>
            <xdr:spPr>
              <a:xfrm>
                <a:off x="5698375" y="6365774"/>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E03CC1E-868F-4734-89C5-72455703D75A}"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Automotive</a:t>
                </a:fld>
                <a:endParaRPr lang="en-AE" sz="1100" b="1">
                  <a:latin typeface="Arial Black" panose="020B0A04020102020204" pitchFamily="34" charset="0"/>
                  <a:ea typeface="Segoe UI Black" panose="020B0A02040204020203" pitchFamily="34" charset="0"/>
                </a:endParaRPr>
              </a:p>
            </xdr:txBody>
          </xdr:sp>
          <xdr:sp macro="" textlink="Pivot!$AP$26">
            <xdr:nvSpPr>
              <xdr:cNvPr id="93" name="TextBox 92">
                <a:extLst>
                  <a:ext uri="{FF2B5EF4-FFF2-40B4-BE49-F238E27FC236}">
                    <a16:creationId xmlns:a16="http://schemas.microsoft.com/office/drawing/2014/main" id="{C8703618-9FA7-9251-9AA9-0042A2E60396}"/>
                  </a:ext>
                </a:extLst>
              </xdr:cNvPr>
              <xdr:cNvSpPr txBox="1"/>
            </xdr:nvSpPr>
            <xdr:spPr>
              <a:xfrm>
                <a:off x="5695706" y="6504517"/>
                <a:ext cx="150222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E83B106-3733-4CC2-85D8-0176E4089A2D}" type="TxLink">
                  <a:rPr lang="en-US" sz="1100" b="1" i="0" u="none" strike="noStrike">
                    <a:solidFill>
                      <a:srgbClr val="000000"/>
                    </a:solidFill>
                    <a:latin typeface="Arial Black" panose="020B0A04020102020204" pitchFamily="34" charset="0"/>
                    <a:ea typeface="Segoe UI Black" panose="020B0A02040204020203" pitchFamily="34" charset="0"/>
                    <a:cs typeface="Calibri"/>
                  </a:rPr>
                  <a:t>Arts &amp; Crafts</a:t>
                </a:fld>
                <a:endParaRPr lang="en-AE" sz="1100" b="1">
                  <a:latin typeface="Arial Black" panose="020B0A04020102020204" pitchFamily="34" charset="0"/>
                  <a:ea typeface="Segoe UI Black" panose="020B0A02040204020203" pitchFamily="34" charset="0"/>
                </a:endParaRPr>
              </a:p>
            </xdr:txBody>
          </xdr:sp>
        </xdr:grpSp>
        <xdr:sp macro="" textlink="Pivot!$AM$1">
          <xdr:nvSpPr>
            <xdr:cNvPr id="36" name="TextBox 35">
              <a:extLst>
                <a:ext uri="{FF2B5EF4-FFF2-40B4-BE49-F238E27FC236}">
                  <a16:creationId xmlns:a16="http://schemas.microsoft.com/office/drawing/2014/main" id="{F96D3605-56C2-7614-FF3D-8822AA492CA2}"/>
                </a:ext>
              </a:extLst>
            </xdr:cNvPr>
            <xdr:cNvSpPr txBox="1"/>
          </xdr:nvSpPr>
          <xdr:spPr>
            <a:xfrm>
              <a:off x="2438399" y="3886200"/>
              <a:ext cx="2993572"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B1F018-6B19-4C0A-AB0A-9709BB00F73B}" type="TxLink">
                <a:rPr lang="en-US" sz="1800" b="1" i="0" u="none" strike="noStrike">
                  <a:solidFill>
                    <a:srgbClr val="068275"/>
                  </a:solidFill>
                  <a:latin typeface="Segoe UI Black" panose="020B0A02040204020203" pitchFamily="34" charset="0"/>
                  <a:ea typeface="Segoe UI Black" panose="020B0A02040204020203" pitchFamily="34" charset="0"/>
                  <a:cs typeface="Calibri"/>
                </a:rPr>
                <a:pPr algn="ctr"/>
                <a:t>Top 10 Products</a:t>
              </a:fld>
              <a:endParaRPr lang="en-AE" sz="1800" b="1">
                <a:solidFill>
                  <a:srgbClr val="068275"/>
                </a:solidFill>
                <a:latin typeface="Segoe UI Black" panose="020B0A02040204020203" pitchFamily="34" charset="0"/>
                <a:ea typeface="Segoe UI Black" panose="020B0A02040204020203" pitchFamily="34" charset="0"/>
              </a:endParaRPr>
            </a:p>
          </xdr:txBody>
        </xdr:sp>
        <xdr:sp macro="" textlink="Pivot!$AP$1">
          <xdr:nvSpPr>
            <xdr:cNvPr id="94" name="TextBox 93">
              <a:extLst>
                <a:ext uri="{FF2B5EF4-FFF2-40B4-BE49-F238E27FC236}">
                  <a16:creationId xmlns:a16="http://schemas.microsoft.com/office/drawing/2014/main" id="{A541357C-DA80-D21D-32A2-B881CAF208A6}"/>
                </a:ext>
              </a:extLst>
            </xdr:cNvPr>
            <xdr:cNvSpPr txBox="1"/>
          </xdr:nvSpPr>
          <xdr:spPr>
            <a:xfrm>
              <a:off x="5628226" y="3893908"/>
              <a:ext cx="2993572"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382FCC-C9DB-4376-8C66-8165F7227658}" type="TxLink">
                <a:rPr lang="en-US" sz="1800" b="1" i="0" u="none" strike="noStrike">
                  <a:solidFill>
                    <a:srgbClr val="249987"/>
                  </a:solidFill>
                  <a:latin typeface="Segoe UI Black" panose="020B0A02040204020203" pitchFamily="34" charset="0"/>
                  <a:ea typeface="Segoe UI Black" panose="020B0A02040204020203" pitchFamily="34" charset="0"/>
                  <a:cs typeface="Calibri"/>
                </a:rPr>
                <a:t>SALES BY CATEGORY</a:t>
              </a:fld>
              <a:endParaRPr lang="en-AE" sz="3200" b="1">
                <a:solidFill>
                  <a:srgbClr val="249987"/>
                </a:solidFill>
                <a:latin typeface="Segoe UI Black" panose="020B0A02040204020203" pitchFamily="34" charset="0"/>
                <a:ea typeface="Segoe UI Black" panose="020B0A02040204020203" pitchFamily="34" charset="0"/>
              </a:endParaRPr>
            </a:p>
          </xdr:txBody>
        </xdr:sp>
      </xdr:grpSp>
      <xdr:graphicFrame macro="">
        <xdr:nvGraphicFramePr>
          <xdr:cNvPr id="65" name="Chart 64">
            <a:extLst>
              <a:ext uri="{FF2B5EF4-FFF2-40B4-BE49-F238E27FC236}">
                <a16:creationId xmlns:a16="http://schemas.microsoft.com/office/drawing/2014/main" id="{677CA5AF-682B-49D1-89A2-3518FB9CD2BD}"/>
              </a:ext>
            </a:extLst>
          </xdr:cNvPr>
          <xdr:cNvGraphicFramePr>
            <a:graphicFrameLocks/>
          </xdr:cNvGraphicFramePr>
        </xdr:nvGraphicFramePr>
        <xdr:xfrm>
          <a:off x="7259323" y="4208416"/>
          <a:ext cx="2209797" cy="257991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18</xdr:col>
      <xdr:colOff>386080</xdr:colOff>
      <xdr:row>21</xdr:row>
      <xdr:rowOff>162560</xdr:rowOff>
    </xdr:from>
    <xdr:to>
      <xdr:col>26</xdr:col>
      <xdr:colOff>406400</xdr:colOff>
      <xdr:row>40</xdr:row>
      <xdr:rowOff>50800</xdr:rowOff>
    </xdr:to>
    <xdr:grpSp>
      <xdr:nvGrpSpPr>
        <xdr:cNvPr id="110" name="Group 109">
          <a:extLst>
            <a:ext uri="{FF2B5EF4-FFF2-40B4-BE49-F238E27FC236}">
              <a16:creationId xmlns:a16="http://schemas.microsoft.com/office/drawing/2014/main" id="{46733D29-096E-AD54-0E8E-53D00A1D022B}"/>
            </a:ext>
          </a:extLst>
        </xdr:cNvPr>
        <xdr:cNvGrpSpPr/>
      </xdr:nvGrpSpPr>
      <xdr:grpSpPr>
        <a:xfrm>
          <a:off x="12141200" y="4003040"/>
          <a:ext cx="4897120" cy="3362960"/>
          <a:chOff x="9245600" y="3810000"/>
          <a:chExt cx="4927600" cy="3596640"/>
        </a:xfrm>
      </xdr:grpSpPr>
      <xdr:sp macro="" textlink="">
        <xdr:nvSpPr>
          <xdr:cNvPr id="96" name="TextBox 95">
            <a:extLst>
              <a:ext uri="{FF2B5EF4-FFF2-40B4-BE49-F238E27FC236}">
                <a16:creationId xmlns:a16="http://schemas.microsoft.com/office/drawing/2014/main" id="{AC459192-7DC2-D356-70E1-6288512B270B}"/>
              </a:ext>
            </a:extLst>
          </xdr:cNvPr>
          <xdr:cNvSpPr txBox="1"/>
        </xdr:nvSpPr>
        <xdr:spPr>
          <a:xfrm>
            <a:off x="9296400" y="3891280"/>
            <a:ext cx="4876800" cy="351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E" sz="1100"/>
          </a:p>
        </xdr:txBody>
      </xdr:sp>
      <xdr:graphicFrame macro="">
        <xdr:nvGraphicFramePr>
          <xdr:cNvPr id="97" name="Chart 96">
            <a:extLst>
              <a:ext uri="{FF2B5EF4-FFF2-40B4-BE49-F238E27FC236}">
                <a16:creationId xmlns:a16="http://schemas.microsoft.com/office/drawing/2014/main" id="{082FB9FD-3E00-4CCD-9A2D-7BF7E2D333CF}"/>
              </a:ext>
            </a:extLst>
          </xdr:cNvPr>
          <xdr:cNvGraphicFramePr>
            <a:graphicFrameLocks/>
          </xdr:cNvGraphicFramePr>
        </xdr:nvGraphicFramePr>
        <xdr:xfrm>
          <a:off x="11785600" y="4480560"/>
          <a:ext cx="2194560" cy="1859280"/>
        </xdr:xfrm>
        <a:graphic>
          <a:graphicData uri="http://schemas.openxmlformats.org/drawingml/2006/chart">
            <c:chart xmlns:c="http://schemas.openxmlformats.org/drawingml/2006/chart" xmlns:r="http://schemas.openxmlformats.org/officeDocument/2006/relationships" r:id="rId6"/>
          </a:graphicData>
        </a:graphic>
      </xdr:graphicFrame>
      <xdr:cxnSp macro="">
        <xdr:nvCxnSpPr>
          <xdr:cNvPr id="100" name="Straight Connector 99">
            <a:extLst>
              <a:ext uri="{FF2B5EF4-FFF2-40B4-BE49-F238E27FC236}">
                <a16:creationId xmlns:a16="http://schemas.microsoft.com/office/drawing/2014/main" id="{E997B59F-21BD-420F-7C03-771915849975}"/>
              </a:ext>
            </a:extLst>
          </xdr:cNvPr>
          <xdr:cNvCxnSpPr/>
        </xdr:nvCxnSpPr>
        <xdr:spPr>
          <a:xfrm>
            <a:off x="11744960" y="4389120"/>
            <a:ext cx="10160" cy="2641600"/>
          </a:xfrm>
          <a:prstGeom prst="line">
            <a:avLst/>
          </a:prstGeom>
          <a:ln>
            <a:solidFill>
              <a:srgbClr val="3FA48E"/>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105" name="Chart 104">
            <a:extLst>
              <a:ext uri="{FF2B5EF4-FFF2-40B4-BE49-F238E27FC236}">
                <a16:creationId xmlns:a16="http://schemas.microsoft.com/office/drawing/2014/main" id="{0226DDE5-C2E3-4FB1-947C-8A74CC7E12CC}"/>
              </a:ext>
            </a:extLst>
          </xdr:cNvPr>
          <xdr:cNvGraphicFramePr>
            <a:graphicFrameLocks/>
          </xdr:cNvGraphicFramePr>
        </xdr:nvGraphicFramePr>
        <xdr:xfrm>
          <a:off x="9357360" y="4541520"/>
          <a:ext cx="2306320" cy="1950720"/>
        </xdr:xfrm>
        <a:graphic>
          <a:graphicData uri="http://schemas.openxmlformats.org/drawingml/2006/chart">
            <c:chart xmlns:c="http://schemas.openxmlformats.org/drawingml/2006/chart" xmlns:r="http://schemas.openxmlformats.org/officeDocument/2006/relationships" r:id="rId7"/>
          </a:graphicData>
        </a:graphic>
      </xdr:graphicFrame>
      <xdr:sp macro="" textlink="Pivot!$AS$17">
        <xdr:nvSpPr>
          <xdr:cNvPr id="107" name="TextBox 106">
            <a:extLst>
              <a:ext uri="{FF2B5EF4-FFF2-40B4-BE49-F238E27FC236}">
                <a16:creationId xmlns:a16="http://schemas.microsoft.com/office/drawing/2014/main" id="{C82BBEAD-F6A5-8169-BB18-097E45288E43}"/>
              </a:ext>
            </a:extLst>
          </xdr:cNvPr>
          <xdr:cNvSpPr txBox="1"/>
        </xdr:nvSpPr>
        <xdr:spPr>
          <a:xfrm>
            <a:off x="9266794" y="4267199"/>
            <a:ext cx="2457845" cy="32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E12D2A-264F-489A-BF41-EA7020070DB1}" type="TxLink">
              <a:rPr lang="en-US" sz="1600" b="1" i="0" u="none" strike="noStrike">
                <a:solidFill>
                  <a:srgbClr val="157572"/>
                </a:solidFill>
                <a:latin typeface="Segoe UI Black" panose="020B0A02040204020203" pitchFamily="34" charset="0"/>
                <a:ea typeface="Segoe UI Black" panose="020B0A02040204020203" pitchFamily="34" charset="0"/>
                <a:cs typeface="Calibri"/>
              </a:rPr>
              <a:pPr algn="ctr"/>
              <a:t>By Home-ownership</a:t>
            </a:fld>
            <a:endParaRPr lang="en-AE" sz="1600" b="1">
              <a:solidFill>
                <a:srgbClr val="157572"/>
              </a:solidFill>
              <a:latin typeface="Segoe UI Black" panose="020B0A02040204020203" pitchFamily="34" charset="0"/>
              <a:ea typeface="Segoe UI Black" panose="020B0A02040204020203" pitchFamily="34" charset="0"/>
            </a:endParaRPr>
          </a:p>
        </xdr:txBody>
      </xdr:sp>
      <xdr:sp macro="" textlink="Pivot!$AS$1">
        <xdr:nvSpPr>
          <xdr:cNvPr id="108" name="TextBox 107">
            <a:extLst>
              <a:ext uri="{FF2B5EF4-FFF2-40B4-BE49-F238E27FC236}">
                <a16:creationId xmlns:a16="http://schemas.microsoft.com/office/drawing/2014/main" id="{32BDD2CB-CC91-EA4B-DECA-EF25006B4364}"/>
              </a:ext>
            </a:extLst>
          </xdr:cNvPr>
          <xdr:cNvSpPr txBox="1"/>
        </xdr:nvSpPr>
        <xdr:spPr>
          <a:xfrm>
            <a:off x="9245600" y="3810000"/>
            <a:ext cx="46736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B2E8D0-A35E-4436-A955-3FEDEFD0DB69}" type="TxLink">
              <a:rPr lang="en-US" sz="2000" b="1" i="0" u="none" strike="noStrike">
                <a:solidFill>
                  <a:srgbClr val="249987"/>
                </a:solidFill>
                <a:latin typeface="Segoe UI Black" panose="020B0A02040204020203" pitchFamily="34" charset="0"/>
                <a:ea typeface="Segoe UI Black" panose="020B0A02040204020203" pitchFamily="34" charset="0"/>
                <a:cs typeface="Calibri"/>
              </a:rPr>
              <a:pPr algn="ctr"/>
              <a:t>Sales By Customer Type</a:t>
            </a:fld>
            <a:endParaRPr lang="en-AE" sz="3600" b="1">
              <a:solidFill>
                <a:srgbClr val="249987"/>
              </a:solidFill>
              <a:latin typeface="Segoe UI Black" panose="020B0A02040204020203" pitchFamily="34" charset="0"/>
              <a:ea typeface="Segoe UI Black" panose="020B0A02040204020203" pitchFamily="34" charset="0"/>
            </a:endParaRPr>
          </a:p>
        </xdr:txBody>
      </xdr:sp>
      <xdr:sp macro="" textlink="Pivot!$AS$16">
        <xdr:nvSpPr>
          <xdr:cNvPr id="109" name="TextBox 108">
            <a:extLst>
              <a:ext uri="{FF2B5EF4-FFF2-40B4-BE49-F238E27FC236}">
                <a16:creationId xmlns:a16="http://schemas.microsoft.com/office/drawing/2014/main" id="{826CC896-6C4B-7AC8-864D-F07B153CFD2C}"/>
              </a:ext>
            </a:extLst>
          </xdr:cNvPr>
          <xdr:cNvSpPr txBox="1"/>
        </xdr:nvSpPr>
        <xdr:spPr>
          <a:xfrm>
            <a:off x="11643360" y="4257040"/>
            <a:ext cx="2103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5CE686-517D-469C-8730-68814EB61C6E}" type="TxLink">
              <a:rPr lang="en-US" sz="1600" b="1" i="0" u="none" strike="noStrike">
                <a:solidFill>
                  <a:srgbClr val="006966"/>
                </a:solidFill>
                <a:latin typeface="Segoe UI Black" panose="020B0A02040204020203" pitchFamily="34" charset="0"/>
                <a:ea typeface="Segoe UI Black" panose="020B0A02040204020203" pitchFamily="34" charset="0"/>
                <a:cs typeface="Calibri"/>
              </a:rPr>
              <a:pPr algn="ctr"/>
              <a:t> By Gender</a:t>
            </a:fld>
            <a:endParaRPr lang="en-AE" sz="2800" b="1">
              <a:solidFill>
                <a:srgbClr val="006966"/>
              </a:solidFill>
              <a:latin typeface="Segoe UI Black" panose="020B0A02040204020203" pitchFamily="34" charset="0"/>
              <a:ea typeface="Segoe UI Black" panose="020B0A02040204020203" pitchFamily="34" charset="0"/>
            </a:endParaRPr>
          </a:p>
        </xdr:txBody>
      </xdr:sp>
    </xdr:grpSp>
    <xdr:clientData/>
  </xdr:twoCellAnchor>
  <xdr:twoCellAnchor>
    <xdr:from>
      <xdr:col>13</xdr:col>
      <xdr:colOff>578455</xdr:colOff>
      <xdr:row>21</xdr:row>
      <xdr:rowOff>81280</xdr:rowOff>
    </xdr:from>
    <xdr:to>
      <xdr:col>19</xdr:col>
      <xdr:colOff>240817</xdr:colOff>
      <xdr:row>40</xdr:row>
      <xdr:rowOff>71120</xdr:rowOff>
    </xdr:to>
    <xdr:grpSp>
      <xdr:nvGrpSpPr>
        <xdr:cNvPr id="117" name="Group 116">
          <a:extLst>
            <a:ext uri="{FF2B5EF4-FFF2-40B4-BE49-F238E27FC236}">
              <a16:creationId xmlns:a16="http://schemas.microsoft.com/office/drawing/2014/main" id="{33CFE988-91EC-A3EC-AB79-D4E161375B06}"/>
            </a:ext>
          </a:extLst>
        </xdr:cNvPr>
        <xdr:cNvGrpSpPr/>
      </xdr:nvGrpSpPr>
      <xdr:grpSpPr>
        <a:xfrm>
          <a:off x="9285575" y="3921760"/>
          <a:ext cx="3319962" cy="3464560"/>
          <a:chOff x="13630134" y="3911600"/>
          <a:chExt cx="3184666" cy="3464560"/>
        </a:xfrm>
      </xdr:grpSpPr>
      <xdr:sp macro="" textlink="">
        <xdr:nvSpPr>
          <xdr:cNvPr id="112" name="TextBox 111">
            <a:extLst>
              <a:ext uri="{FF2B5EF4-FFF2-40B4-BE49-F238E27FC236}">
                <a16:creationId xmlns:a16="http://schemas.microsoft.com/office/drawing/2014/main" id="{D5A159E9-CC11-3C10-5EA9-3AB72C6AA29C}"/>
              </a:ext>
            </a:extLst>
          </xdr:cNvPr>
          <xdr:cNvSpPr txBox="1"/>
        </xdr:nvSpPr>
        <xdr:spPr>
          <a:xfrm>
            <a:off x="13797280" y="4033520"/>
            <a:ext cx="3017520" cy="3342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E" sz="1100"/>
          </a:p>
        </xdr:txBody>
      </xdr:sp>
      <xdr:graphicFrame macro="">
        <xdr:nvGraphicFramePr>
          <xdr:cNvPr id="113" name="Chart 112">
            <a:extLst>
              <a:ext uri="{FF2B5EF4-FFF2-40B4-BE49-F238E27FC236}">
                <a16:creationId xmlns:a16="http://schemas.microsoft.com/office/drawing/2014/main" id="{391CDF61-A9A1-4A58-A1F2-7428224963D2}"/>
              </a:ext>
            </a:extLst>
          </xdr:cNvPr>
          <xdr:cNvGraphicFramePr>
            <a:graphicFrameLocks/>
          </xdr:cNvGraphicFramePr>
        </xdr:nvGraphicFramePr>
        <xdr:xfrm>
          <a:off x="13776960" y="4328160"/>
          <a:ext cx="2936240" cy="2590800"/>
        </xdr:xfrm>
        <a:graphic>
          <a:graphicData uri="http://schemas.openxmlformats.org/drawingml/2006/chart">
            <c:chart xmlns:c="http://schemas.openxmlformats.org/drawingml/2006/chart" xmlns:r="http://schemas.openxmlformats.org/officeDocument/2006/relationships" r:id="rId8"/>
          </a:graphicData>
        </a:graphic>
      </xdr:graphicFrame>
      <xdr:sp macro="" textlink="Pivot!AV1">
        <xdr:nvSpPr>
          <xdr:cNvPr id="116" name="TextBox 115">
            <a:extLst>
              <a:ext uri="{FF2B5EF4-FFF2-40B4-BE49-F238E27FC236}">
                <a16:creationId xmlns:a16="http://schemas.microsoft.com/office/drawing/2014/main" id="{6F5D5685-2615-A851-BF02-8230F06C522A}"/>
              </a:ext>
            </a:extLst>
          </xdr:cNvPr>
          <xdr:cNvSpPr txBox="1"/>
        </xdr:nvSpPr>
        <xdr:spPr>
          <a:xfrm>
            <a:off x="13630134" y="3911600"/>
            <a:ext cx="2885440" cy="28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2A1F79-78F0-4654-8AFA-CBC0AD56C631}" type="TxLink">
              <a:rPr lang="en-US" sz="1800" b="1" i="0" u="none" strike="noStrike">
                <a:solidFill>
                  <a:srgbClr val="249987"/>
                </a:solidFill>
                <a:latin typeface="Segoe UI Black" panose="020B0A02040204020203" pitchFamily="34" charset="0"/>
                <a:ea typeface="Segoe UI Black" panose="020B0A02040204020203" pitchFamily="34" charset="0"/>
                <a:cs typeface="Calibri"/>
              </a:rPr>
              <a:t>Sales By Store Type</a:t>
            </a:fld>
            <a:endParaRPr lang="en-AE" sz="1800" b="1">
              <a:solidFill>
                <a:srgbClr val="249987"/>
              </a:solidFill>
              <a:latin typeface="Segoe UI Black" panose="020B0A02040204020203" pitchFamily="34" charset="0"/>
              <a:ea typeface="Segoe UI Black" panose="020B0A02040204020203" pitchFamily="34" charset="0"/>
            </a:endParaRPr>
          </a:p>
        </xdr:txBody>
      </xdr:sp>
    </xdr:grpSp>
    <xdr:clientData/>
  </xdr:twoCellAnchor>
  <xdr:twoCellAnchor>
    <xdr:from>
      <xdr:col>26</xdr:col>
      <xdr:colOff>497840</xdr:colOff>
      <xdr:row>2</xdr:row>
      <xdr:rowOff>20323</xdr:rowOff>
    </xdr:from>
    <xdr:to>
      <xdr:col>31</xdr:col>
      <xdr:colOff>156934</xdr:colOff>
      <xdr:row>39</xdr:row>
      <xdr:rowOff>113937</xdr:rowOff>
    </xdr:to>
    <xdr:grpSp>
      <xdr:nvGrpSpPr>
        <xdr:cNvPr id="130" name="Group 129">
          <a:extLst>
            <a:ext uri="{FF2B5EF4-FFF2-40B4-BE49-F238E27FC236}">
              <a16:creationId xmlns:a16="http://schemas.microsoft.com/office/drawing/2014/main" id="{FB6B17FE-58CC-BBD0-D543-6E58EF12636B}"/>
            </a:ext>
          </a:extLst>
        </xdr:cNvPr>
        <xdr:cNvGrpSpPr/>
      </xdr:nvGrpSpPr>
      <xdr:grpSpPr>
        <a:xfrm>
          <a:off x="17129760" y="386083"/>
          <a:ext cx="2707094" cy="6860174"/>
          <a:chOff x="17251680" y="386083"/>
          <a:chExt cx="2707094" cy="6860174"/>
        </a:xfrm>
      </xdr:grpSpPr>
      <xdr:sp macro="" textlink="">
        <xdr:nvSpPr>
          <xdr:cNvPr id="13" name="Rectangle: Rounded Corners 12">
            <a:extLst>
              <a:ext uri="{FF2B5EF4-FFF2-40B4-BE49-F238E27FC236}">
                <a16:creationId xmlns:a16="http://schemas.microsoft.com/office/drawing/2014/main" id="{D0F16AD1-82C6-199E-0C1B-7D573A937D7A}"/>
              </a:ext>
            </a:extLst>
          </xdr:cNvPr>
          <xdr:cNvSpPr/>
        </xdr:nvSpPr>
        <xdr:spPr>
          <a:xfrm rot="5400000">
            <a:off x="15185662" y="2473144"/>
            <a:ext cx="6860174" cy="2686051"/>
          </a:xfrm>
          <a:prstGeom prst="roundRect">
            <a:avLst>
              <a:gd name="adj" fmla="val 1054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pSp>
        <xdr:nvGrpSpPr>
          <xdr:cNvPr id="125" name="Group 124">
            <a:extLst>
              <a:ext uri="{FF2B5EF4-FFF2-40B4-BE49-F238E27FC236}">
                <a16:creationId xmlns:a16="http://schemas.microsoft.com/office/drawing/2014/main" id="{53EE3DEA-1967-577C-51F4-08C6FD3B18CF}"/>
              </a:ext>
            </a:extLst>
          </xdr:cNvPr>
          <xdr:cNvGrpSpPr/>
        </xdr:nvGrpSpPr>
        <xdr:grpSpPr>
          <a:xfrm>
            <a:off x="17302480" y="1087120"/>
            <a:ext cx="2641600" cy="5953760"/>
            <a:chOff x="17282160" y="1076960"/>
            <a:chExt cx="2641600" cy="5953760"/>
          </a:xfrm>
        </xdr:grpSpPr>
        <mc:AlternateContent xmlns:mc="http://schemas.openxmlformats.org/markup-compatibility/2006">
          <mc:Choice xmlns:a14="http://schemas.microsoft.com/office/drawing/2010/main" Requires="a14">
            <xdr:graphicFrame macro="">
              <xdr:nvGraphicFramePr>
                <xdr:cNvPr id="118" name="Year">
                  <a:extLst>
                    <a:ext uri="{FF2B5EF4-FFF2-40B4-BE49-F238E27FC236}">
                      <a16:creationId xmlns:a16="http://schemas.microsoft.com/office/drawing/2014/main" id="{ECB38B42-083D-398D-C047-01B338EE7B0C}"/>
                    </a:ext>
                  </a:extLst>
                </xdr:cNvPr>
                <xdr:cNvGraphicFramePr/>
              </xdr:nvGraphicFramePr>
              <xdr:xfrm>
                <a:off x="17282160" y="1076960"/>
                <a:ext cx="2621280" cy="43688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180560" y="1087120"/>
                  <a:ext cx="2621280" cy="43688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9" name="Month">
                  <a:extLst>
                    <a:ext uri="{FF2B5EF4-FFF2-40B4-BE49-F238E27FC236}">
                      <a16:creationId xmlns:a16="http://schemas.microsoft.com/office/drawing/2014/main" id="{178A8CCC-CED7-69F1-7E10-A22B4A6EB989}"/>
                    </a:ext>
                  </a:extLst>
                </xdr:cNvPr>
                <xdr:cNvGraphicFramePr/>
              </xdr:nvGraphicFramePr>
              <xdr:xfrm>
                <a:off x="17292320" y="1818641"/>
                <a:ext cx="2631440" cy="1188719"/>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7190720" y="1828801"/>
                  <a:ext cx="2631440" cy="11887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0" name="Category">
                  <a:extLst>
                    <a:ext uri="{FF2B5EF4-FFF2-40B4-BE49-F238E27FC236}">
                      <a16:creationId xmlns:a16="http://schemas.microsoft.com/office/drawing/2014/main" id="{95F9B8F1-D8F3-2C77-3B2C-14177068D8B4}"/>
                    </a:ext>
                  </a:extLst>
                </xdr:cNvPr>
                <xdr:cNvGraphicFramePr/>
              </xdr:nvGraphicFramePr>
              <xdr:xfrm>
                <a:off x="17310100" y="3220720"/>
                <a:ext cx="2613660" cy="25400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208500" y="3230880"/>
                  <a:ext cx="2613660" cy="2540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1" name="Country">
                  <a:extLst>
                    <a:ext uri="{FF2B5EF4-FFF2-40B4-BE49-F238E27FC236}">
                      <a16:creationId xmlns:a16="http://schemas.microsoft.com/office/drawing/2014/main" id="{AE4D318C-D146-49C7-E010-DCB3FCE45BB7}"/>
                    </a:ext>
                  </a:extLst>
                </xdr:cNvPr>
                <xdr:cNvGraphicFramePr/>
              </xdr:nvGraphicFramePr>
              <xdr:xfrm>
                <a:off x="17353280" y="6065521"/>
                <a:ext cx="2540000" cy="965199"/>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251680" y="6075681"/>
                  <a:ext cx="2540000" cy="9651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26" name="TextBox 125">
            <a:extLst>
              <a:ext uri="{FF2B5EF4-FFF2-40B4-BE49-F238E27FC236}">
                <a16:creationId xmlns:a16="http://schemas.microsoft.com/office/drawing/2014/main" id="{10196F94-AACA-F565-D61E-9DA59A75224A}"/>
              </a:ext>
            </a:extLst>
          </xdr:cNvPr>
          <xdr:cNvSpPr txBox="1"/>
        </xdr:nvSpPr>
        <xdr:spPr>
          <a:xfrm>
            <a:off x="17272000" y="792480"/>
            <a:ext cx="965200" cy="2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rgbClr val="249987"/>
                </a:solidFill>
                <a:latin typeface="Segoe UI Black" panose="020B0A02040204020203" pitchFamily="34" charset="0"/>
                <a:ea typeface="Segoe UI Black" panose="020B0A02040204020203" pitchFamily="34" charset="0"/>
              </a:rPr>
              <a:t>Years</a:t>
            </a:r>
          </a:p>
          <a:p>
            <a:endParaRPr lang="en-AE" sz="1100"/>
          </a:p>
        </xdr:txBody>
      </xdr:sp>
      <xdr:sp macro="" textlink="">
        <xdr:nvSpPr>
          <xdr:cNvPr id="127" name="TextBox 126">
            <a:extLst>
              <a:ext uri="{FF2B5EF4-FFF2-40B4-BE49-F238E27FC236}">
                <a16:creationId xmlns:a16="http://schemas.microsoft.com/office/drawing/2014/main" id="{4061FF1E-45E9-1C6A-2B4B-852989F3849D}"/>
              </a:ext>
            </a:extLst>
          </xdr:cNvPr>
          <xdr:cNvSpPr txBox="1"/>
        </xdr:nvSpPr>
        <xdr:spPr>
          <a:xfrm>
            <a:off x="17373600" y="1564640"/>
            <a:ext cx="965200" cy="2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rgbClr val="249987"/>
                </a:solidFill>
                <a:latin typeface="Segoe UI Black" panose="020B0A02040204020203" pitchFamily="34" charset="0"/>
                <a:ea typeface="Segoe UI Black" panose="020B0A02040204020203" pitchFamily="34" charset="0"/>
              </a:rPr>
              <a:t>Months</a:t>
            </a:r>
          </a:p>
          <a:p>
            <a:endParaRPr lang="en-AE" sz="1100"/>
          </a:p>
        </xdr:txBody>
      </xdr:sp>
      <xdr:sp macro="" textlink="">
        <xdr:nvSpPr>
          <xdr:cNvPr id="128" name="TextBox 127">
            <a:extLst>
              <a:ext uri="{FF2B5EF4-FFF2-40B4-BE49-F238E27FC236}">
                <a16:creationId xmlns:a16="http://schemas.microsoft.com/office/drawing/2014/main" id="{DC6FEE36-E3CA-BC6A-10F1-84E1BFB31DD5}"/>
              </a:ext>
            </a:extLst>
          </xdr:cNvPr>
          <xdr:cNvSpPr txBox="1"/>
        </xdr:nvSpPr>
        <xdr:spPr>
          <a:xfrm>
            <a:off x="17251680" y="2987040"/>
            <a:ext cx="14935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rgbClr val="249987"/>
                </a:solidFill>
                <a:latin typeface="Segoe UI Black" panose="020B0A02040204020203" pitchFamily="34" charset="0"/>
                <a:ea typeface="Segoe UI Black" panose="020B0A02040204020203" pitchFamily="34" charset="0"/>
              </a:rPr>
              <a:t>Categories</a:t>
            </a:r>
          </a:p>
          <a:p>
            <a:endParaRPr lang="en-AE" sz="1100"/>
          </a:p>
        </xdr:txBody>
      </xdr:sp>
      <xdr:sp macro="" textlink="">
        <xdr:nvSpPr>
          <xdr:cNvPr id="129" name="TextBox 128">
            <a:extLst>
              <a:ext uri="{FF2B5EF4-FFF2-40B4-BE49-F238E27FC236}">
                <a16:creationId xmlns:a16="http://schemas.microsoft.com/office/drawing/2014/main" id="{79361C23-A8C1-CD58-6EB4-4E1F97377670}"/>
              </a:ext>
            </a:extLst>
          </xdr:cNvPr>
          <xdr:cNvSpPr txBox="1"/>
        </xdr:nvSpPr>
        <xdr:spPr>
          <a:xfrm>
            <a:off x="17302480" y="5760720"/>
            <a:ext cx="12903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rgbClr val="249987"/>
                </a:solidFill>
                <a:latin typeface="Segoe UI Black" panose="020B0A02040204020203" pitchFamily="34" charset="0"/>
                <a:ea typeface="Segoe UI Black" panose="020B0A02040204020203" pitchFamily="34" charset="0"/>
              </a:rPr>
              <a:t>Countries</a:t>
            </a:r>
          </a:p>
          <a:p>
            <a:endParaRPr lang="en-AE"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2053935182" createdVersion="5" refreshedVersion="8" minRefreshableVersion="3" recordCount="0" supportSubquery="1" supportAdvancedDrill="1" xr:uid="{7B0D7C9C-04B1-4756-8D20-2A58CF57F9EA}">
  <cacheSource type="external" connectionId="12"/>
  <cacheFields count="2">
    <cacheField name="[Measures].[YearGrowth]" caption="YearGrowth" numFmtId="0" hierarchy="74" level="32767"/>
    <cacheField name="[Calendar].[Year].[Year]" caption="Year" numFmtId="0" hierarchy="28"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oneField="1">
      <fieldsUsage count="1">
        <fieldUsage x="0"/>
      </fieldsUsage>
    </cacheHierarchy>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1574076" createdVersion="5" refreshedVersion="8" minRefreshableVersion="3" recordCount="0" supportSubquery="1" supportAdvancedDrill="1" xr:uid="{CB27CC2D-60E2-46DC-9BAB-9FC347DB92AF}">
  <cacheSource type="external" connectionId="12"/>
  <cacheFields count="2">
    <cacheField name="[Measures].[All Sales]" caption="All Sales" numFmtId="0" hierarchy="61"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2152777" createdVersion="5" refreshedVersion="8" minRefreshableVersion="3" recordCount="0" supportSubquery="1" supportAdvancedDrill="1" xr:uid="{4A0795AC-98B7-4B42-AF78-A1BF405E0A2B}">
  <cacheSource type="external" connectionId="12"/>
  <cacheFields count="3">
    <cacheField name="[All-SALES].[Country].[Country]" caption="Country" numFmtId="0" hierarchy="14" level="1">
      <sharedItems count="6">
        <s v="Egypt"/>
        <s v="France"/>
        <s v="Japan"/>
        <s v="Saudi Arabia"/>
        <s v="UK"/>
        <s v="US"/>
      </sharedItems>
    </cacheField>
    <cacheField name="[Measures].[All Sales]" caption="All Sales" numFmtId="0" hierarchy="61"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fieldsUsage count="2">
        <fieldUsage x="-1"/>
        <fieldUsage x="0"/>
      </fieldsUsage>
    </cacheHierarchy>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1"/>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2731485" createdVersion="5" refreshedVersion="8" minRefreshableVersion="3" recordCount="0" supportSubquery="1" supportAdvancedDrill="1" xr:uid="{A9BC997E-A0B2-4656-8FDD-F60A1B7C4ED9}">
  <cacheSource type="external" connectionId="12"/>
  <cacheFields count="3">
    <cacheField name="[Measures].[All Sales]" caption="All Sales" numFmtId="0" hierarchy="61" level="32767"/>
    <cacheField name="[Customers].[Home_ownership].[Home_ownership]" caption="Home_ownership" numFmtId="0" hierarchy="39" level="1">
      <sharedItems count="2">
        <s v="Owned"/>
        <s v="Rented"/>
      </sharedItems>
    </cacheField>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2" memberValueDatatype="130" unbalanced="0"/>
    <cacheHierarchy uniqueName="[All-SALES].[Home_ownership]" caption="Home_ownership" attribute="1" defaultMemberUniqueName="[All-SALES].[Home_ownership].[All]" allUniqueName="[All-SALES].[Home_ownership].[All]" dimensionUniqueName="[All-SALES]" displayFolder="" count="2"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2" memberValueDatatype="130" unbalanced="0"/>
    <cacheHierarchy uniqueName="[All-SALES].[Store_type]" caption="Store_type" attribute="1" defaultMemberUniqueName="[All-SALES].[Store_type].[All]" allUniqueName="[All-SALES].[Store_type].[All]" dimensionUniqueName="[All-SALES]" displayFolder="" count="2"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2"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3078701" createdVersion="5" refreshedVersion="8" minRefreshableVersion="3" recordCount="0" supportSubquery="1" supportAdvancedDrill="1" xr:uid="{12A4E9F8-06AC-49E6-9FAB-804EB2ACC9A8}">
  <cacheSource type="external" connectionId="12"/>
  <cacheFields count="2">
    <cacheField name="[Measures].[ALL Profit]" caption="ALL Profit" numFmtId="0" hierarchy="62"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oneField="1">
      <fieldsUsage count="1">
        <fieldUsage x="0"/>
      </fieldsUsage>
    </cacheHierarchy>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3425924" createdVersion="5" refreshedVersion="8" minRefreshableVersion="3" recordCount="0" supportSubquery="1" supportAdvancedDrill="1" xr:uid="{8D8E2E2E-41AA-499E-A41D-3E6FFA513DC1}">
  <cacheSource type="external" connectionId="12"/>
  <cacheFields count="2">
    <cacheField name="[Measures].[All Target]" caption="All Target" numFmtId="0" hierarchy="70"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oneField="1">
      <fieldsUsage count="1">
        <fieldUsage x="0"/>
      </fieldsUsage>
    </cacheHierarchy>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3657409" createdVersion="5" refreshedVersion="8" minRefreshableVersion="3" recordCount="0" supportSubquery="1" supportAdvancedDrill="1" xr:uid="{6B123ECF-0D0C-4A23-8A6C-EAE23676F7CC}">
  <cacheSource type="external" connectionId="12"/>
  <cacheFields count="2">
    <cacheField name="[Measures].[Num Of Orders]" caption="Num Of Orders" numFmtId="0" hierarchy="63"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oneField="1">
      <fieldsUsage count="1">
        <fieldUsage x="0"/>
      </fieldsUsage>
    </cacheHierarchy>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4004632" createdVersion="5" refreshedVersion="8" minRefreshableVersion="3" recordCount="0" supportSubquery="1" supportAdvancedDrill="1" xr:uid="{3B6EBCF7-1367-431B-BD53-29101AF88D5F}">
  <cacheSource type="external" connectionId="12"/>
  <cacheFields count="2">
    <cacheField name="[Measures].[Num Of Sales Person]" caption="Num Of Sales Person" numFmtId="0" hierarchy="64"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oneField="1">
      <fieldsUsage count="1">
        <fieldUsage x="0"/>
      </fieldsUsage>
    </cacheHierarchy>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4351855" createdVersion="5" refreshedVersion="8" minRefreshableVersion="3" recordCount="0" supportSubquery="1" supportAdvancedDrill="1" xr:uid="{34C36860-BD38-4DFC-BB33-31E3FC587C20}">
  <cacheSource type="external" connectionId="12"/>
  <cacheFields count="2">
    <cacheField name="[Measures].[Num Of Customers]" caption="Num Of Customers" numFmtId="0" hierarchy="65"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oneField="1">
      <fieldsUsage count="1">
        <fieldUsage x="0"/>
      </fieldsUsage>
    </cacheHierarchy>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4699071" createdVersion="5" refreshedVersion="8" minRefreshableVersion="3" recordCount="0" supportSubquery="1" supportAdvancedDrill="1" xr:uid="{129BAFDF-E18F-4539-B72F-222898A6EC34}">
  <cacheSource type="external" connectionId="12"/>
  <cacheFields count="2">
    <cacheField name="[Measures].[Countries]" caption="Countries" numFmtId="0" hierarchy="66"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oneField="1">
      <fieldsUsage count="1">
        <fieldUsage x="0"/>
      </fieldsUsage>
    </cacheHierarchy>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4930556" createdVersion="5" refreshedVersion="8" minRefreshableVersion="3" recordCount="0" supportSubquery="1" supportAdvancedDrill="1" xr:uid="{CD0DF907-09E8-4A19-BC38-9B20413061B0}">
  <cacheSource type="external" connectionId="12"/>
  <cacheFields count="2">
    <cacheField name="[Measures].[Total YTD]" caption="Total YTD" numFmtId="0" hierarchy="73"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oneField="1">
      <fieldsUsage count="1">
        <fieldUsage x="0"/>
      </fieldsUsage>
    </cacheHierarchy>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5393518" createdVersion="5" refreshedVersion="8" minRefreshableVersion="3" recordCount="0" supportSubquery="1" supportAdvancedDrill="1" xr:uid="{F0967979-391F-4813-B1A7-5F484C2763BA}">
  <cacheSource type="external" connectionId="12"/>
  <cacheFields count="2">
    <cacheField name="[Measures].[Num Of Stores]" caption="Num Of Stores" numFmtId="0" hierarchy="67"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oneField="1">
      <fieldsUsage count="1">
        <fieldUsage x="0"/>
      </fieldsUsage>
    </cacheHierarchy>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5740741" createdVersion="5" refreshedVersion="8" minRefreshableVersion="3" recordCount="0" supportSubquery="1" supportAdvancedDrill="1" xr:uid="{441C7D5A-754C-4E90-A2FC-1A7559AFA483}">
  <cacheSource type="external" connectionId="12"/>
  <cacheFields count="2">
    <cacheField name="[Measures].[States]" caption="States" numFmtId="0" hierarchy="68"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oneField="1">
      <fieldsUsage count="1">
        <fieldUsage x="0"/>
      </fieldsUsage>
    </cacheHierarchy>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5972226" createdVersion="5" refreshedVersion="8" minRefreshableVersion="3" recordCount="0" supportSubquery="1" supportAdvancedDrill="1" xr:uid="{5B0A5071-2D79-4B6C-9AD2-E1137FBE5B28}">
  <cacheSource type="external" connectionId="12"/>
  <cacheFields count="2">
    <cacheField name="[Measures].[Num Of Category]" caption="Num Of Category" numFmtId="0" hierarchy="69"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oneField="1">
      <fieldsUsage count="1">
        <fieldUsage x="0"/>
      </fieldsUsage>
    </cacheHierarchy>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6319441" createdVersion="5" refreshedVersion="8" minRefreshableVersion="3" recordCount="0" supportSubquery="1" supportAdvancedDrill="1" xr:uid="{9703BD85-E8CE-430A-81B1-E1B08861B786}">
  <cacheSource type="external" connectionId="12"/>
  <cacheFields count="2">
    <cacheField name="[Measures].[Achievmeent]" caption="Achievmeent" numFmtId="0" hierarchy="72"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oneField="1">
      <fieldsUsage count="1">
        <fieldUsage x="0"/>
      </fieldsUsage>
    </cacheHierarchy>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6898149" createdVersion="5" refreshedVersion="8" minRefreshableVersion="3" recordCount="0" supportSubquery="1" supportAdvancedDrill="1" xr:uid="{76FA0431-6EB0-4AD7-BCFD-0A4E6A9513F5}">
  <cacheSource type="external" connectionId="12"/>
  <cacheFields count="6">
    <cacheField name="[Measures].[All Sales]" caption="All Sales" numFmtId="0" hierarchy="61" level="32767"/>
    <cacheField name="[Calendar].[Date Hierarchy].[Year]" caption="Year" numFmtId="0" hierarchy="27"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Calendar].[Date Hierarchy].[Year].&amp;[2021]"/>
            <x15:cachedUniqueName index="1" name="[Calendar].[Date Hierarchy].[Year].&amp;[2022]"/>
            <x15:cachedUniqueName index="2" name="[Calendar].[Date Hierarchy].[Year].&amp;[2023]"/>
            <x15:cachedUniqueName index="3" name="[Calendar].[Date Hierarchy].[Year].&amp;[2024]"/>
          </x15:cachedUniqueNames>
        </ext>
      </extLst>
    </cacheField>
    <cacheField name="[Calendar].[Date Hierarchy].[Month]" caption="Month" numFmtId="0" hierarchy="27" level="2">
      <sharedItems containsSemiMixedTypes="0" containsNonDate="0" containsString="0"/>
    </cacheField>
    <cacheField name="[Calendar].[Date Hierarchy].[DateColumn]" caption="DateColumn" numFmtId="0" hierarchy="27" level="3">
      <sharedItems containsSemiMixedTypes="0" containsNonDate="0" containsString="0"/>
    </cacheField>
    <cacheField name="[Measures].[Sum of Total Profit]" caption="Sum of Total Profit" numFmtId="0" hierarchy="85"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5"/>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747685" createdVersion="5" refreshedVersion="8" minRefreshableVersion="3" recordCount="0" supportSubquery="1" supportAdvancedDrill="1" xr:uid="{E4853D28-B87C-4B9D-9111-AA2329BA337D}">
  <cacheSource type="external" connectionId="12"/>
  <cacheFields count="7">
    <cacheField name="[Measures].[All Sales]" caption="All Sales" numFmtId="0" hierarchy="61" level="32767"/>
    <cacheField name="[Measures].[All Target]" caption="All Target" numFmtId="0" hierarchy="70" level="32767"/>
    <cacheField name="[Calendar].[Date Hierarchy].[Year]" caption="Year" numFmtId="0" hierarchy="27"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Calendar].[Date Hierarchy].[Year].&amp;[2021]"/>
            <x15:cachedUniqueName index="1" name="[Calendar].[Date Hierarchy].[Year].&amp;[2022]"/>
            <x15:cachedUniqueName index="2" name="[Calendar].[Date Hierarchy].[Year].&amp;[2023]"/>
            <x15:cachedUniqueName index="3" name="[Calendar].[Date Hierarchy].[Year].&amp;[2024]"/>
          </x15:cachedUniqueNames>
        </ext>
      </extLst>
    </cacheField>
    <cacheField name="[Calendar].[Date Hierarchy].[Month]" caption="Month" numFmtId="0" hierarchy="27" level="2">
      <sharedItems containsSemiMixedTypes="0" containsNonDate="0" containsString="0"/>
    </cacheField>
    <cacheField name="[Calendar].[Date Hierarchy].[DateColumn]" caption="DateColumn" numFmtId="0" hierarchy="27" level="3">
      <sharedItems containsSemiMixedTypes="0" containsNonDate="0" containsString="0"/>
    </cacheField>
    <cacheField name="[Measures].[Achievmeent]" caption="Achievmeent" numFmtId="0" hierarchy="72"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6"/>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oneField="1">
      <fieldsUsage count="1">
        <fieldUsage x="1"/>
      </fieldsUsage>
    </cacheHierarchy>
    <cacheHierarchy uniqueName="[Measures].[actual-target]" caption="actual-target" measure="1" displayFolder="" measureGroup="All-SALES" count="0"/>
    <cacheHierarchy uniqueName="[Measures].[Achievmeent]" caption="Achievmeent" measure="1" displayFolder="" measureGroup="All-SALES" count="0" oneField="1">
      <fieldsUsage count="1">
        <fieldUsage x="5"/>
      </fieldsUsage>
    </cacheHierarchy>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7939812" createdVersion="5" refreshedVersion="8" minRefreshableVersion="3" recordCount="0" supportSubquery="1" supportAdvancedDrill="1" xr:uid="{C347556B-9432-4FE7-8B4A-6B67D8FD4180}">
  <cacheSource type="external" connectionId="12"/>
  <cacheFields count="3">
    <cacheField name="[All-SALES].[Product_name].[Product_name]" caption="Product_name" numFmtId="0" hierarchy="18" level="1">
      <sharedItems count="10">
        <s v="Baby Carrier"/>
        <s v="Compact Air Fryer"/>
        <s v="Ergonomic Office Chair"/>
        <s v="Home Espresso Machine"/>
        <s v="Noise Isolating Earplugs"/>
        <s v="Organic Shampoo Bar"/>
        <s v="Smart Home Hub"/>
        <s v="Smart Scale"/>
        <s v="UV Phone Sanitizer"/>
        <s v="UV Sanitizer Box"/>
      </sharedItems>
    </cacheField>
    <cacheField name="[Measures].[All Sales]" caption="All Sales" numFmtId="0" hierarchy="61" level="32767"/>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2" memberValueDatatype="130" unbalanced="0">
      <fieldsUsage count="2">
        <fieldUsage x="-1"/>
        <fieldUsage x="0"/>
      </fieldsUsage>
    </cacheHierarchy>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2"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1"/>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851852" createdVersion="5" refreshedVersion="8" minRefreshableVersion="3" recordCount="0" supportSubquery="1" supportAdvancedDrill="1" xr:uid="{8315091D-2846-4E10-AD53-4EF68DBC2807}">
  <cacheSource type="external" connectionId="12"/>
  <cacheFields count="3">
    <cacheField name="[Measures].[All Sales]" caption="All Sales" numFmtId="0" hierarchy="61" level="32767"/>
    <cacheField name="[All-SALES].[Category].[Category]" caption="Category" numFmtId="0" hierarchy="19" level="1">
      <sharedItems count="17">
        <s v="Arts &amp; Crafts"/>
        <s v="Automotive"/>
        <s v="Baby Products"/>
        <s v="Beauty"/>
        <s v="Clothing"/>
        <s v="Electronics"/>
        <s v="Fashion"/>
        <s v="Health &amp; Wellness"/>
        <s v="Home &amp; Kitchen"/>
        <s v="Home Appliances"/>
        <s v="Home Improvement"/>
        <s v="Luggage &amp; Travel"/>
        <s v="Office Furniture"/>
        <s v="Office Supplies"/>
        <s v="Personal Care"/>
        <s v="Pet Supplies"/>
        <s v="Sports &amp; Outdoors"/>
      </sharedItems>
    </cacheField>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fieldsUsage count="2">
        <fieldUsage x="-1"/>
        <fieldUsage x="1"/>
      </fieldsUsage>
    </cacheHierarchy>
    <cacheHierarchy uniqueName="[All-SALES].[Sub_category]" caption="Sub_category" attribute="1" defaultMemberUniqueName="[All-SALES].[Sub_category].[All]" allUniqueName="[All-SALES].[Sub_category].[All]" dimensionUniqueName="[All-SALES]" displayFolder="" count="2"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69212966" createdVersion="5" refreshedVersion="8" minRefreshableVersion="3" recordCount="0" supportSubquery="1" supportAdvancedDrill="1" xr:uid="{B778FFA4-1628-4E54-A410-086B3FEB5633}">
  <cacheSource type="external" connectionId="12"/>
  <cacheFields count="3">
    <cacheField name="[Measures].[All Sales]" caption="All Sales" numFmtId="0" hierarchy="61" level="32767"/>
    <cacheField name="[All-SALES].[Gender].[Gender]" caption="Gender" numFmtId="0" hierarchy="16" level="1">
      <sharedItems count="2">
        <s v="Female"/>
        <s v="Male"/>
      </sharedItems>
    </cacheField>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2" memberValueDatatype="130" unbalanced="0">
      <fieldsUsage count="2">
        <fieldUsage x="-1"/>
        <fieldUsage x="1"/>
      </fieldsUsage>
    </cacheHierarchy>
    <cacheHierarchy uniqueName="[All-SALES].[Home_ownership]" caption="Home_ownership" attribute="1" defaultMemberUniqueName="[All-SALES].[Home_ownership].[All]" allUniqueName="[All-SALES].[Home_ownership].[All]" dimensionUniqueName="[All-SALES]" displayFolder="" count="2"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2" memberValueDatatype="130" unbalanced="0"/>
    <cacheHierarchy uniqueName="[All-SALES].[Store_type]" caption="Store_type" attribute="1" defaultMemberUniqueName="[All-SALES].[Store_type].[All]" allUniqueName="[All-SALES].[Store_type].[All]" dimensionUniqueName="[All-SALES]" displayFolder="" count="2"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2"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70023151" createdVersion="5" refreshedVersion="8" minRefreshableVersion="3" recordCount="0" supportSubquery="1" supportAdvancedDrill="1" xr:uid="{A6E38E73-7878-4EA5-907E-EC9196D863FA}">
  <cacheSource type="external" connectionId="12"/>
  <cacheFields count="4">
    <cacheField name="[All-SALES].[Store_type].[Store_type]" caption="Store_type" numFmtId="0" hierarchy="21" level="1">
      <sharedItems count="2">
        <s v="Convenience Store"/>
        <s v="Supermarket"/>
      </sharedItems>
    </cacheField>
    <cacheField name="[Measures].[All Sales]" caption="All Sales" numFmtId="0" hierarchy="61" level="32767"/>
    <cacheField name="[All-SALES].[Sales_type].[Sales_type]" caption="Sales_type" numFmtId="0" hierarchy="24" level="1">
      <sharedItems count="2">
        <s v="Retail"/>
        <s v="Wholesale"/>
      </sharedItems>
    </cacheField>
    <cacheField name="[Calendar].[Month].[Month]" caption="Month" numFmtId="0" hierarchy="30" level="1">
      <sharedItems containsSemiMixedTypes="0" containsNonDate="0" containsString="0"/>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2" memberValueDatatype="130" unbalanced="0">
      <fieldsUsage count="2">
        <fieldUsage x="-1"/>
        <fieldUsage x="0"/>
      </fieldsUsage>
    </cacheHierarchy>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2" memberValueDatatype="130" unbalanced="0">
      <fieldsUsage count="2">
        <fieldUsage x="-1"/>
        <fieldUsage x="2"/>
      </fieldsUsage>
    </cacheHierarchy>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1"/>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070717591" createdVersion="5" refreshedVersion="8" minRefreshableVersion="3" recordCount="0" supportSubquery="1" supportAdvancedDrill="1" xr:uid="{F2F3D92F-A33E-44F0-BBC4-C73A973FEE15}">
  <cacheSource type="external" connectionId="12"/>
  <cacheFields count="3">
    <cacheField name="[Measures].[All Sales]" caption="All Sales" numFmtId="0" hierarchy="61" level="32767"/>
    <cacheField name="[Measures].[All Target]" caption="All Target" numFmtId="0" hierarchy="70" level="32767"/>
    <cacheField name="[Calendar].[Month].[Month]" caption="Month" numFmtId="0" hierarchy="30" level="1">
      <sharedItems count="12">
        <s v="January"/>
        <s v="February"/>
        <s v="March"/>
        <s v="April"/>
        <s v="May"/>
        <s v="June"/>
        <s v="July"/>
        <s v="August"/>
        <s v="September"/>
        <s v="October"/>
        <s v="November"/>
        <s v="December"/>
      </sharedItems>
    </cacheField>
  </cacheFields>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0"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oneField="1">
      <fieldsUsage count="1">
        <fieldUsage x="1"/>
      </fieldsUsage>
    </cacheHierarchy>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69141550922" createdVersion="5" refreshedVersion="8" minRefreshableVersion="3" recordCount="0" supportSubquery="1" supportAdvancedDrill="1" xr:uid="{90B6FC8A-AC6C-45AA-9E03-43FC7A4DF74E}">
  <cacheSource type="external" connectionId="12"/>
  <cacheFields count="4">
    <cacheField name="[Measures].[All Sales]" caption="All Sales" numFmtId="0" hierarchy="61" level="32767"/>
    <cacheField name="[Calendar].[Year].[Year]" caption="Year" numFmtId="0" hierarchy="28"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Calendar].[Year].&amp;[2021]"/>
            <x15:cachedUniqueName index="1" name="[Calendar].[Year].&amp;[2022]"/>
            <x15:cachedUniqueName index="2" name="[Calendar].[Year].&amp;[2023]"/>
            <x15:cachedUniqueName index="3" name="[Calendar].[Year].&amp;[2024]"/>
          </x15:cachedUniqueNames>
        </ext>
      </extLst>
    </cacheField>
    <cacheField name="[Measures].[ALL Profit]" caption="ALL Profit" numFmtId="0" hierarchy="62" level="32767"/>
    <cacheField name="[Calendar].[Month].[Month]" caption="Month" numFmtId="0" hierarchy="30" level="1">
      <sharedItems count="12">
        <s v="January"/>
        <s v="February"/>
        <s v="March"/>
        <s v="April"/>
        <s v="May"/>
        <s v="June"/>
        <s v="July"/>
        <s v="August"/>
        <s v="September"/>
        <s v="October"/>
        <s v="November"/>
        <s v="December"/>
      </sharedItems>
    </cacheField>
  </cacheFields>
  <cacheHierarchies count="87">
    <cacheHierarchy uniqueName="[All-SALES].[Invoice_number]" caption="Invoice_number" attribute="1" defaultMemberUniqueName="[All-SALES].[Invoice_number].[All]" allUniqueName="[All-SALES].[Invoice_number].[All]" dimensionUniqueName="[All-SALES]" displayFolder="" count="2" memberValueDatatype="20" unbalanced="0"/>
    <cacheHierarchy uniqueName="[All-SALES].[Order_date]" caption="Order_date" attribute="1" time="1" defaultMemberUniqueName="[All-SALES].[Order_date].[All]" allUniqueName="[All-SALES].[Order_date].[All]" dimensionUniqueName="[All-SALES]" displayFolder="" count="2" memberValueDatatype="7" unbalanced="0"/>
    <cacheHierarchy uniqueName="[All-SALES].[Delivery_date]" caption="Delivery_date" attribute="1" time="1" defaultMemberUniqueName="[All-SALES].[Delivery_date].[All]" allUniqueName="[All-SALES].[Delivery_date].[All]" dimensionUniqueName="[All-SALES]" displayFolder="" count="2" memberValueDatatype="7" unbalanced="0"/>
    <cacheHierarchy uniqueName="[All-SALES].[ProductId]" caption="ProductId" attribute="1" defaultMemberUniqueName="[All-SALES].[ProductId].[All]" allUniqueName="[All-SALES].[ProductId].[All]" dimensionUniqueName="[All-SALES]" displayFolder="" count="2" memberValueDatatype="20" unbalanced="0"/>
    <cacheHierarchy uniqueName="[All-SALES].[Customerid]" caption="Customerid" attribute="1" defaultMemberUniqueName="[All-SALES].[Customerid].[All]" allUniqueName="[All-SALES].[Customerid].[All]" dimensionUniqueName="[All-SALES]" displayFolder="" count="2" memberValueDatatype="20" unbalanced="0"/>
    <cacheHierarchy uniqueName="[All-SALES].[Regionid]" caption="Regionid" attribute="1" defaultMemberUniqueName="[All-SALES].[Regionid].[All]" allUniqueName="[All-SALES].[Regionid].[All]" dimensionUniqueName="[All-SALES]" displayFolder="" count="2" memberValueDatatype="20" unbalanced="0"/>
    <cacheHierarchy uniqueName="[All-SALES].[Salespersoneid]" caption="Salespersoneid" attribute="1" defaultMemberUniqueName="[All-SALES].[Salespersoneid].[All]" allUniqueName="[All-SALES].[Salespersoneid].[All]" dimensionUniqueName="[All-SALES]" displayFolder="" count="2" memberValueDatatype="20" unbalanced="0"/>
    <cacheHierarchy uniqueName="[All-SALES].[Quantities]" caption="Quantities" attribute="1" defaultMemberUniqueName="[All-SALES].[Quantities].[All]" allUniqueName="[All-SALES].[Quantities].[All]" dimensionUniqueName="[All-SALES]" displayFolder="" count="2" memberValueDatatype="20" unbalanced="0"/>
    <cacheHierarchy uniqueName="[All-SALES].[Retail_price]" caption="Retail_price" attribute="1" defaultMemberUniqueName="[All-SALES].[Retail_price].[All]" allUniqueName="[All-SALES].[Retail_price].[All]" dimensionUniqueName="[All-SALES]" displayFolder="" count="2" memberValueDatatype="5" unbalanced="0"/>
    <cacheHierarchy uniqueName="[All-SALES].[Total Sales]" caption="Total Sales" attribute="1" defaultMemberUniqueName="[All-SALES].[Total Sales].[All]" allUniqueName="[All-SALES].[Total Sales].[All]" dimensionUniqueName="[All-SALES]" displayFolder="" count="2" memberValueDatatype="5" unbalanced="0"/>
    <cacheHierarchy uniqueName="[All-SALES].[Cost_price]" caption="Cost_price" attribute="1" defaultMemberUniqueName="[All-SALES].[Cost_price].[All]" allUniqueName="[All-SALES].[Cost_price].[All]" dimensionUniqueName="[All-SALES]" displayFolder="" count="2" memberValueDatatype="5" unbalanced="0"/>
    <cacheHierarchy uniqueName="[All-SALES].[Total Cost]" caption="Total Cost" attribute="1" defaultMemberUniqueName="[All-SALES].[Total Cost].[All]" allUniqueName="[All-SALES].[Total Cost].[All]" dimensionUniqueName="[All-SALES]" displayFolder="" count="2" memberValueDatatype="5" unbalanced="0"/>
    <cacheHierarchy uniqueName="[All-SALES].[Total Profit]" caption="Total Profit" attribute="1" defaultMemberUniqueName="[All-SALES].[Total Profit].[All]" allUniqueName="[All-SALES].[Total Profit].[All]" dimensionUniqueName="[All-SALES]" displayFolder="" count="2" memberValueDatatype="5" unbalanced="0"/>
    <cacheHierarchy uniqueName="[All-SALES].[Customer_full_name]" caption="Customer_full_name" attribute="1" defaultMemberUniqueName="[All-SALES].[Customer_full_name].[All]" allUniqueName="[All-SALES].[Customer_full_name].[All]" dimensionUniqueName="[All-SALES]" displayFolder="" count="2"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2" memberValueDatatype="130" unbalanced="0"/>
    <cacheHierarchy uniqueName="[All-SALES].[Gender]" caption="Gender" attribute="1" defaultMemberUniqueName="[All-SALES].[Gender].[All]" allUniqueName="[All-SALES].[Gender].[All]" dimensionUniqueName="[All-SALES]" displayFolder="" count="2" memberValueDatatype="130" unbalanced="0"/>
    <cacheHierarchy uniqueName="[All-SALES].[Home_ownership]" caption="Home_ownership" attribute="1" defaultMemberUniqueName="[All-SALES].[Home_ownership].[All]" allUniqueName="[All-SALES].[Home_ownership].[All]" dimensionUniqueName="[All-SALES]" displayFolder="" count="2" memberValueDatatype="130" unbalanced="0"/>
    <cacheHierarchy uniqueName="[All-SALES].[Product_name]" caption="Product_name" attribute="1" defaultMemberUniqueName="[All-SALES].[Product_name].[All]" allUniqueName="[All-SALES].[Product_name].[All]" dimensionUniqueName="[All-SALES]" displayFolder="" count="2"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2" memberValueDatatype="130" unbalanced="0"/>
    <cacheHierarchy uniqueName="[All-SALES].[Store_type]" caption="Store_type" attribute="1" defaultMemberUniqueName="[All-SALES].[Store_type].[All]" allUniqueName="[All-SALES].[Store_type].[All]" dimensionUniqueName="[All-SALES]" displayFolder="" count="2" memberValueDatatype="130" unbalanced="0"/>
    <cacheHierarchy uniqueName="[All-SALES].[Store-country]" caption="Store-country" attribute="1" defaultMemberUniqueName="[All-SALES].[Store-country].[All]" allUniqueName="[All-SALES].[Store-country].[All]" dimensionUniqueName="[All-SALES]" displayFolder="" count="2" memberValueDatatype="130" unbalanced="0"/>
    <cacheHierarchy uniqueName="[All-SALES].[State/Region]" caption="State/Region" attribute="1" defaultMemberUniqueName="[All-SALES].[State/Region].[All]" allUniqueName="[All-SALES].[State/Region].[All]" dimensionUniqueName="[All-SALES]" displayFolder="" count="2" memberValueDatatype="130" unbalanced="0"/>
    <cacheHierarchy uniqueName="[All-SALES].[Sales_type]" caption="Sales_type" attribute="1" defaultMemberUniqueName="[All-SALES].[Sales_type].[All]" allUniqueName="[All-SALES].[Sales_type].[All]" dimensionUniqueName="[All-SALES]" displayFolder="" count="2" memberValueDatatype="130" unbalanced="0"/>
    <cacheHierarchy uniqueName="[All-SALES].[Delivery Days]" caption="Delivery Days" attribute="1" defaultMemberUniqueName="[All-SALES].[Delivery Days].[All]" allUniqueName="[All-SALES].[Delivery Days].[All]" dimensionUniqueName="[All-SALES]" displayFolder="" count="2" memberValueDatatype="2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_full_name]" caption="Customer_full_name" attribute="1" defaultMemberUniqueName="[Customers].[Customer_full_name].[All]" allUniqueName="[Customers].[Customer_full_nam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me_ownership]" caption="Home_ownership" attribute="1" defaultMemberUniqueName="[Customers].[Home_ownership].[All]" allUniqueName="[Customers].[Home_ownership].[All]" dimensionUniqueName="[Custom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Retail_price]" caption="Retail_price" attribute="1" defaultMemberUniqueName="[Products].[Retail_price].[All]" allUniqueName="[Products].[Retail_price].[All]" dimensionUniqueName="[Products]" displayFolder="" count="2" memberValueDatatype="5" unbalanced="0"/>
    <cacheHierarchy uniqueName="[Products].[Cost_price]" caption="Cost_price" attribute="1" defaultMemberUniqueName="[Products].[Cost_price].[All]" allUniqueName="[Products].[Cost_price].[All]" dimensionUniqueName="[Products]" displayFolder="" count="2" memberValueDatatype="5" unbalanced="0"/>
    <cacheHierarchy uniqueName="[Products].[Color]" caption="Color" attribute="1" defaultMemberUniqueName="[Products].[Color].[All]" allUniqueName="[Products].[Color].[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Region].[RegionID]" caption="RegionID" attribute="1" defaultMemberUniqueName="[Region].[RegionID].[All]" allUniqueName="[Region].[RegionID].[All]" dimensionUniqueName="[Region]" displayFolder="" count="2" memberValueDatatype="20" unbalanced="0"/>
    <cacheHierarchy uniqueName="[Region].[Store_type]" caption="Store_type" attribute="1" defaultMemberUniqueName="[Region].[Store_type].[All]" allUniqueName="[Region].[Store_type].[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cacheHierarchy uniqueName="[Region].[State/Region]" caption="State/Region" attribute="1" defaultMemberUniqueName="[Region].[State/Region].[All]" allUniqueName="[Region].[State/Region].[All]" dimensionUniqueName="[Region]" displayFolder="" count="2" memberValueDatatype="130" unbalanced="0"/>
    <cacheHierarchy uniqueName="[Region].[Sales_type]" caption="Sales_type" attribute="1" defaultMemberUniqueName="[Region].[Sales_type].[All]" allUniqueName="[Region].[Sales_type].[All]" dimensionUniqueName="[Region]" displayFolder="" count="2" memberValueDatatype="130" unbalanced="0"/>
    <cacheHierarchy uniqueName="[Sapesperson].[Salespersoneid]" caption="Salespersoneid" attribute="1" defaultMemberUniqueName="[Sapesperson].[Salespersoneid].[All]" allUniqueName="[Sapesperson].[Salespersoneid].[All]" dimensionUniqueName="[Sapesperson]" displayFolder="" count="2" memberValueDatatype="20" unbalanced="0"/>
    <cacheHierarchy uniqueName="[Sapesperson].[Name]" caption="Name" attribute="1" defaultMemberUniqueName="[Sapesperson].[Name].[All]" allUniqueName="[Sapesperson].[Name].[All]" dimensionUniqueName="[Sapesperson]" displayFolder="" count="2" memberValueDatatype="130" unbalanced="0"/>
    <cacheHierarchy uniqueName="[Sapesperson].[Regionid]" caption="Regionid" attribute="1" defaultMemberUniqueName="[Sapesperson].[Regionid].[All]" allUniqueName="[Sapesperson].[Regionid].[All]" dimensionUniqueName="[Sapesperson]" displayFolder="" count="2" memberValueDatatype="20" unbalanced="0"/>
    <cacheHierarchy uniqueName="[Sapesperson].[Supervisor]" caption="Supervisor" attribute="1" defaultMemberUniqueName="[Sapesperson].[Supervisor].[All]" allUniqueName="[Sapesperson].[Supervisor].[All]" dimensionUniqueName="[Sapesperson]" displayFolder="" count="2" memberValueDatatype="130" unbalanced="0"/>
    <cacheHierarchy uniqueName="[Target].[Salespersoneid]" caption="Salespersoneid" attribute="1" defaultMemberUniqueName="[Target].[Salespersoneid].[All]" allUniqueName="[Target].[Salespersoneid].[All]" dimensionUniqueName="[Target]" displayFolder="" count="2" memberValueDatatype="20" unbalanced="0"/>
    <cacheHierarchy uniqueName="[Target].[Name]" caption="Name" attribute="1" defaultMemberUniqueName="[Target].[Name].[All]" allUniqueName="[Target].[Name].[All]" dimensionUniqueName="[Target]" displayFolder="" count="2" memberValueDatatype="130" unbalanced="0"/>
    <cacheHierarchy uniqueName="[Target].[Month]" caption="Month" attribute="1" time="1" defaultMemberUniqueName="[Target].[Month].[All]" allUniqueName="[Target].[Month].[All]" dimensionUniqueName="[Target]" displayFolder="" count="2" memberValueDatatype="7" unbalanced="0"/>
    <cacheHierarchy uniqueName="[Target].[Target]" caption="Target" attribute="1" defaultMemberUniqueName="[Target].[Target].[All]" allUniqueName="[Target].[Target].[All]" dimensionUniqueName="[Target]" displayFolder="" count="2" memberValueDatatype="20" unbalanced="0"/>
    <cacheHierarchy uniqueName="[Target].[Flex target]" caption="Flex target" attribute="1" defaultMemberUniqueName="[Target].[Flex target].[All]" allUniqueName="[Target].[Flex target].[All]" dimensionUniqueName="[Target]" displayFolder="" count="2" memberValueDatatype="20" unbalanced="0"/>
    <cacheHierarchy uniqueName="[Measures].[All Sales]" caption="All Sales" measure="1" displayFolder="" measureGroup="All-SALES" count="0" oneField="1">
      <fieldsUsage count="1">
        <fieldUsage x="0"/>
      </fieldsUsage>
    </cacheHierarchy>
    <cacheHierarchy uniqueName="[Measures].[ALL Profit]" caption="ALL Profit" measure="1" displayFolder="" measureGroup="All-SALES" count="0" oneField="1">
      <fieldsUsage count="1">
        <fieldUsage x="2"/>
      </fieldsUsage>
    </cacheHierarchy>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dimensions count="8">
    <dimension name="All-SALES" uniqueName="[All-SALES]" caption="All-SALES"/>
    <dimension name="Calendar" uniqueName="[Calendar]" caption="Calendar"/>
    <dimension name="Customers" uniqueName="[Customers]" caption="Customers"/>
    <dimension measure="1" name="Measures" uniqueName="[Measures]" caption="Measures"/>
    <dimension name="Products" uniqueName="[Products]" caption="Products"/>
    <dimension name="Region" uniqueName="[Region]" caption="Region"/>
    <dimension name="Sapesperson" uniqueName="[Sapesperson]" caption="Sapesperson"/>
    <dimension name="Target" uniqueName="[Target]" caption="Target"/>
  </dimensions>
  <measureGroups count="7">
    <measureGroup name="All-SALES" caption="All-SALES"/>
    <measureGroup name="Calendar" caption="Calendar"/>
    <measureGroup name="Customers" caption="Customers"/>
    <measureGroup name="Products" caption="Products"/>
    <measureGroup name="Region" caption="Region"/>
    <measureGroup name="Sapesperson" caption="Sapesperson"/>
    <measureGroup name="Target" caption="Target"/>
  </measureGroups>
  <maps count="14">
    <map measureGroup="0" dimension="0"/>
    <map measureGroup="0" dimension="1"/>
    <map measureGroup="0" dimension="2"/>
    <map measureGroup="0" dimension="4"/>
    <map measureGroup="0" dimension="5"/>
    <map measureGroup="0" dimension="6"/>
    <map measureGroup="1" dimension="1"/>
    <map measureGroup="2" dimension="2"/>
    <map measureGroup="3" dimension="4"/>
    <map measureGroup="4" dimension="5"/>
    <map measureGroup="5" dimension="6"/>
    <map measureGroup="6" dimension="1"/>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habaan" refreshedDate="45986.909500925925" createdVersion="3" refreshedVersion="8" minRefreshableVersion="3" recordCount="0" supportSubquery="1" supportAdvancedDrill="1" xr:uid="{3127B352-F8BD-4304-B586-6A505F4BC5C5}">
  <cacheSource type="external" connectionId="12">
    <extLst>
      <ext xmlns:x14="http://schemas.microsoft.com/office/spreadsheetml/2009/9/main" uri="{F057638F-6D5F-4e77-A914-E7F072B9BCA8}">
        <x14:sourceConnection name="ThisWorkbookDataModel"/>
      </ext>
    </extLst>
  </cacheSource>
  <cacheFields count="0"/>
  <cacheHierarchies count="87">
    <cacheHierarchy uniqueName="[All-SALES].[Invoice_number]" caption="Invoice_number" attribute="1" defaultMemberUniqueName="[All-SALES].[Invoice_number].[All]" allUniqueName="[All-SALES].[Invoice_number].[All]" dimensionUniqueName="[All-SALES]" displayFolder="" count="0" memberValueDatatype="20" unbalanced="0"/>
    <cacheHierarchy uniqueName="[All-SALES].[Order_date]" caption="Order_date" attribute="1" time="1" defaultMemberUniqueName="[All-SALES].[Order_date].[All]" allUniqueName="[All-SALES].[Order_date].[All]" dimensionUniqueName="[All-SALES]" displayFolder="" count="0" memberValueDatatype="7" unbalanced="0"/>
    <cacheHierarchy uniqueName="[All-SALES].[Delivery_date]" caption="Delivery_date" attribute="1" time="1" defaultMemberUniqueName="[All-SALES].[Delivery_date].[All]" allUniqueName="[All-SALES].[Delivery_date].[All]" dimensionUniqueName="[All-SALES]" displayFolder="" count="0" memberValueDatatype="7" unbalanced="0"/>
    <cacheHierarchy uniqueName="[All-SALES].[ProductId]" caption="ProductId" attribute="1" defaultMemberUniqueName="[All-SALES].[ProductId].[All]" allUniqueName="[All-SALES].[ProductId].[All]" dimensionUniqueName="[All-SALES]" displayFolder="" count="0" memberValueDatatype="20" unbalanced="0"/>
    <cacheHierarchy uniqueName="[All-SALES].[Customerid]" caption="Customerid" attribute="1" defaultMemberUniqueName="[All-SALES].[Customerid].[All]" allUniqueName="[All-SALES].[Customer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Salespersoneid]" caption="Salespersoneid" attribute="1" defaultMemberUniqueName="[All-SALES].[Salespersoneid].[All]" allUniqueName="[All-SALES].[Salespersoneid].[All]" dimensionUniqueName="[All-SALES]" displayFolder="" count="0" memberValueDatatype="20" unbalanced="0"/>
    <cacheHierarchy uniqueName="[All-SALES].[Quantities]" caption="Quantities" attribute="1" defaultMemberUniqueName="[All-SALES].[Quantities].[All]" allUniqueName="[All-SALES].[Quantities].[All]" dimensionUniqueName="[All-SALES]" displayFolder="" count="0" memberValueDatatype="20" unbalanced="0"/>
    <cacheHierarchy uniqueName="[All-SALES].[Retail_price]" caption="Retail_price" attribute="1" defaultMemberUniqueName="[All-SALES].[Retail_price].[All]" allUniqueName="[All-SALES].[Retail_price].[All]" dimensionUniqueName="[All-SALES]" displayFolder="" count="0" memberValueDatatype="5" unbalanced="0"/>
    <cacheHierarchy uniqueName="[All-SALES].[Total Sales]" caption="Total Sales" attribute="1" defaultMemberUniqueName="[All-SALES].[Total Sales].[All]" allUniqueName="[All-SALES].[Total Sales].[All]" dimensionUniqueName="[All-SALES]" displayFolder="" count="0" memberValueDatatype="5" unbalanced="0"/>
    <cacheHierarchy uniqueName="[All-SALES].[Cost_price]" caption="Cost_price" attribute="1" defaultMemberUniqueName="[All-SALES].[Cost_price].[All]" allUniqueName="[All-SALES].[Cost_price].[All]" dimensionUniqueName="[All-SALES]" displayFolder="" count="0" memberValueDatatype="5" unbalanced="0"/>
    <cacheHierarchy uniqueName="[All-SALES].[Total Cost]" caption="Total Cost" attribute="1" defaultMemberUniqueName="[All-SALES].[Total Cost].[All]" allUniqueName="[All-SALES].[Total Cost].[All]" dimensionUniqueName="[All-SALES]" displayFolder="" count="0" memberValueDatatype="5" unbalanced="0"/>
    <cacheHierarchy uniqueName="[All-SALES].[Total Profit]" caption="Total Profit" attribute="1" defaultMemberUniqueName="[All-SALES].[Total Profit].[All]" allUniqueName="[All-SALES].[Total Profit].[All]" dimensionUniqueName="[All-SALES]" displayFolder="" count="0" memberValueDatatype="5" unbalanced="0"/>
    <cacheHierarchy uniqueName="[All-SALES].[Customer_full_name]" caption="Customer_full_name" attribute="1" defaultMemberUniqueName="[All-SALES].[Customer_full_name].[All]" allUniqueName="[All-SALES].[Customer_full_name].[All]" dimensionUniqueName="[All-SALES]" displayFolder="" count="0" memberValueDatatype="130" unbalanced="0"/>
    <cacheHierarchy uniqueName="[All-SALES].[Country]" caption="Country" attribute="1" defaultMemberUniqueName="[All-SALES].[Country].[All]" allUniqueName="[All-SALES].[Country].[All]" dimensionUniqueName="[All-SALES]" displayFolder="" count="2" memberValueDatatype="130" unbalanced="0"/>
    <cacheHierarchy uniqueName="[All-SALES].[State]" caption="State" attribute="1" defaultMemberUniqueName="[All-SALES].[State].[All]" allUniqueName="[All-SALES].[State].[All]" dimensionUniqueName="[All-SALES]" displayFolder="" count="2" memberValueDatatype="130" unbalanced="0"/>
    <cacheHierarchy uniqueName="[All-SALES].[Gender]" caption="Gender" attribute="1" defaultMemberUniqueName="[All-SALES].[Gender].[All]" allUniqueName="[All-SALES].[Gender].[All]" dimensionUniqueName="[All-SALES]" displayFolder="" count="0" memberValueDatatype="130" unbalanced="0"/>
    <cacheHierarchy uniqueName="[All-SALES].[Home_ownership]" caption="Home_ownership" attribute="1" defaultMemberUniqueName="[All-SALES].[Home_ownership].[All]" allUniqueName="[All-SALES].[Home_ownership].[All]" dimensionUniqueName="[All-SALES]" displayFolder="" count="0" memberValueDatatype="130" unbalanced="0"/>
    <cacheHierarchy uniqueName="[All-SALES].[Product_name]" caption="Product_name" attribute="1" defaultMemberUniqueName="[All-SALES].[Product_name].[All]" allUniqueName="[All-SALES].[Product_name].[All]" dimensionUniqueName="[All-SALES]" displayFolder="" count="0" memberValueDatatype="130" unbalanced="0"/>
    <cacheHierarchy uniqueName="[All-SALES].[Category]" caption="Category" attribute="1" defaultMemberUniqueName="[All-SALES].[Category].[All]" allUniqueName="[All-SALES].[Category].[All]" dimensionUniqueName="[All-SALES]" displayFolder="" count="2" memberValueDatatype="130" unbalanced="0"/>
    <cacheHierarchy uniqueName="[All-SALES].[Sub_category]" caption="Sub_category" attribute="1" defaultMemberUniqueName="[All-SALES].[Sub_category].[All]" allUniqueName="[All-SALES].[Sub_category].[All]" dimensionUniqueName="[All-SALES]" displayFolder="" count="0" memberValueDatatype="130" unbalanced="0"/>
    <cacheHierarchy uniqueName="[All-SALES].[Store_type]" caption="Store_type" attribute="1" defaultMemberUniqueName="[All-SALES].[Store_type].[All]" allUniqueName="[All-SALES].[Store_type].[All]" dimensionUniqueName="[All-SALES]" displayFolder="" count="0" memberValueDatatype="130" unbalanced="0"/>
    <cacheHierarchy uniqueName="[All-SALES].[Store-country]" caption="Store-country" attribute="1" defaultMemberUniqueName="[All-SALES].[Store-country].[All]" allUniqueName="[All-SALES].[Store-country].[All]" dimensionUniqueName="[All-SALES]" displayFolder="" count="0" memberValueDatatype="130" unbalanced="0"/>
    <cacheHierarchy uniqueName="[All-SALES].[State/Region]" caption="State/Region" attribute="1" defaultMemberUniqueName="[All-SALES].[State/Region].[All]" allUniqueName="[All-SALES].[State/Region].[All]" dimensionUniqueName="[All-SALES]" displayFolder="" count="0" memberValueDatatype="130" unbalanced="0"/>
    <cacheHierarchy uniqueName="[All-SALES].[Sales_type]" caption="Sales_type" attribute="1" defaultMemberUniqueName="[All-SALES].[Sales_type].[All]" allUniqueName="[All-SALES].[Sales_type].[All]" dimensionUniqueName="[All-SALES]" displayFolder="" count="0" memberValueDatatype="130" unbalanced="0"/>
    <cacheHierarchy uniqueName="[All-SALES].[Delivery Days]" caption="Delivery Days" attribute="1" defaultMemberUniqueName="[All-SALES].[Delivery Days].[All]" allUniqueName="[All-SALES].[Delivery Days].[All]" dimensionUniqueName="[All-SALE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_full_name]" caption="Customer_full_name" attribute="1" defaultMemberUniqueName="[Customers].[Customer_full_name].[All]" allUniqueName="[Customers].[Customer_full_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me_ownership]" caption="Home_ownership" attribute="1" defaultMemberUniqueName="[Customers].[Home_ownership].[All]" allUniqueName="[Customers].[Home_ownership].[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Retail_price]" caption="Retail_price" attribute="1" defaultMemberUniqueName="[Products].[Retail_price].[All]" allUniqueName="[Products].[Retail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Store_type]" caption="Store_type" attribute="1" defaultMemberUniqueName="[Region].[Store_type].[All]" allUniqueName="[Region].[Store_type].[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State/Region]" caption="State/Region" attribute="1" defaultMemberUniqueName="[Region].[State/Region].[All]" allUniqueName="[Region].[State/Region].[All]" dimensionUniqueName="[Region]" displayFolder="" count="0" memberValueDatatype="130" unbalanced="0"/>
    <cacheHierarchy uniqueName="[Region].[Sales_type]" caption="Sales_type" attribute="1" defaultMemberUniqueName="[Region].[Sales_type].[All]" allUniqueName="[Region].[Sales_type].[All]" dimensionUniqueName="[Region]" displayFolder="" count="0" memberValueDatatype="130" unbalanced="0"/>
    <cacheHierarchy uniqueName="[Sapesperson].[Salespersoneid]" caption="Salespersoneid" attribute="1" defaultMemberUniqueName="[Sapesperson].[Salespersoneid].[All]" allUniqueName="[Sapesperson].[Salespersoneid].[All]" dimensionUniqueName="[Sapesperson]" displayFolder="" count="0" memberValueDatatype="20" unbalanced="0"/>
    <cacheHierarchy uniqueName="[Sapesperson].[Name]" caption="Name" attribute="1" defaultMemberUniqueName="[Sapesperson].[Name].[All]" allUniqueName="[Sapesperson].[Name].[All]" dimensionUniqueName="[Sapesperson]" displayFolder="" count="0" memberValueDatatype="130" unbalanced="0"/>
    <cacheHierarchy uniqueName="[Sapesperson].[Regionid]" caption="Regionid" attribute="1" defaultMemberUniqueName="[Sapesperson].[Regionid].[All]" allUniqueName="[Sapesperson].[Regionid].[All]" dimensionUniqueName="[Sapesperson]" displayFolder="" count="0" memberValueDatatype="20" unbalanced="0"/>
    <cacheHierarchy uniqueName="[Sapesperson].[Supervisor]" caption="Supervisor" attribute="1" defaultMemberUniqueName="[Sapesperson].[Supervisor].[All]" allUniqueName="[Sapesperson].[Supervisor].[All]" dimensionUniqueName="[Sapesperson]" displayFolder="" count="0" memberValueDatatype="130" unbalanced="0"/>
    <cacheHierarchy uniqueName="[Target].[Salespersoneid]" caption="Salespersoneid" attribute="1" defaultMemberUniqueName="[Target].[Salespersoneid].[All]" allUniqueName="[Target].[Salespersoneid].[All]" dimensionUniqueName="[Target]" displayFolder="" count="0" memberValueDatatype="20" unbalanced="0"/>
    <cacheHierarchy uniqueName="[Target].[Name]" caption="Name" attribute="1" defaultMemberUniqueName="[Target].[Name].[All]" allUniqueName="[Target].[Name].[All]" dimensionUniqueName="[Target]" displayFolder="" count="0" memberValueDatatype="130" unbalanced="0"/>
    <cacheHierarchy uniqueName="[Target].[Month]" caption="Month" attribute="1" time="1" defaultMemberUniqueName="[Target].[Month].[All]" allUniqueName="[Target].[Month].[All]" dimensionUniqueName="[Target]"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Target].[Flex target]" caption="Flex target" attribute="1" defaultMemberUniqueName="[Target].[Flex target].[All]" allUniqueName="[Target].[Flex target].[All]" dimensionUniqueName="[Target]" displayFolder="" count="0" memberValueDatatype="20" unbalanced="0"/>
    <cacheHierarchy uniqueName="[Measures].[All Sales]" caption="All Sales" measure="1" displayFolder="" measureGroup="All-SALES" count="0"/>
    <cacheHierarchy uniqueName="[Measures].[ALL Profit]" caption="ALL Profit" measure="1" displayFolder="" measureGroup="All-SALES" count="0"/>
    <cacheHierarchy uniqueName="[Measures].[Num Of Orders]" caption="Num Of Orders" measure="1" displayFolder="" measureGroup="All-SALES" count="0"/>
    <cacheHierarchy uniqueName="[Measures].[Num Of Sales Person]" caption="Num Of Sales Person" measure="1" displayFolder="" measureGroup="All-SALES" count="0"/>
    <cacheHierarchy uniqueName="[Measures].[Num Of Customers]" caption="Num Of Customers" measure="1" displayFolder="" measureGroup="All-SALES" count="0"/>
    <cacheHierarchy uniqueName="[Measures].[Countries]" caption="Countries" measure="1" displayFolder="" measureGroup="All-SALES" count="0"/>
    <cacheHierarchy uniqueName="[Measures].[Num Of Stores]" caption="Num Of Stores" measure="1" displayFolder="" measureGroup="All-SALES" count="0"/>
    <cacheHierarchy uniqueName="[Measures].[States]" caption="States" measure="1" displayFolder="" measureGroup="All-SALES" count="0"/>
    <cacheHierarchy uniqueName="[Measures].[Num Of Category]" caption="Num Of Category" measure="1" displayFolder="" measureGroup="All-SALES" count="0"/>
    <cacheHierarchy uniqueName="[Measures].[All Target]" caption="All Target" measure="1" displayFolder="" measureGroup="All-SALES" count="0"/>
    <cacheHierarchy uniqueName="[Measures].[actual-target]" caption="actual-target" measure="1" displayFolder="" measureGroup="All-SALES" count="0"/>
    <cacheHierarchy uniqueName="[Measures].[Achievmeent]" caption="Achievmeent" measure="1" displayFolder="" measureGroup="All-SALES" count="0"/>
    <cacheHierarchy uniqueName="[Measures].[Total YTD]" caption="Total YTD" measure="1" displayFolder="" measureGroup="All-SALES" count="0"/>
    <cacheHierarchy uniqueName="[Measures].[YearGrowth]" caption="YearGrowth" measure="1" displayFolder="" measureGroup="All-SALES" count="0"/>
    <cacheHierarchy uniqueName="[Measures].[Samelast year]" caption="Samelast year" measure="1" displayFolder="" measureGroup="All-SALES" count="0"/>
    <cacheHierarchy uniqueName="[Measures].[Profit margin]" caption="Profit margin" measure="1" displayFolder="" measureGroup="All-SALES" count="0"/>
    <cacheHierarchy uniqueName="[Measures].[__XL_Count All-SALES]" caption="__XL_Count All-SALES" measure="1" displayFolder="" measureGroup="All-SALES" count="0" hidden="1"/>
    <cacheHierarchy uniqueName="[Measures].[__XL_Count Target]" caption="__XL_Count Target" measure="1" displayFolder="" measureGroup="Target" count="0" hidden="1"/>
    <cacheHierarchy uniqueName="[Measures].[__XL_Count Customers]" caption="__XL_Count Customers" measure="1" displayFolder="" measureGroup="Customers" count="0" hidden="1"/>
    <cacheHierarchy uniqueName="[Measures].[__XL_Count Sapesperson]" caption="__XL_Count Sapesperson" measure="1" displayFolder="" measureGroup="Sapesperson" count="0" hidden="1"/>
    <cacheHierarchy uniqueName="[Measures].[__XL_Count Region]" caption="__XL_Count Region" measure="1" displayFolder="" measureGroup="Region"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Profit]" caption="Sum of Total Profit" measure="1" displayFolder="" measureGroup="All-SALE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All-SALE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2112380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EA6FEA-3C74-4F87-BE79-67C1AFC8649A}" name="PivotTable11" cacheId="4524" applyNumberFormats="0" applyBorderFormats="0" applyFontFormats="0" applyPatternFormats="0" applyAlignmentFormats="0" applyWidthHeightFormats="1" dataCaption="Values" tag="b07d24da-3d10-4a57-a51b-ddaa75351c01" updatedVersion="8" minRefreshableVersion="3" useAutoFormatting="1" subtotalHiddenItems="1" itemPrintTitles="1" createdVersion="5" indent="0" outline="1" outlineData="1" multipleFieldFilters="0" chartFormat="12">
  <location ref="AS9:AT1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5">
    <format dxfId="216">
      <pivotArea outline="0" collapsedLevelsAreSubtotals="1" fieldPosition="0"/>
    </format>
    <format dxfId="217">
      <pivotArea type="all" dataOnly="0" outline="0" fieldPosition="0"/>
    </format>
    <format dxfId="218">
      <pivotArea outline="0" collapsedLevelsAreSubtotals="1" fieldPosition="0"/>
    </format>
    <format dxfId="219">
      <pivotArea dataOnly="0" labelOnly="1" outline="0" axis="axisValues" fieldPosition="0"/>
    </format>
    <format dxfId="220">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Region]"/>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E7F980-13E2-4624-8592-F2D891AFB7F1}" name="PivotTable7" cacheId="4558" applyNumberFormats="0" applyBorderFormats="0" applyFontFormats="0" applyPatternFormats="0" applyAlignmentFormats="0" applyWidthHeightFormats="1" dataCaption="Values" tag="b07d24da-3d10-4a57-a51b-ddaa75351c01" updatedVersion="8" minRefreshableVersion="3" useAutoFormatting="1" subtotalHiddenItems="1" itemPrintTitles="1" createdVersion="5" indent="0" outline="1" outlineData="1" multipleFieldFilters="0" chartFormat="35">
  <location ref="AV3:AW1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0"/>
    <field x="2"/>
  </rowFields>
  <rowItems count="7">
    <i>
      <x/>
    </i>
    <i r="1">
      <x/>
    </i>
    <i r="1">
      <x v="1"/>
    </i>
    <i>
      <x v="1"/>
    </i>
    <i r="1">
      <x/>
    </i>
    <i r="1">
      <x v="1"/>
    </i>
    <i t="grand">
      <x/>
    </i>
  </rowItems>
  <colItems count="1">
    <i/>
  </colItems>
  <dataFields count="1">
    <dataField fld="1" subtotal="count" baseField="0" baseItem="0"/>
  </dataFields>
  <formats count="5">
    <format dxfId="135">
      <pivotArea outline="0" collapsedLevelsAreSubtotals="1" fieldPosition="0"/>
    </format>
    <format dxfId="136">
      <pivotArea type="all" dataOnly="0" outline="0" fieldPosition="0"/>
    </format>
    <format dxfId="137">
      <pivotArea outline="0" collapsedLevelsAreSubtotals="1" fieldPosition="0"/>
    </format>
    <format dxfId="138">
      <pivotArea dataOnly="0" labelOnly="1" outline="0" axis="axisValues" fieldPosition="0"/>
    </format>
    <format dxfId="139">
      <pivotArea outline="0" collapsedLevelsAreSubtotals="1" fieldPosition="0"/>
    </format>
  </formats>
  <chartFormats count="5">
    <chartFormat chart="34" format="10" series="1">
      <pivotArea type="data" outline="0" fieldPosition="0">
        <references count="1">
          <reference field="4294967294" count="1" selected="0">
            <x v="0"/>
          </reference>
        </references>
      </pivotArea>
    </chartFormat>
    <chartFormat chart="34" format="11">
      <pivotArea type="data" outline="0" fieldPosition="0">
        <references count="3">
          <reference field="4294967294" count="1" selected="0">
            <x v="0"/>
          </reference>
          <reference field="0" count="1" selected="0">
            <x v="0"/>
          </reference>
          <reference field="2" count="1" selected="0">
            <x v="0"/>
          </reference>
        </references>
      </pivotArea>
    </chartFormat>
    <chartFormat chart="34" format="12">
      <pivotArea type="data" outline="0" fieldPosition="0">
        <references count="3">
          <reference field="4294967294" count="1" selected="0">
            <x v="0"/>
          </reference>
          <reference field="0" count="1" selected="0">
            <x v="0"/>
          </reference>
          <reference field="2" count="1" selected="0">
            <x v="1"/>
          </reference>
        </references>
      </pivotArea>
    </chartFormat>
    <chartFormat chart="34" format="13">
      <pivotArea type="data" outline="0" fieldPosition="0">
        <references count="3">
          <reference field="4294967294" count="1" selected="0">
            <x v="0"/>
          </reference>
          <reference field="0" count="1" selected="0">
            <x v="1"/>
          </reference>
          <reference field="2" count="1" selected="0">
            <x v="0"/>
          </reference>
        </references>
      </pivotArea>
    </chartFormat>
    <chartFormat chart="34" format="14">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7F8605-CC04-48BD-9A4E-206D375E9ED1}" name="PivotTable6" cacheId="4556" applyNumberFormats="0" applyBorderFormats="0" applyFontFormats="0" applyPatternFormats="0" applyAlignmentFormats="0" applyWidthHeightFormats="1" dataCaption="Values" tag="b07d24da-3d10-4a57-a51b-ddaa75351c01" updatedVersion="8" minRefreshableVersion="3" useAutoFormatting="1" subtotalHiddenItems="1" itemPrintTitles="1" createdVersion="5" indent="0" outline="1" outlineData="1" multipleFieldFilters="0" chartFormat="16">
  <location ref="AS3:AT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5">
    <format dxfId="140">
      <pivotArea outline="0" collapsedLevelsAreSubtotals="1" fieldPosition="0"/>
    </format>
    <format dxfId="141">
      <pivotArea type="all" dataOnly="0" outline="0" fieldPosition="0"/>
    </format>
    <format dxfId="142">
      <pivotArea outline="0" collapsedLevelsAreSubtotals="1" fieldPosition="0"/>
    </format>
    <format dxfId="143">
      <pivotArea dataOnly="0" labelOnly="1" outline="0" axis="axisValues" fieldPosition="0"/>
    </format>
    <format dxfId="144">
      <pivotArea outline="0" collapsedLevelsAreSubtotals="1" fieldPosition="0"/>
    </format>
  </format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Reg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3AD5E1-00AA-4B8D-B4BC-90A4BAC5E037}" name="PivotTable5" cacheId="4554" applyNumberFormats="0" applyBorderFormats="0" applyFontFormats="0" applyPatternFormats="0" applyAlignmentFormats="0" applyWidthHeightFormats="1" dataCaption="Values" tag="120c6d3f-d43e-4030-a38a-c8af48ff60bc" updatedVersion="8" minRefreshableVersion="3" useAutoFormatting="1" subtotalHiddenItems="1" itemPrintTitles="1" createdVersion="5" indent="0" outline="1" outlineData="1" multipleFieldFilters="0" chartFormat="11">
  <location ref="AP3:AQ21" firstHeaderRow="1"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i>
    <i>
      <x v="1"/>
    </i>
    <i>
      <x v="3"/>
    </i>
    <i>
      <x v="4"/>
    </i>
    <i>
      <x v="6"/>
    </i>
    <i>
      <x v="12"/>
    </i>
    <i>
      <x v="13"/>
    </i>
    <i>
      <x v="11"/>
    </i>
    <i>
      <x v="2"/>
    </i>
    <i>
      <x v="9"/>
    </i>
    <i>
      <x v="15"/>
    </i>
    <i>
      <x v="7"/>
    </i>
    <i>
      <x v="14"/>
    </i>
    <i>
      <x v="10"/>
    </i>
    <i>
      <x v="16"/>
    </i>
    <i>
      <x v="5"/>
    </i>
    <i>
      <x v="8"/>
    </i>
    <i t="grand">
      <x/>
    </i>
  </rowItems>
  <colItems count="1">
    <i/>
  </colItems>
  <dataFields count="1">
    <dataField fld="0" subtotal="count" baseField="0" baseItem="0"/>
  </dataFields>
  <formats count="5">
    <format dxfId="145">
      <pivotArea outline="0" collapsedLevelsAreSubtotals="1" fieldPosition="0"/>
    </format>
    <format dxfId="146">
      <pivotArea type="all" dataOnly="0" outline="0" fieldPosition="0"/>
    </format>
    <format dxfId="147">
      <pivotArea outline="0" collapsedLevelsAreSubtotals="1" fieldPosition="0"/>
    </format>
    <format dxfId="148">
      <pivotArea dataOnly="0" labelOnly="1" outline="0" axis="axisValues" fieldPosition="0"/>
    </format>
    <format dxfId="149">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 chart="10" format="4">
      <pivotArea type="data" outline="0" fieldPosition="0">
        <references count="2">
          <reference field="4294967294" count="1" selected="0">
            <x v="0"/>
          </reference>
          <reference field="1" count="1" selected="0">
            <x v="8"/>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6ECFD4-8C24-4651-817B-F0B40FAEC889}" name="PivotTable3" cacheId="4552" applyNumberFormats="0" applyBorderFormats="0" applyFontFormats="0" applyPatternFormats="0" applyAlignmentFormats="0" applyWidthHeightFormats="1" dataCaption="Values" tag="120c6d3f-d43e-4030-a38a-c8af48ff60bc" updatedVersion="8" minRefreshableVersion="3" useAutoFormatting="1" subtotalHiddenItems="1" itemPrintTitles="1" createdVersion="5" indent="0" outline="1" outlineData="1" multipleFieldFilters="0" chartFormat="3">
  <location ref="AM3:AN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2"/>
    </i>
    <i>
      <x v="5"/>
    </i>
    <i>
      <x/>
    </i>
    <i>
      <x v="6"/>
    </i>
    <i>
      <x v="7"/>
    </i>
    <i>
      <x v="4"/>
    </i>
    <i>
      <x v="8"/>
    </i>
    <i>
      <x v="9"/>
    </i>
    <i t="grand">
      <x/>
    </i>
  </rowItems>
  <colItems count="1">
    <i/>
  </colItems>
  <dataFields count="1">
    <dataField fld="1" subtotal="count" baseField="0" baseItem="0"/>
  </dataFields>
  <formats count="5">
    <format dxfId="150">
      <pivotArea outline="0" collapsedLevelsAreSubtotals="1" fieldPosition="0"/>
    </format>
    <format dxfId="151">
      <pivotArea type="all" dataOnly="0" outline="0" fieldPosition="0"/>
    </format>
    <format dxfId="152">
      <pivotArea outline="0" collapsedLevelsAreSubtotals="1" fieldPosition="0"/>
    </format>
    <format dxfId="153">
      <pivotArea dataOnly="0" labelOnly="1" outline="0" axis="axisValues" fieldPosition="0"/>
    </format>
    <format dxfId="15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259301-79A6-4A47-A99D-59C6DBFC793C}" name="PivotTable10" cacheId="4522" applyNumberFormats="0" applyBorderFormats="0" applyFontFormats="0" applyPatternFormats="0" applyAlignmentFormats="0" applyWidthHeightFormats="1" dataCaption="Values" tag="120c6d3f-d43e-4030-a38a-c8af48ff60bc" updatedVersion="8" minRefreshableVersion="3" useAutoFormatting="1" subtotalHiddenItems="1" itemPrintTitles="1" createdVersion="5" indent="0" outline="1" outlineData="1" multipleFieldFilters="0" chartFormat="11">
  <location ref="AJ3:AK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formats count="5">
    <format dxfId="221">
      <pivotArea outline="0" collapsedLevelsAreSubtotals="1" fieldPosition="0"/>
    </format>
    <format dxfId="222">
      <pivotArea type="all" dataOnly="0" outline="0" fieldPosition="0"/>
    </format>
    <format dxfId="223">
      <pivotArea outline="0" collapsedLevelsAreSubtotals="1" fieldPosition="0"/>
    </format>
    <format dxfId="224">
      <pivotArea dataOnly="0" labelOnly="1" outline="0" axis="axisValues" fieldPosition="0"/>
    </format>
    <format dxfId="225">
      <pivotArea outline="0" collapsedLevelsAreSubtotals="1" fieldPosition="0"/>
    </format>
  </formats>
  <chartFormats count="7">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pivotArea type="data" outline="0" fieldPosition="0">
        <references count="2">
          <reference field="4294967294" count="1" selected="0">
            <x v="0"/>
          </reference>
          <reference field="0" count="1" selected="0">
            <x v="2"/>
          </reference>
        </references>
      </pivotArea>
    </chartFormat>
    <chartFormat chart="10" format="18">
      <pivotArea type="data" outline="0" fieldPosition="0">
        <references count="2">
          <reference field="4294967294" count="1" selected="0">
            <x v="0"/>
          </reference>
          <reference field="0" count="1" selected="0">
            <x v="3"/>
          </reference>
        </references>
      </pivotArea>
    </chartFormat>
    <chartFormat chart="10" format="19">
      <pivotArea type="data" outline="0" fieldPosition="0">
        <references count="2">
          <reference field="4294967294" count="1" selected="0">
            <x v="0"/>
          </reference>
          <reference field="0" count="1" selected="0">
            <x v="4"/>
          </reference>
        </references>
      </pivotArea>
    </chartFormat>
    <chartFormat chart="10" format="20">
      <pivotArea type="data" outline="0" fieldPosition="0">
        <references count="2">
          <reference field="4294967294" count="1" selected="0">
            <x v="0"/>
          </reference>
          <reference field="0" count="1" selected="0">
            <x v="5"/>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0CD535-7A42-450A-85F9-2A9379CF8C7C}" name="PivotTable23" cacheId="4546" applyNumberFormats="0" applyBorderFormats="0" applyFontFormats="0" applyPatternFormats="0" applyAlignmentFormats="0" applyWidthHeightFormats="1" dataCaption="Values" tag="e9e6668b-fa06-44b5-b9c9-dccfb2af96f2" updatedVersion="8" minRefreshableVersion="3" useAutoFormatting="1" subtotalHiddenItems="1" itemPrintTitles="1" createdVersion="5" indent="0" outline="1" outlineData="1" multipleFieldFilters="0">
  <location ref="V3:V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5">
    <format dxfId="170">
      <pivotArea outline="0" collapsedLevelsAreSubtotals="1" fieldPosition="0"/>
    </format>
    <format dxfId="171">
      <pivotArea type="all" dataOnly="0" outline="0" fieldPosition="0"/>
    </format>
    <format dxfId="172">
      <pivotArea outline="0" collapsedLevelsAreSubtotals="1" fieldPosition="0"/>
    </format>
    <format dxfId="173">
      <pivotArea dataOnly="0" labelOnly="1" outline="0" axis="axisValues" fieldPosition="0"/>
    </format>
    <format dxfId="174">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B2C89E-F5CB-4130-8249-2D7B5FA850C4}" name="PivotTable8" cacheId="4561" applyNumberFormats="0" applyBorderFormats="0" applyFontFormats="0" applyPatternFormats="0" applyAlignmentFormats="0" applyWidthHeightFormats="1" dataCaption="Values" tag="3e78a337-bd7d-4063-9724-436e7fcc5480" updatedVersion="8" minRefreshableVersion="3" useAutoFormatting="1" subtotalHiddenItems="1" itemPrintTitles="1" createdVersion="5" indent="0" outline="1" outlineData="1" multipleFieldFilters="0" chartFormat="13">
  <location ref="AB3:AD1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formats count="5">
    <format dxfId="130">
      <pivotArea outline="0" collapsedLevelsAreSubtotals="1" fieldPosition="0"/>
    </format>
    <format dxfId="131">
      <pivotArea type="all" dataOnly="0" outline="0" fieldPosition="0"/>
    </format>
    <format dxfId="132">
      <pivotArea outline="0" collapsedLevelsAreSubtotals="1" fieldPosition="0"/>
    </format>
    <format dxfId="133">
      <pivotArea dataOnly="0" labelOnly="1" outline="0" axis="axisValues" fieldPosition="0"/>
    </format>
    <format dxfId="134">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0"/>
          </reference>
          <reference field="2" count="1" selected="0">
            <x v="6"/>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0B5452-4774-4589-9513-49C81EE4A792}" name="PivotTable25" cacheId="4550" applyNumberFormats="0" applyBorderFormats="0" applyFontFormats="0" applyPatternFormats="0" applyAlignmentFormats="0" applyWidthHeightFormats="1" dataCaption="Values" tag="1e545b60-101f-4de4-8c48-446802f60890" updatedVersion="8" minRefreshableVersion="3" useAutoFormatting="1" subtotalHiddenItems="1" itemPrintTitles="1" createdVersion="5" indent="0" outline="1" outlineData="1" multipleFieldFilters="0" rowHeaderCaption="YEAR">
  <location ref="BG3:BJ8" firstHeaderRow="0" firstDataRow="1" firstDataCol="1"/>
  <pivotFields count="7">
    <pivotField dataField="1" subtotalTop="0" showAll="0" defaultSubtotal="0"/>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1">
    <field x="-2"/>
  </colFields>
  <colItems count="3">
    <i>
      <x/>
    </i>
    <i i="1">
      <x v="1"/>
    </i>
    <i i="2">
      <x v="2"/>
    </i>
  </colItems>
  <dataFields count="3">
    <dataField fld="0" subtotal="count" baseField="0" baseItem="0" numFmtId="165"/>
    <dataField fld="1" subtotal="count" baseField="0" baseItem="0" numFmtId="165"/>
    <dataField fld="5" subtotal="count" baseField="0" baseItem="0"/>
  </dataFields>
  <formats count="6">
    <format dxfId="155">
      <pivotArea outline="0" collapsedLevelsAreSubtotals="1" fieldPosition="0"/>
    </format>
    <format dxfId="156">
      <pivotArea type="all" dataOnly="0" outline="0" fieldPosition="0"/>
    </format>
    <format dxfId="157">
      <pivotArea outline="0" collapsedLevelsAreSubtotals="1" fieldPosition="0"/>
    </format>
    <format dxfId="158">
      <pivotArea dataOnly="0" labelOnly="1" outline="0" axis="axisValues" fieldPosition="0"/>
    </format>
    <format dxfId="159">
      <pivotArea outline="0" collapsedLevelsAreSubtotals="1" fieldPosition="0">
        <references count="1">
          <reference field="4294967294" count="2" selected="0">
            <x v="0"/>
            <x v="1"/>
          </reference>
        </references>
      </pivotArea>
    </format>
    <format dxfId="160">
      <pivotArea dataOnly="0" labelOnly="1" outline="0" fieldPosition="0">
        <references count="1">
          <reference field="4294967294" count="2">
            <x v="0"/>
            <x v="1"/>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F4DE5B-08FA-4DA7-8DCB-EA77272AFD41}" name="PivotTable17" cacheId="4532" applyNumberFormats="0" applyBorderFormats="0" applyFontFormats="0" applyPatternFormats="0" applyAlignmentFormats="0" applyWidthHeightFormats="1" dataCaption="Values" tag="e0e1932f-46fb-4c36-acc6-ec5ed92672ac" updatedVersion="8" minRefreshableVersion="3" useAutoFormatting="1" subtotalHiddenItems="1" itemPrintTitles="1" createdVersion="5"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200">
      <pivotArea outline="0" collapsedLevelsAreSubtotals="1" fieldPosition="0"/>
    </format>
    <format dxfId="201">
      <pivotArea type="all" dataOnly="0" outline="0" fieldPosition="0"/>
    </format>
    <format dxfId="202">
      <pivotArea outline="0" collapsedLevelsAreSubtotals="1" fieldPosition="0"/>
    </format>
    <format dxfId="203">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80AFFF-5706-43CF-8123-81D2E55F9AF0}" name="PivotTable4" cacheId="4412" applyNumberFormats="0" applyBorderFormats="0" applyFontFormats="0" applyPatternFormats="0" applyAlignmentFormats="0" applyWidthHeightFormats="1" dataCaption="Values" tag="0424fe0b-e46a-463a-9195-c14bfc45bc4c" updatedVersion="8" minRefreshableVersion="3" useAutoFormatting="1" subtotalHiddenItems="1" itemPrintTitles="1" createdVersion="5" indent="0" outline="1" outlineData="1" multipleFieldFilters="0">
  <location ref="Z3:Z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5">
    <format dxfId="2112">
      <pivotArea outline="0" collapsedLevelsAreSubtotals="1" fieldPosition="0"/>
    </format>
    <format dxfId="2113">
      <pivotArea type="all" dataOnly="0" outline="0" fieldPosition="0"/>
    </format>
    <format dxfId="2114">
      <pivotArea outline="0" collapsedLevelsAreSubtotals="1" fieldPosition="0"/>
    </format>
    <format dxfId="2115">
      <pivotArea dataOnly="0" labelOnly="1" outline="0" axis="axisValues" fieldPosition="0"/>
    </format>
    <format dxfId="2116">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ADED76-FD9B-4523-A834-6FA266B260BD}" name="PivotTable19" cacheId="4536" applyNumberFormats="0" applyBorderFormats="0" applyFontFormats="0" applyPatternFormats="0" applyAlignmentFormats="0" applyWidthHeightFormats="1" dataCaption="Values" tag="835555c2-107e-4e0e-98e1-0b715f5da934" updatedVersion="8" minRefreshableVersion="3" useAutoFormatting="1" subtotalHiddenItems="1" itemPrintTitles="1" createdVersion="5" indent="0" outline="1" outlineData="1" multipleFieldFilters="0">
  <location ref="N3:N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92">
      <pivotArea outline="0" collapsedLevelsAreSubtotals="1" fieldPosition="0"/>
    </format>
    <format dxfId="193">
      <pivotArea type="all" dataOnly="0" outline="0" fieldPosition="0"/>
    </format>
    <format dxfId="194">
      <pivotArea outline="0" collapsedLevelsAreSubtotals="1" fieldPosition="0"/>
    </format>
    <format dxfId="195">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AAE0A0-2801-4683-9EC1-6B3E7E47E3EB}" name="PivotTable20" cacheId="4540" applyNumberFormats="0" applyBorderFormats="0" applyFontFormats="0" applyPatternFormats="0" applyAlignmentFormats="0" applyWidthHeightFormats="1" dataCaption="Values" tag="3253bdab-c11c-4e49-8077-d0ee536ce865" updatedVersion="8" minRefreshableVersion="3" useAutoFormatting="1" subtotalHiddenItems="1" itemPrintTitles="1" createdVersion="5"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83">
      <pivotArea outline="0" collapsedLevelsAreSubtotals="1" fieldPosition="0"/>
    </format>
    <format dxfId="184">
      <pivotArea type="all" dataOnly="0" outline="0" fieldPosition="0"/>
    </format>
    <format dxfId="185">
      <pivotArea outline="0" collapsedLevelsAreSubtotals="1" fieldPosition="0"/>
    </format>
    <format dxfId="186">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D12943-4FCC-47C2-8D29-675F48767333}" name="PivotTable22" cacheId="4544" applyNumberFormats="0" applyBorderFormats="0" applyFontFormats="0" applyPatternFormats="0" applyAlignmentFormats="0" applyWidthHeightFormats="1" dataCaption="Values" tag="cce8f9a7-49f6-4899-ab66-b7c56c92d3c5" updatedVersion="8" minRefreshableVersion="3" useAutoFormatting="1" subtotalHiddenItems="1" itemPrintTitles="1" createdVersion="5" indent="0" outline="1" outlineData="1" multipleFieldFilters="0">
  <location ref="T3:T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75">
      <pivotArea outline="0" collapsedLevelsAreSubtotals="1" fieldPosition="0"/>
    </format>
    <format dxfId="176">
      <pivotArea type="all" dataOnly="0" outline="0" fieldPosition="0"/>
    </format>
    <format dxfId="177">
      <pivotArea outline="0" collapsedLevelsAreSubtotals="1" fieldPosition="0"/>
    </format>
    <format dxfId="178">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DD26B3-F25C-48DC-A6D1-A80F06E9A78D}" name="PivotTable15" cacheId="4528" applyNumberFormats="0" applyBorderFormats="0" applyFontFormats="0" applyPatternFormats="0" applyAlignmentFormats="0" applyWidthHeightFormats="1" dataCaption="Values" tag="90c4af4c-fc1a-475b-9beb-235c4ee8c901" updatedVersion="8" minRefreshableVersion="3" useAutoFormatting="1" subtotalHiddenItems="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208">
      <pivotArea outline="0" collapsedLevelsAreSubtotals="1" fieldPosition="0"/>
    </format>
    <format dxfId="209">
      <pivotArea type="all" dataOnly="0" outline="0" fieldPosition="0"/>
    </format>
    <format dxfId="210">
      <pivotArea outline="0" collapsedLevelsAreSubtotals="1" fieldPosition="0"/>
    </format>
    <format dxfId="211">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8B07A3-8755-48EB-8A5C-44C24BD6F899}" name="PivotTable24" cacheId="4548" applyNumberFormats="0" applyBorderFormats="0" applyFontFormats="0" applyPatternFormats="0" applyAlignmentFormats="0" applyWidthHeightFormats="1" dataCaption="Values" tag="124340e1-15b0-4203-9dd0-2013396824c4" updatedVersion="8" minRefreshableVersion="3" useAutoFormatting="1" subtotalHiddenItems="1" itemPrintTitles="1" createdVersion="5" indent="0" outline="1" outlineData="1" multipleFieldFilters="0" chartFormat="1">
  <location ref="BD3:BF8" firstHeaderRow="0" firstDataRow="1" firstDataCol="1"/>
  <pivotFields count="6">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0" subtotal="count" baseField="0" baseItem="0" numFmtId="164"/>
    <dataField name="Sum of Total Profit" fld="4" baseField="0" baseItem="0"/>
  </dataFields>
  <formats count="9">
    <format dxfId="161">
      <pivotArea outline="0" collapsedLevelsAreSubtotals="1" fieldPosition="0"/>
    </format>
    <format dxfId="162">
      <pivotArea type="all" dataOnly="0" outline="0" fieldPosition="0"/>
    </format>
    <format dxfId="163">
      <pivotArea outline="0" collapsedLevelsAreSubtotals="1" fieldPosition="0"/>
    </format>
    <format dxfId="164">
      <pivotArea dataOnly="0" labelOnly="1" outline="0" axis="axisValues" fieldPosition="0"/>
    </format>
    <format dxfId="165">
      <pivotArea collapsedLevelsAreSubtotals="1" fieldPosition="0">
        <references count="1">
          <reference field="1" count="0"/>
        </references>
      </pivotArea>
    </format>
    <format dxfId="166">
      <pivotArea outline="0" collapsedLevelsAreSubtotals="1" fieldPosition="0">
        <references count="1">
          <reference field="4294967294" count="1" selected="0">
            <x v="0"/>
          </reference>
        </references>
      </pivotArea>
    </format>
    <format dxfId="167">
      <pivotArea dataOnly="0" labelOnly="1" outline="0" fieldPosition="0">
        <references count="1">
          <reference field="4294967294" count="1">
            <x v="0"/>
          </reference>
        </references>
      </pivotArea>
    </format>
    <format dxfId="168">
      <pivotArea outline="0" collapsedLevelsAreSubtotals="1" fieldPosition="0">
        <references count="1">
          <reference field="4294967294" count="1" selected="0">
            <x v="1"/>
          </reference>
        </references>
      </pivotArea>
    </format>
    <format dxfId="169">
      <pivotArea dataOnly="0" labelOnly="1" outline="0" fieldPosition="0">
        <references count="1">
          <reference field="4294967294" count="1">
            <x v="1"/>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F931B3B-2EDF-4A6B-89EB-4A7FD6284B5A}" name="PivotTable14" cacheId="4526" applyNumberFormats="0" applyBorderFormats="0" applyFontFormats="0" applyPatternFormats="0" applyAlignmentFormats="0" applyWidthHeightFormats="1" dataCaption="Values" tag="f234da3d-4a44-4ece-bd5a-0352e8634980" updatedVersion="8" minRefreshableVersion="3" useAutoFormatting="1" subtotalHiddenItems="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212">
      <pivotArea outline="0" collapsedLevelsAreSubtotals="1" fieldPosition="0"/>
    </format>
    <format dxfId="213">
      <pivotArea type="all" dataOnly="0" outline="0" fieldPosition="0"/>
    </format>
    <format dxfId="214">
      <pivotArea outline="0" collapsedLevelsAreSubtotals="1" fieldPosition="0"/>
    </format>
    <format dxfId="215">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7554556-B92D-4E0E-861E-CF147D79BC00}" name="PivotTable1" cacheId="4520" applyNumberFormats="0" applyBorderFormats="0" applyFontFormats="0" applyPatternFormats="0" applyAlignmentFormats="0" applyWidthHeightFormats="1" dataCaption="Values" tag="dc90d7cc-1b45-4a4c-bb9e-4b7f928d3dac"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4">
    <format dxfId="226">
      <pivotArea outline="0" collapsedLevelsAreSubtotals="1" fieldPosition="0"/>
    </format>
    <format dxfId="227">
      <pivotArea type="all" dataOnly="0" outline="0" fieldPosition="0"/>
    </format>
    <format dxfId="228">
      <pivotArea outline="0" collapsedLevelsAreSubtotals="1" fieldPosition="0"/>
    </format>
    <format dxfId="229">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1B826E4-7BC6-4FBA-8EB8-A30A37B0B743}" name="PivotTable2" cacheId="4538" applyNumberFormats="0" applyBorderFormats="0" applyFontFormats="0" applyPatternFormats="0" applyAlignmentFormats="0" applyWidthHeightFormats="1" dataCaption="Values" tag="b07d24da-3d10-4a57-a51b-ddaa75351c01" updatedVersion="8" minRefreshableVersion="3" useAutoFormatting="1" subtotalHiddenItems="1" itemPrintTitles="1" createdVersion="5" indent="0" outline="1" outlineData="1" multipleFieldFilters="0">
  <location ref="X3:X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5">
    <format dxfId="187">
      <pivotArea outline="0" collapsedLevelsAreSubtotals="1" fieldPosition="0"/>
    </format>
    <format dxfId="188">
      <pivotArea type="all" dataOnly="0" outline="0" fieldPosition="0"/>
    </format>
    <format dxfId="189">
      <pivotArea outline="0" collapsedLevelsAreSubtotals="1" fieldPosition="0"/>
    </format>
    <format dxfId="190">
      <pivotArea dataOnly="0" labelOnly="1" outline="0" axis="axisValues" fieldPosition="0"/>
    </format>
    <format dxfId="191">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FB815C8-EA3D-473F-A3A1-B1940D000E8D}" name="PivotTable18" cacheId="4534" applyNumberFormats="0" applyBorderFormats="0" applyFontFormats="0" applyPatternFormats="0" applyAlignmentFormats="0" applyWidthHeightFormats="1" dataCaption="Values" tag="3eec66d0-63fc-4d4a-a710-8a827969bcde" updatedVersion="8" minRefreshableVersion="3" useAutoFormatting="1" subtotalHiddenItems="1" itemPrintTitles="1" createdVersion="5"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96">
      <pivotArea outline="0" collapsedLevelsAreSubtotals="1" fieldPosition="0"/>
    </format>
    <format dxfId="197">
      <pivotArea type="all" dataOnly="0" outline="0" fieldPosition="0"/>
    </format>
    <format dxfId="198">
      <pivotArea outline="0" collapsedLevelsAreSubtotals="1" fieldPosition="0"/>
    </format>
    <format dxfId="199">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D25FE32-EAFF-46CD-9AED-B4DA293147CA}" name="PivotTable9" cacheId="4575" applyNumberFormats="0" applyBorderFormats="0" applyFontFormats="0" applyPatternFormats="0" applyAlignmentFormats="0" applyWidthHeightFormats="1" dataCaption="Values" tag="e914666f-03bd-4fe2-8b2a-fc95695ea974" updatedVersion="8" minRefreshableVersion="3" useAutoFormatting="1" subtotalHiddenItems="1" itemPrintTitles="1" createdVersion="5" indent="0" outline="1" outlineData="1" multipleFieldFilters="0" chartFormat="59">
  <location ref="AF3:AH8" firstHeaderRow="0" firstDataRow="1" firstDataCol="1"/>
  <pivotFields count="4">
    <pivotField dataField="1" subtotalTop="0" showAll="0" defaultSubtotal="0"/>
    <pivotField axis="axisRow" allDrilled="1" subtotalTop="0" showAll="0" dataSourceSort="1" defaultSubtotal="0" defaultAttributeDrillState="1">
      <items count="4">
        <item x="0" e="0"/>
        <item x="1" e="0"/>
        <item x="2" e="0"/>
        <item x="3" e="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3"/>
  </rowFields>
  <rowItems count="5">
    <i>
      <x/>
    </i>
    <i>
      <x v="1"/>
    </i>
    <i>
      <x v="2"/>
    </i>
    <i>
      <x v="3"/>
    </i>
    <i t="grand">
      <x/>
    </i>
  </rowItems>
  <colFields count="1">
    <field x="-2"/>
  </colFields>
  <colItems count="2">
    <i>
      <x/>
    </i>
    <i i="1">
      <x v="1"/>
    </i>
  </colItems>
  <dataFields count="2">
    <dataField fld="0" subtotal="count" baseField="0" baseItem="0"/>
    <dataField fld="2" subtotal="count" baseField="0" baseItem="0"/>
  </dataFields>
  <formats count="5">
    <format dxfId="0">
      <pivotArea outline="0" collapsedLevelsAreSubtotals="1" fieldPosition="0"/>
    </format>
    <format dxfId="1">
      <pivotArea type="all" dataOnly="0" outline="0" fieldPosition="0"/>
    </format>
    <format dxfId="2">
      <pivotArea outline="0" collapsedLevelsAreSubtotals="1" fieldPosition="0"/>
    </format>
    <format dxfId="3">
      <pivotArea dataOnly="0" labelOnly="1" outline="0" axis="axisValues" fieldPosition="0"/>
    </format>
    <format dxfId="4">
      <pivotArea outline="0" collapsedLevelsAreSubtotals="1" fieldPosition="0"/>
    </format>
  </formats>
  <chartFormats count="6">
    <chartFormat chart="49" format="0" series="1">
      <pivotArea type="data" outline="0" fieldPosition="0">
        <references count="1">
          <reference field="4294967294" count="1" selected="0">
            <x v="0"/>
          </reference>
        </references>
      </pivotArea>
    </chartFormat>
    <chartFormat chart="49" format="3" series="1">
      <pivotArea type="data" outline="0" fieldPosition="0">
        <references count="1">
          <reference field="4294967294"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5" format="4"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8712106-4FC3-4504-A9B0-66E2385B05D5}" name="PivotTable21" cacheId="4542" applyNumberFormats="0" applyBorderFormats="0" applyFontFormats="0" applyPatternFormats="0" applyAlignmentFormats="0" applyWidthHeightFormats="1" dataCaption="Values" tag="1409a125-f16c-4a62-ac78-77053334258d" updatedVersion="8" minRefreshableVersion="3" useAutoFormatting="1" subtotalHiddenItems="1" itemPrintTitles="1" createdVersion="5"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79">
      <pivotArea outline="0" collapsedLevelsAreSubtotals="1" fieldPosition="0"/>
    </format>
    <format dxfId="180">
      <pivotArea type="all" dataOnly="0" outline="0" fieldPosition="0"/>
    </format>
    <format dxfId="181">
      <pivotArea outline="0" collapsedLevelsAreSubtotals="1" fieldPosition="0"/>
    </format>
    <format dxfId="182">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7B78449-1725-4BA6-8944-3531C6D48E24}" name="PivotTable16" cacheId="4530" applyNumberFormats="0" applyBorderFormats="0" applyFontFormats="0" applyPatternFormats="0" applyAlignmentFormats="0" applyWidthHeightFormats="1" dataCaption="Values" tag="2e433627-3187-4fdb-97ab-e67a7a00058b" updatedVersion="8" minRefreshableVersion="3" useAutoFormatting="1" subtotalHiddenItems="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204">
      <pivotArea outline="0" collapsedLevelsAreSubtotals="1" fieldPosition="0"/>
    </format>
    <format dxfId="205">
      <pivotArea type="all" dataOnly="0" outline="0" fieldPosition="0"/>
    </format>
    <format dxfId="206">
      <pivotArea outline="0" collapsedLevelsAreSubtotals="1" fieldPosition="0"/>
    </format>
    <format dxfId="207">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464060-CEE0-467C-80E2-F17EAF636241}" sourceName="[Calendar].[Year]">
  <pivotTables>
    <pivotTable tabId="3" name="PivotTable9"/>
    <pivotTable tabId="3" name="PivotTable1"/>
    <pivotTable tabId="3" name="PivotTable10"/>
    <pivotTable tabId="3" name="PivotTable11"/>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3"/>
    <pivotTable tabId="3" name="PivotTable4"/>
    <pivotTable tabId="3" name="PivotTable5"/>
    <pivotTable tabId="3" name="PivotTable6"/>
    <pivotTable tabId="3" name="PivotTable7"/>
    <pivotTable tabId="3" name="PivotTable8"/>
  </pivotTables>
  <data>
    <olap pivotCacheId="2112380753">
      <levels count="2">
        <level uniqueName="[Calendar].[Year].[(All)]" sourceCaption="(All)" count="0"/>
        <level uniqueName="[Calendar].[Year].[Year]" sourceCaption="Year" count="4">
          <ranges>
            <range startItem="0">
              <i n="[Calendar].[Year].&amp;[2021]" c="2021"/>
              <i n="[Calendar].[Year].&amp;[2022]" c="2022"/>
              <i n="[Calendar].[Year].&amp;[2023]" c="2023"/>
              <i n="[Calendar].[Year].&amp;[2024]" c="2024"/>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1DD454-47D3-4964-B251-65F19D283BDC}" sourceName="[Calendar].[Month]">
  <pivotTables>
    <pivotTable tabId="3" name="PivotTable9"/>
    <pivotTable tabId="3" name="PivotTable1"/>
    <pivotTable tabId="3" name="PivotTable10"/>
    <pivotTable tabId="3" name="PivotTable11"/>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3"/>
    <pivotTable tabId="3" name="PivotTable5"/>
    <pivotTable tabId="3" name="PivotTable6"/>
    <pivotTable tabId="3" name="PivotTable7"/>
    <pivotTable tabId="3" name="PivotTable8"/>
  </pivotTables>
  <data>
    <olap pivotCacheId="2112380753">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CB0406-6982-4247-8F0A-AF6F046AB6E3}" sourceName="[All-SALES].[Category]">
  <pivotTables>
    <pivotTable tabId="3" name="PivotTable9"/>
    <pivotTable tabId="3" name="PivotTable1"/>
    <pivotTable tabId="3" name="PivotTable10"/>
    <pivotTable tabId="3" name="PivotTable11"/>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3"/>
    <pivotTable tabId="3" name="PivotTable4"/>
    <pivotTable tabId="3" name="PivotTable5"/>
    <pivotTable tabId="3" name="PivotTable6"/>
    <pivotTable tabId="3" name="PivotTable7"/>
    <pivotTable tabId="3" name="PivotTable8"/>
  </pivotTables>
  <data>
    <olap pivotCacheId="2112380753">
      <levels count="2">
        <level uniqueName="[All-SALES].[Category].[(All)]" sourceCaption="(All)" count="0"/>
        <level uniqueName="[All-SALES].[Category].[Category]" sourceCaption="Category" count="17">
          <ranges>
            <range startItem="0">
              <i n="[All-SALES].[Category].&amp;[Arts &amp; Crafts]" c="Arts &amp; Crafts"/>
              <i n="[All-SALES].[Category].&amp;[Automotive]" c="Automotive"/>
              <i n="[All-SALES].[Category].&amp;[Baby Products]" c="Baby Products"/>
              <i n="[All-SALES].[Category].&amp;[Beauty]" c="Beauty"/>
              <i n="[All-SALES].[Category].&amp;[Clothing]" c="Clothing"/>
              <i n="[All-SALES].[Category].&amp;[Electronics]" c="Electronics"/>
              <i n="[All-SALES].[Category].&amp;[Fashion]" c="Fashion"/>
              <i n="[All-SALES].[Category].&amp;[Health &amp; Wellness]" c="Health &amp; Wellness"/>
              <i n="[All-SALES].[Category].&amp;[Home &amp; Kitchen]" c="Home &amp; Kitchen"/>
              <i n="[All-SALES].[Category].&amp;[Home Appliances]" c="Home Appliances"/>
              <i n="[All-SALES].[Category].&amp;[Home Improvement]" c="Home Improvement"/>
              <i n="[All-SALES].[Category].&amp;[Luggage &amp; Travel]" c="Luggage &amp; Travel"/>
              <i n="[All-SALES].[Category].&amp;[Office Furniture]" c="Office Furniture"/>
              <i n="[All-SALES].[Category].&amp;[Office Supplies]" c="Office Supplies"/>
              <i n="[All-SALES].[Category].&amp;[Personal Care]" c="Personal Care"/>
              <i n="[All-SALES].[Category].&amp;[Pet Supplies]" c="Pet Supplies"/>
              <i n="[All-SALES].[Category].&amp;[Sports &amp; Outdoors]" c="Sports &amp; Outdoors"/>
            </range>
          </ranges>
        </level>
      </levels>
      <selections count="1">
        <selection n="[All-SALE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D7ECA89-3FE8-4EB4-86B7-676CA7129650}" sourceName="[All-SALES].[Country]">
  <pivotTables>
    <pivotTable tabId="3" name="PivotTable9"/>
    <pivotTable tabId="3" name="PivotTable1"/>
    <pivotTable tabId="3" name="PivotTable10"/>
    <pivotTable tabId="3" name="PivotTable11"/>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3"/>
    <pivotTable tabId="3" name="PivotTable4"/>
    <pivotTable tabId="3" name="PivotTable5"/>
    <pivotTable tabId="3" name="PivotTable6"/>
    <pivotTable tabId="3" name="PivotTable7"/>
    <pivotTable tabId="3" name="PivotTable8"/>
  </pivotTables>
  <data>
    <olap pivotCacheId="2112380753">
      <levels count="2">
        <level uniqueName="[All-SALES].[Country].[(All)]" sourceCaption="(All)" count="0"/>
        <level uniqueName="[All-SALES].[Country].[Country]" sourceCaption="Country" count="6">
          <ranges>
            <range startItem="0">
              <i n="[All-SALES].[Country].&amp;[Egypt]" c="Egypt"/>
              <i n="[All-SALES].[Country].&amp;[France]" c="France"/>
              <i n="[All-SALES].[Country].&amp;[Japan]" c="Japan"/>
              <i n="[All-SALES].[Country].&amp;[Saudi Arabia]" c="Saudi Arabia"/>
              <i n="[All-SALES].[Country].&amp;[UK]" c="UK"/>
              <i n="[All-SALES].[Country].&amp;[US]" c="US"/>
            </range>
          </ranges>
        </level>
      </levels>
      <selections count="1">
        <selection n="[All-SAL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3878145-F490-4B87-85D3-4452336B55A8}" cache="Slicer_Year" caption="Year" columnCount="4" showCaption="0" level="1" style="SlicerStyleDark6 2" rowHeight="234950"/>
  <slicer name="Month" xr10:uid="{93D455AD-9D7C-4FF0-AE5C-3F08437FA78C}" cache="Slicer_Month" caption="Month" columnCount="3" showCaption="0" level="1" style="SlicerStyleDark6 2" rowHeight="234950"/>
  <slicer name="Category" xr10:uid="{F303D2D4-FC30-4917-B907-E760AD4F0758}" cache="Slicer_Category" caption="Category" columnCount="2" showCaption="0" level="1" style="SlicerStyleDark6 2" rowHeight="234950"/>
  <slicer name="Country" xr10:uid="{78E1EC9A-DF77-4243-8AFF-67B24856FD18}" cache="Slicer_Country" caption="Country" columnCount="2" showCaption="0" level="1" style="SlicerStyleDark6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091FFB-DD59-455C-B6EB-36A8F636855E}" name="Table1" displayName="Table1" ref="AP25:AQ42" totalsRowShown="0" headerRowDxfId="2777" tableBorderDxfId="2780">
  <autoFilter ref="AP25:AQ42" xr:uid="{78091FFB-DD59-455C-B6EB-36A8F636855E}"/>
  <tableColumns count="2">
    <tableColumn id="1" xr3:uid="{0EC116B2-630B-4F05-807D-1AF9318128C6}" name="Category" dataDxfId="2779">
      <calculatedColumnFormula>AP4</calculatedColumnFormula>
    </tableColumn>
    <tableColumn id="2" xr3:uid="{C66C0BF7-E015-4232-A6CF-9DE709E8036E}" name="SALES" dataDxfId="2778">
      <calculatedColumnFormula>VLOOKUP($AP26,$AP$3:$AQ$20,2,0)</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67D70"/>
        </a:solidFill>
        <a:effectLst>
          <a:outerShdw blurRad="50800" dist="38100" algn="l" rotWithShape="0">
            <a:prstClr val="black">
              <a:alpha val="40000"/>
            </a:prstClr>
          </a:out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A06B-A16C-4E1B-A9F2-7B3514EB0ED8}">
  <dimension ref="A42"/>
  <sheetViews>
    <sheetView showGridLines="0" tabSelected="1" topLeftCell="B1" zoomScale="75" zoomScaleNormal="75" workbookViewId="0">
      <selection activeCell="H42" sqref="H42"/>
    </sheetView>
  </sheetViews>
  <sheetFormatPr defaultRowHeight="14.4" x14ac:dyDescent="0.3"/>
  <cols>
    <col min="1" max="1" width="15.88671875" bestFit="1" customWidth="1"/>
    <col min="2" max="2" width="15.77734375" bestFit="1" customWidth="1"/>
    <col min="8" max="8" width="6.33203125" customWidth="1"/>
  </cols>
  <sheetData>
    <row r="42" ht="10.05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6D7EA-C885-444D-BBD4-EDD84F720D62}">
  <sheetPr>
    <tabColor rgb="FF00B0F0"/>
  </sheetPr>
  <dimension ref="A1:BJ286"/>
  <sheetViews>
    <sheetView showGridLines="0" topLeftCell="Y1" zoomScaleNormal="100" workbookViewId="0">
      <selection activeCell="AF7" sqref="AF7"/>
    </sheetView>
  </sheetViews>
  <sheetFormatPr defaultColWidth="9.33203125" defaultRowHeight="13.95" customHeight="1" x14ac:dyDescent="0.3"/>
  <cols>
    <col min="1" max="1" width="0.33203125" customWidth="1"/>
    <col min="2" max="2" width="13.77734375" style="3" bestFit="1" customWidth="1"/>
    <col min="3" max="3" width="0.33203125" style="1" customWidth="1"/>
    <col min="4" max="4" width="12.21875" style="3" bestFit="1" customWidth="1"/>
    <col min="5" max="5" width="0.77734375" style="1" customWidth="1"/>
    <col min="6" max="6" width="13.77734375" style="3" bestFit="1" customWidth="1"/>
    <col min="7" max="7" width="2.21875" style="1" customWidth="1"/>
    <col min="8" max="8" width="13.6640625" style="3" bestFit="1" customWidth="1"/>
    <col min="9" max="9" width="2" style="1" customWidth="1"/>
    <col min="10" max="10" width="18.6640625" style="3" bestFit="1" customWidth="1"/>
    <col min="11" max="11" width="2" style="1" customWidth="1"/>
    <col min="12" max="12" width="17" style="3" bestFit="1" customWidth="1"/>
    <col min="13" max="13" width="2" style="1" customWidth="1"/>
    <col min="14" max="14" width="9" style="3" bestFit="1" customWidth="1"/>
    <col min="15" max="15" width="2" style="1" customWidth="1"/>
    <col min="16" max="16" width="13.33203125" style="3" bestFit="1" customWidth="1"/>
    <col min="17" max="17" width="1.109375" style="1" customWidth="1"/>
    <col min="18" max="18" width="6.109375" style="3" bestFit="1" customWidth="1"/>
    <col min="19" max="19" width="2" style="1" customWidth="1"/>
    <col min="20" max="20" width="15.6640625" style="3" bestFit="1" customWidth="1"/>
    <col min="21" max="21" width="2" style="1" customWidth="1"/>
    <col min="22" max="22" width="12.109375" style="3" bestFit="1" customWidth="1"/>
    <col min="23" max="23" width="12.109375" style="10" customWidth="1"/>
    <col min="24" max="24" width="8.88671875" style="3" bestFit="1" customWidth="1"/>
    <col min="25" max="25" width="13.5546875" style="10" customWidth="1"/>
    <col min="26" max="26" width="10.88671875" style="3" bestFit="1" customWidth="1"/>
    <col min="27" max="27" width="10.88671875" style="10" customWidth="1"/>
    <col min="28" max="28" width="12.5546875" style="3" bestFit="1" customWidth="1"/>
    <col min="29" max="30" width="13.77734375" style="3" bestFit="1" customWidth="1"/>
    <col min="31" max="31" width="15.5546875" style="10" bestFit="1" customWidth="1"/>
    <col min="32" max="32" width="12.5546875" style="3" bestFit="1" customWidth="1"/>
    <col min="33" max="33" width="13.77734375" style="3" bestFit="1" customWidth="1"/>
    <col min="34" max="34" width="9.109375" style="3" bestFit="1" customWidth="1"/>
    <col min="35" max="35" width="15.5546875" style="10" bestFit="1" customWidth="1"/>
    <col min="36" max="36" width="12.5546875" style="3" bestFit="1" customWidth="1"/>
    <col min="37" max="37" width="13.77734375" style="3" bestFit="1" customWidth="1"/>
    <col min="38" max="38" width="15.5546875" style="10" bestFit="1" customWidth="1"/>
    <col min="39" max="39" width="21.109375" style="3" bestFit="1" customWidth="1"/>
    <col min="40" max="40" width="7.77734375" style="3" bestFit="1" customWidth="1"/>
    <col min="41" max="41" width="15.5546875" style="10" bestFit="1" customWidth="1"/>
    <col min="42" max="42" width="17.5546875" style="3" bestFit="1" customWidth="1"/>
    <col min="43" max="43" width="13.77734375" style="3" bestFit="1" customWidth="1"/>
    <col min="44" max="44" width="15.5546875" style="10" bestFit="1" customWidth="1"/>
    <col min="45" max="45" width="12.5546875" style="3" bestFit="1" customWidth="1"/>
    <col min="46" max="46" width="13.77734375" style="3" bestFit="1" customWidth="1"/>
    <col min="47" max="47" width="15.5546875" style="10" bestFit="1" customWidth="1"/>
    <col min="48" max="48" width="18.77734375" style="3" bestFit="1" customWidth="1"/>
    <col min="49" max="49" width="13.77734375" style="3" bestFit="1" customWidth="1"/>
    <col min="50" max="50" width="15.5546875" style="3" bestFit="1" customWidth="1"/>
    <col min="51" max="52" width="13.77734375" style="3" bestFit="1" customWidth="1"/>
    <col min="53" max="54" width="10.88671875" style="3" customWidth="1"/>
    <col min="55" max="55" width="13.44140625" style="1" customWidth="1"/>
    <col min="56" max="56" width="12.5546875" style="3" bestFit="1" customWidth="1"/>
    <col min="57" max="57" width="14.109375" bestFit="1" customWidth="1"/>
    <col min="58" max="58" width="16.88671875" style="1" bestFit="1" customWidth="1"/>
    <col min="59" max="59" width="10.77734375" style="3" bestFit="1" customWidth="1"/>
    <col min="60" max="60" width="13.77734375" style="17" bestFit="1" customWidth="1"/>
    <col min="61" max="61" width="13.77734375" style="15" bestFit="1" customWidth="1"/>
    <col min="62" max="62" width="12.109375" bestFit="1" customWidth="1"/>
  </cols>
  <sheetData>
    <row r="1" spans="1:62" ht="13.95" customHeight="1" x14ac:dyDescent="0.3">
      <c r="A1" s="1"/>
      <c r="B1" s="2" t="s">
        <v>0</v>
      </c>
      <c r="D1" s="7" t="s">
        <v>4</v>
      </c>
      <c r="F1" s="7" t="s">
        <v>5</v>
      </c>
      <c r="H1" s="7" t="s">
        <v>19</v>
      </c>
      <c r="J1" s="7" t="s">
        <v>20</v>
      </c>
      <c r="L1" s="7" t="s">
        <v>21</v>
      </c>
      <c r="N1" s="7" t="s">
        <v>22</v>
      </c>
      <c r="P1" s="7" t="s">
        <v>23</v>
      </c>
      <c r="R1" s="7" t="s">
        <v>24</v>
      </c>
      <c r="T1" s="7" t="s">
        <v>25</v>
      </c>
      <c r="V1" s="7" t="s">
        <v>28</v>
      </c>
      <c r="W1" s="13"/>
      <c r="X1" s="7" t="s">
        <v>17</v>
      </c>
      <c r="Y1" s="13"/>
      <c r="Z1" s="7" t="s">
        <v>30</v>
      </c>
      <c r="AA1" s="13"/>
      <c r="AB1" s="7" t="s">
        <v>50</v>
      </c>
      <c r="AC1" s="7"/>
      <c r="AD1" s="7"/>
      <c r="AE1" s="13"/>
      <c r="AF1" s="7" t="s">
        <v>51</v>
      </c>
      <c r="AG1" s="7"/>
      <c r="AH1" s="7"/>
      <c r="AI1" s="13"/>
      <c r="AJ1" s="7" t="s">
        <v>86</v>
      </c>
      <c r="AK1" s="7"/>
      <c r="AL1" s="13"/>
      <c r="AM1" s="7" t="s">
        <v>79</v>
      </c>
      <c r="AN1" s="7"/>
      <c r="AO1" s="13"/>
      <c r="AP1" s="7" t="s">
        <v>81</v>
      </c>
      <c r="AQ1" s="7"/>
      <c r="AR1" s="13"/>
      <c r="AS1" s="7" t="s">
        <v>98</v>
      </c>
      <c r="AT1" s="7"/>
      <c r="AU1" s="13"/>
      <c r="AV1" s="7" t="s">
        <v>101</v>
      </c>
      <c r="AW1" s="7"/>
      <c r="AX1" s="7"/>
      <c r="AY1" s="7"/>
      <c r="AZ1" s="7"/>
      <c r="BA1" s="7"/>
      <c r="BB1" s="7"/>
      <c r="BD1" s="30" t="s">
        <v>26</v>
      </c>
      <c r="BE1" s="32"/>
      <c r="BF1" s="31"/>
      <c r="BG1" s="30" t="s">
        <v>0</v>
      </c>
      <c r="BH1" s="31"/>
    </row>
    <row r="3" spans="1:62" ht="13.95" customHeight="1" x14ac:dyDescent="0.3">
      <c r="B3" s="3" t="s">
        <v>1</v>
      </c>
      <c r="D3" s="3" t="s">
        <v>2</v>
      </c>
      <c r="F3" s="3" t="s">
        <v>3</v>
      </c>
      <c r="H3" s="3" t="s">
        <v>6</v>
      </c>
      <c r="J3" s="3" t="s">
        <v>7</v>
      </c>
      <c r="L3" s="3" t="s">
        <v>8</v>
      </c>
      <c r="N3" s="3" t="s">
        <v>9</v>
      </c>
      <c r="P3" s="3" t="s">
        <v>10</v>
      </c>
      <c r="R3" s="3" t="s">
        <v>11</v>
      </c>
      <c r="T3" s="3" t="s">
        <v>12</v>
      </c>
      <c r="V3" s="3" t="s">
        <v>13</v>
      </c>
      <c r="X3" s="3" t="s">
        <v>17</v>
      </c>
      <c r="Z3" s="3" t="s">
        <v>18</v>
      </c>
      <c r="AB3" s="5" t="s">
        <v>14</v>
      </c>
      <c r="AC3" s="3" t="s">
        <v>1</v>
      </c>
      <c r="AD3" s="3" t="s">
        <v>3</v>
      </c>
      <c r="AE3" s="1"/>
      <c r="AF3" s="5" t="s">
        <v>14</v>
      </c>
      <c r="AG3" s="3" t="s">
        <v>1</v>
      </c>
      <c r="AH3" s="3" t="s">
        <v>2</v>
      </c>
      <c r="AI3" s="1"/>
      <c r="AJ3" s="5" t="s">
        <v>14</v>
      </c>
      <c r="AK3" s="3" t="s">
        <v>1</v>
      </c>
      <c r="AL3" s="1"/>
      <c r="AM3" s="5" t="s">
        <v>14</v>
      </c>
      <c r="AN3" s="3" t="s">
        <v>1</v>
      </c>
      <c r="AO3" s="1"/>
      <c r="AP3" s="5" t="s">
        <v>14</v>
      </c>
      <c r="AQ3" s="3" t="s">
        <v>1</v>
      </c>
      <c r="AR3" s="1"/>
      <c r="AS3" s="5" t="s">
        <v>14</v>
      </c>
      <c r="AT3" s="3" t="s">
        <v>1</v>
      </c>
      <c r="AU3" s="1"/>
      <c r="AV3" s="5" t="s">
        <v>14</v>
      </c>
      <c r="AW3" s="3" t="s">
        <v>1</v>
      </c>
      <c r="AX3"/>
      <c r="AY3"/>
      <c r="AZ3"/>
      <c r="BC3"/>
      <c r="BD3" s="5" t="s">
        <v>14</v>
      </c>
      <c r="BE3" s="38" t="s">
        <v>1</v>
      </c>
      <c r="BF3" s="10" t="s">
        <v>16</v>
      </c>
      <c r="BG3" s="5" t="s">
        <v>37</v>
      </c>
      <c r="BH3" s="9" t="s">
        <v>1</v>
      </c>
      <c r="BI3" s="9" t="s">
        <v>3</v>
      </c>
      <c r="BJ3" s="3" t="s">
        <v>13</v>
      </c>
    </row>
    <row r="4" spans="1:62" ht="13.95" customHeight="1" x14ac:dyDescent="0.3">
      <c r="B4" s="4">
        <v>1155500897.5400035</v>
      </c>
      <c r="D4" s="4">
        <v>589765537.29999924</v>
      </c>
      <c r="F4" s="4">
        <v>1088100000</v>
      </c>
      <c r="H4" s="4">
        <v>18000</v>
      </c>
      <c r="J4" s="4">
        <v>15</v>
      </c>
      <c r="L4" s="4">
        <v>350</v>
      </c>
      <c r="N4" s="4">
        <v>6</v>
      </c>
      <c r="P4" s="4">
        <v>15</v>
      </c>
      <c r="R4" s="4">
        <v>15</v>
      </c>
      <c r="T4" s="4">
        <v>17</v>
      </c>
      <c r="V4" s="6">
        <v>106.19436610054255</v>
      </c>
      <c r="W4" s="14"/>
      <c r="X4" s="9">
        <v>344322325.69000036</v>
      </c>
      <c r="Y4" s="11"/>
      <c r="Z4" s="16">
        <v>-1.9879030749117219E-3</v>
      </c>
      <c r="AA4" s="18"/>
      <c r="AB4" s="8" t="s">
        <v>38</v>
      </c>
      <c r="AC4" s="9">
        <v>95132826.979999989</v>
      </c>
      <c r="AD4" s="9">
        <v>89306000</v>
      </c>
      <c r="AE4" s="1"/>
      <c r="AF4" s="8">
        <v>2021</v>
      </c>
      <c r="AG4" s="9">
        <v>115256806.01999992</v>
      </c>
      <c r="AH4" s="9">
        <v>59800341.939999931</v>
      </c>
      <c r="AI4" s="1"/>
      <c r="AJ4" s="8" t="s">
        <v>34</v>
      </c>
      <c r="AK4" s="9">
        <v>161495825.72000015</v>
      </c>
      <c r="AL4" s="1"/>
      <c r="AM4" s="8" t="s">
        <v>55</v>
      </c>
      <c r="AN4" s="9">
        <v>15598461.269999996</v>
      </c>
      <c r="AO4" s="1"/>
      <c r="AP4" s="8" t="s">
        <v>75</v>
      </c>
      <c r="AQ4" s="9">
        <v>1473762.3999999997</v>
      </c>
      <c r="AR4" s="1"/>
      <c r="AS4" s="8" t="s">
        <v>91</v>
      </c>
      <c r="AT4" s="9">
        <v>629774107.98999965</v>
      </c>
      <c r="AU4" s="1"/>
      <c r="AV4" s="8" t="s">
        <v>87</v>
      </c>
      <c r="AW4" s="9"/>
      <c r="AX4"/>
      <c r="AY4"/>
      <c r="AZ4"/>
      <c r="BA4" s="16"/>
      <c r="BB4" s="16"/>
      <c r="BC4"/>
      <c r="BD4" s="8">
        <v>2021</v>
      </c>
      <c r="BE4" s="43">
        <v>115256806.01999992</v>
      </c>
      <c r="BF4" s="11">
        <v>59800341.939999931</v>
      </c>
      <c r="BG4" s="8">
        <v>2021</v>
      </c>
      <c r="BH4" s="9">
        <v>115256806.01999992</v>
      </c>
      <c r="BI4" s="9">
        <v>272509000</v>
      </c>
      <c r="BJ4" s="4">
        <v>42.294678715198373</v>
      </c>
    </row>
    <row r="5" spans="1:62" ht="13.95" customHeight="1" x14ac:dyDescent="0.3">
      <c r="D5"/>
      <c r="F5"/>
      <c r="H5"/>
      <c r="J5"/>
      <c r="L5"/>
      <c r="N5"/>
      <c r="P5"/>
      <c r="R5"/>
      <c r="T5"/>
      <c r="V5"/>
      <c r="W5" s="1"/>
      <c r="X5"/>
      <c r="Y5" s="1"/>
      <c r="Z5"/>
      <c r="AA5" s="1"/>
      <c r="AB5" s="8" t="s">
        <v>39</v>
      </c>
      <c r="AC5" s="9">
        <v>89700378.649999976</v>
      </c>
      <c r="AD5" s="9">
        <v>91459000</v>
      </c>
      <c r="AE5" s="1"/>
      <c r="AF5" s="8">
        <v>2022</v>
      </c>
      <c r="AG5" s="9">
        <v>350914960.72999966</v>
      </c>
      <c r="AH5" s="9">
        <v>179135326.47999987</v>
      </c>
      <c r="AI5" s="1"/>
      <c r="AJ5" s="8" t="s">
        <v>31</v>
      </c>
      <c r="AK5" s="9">
        <v>378023051.43000013</v>
      </c>
      <c r="AL5" s="1"/>
      <c r="AM5" s="8" t="s">
        <v>53</v>
      </c>
      <c r="AN5" s="9">
        <v>15867847.380000008</v>
      </c>
      <c r="AO5" s="1"/>
      <c r="AP5" s="8" t="s">
        <v>72</v>
      </c>
      <c r="AQ5" s="9">
        <v>7474334.8000000054</v>
      </c>
      <c r="AR5" s="1"/>
      <c r="AS5" s="8" t="s">
        <v>92</v>
      </c>
      <c r="AT5" s="9">
        <v>525726789.5500018</v>
      </c>
      <c r="AU5" s="1"/>
      <c r="AV5" s="33" t="s">
        <v>89</v>
      </c>
      <c r="AW5" s="9">
        <v>308439816.23999965</v>
      </c>
      <c r="AX5"/>
      <c r="AY5"/>
      <c r="AZ5"/>
      <c r="BA5"/>
      <c r="BB5"/>
      <c r="BD5" s="8">
        <v>2022</v>
      </c>
      <c r="BE5" s="43">
        <v>350914960.72999966</v>
      </c>
      <c r="BF5" s="11">
        <v>179135326.47999987</v>
      </c>
      <c r="BG5" s="8">
        <v>2022</v>
      </c>
      <c r="BH5" s="9">
        <v>350914960.72999966</v>
      </c>
      <c r="BI5" s="9">
        <v>268563000</v>
      </c>
      <c r="BJ5" s="4">
        <v>130.66392642694623</v>
      </c>
    </row>
    <row r="6" spans="1:62" ht="13.95" customHeight="1" x14ac:dyDescent="0.3">
      <c r="D6"/>
      <c r="F6"/>
      <c r="H6"/>
      <c r="J6"/>
      <c r="L6"/>
      <c r="N6"/>
      <c r="P6"/>
      <c r="R6"/>
      <c r="T6"/>
      <c r="V6"/>
      <c r="W6" s="1"/>
      <c r="X6"/>
      <c r="Y6" s="1"/>
      <c r="Z6"/>
      <c r="AA6" s="1"/>
      <c r="AB6" s="8" t="s">
        <v>40</v>
      </c>
      <c r="AC6" s="9">
        <v>99237700.430000141</v>
      </c>
      <c r="AD6" s="9">
        <v>93509000</v>
      </c>
      <c r="AE6" s="1"/>
      <c r="AF6" s="8">
        <v>2023</v>
      </c>
      <c r="AG6" s="9">
        <v>345006805.10000026</v>
      </c>
      <c r="AH6" s="9">
        <v>172479543.97000021</v>
      </c>
      <c r="AI6" s="1"/>
      <c r="AJ6" s="8" t="s">
        <v>32</v>
      </c>
      <c r="AK6" s="9">
        <v>74813374.01000008</v>
      </c>
      <c r="AL6" s="1"/>
      <c r="AM6" s="8" t="s">
        <v>54</v>
      </c>
      <c r="AN6" s="9">
        <v>16055892.160000011</v>
      </c>
      <c r="AO6" s="1"/>
      <c r="AP6" s="8" t="s">
        <v>68</v>
      </c>
      <c r="AQ6" s="9">
        <v>7991476.8199999975</v>
      </c>
      <c r="AR6" s="1"/>
      <c r="AS6" s="8" t="s">
        <v>15</v>
      </c>
      <c r="AT6" s="9">
        <v>1155500897.5400035</v>
      </c>
      <c r="AU6" s="1"/>
      <c r="AV6" s="33" t="s">
        <v>90</v>
      </c>
      <c r="AW6" s="9">
        <v>78069201.769999936</v>
      </c>
      <c r="AX6"/>
      <c r="AY6"/>
      <c r="AZ6"/>
      <c r="BA6"/>
      <c r="BB6"/>
      <c r="BD6" s="8">
        <v>2023</v>
      </c>
      <c r="BE6" s="43">
        <v>345006805.10000026</v>
      </c>
      <c r="BF6" s="11">
        <v>172479543.97000021</v>
      </c>
      <c r="BG6" s="8">
        <v>2023</v>
      </c>
      <c r="BH6" s="9">
        <v>345006805.10000026</v>
      </c>
      <c r="BI6" s="9">
        <v>274780000</v>
      </c>
      <c r="BJ6" s="4">
        <v>125.55746600917107</v>
      </c>
    </row>
    <row r="7" spans="1:62" ht="13.95" customHeight="1" x14ac:dyDescent="0.3">
      <c r="D7"/>
      <c r="F7"/>
      <c r="H7"/>
      <c r="J7"/>
      <c r="L7"/>
      <c r="N7"/>
      <c r="P7"/>
      <c r="R7"/>
      <c r="T7"/>
      <c r="V7"/>
      <c r="W7"/>
      <c r="X7"/>
      <c r="Y7" s="1"/>
      <c r="Z7"/>
      <c r="AA7" s="1"/>
      <c r="AB7" s="8" t="s">
        <v>41</v>
      </c>
      <c r="AC7" s="9">
        <v>89849887.590000167</v>
      </c>
      <c r="AD7" s="9">
        <v>88957000</v>
      </c>
      <c r="AE7" s="17"/>
      <c r="AF7" s="8">
        <v>2024</v>
      </c>
      <c r="AG7" s="9">
        <v>344322325.69000036</v>
      </c>
      <c r="AH7" s="9">
        <v>178350324.91000003</v>
      </c>
      <c r="AI7" s="1"/>
      <c r="AJ7" s="8" t="s">
        <v>36</v>
      </c>
      <c r="AK7" s="9">
        <v>234802961.16999999</v>
      </c>
      <c r="AL7" s="1"/>
      <c r="AM7" s="8" t="s">
        <v>57</v>
      </c>
      <c r="AN7" s="9">
        <v>16096316.440000011</v>
      </c>
      <c r="AO7" s="1"/>
      <c r="AP7" s="8" t="s">
        <v>78</v>
      </c>
      <c r="AQ7" s="9">
        <v>10724027.579999998</v>
      </c>
      <c r="AR7" s="1"/>
      <c r="AS7" s="40" t="s">
        <v>92</v>
      </c>
      <c r="AT7" s="41">
        <f>$AT5/ ($AT$5+$AT$4)</f>
        <v>0.45497739609657212</v>
      </c>
      <c r="AU7" s="1"/>
      <c r="AV7" s="8" t="s">
        <v>88</v>
      </c>
      <c r="AW7" s="9"/>
      <c r="AX7"/>
      <c r="AY7"/>
      <c r="AZ7"/>
      <c r="BA7"/>
      <c r="BB7"/>
      <c r="BD7" s="8">
        <v>2024</v>
      </c>
      <c r="BE7" s="43">
        <v>344322325.69000036</v>
      </c>
      <c r="BF7" s="11">
        <v>178350324.91000003</v>
      </c>
      <c r="BG7" s="8">
        <v>2024</v>
      </c>
      <c r="BH7" s="9">
        <v>344322325.69000036</v>
      </c>
      <c r="BI7" s="9">
        <v>272248000</v>
      </c>
      <c r="BJ7" s="4">
        <v>126.47377600202769</v>
      </c>
    </row>
    <row r="8" spans="1:62" ht="13.95" customHeight="1" x14ac:dyDescent="0.3">
      <c r="D8"/>
      <c r="F8"/>
      <c r="H8"/>
      <c r="J8"/>
      <c r="L8"/>
      <c r="N8"/>
      <c r="P8"/>
      <c r="R8"/>
      <c r="T8"/>
      <c r="V8"/>
      <c r="W8"/>
      <c r="X8"/>
      <c r="Y8" s="1"/>
      <c r="Z8"/>
      <c r="AA8" s="1"/>
      <c r="AB8" s="8" t="s">
        <v>42</v>
      </c>
      <c r="AC8" s="9">
        <v>97593368.910000041</v>
      </c>
      <c r="AD8" s="9">
        <v>91666000</v>
      </c>
      <c r="AE8" s="17"/>
      <c r="AF8" s="8" t="s">
        <v>15</v>
      </c>
      <c r="AG8" s="9">
        <v>1155500897.5400035</v>
      </c>
      <c r="AH8" s="9">
        <v>589765537.29999924</v>
      </c>
      <c r="AI8" s="1"/>
      <c r="AJ8" s="8" t="s">
        <v>35</v>
      </c>
      <c r="AK8" s="9">
        <v>160557429.05000013</v>
      </c>
      <c r="AL8" s="1"/>
      <c r="AM8" s="8" t="s">
        <v>52</v>
      </c>
      <c r="AN8" s="9">
        <v>16141305.599999996</v>
      </c>
      <c r="AO8" s="1"/>
      <c r="AP8" s="8" t="s">
        <v>76</v>
      </c>
      <c r="AQ8" s="9">
        <v>13611134.469999993</v>
      </c>
      <c r="AR8" s="1"/>
      <c r="AS8" s="40" t="s">
        <v>95</v>
      </c>
      <c r="AT8" s="41">
        <f>$AT4/ ($AT$5+$AT$4)</f>
        <v>0.54502260390342794</v>
      </c>
      <c r="AU8" s="1"/>
      <c r="AV8" s="33" t="s">
        <v>89</v>
      </c>
      <c r="AW8" s="9">
        <v>612164615.42000103</v>
      </c>
      <c r="AX8"/>
      <c r="AY8"/>
      <c r="AZ8"/>
      <c r="BA8"/>
      <c r="BB8"/>
      <c r="BD8" s="8" t="s">
        <v>15</v>
      </c>
      <c r="BE8" s="44">
        <v>1155500897.5400035</v>
      </c>
      <c r="BF8" s="12">
        <v>589765537.29999924</v>
      </c>
      <c r="BG8" s="8" t="s">
        <v>15</v>
      </c>
      <c r="BH8" s="9">
        <v>1155500897.5400035</v>
      </c>
      <c r="BI8" s="9">
        <v>1088100000</v>
      </c>
      <c r="BJ8" s="4">
        <v>106.19436610054255</v>
      </c>
    </row>
    <row r="9" spans="1:62" ht="13.95" customHeight="1" x14ac:dyDescent="0.3">
      <c r="B9" s="25">
        <f>B4</f>
        <v>1155500897.5400035</v>
      </c>
      <c r="D9" s="23">
        <f>D4</f>
        <v>589765537.29999924</v>
      </c>
      <c r="F9" s="23" t="str">
        <f>IF(F4&gt;=1000000000,TEXT(F4/1000000000,"0.0")&amp;"B",
IF(F4&gt;=1000000,TEXT(F4/1000000,"0.0")&amp;"M",
IF(F4&gt;=1000,TEXT(F4/1000,"0.0")&amp;"K")))</f>
        <v>1.1B</v>
      </c>
      <c r="H9" s="23">
        <f>H4</f>
        <v>18000</v>
      </c>
      <c r="J9"/>
      <c r="L9"/>
      <c r="N9"/>
      <c r="P9"/>
      <c r="R9"/>
      <c r="T9"/>
      <c r="V9" s="27">
        <f>V4</f>
        <v>106.19436610054255</v>
      </c>
      <c r="W9"/>
      <c r="X9" s="23">
        <f>X4</f>
        <v>344322325.69000036</v>
      </c>
      <c r="Y9" s="1"/>
      <c r="Z9" s="26">
        <f>Z4</f>
        <v>-1.9879030749117219E-3</v>
      </c>
      <c r="AA9" s="1"/>
      <c r="AB9" s="8" t="s">
        <v>43</v>
      </c>
      <c r="AC9" s="9">
        <v>100262221.52999999</v>
      </c>
      <c r="AD9" s="9">
        <v>92966000</v>
      </c>
      <c r="AE9" s="17"/>
      <c r="AF9"/>
      <c r="AG9"/>
      <c r="AH9"/>
      <c r="AI9" s="1"/>
      <c r="AJ9" s="8" t="s">
        <v>33</v>
      </c>
      <c r="AK9" s="9">
        <v>145808256.16000023</v>
      </c>
      <c r="AL9" s="1"/>
      <c r="AM9" s="8" t="s">
        <v>58</v>
      </c>
      <c r="AN9" s="9">
        <v>16237390.959999999</v>
      </c>
      <c r="AO9" s="1"/>
      <c r="AP9" s="8" t="s">
        <v>65</v>
      </c>
      <c r="AQ9" s="9">
        <v>18891884.480000012</v>
      </c>
      <c r="AR9" s="1"/>
      <c r="AS9" s="5" t="s">
        <v>14</v>
      </c>
      <c r="AT9" s="3" t="s">
        <v>1</v>
      </c>
      <c r="AU9" s="1"/>
      <c r="AV9" s="33" t="s">
        <v>90</v>
      </c>
      <c r="AW9" s="9">
        <v>156827264.11000013</v>
      </c>
      <c r="AX9"/>
      <c r="AY9"/>
      <c r="AZ9"/>
      <c r="BA9"/>
      <c r="BB9"/>
      <c r="BG9"/>
      <c r="BH9" s="15"/>
    </row>
    <row r="10" spans="1:62" ht="13.95" customHeight="1" x14ac:dyDescent="0.3">
      <c r="D10"/>
      <c r="F10"/>
      <c r="H10"/>
      <c r="J10"/>
      <c r="L10"/>
      <c r="N10"/>
      <c r="P10"/>
      <c r="R10"/>
      <c r="T10"/>
      <c r="V10"/>
      <c r="W10"/>
      <c r="X10"/>
      <c r="Y10" s="1"/>
      <c r="Z10"/>
      <c r="AA10" s="1"/>
      <c r="AB10" s="8" t="s">
        <v>44</v>
      </c>
      <c r="AC10" s="9">
        <v>105107575.40999982</v>
      </c>
      <c r="AD10" s="9">
        <v>87606000</v>
      </c>
      <c r="AE10" s="1"/>
      <c r="AF10"/>
      <c r="AG10"/>
      <c r="AH10"/>
      <c r="AI10" s="1"/>
      <c r="AJ10" s="8" t="s">
        <v>15</v>
      </c>
      <c r="AK10" s="9">
        <v>1155500897.5400035</v>
      </c>
      <c r="AL10" s="1"/>
      <c r="AM10" s="8" t="s">
        <v>59</v>
      </c>
      <c r="AN10" s="9">
        <v>16345142.879999999</v>
      </c>
      <c r="AO10" s="1"/>
      <c r="AP10" s="8" t="s">
        <v>64</v>
      </c>
      <c r="AQ10" s="9">
        <v>22444047.429999977</v>
      </c>
      <c r="AR10" s="1"/>
      <c r="AS10" s="8" t="s">
        <v>93</v>
      </c>
      <c r="AT10" s="9">
        <v>626320700.58000159</v>
      </c>
      <c r="AU10" s="1"/>
      <c r="AV10" s="8" t="s">
        <v>15</v>
      </c>
      <c r="AW10" s="9">
        <v>1155500897.5400035</v>
      </c>
      <c r="AX10"/>
      <c r="AY10"/>
      <c r="AZ10"/>
      <c r="BA10"/>
      <c r="BB10"/>
      <c r="BG10"/>
      <c r="BH10" s="15"/>
    </row>
    <row r="11" spans="1:62" ht="13.95" customHeight="1" x14ac:dyDescent="0.3">
      <c r="D11"/>
      <c r="F11"/>
      <c r="H11"/>
      <c r="J11"/>
      <c r="L11"/>
      <c r="N11"/>
      <c r="P11"/>
      <c r="R11"/>
      <c r="T11"/>
      <c r="V11"/>
      <c r="W11"/>
      <c r="X11"/>
      <c r="Y11" s="1"/>
      <c r="Z11"/>
      <c r="AA11" s="1"/>
      <c r="AB11" s="8" t="s">
        <v>45</v>
      </c>
      <c r="AC11" s="9">
        <v>103040054.58999997</v>
      </c>
      <c r="AD11" s="9">
        <v>93194000</v>
      </c>
      <c r="AE11" s="1"/>
      <c r="AF11"/>
      <c r="AG11"/>
      <c r="AH11"/>
      <c r="AI11" s="1"/>
      <c r="AJ11"/>
      <c r="AK11"/>
      <c r="AL11" s="1"/>
      <c r="AM11" s="8" t="s">
        <v>56</v>
      </c>
      <c r="AN11" s="9">
        <v>16558485.149999995</v>
      </c>
      <c r="AO11" s="1"/>
      <c r="AP11" s="8" t="s">
        <v>77</v>
      </c>
      <c r="AQ11" s="9">
        <v>28713008.580000021</v>
      </c>
      <c r="AR11" s="1"/>
      <c r="AS11" s="8" t="s">
        <v>94</v>
      </c>
      <c r="AT11" s="9">
        <v>529180196.96000057</v>
      </c>
      <c r="AU11" s="1"/>
      <c r="AV11"/>
      <c r="AW11"/>
      <c r="AX11"/>
      <c r="AY11"/>
      <c r="AZ11"/>
      <c r="BA11"/>
      <c r="BB11"/>
      <c r="BG11"/>
      <c r="BH11" s="15"/>
    </row>
    <row r="12" spans="1:62" ht="13.95" customHeight="1" x14ac:dyDescent="0.3">
      <c r="B12" s="24" t="str">
        <f>IF(B9&gt;=1000000000, TEXT(B9/1000000000,"0.0") &amp; "B",
 IF(B9&gt;=1000000, TEXT(B9/1000000,"0.0") &amp; "M",
 IF(B9&gt;=1000, TEXT(B9/1000,"0.0") &amp; "K",
 A1)))</f>
        <v>1.2B</v>
      </c>
      <c r="D12"/>
      <c r="F12"/>
      <c r="H12"/>
      <c r="J12"/>
      <c r="L12"/>
      <c r="N12"/>
      <c r="P12"/>
      <c r="R12"/>
      <c r="T12"/>
      <c r="V12"/>
      <c r="W12"/>
      <c r="X12"/>
      <c r="Y12" s="1"/>
      <c r="Z12"/>
      <c r="AA12" s="1"/>
      <c r="AB12" s="8" t="s">
        <v>46</v>
      </c>
      <c r="AC12" s="9">
        <v>94093133.000000194</v>
      </c>
      <c r="AD12" s="9">
        <v>88353000</v>
      </c>
      <c r="AE12" s="1"/>
      <c r="AF12"/>
      <c r="AG12"/>
      <c r="AH12"/>
      <c r="AI12" s="1"/>
      <c r="AJ12"/>
      <c r="AK12"/>
      <c r="AL12" s="1"/>
      <c r="AM12" s="8" t="s">
        <v>60</v>
      </c>
      <c r="AN12" s="9">
        <v>17313673.239999998</v>
      </c>
      <c r="AO12" s="1"/>
      <c r="AP12" s="8" t="s">
        <v>70</v>
      </c>
      <c r="AQ12" s="9">
        <v>37300849.490000002</v>
      </c>
      <c r="AR12" s="1"/>
      <c r="AS12" s="8" t="s">
        <v>15</v>
      </c>
      <c r="AT12" s="9">
        <v>1155500897.5400035</v>
      </c>
      <c r="AU12" s="1"/>
      <c r="AV12"/>
      <c r="AW12"/>
      <c r="AX12"/>
      <c r="AY12"/>
      <c r="AZ12"/>
      <c r="BA12"/>
      <c r="BB12"/>
      <c r="BG12"/>
      <c r="BH12" s="15"/>
    </row>
    <row r="13" spans="1:62" ht="13.95" customHeight="1" x14ac:dyDescent="0.3">
      <c r="D13"/>
      <c r="F13"/>
      <c r="H13"/>
      <c r="J13"/>
      <c r="L13"/>
      <c r="N13"/>
      <c r="P13"/>
      <c r="R13"/>
      <c r="T13"/>
      <c r="V13"/>
      <c r="W13"/>
      <c r="X13"/>
      <c r="Y13" s="1"/>
      <c r="Z13"/>
      <c r="AA13" s="1"/>
      <c r="AB13" s="8" t="s">
        <v>47</v>
      </c>
      <c r="AC13" s="9">
        <v>93791277.039999828</v>
      </c>
      <c r="AD13" s="9">
        <v>88787000</v>
      </c>
      <c r="AE13" s="1"/>
      <c r="AF13"/>
      <c r="AG13"/>
      <c r="AH13"/>
      <c r="AI13" s="1"/>
      <c r="AJ13"/>
      <c r="AK13"/>
      <c r="AL13" s="1"/>
      <c r="AM13" s="8" t="s">
        <v>61</v>
      </c>
      <c r="AN13" s="9">
        <v>18065436.179999977</v>
      </c>
      <c r="AO13" s="1"/>
      <c r="AP13" s="8" t="s">
        <v>66</v>
      </c>
      <c r="AQ13" s="9">
        <v>53933660.639999978</v>
      </c>
      <c r="AR13" s="1"/>
      <c r="AS13" s="40" t="s">
        <v>96</v>
      </c>
      <c r="AT13" s="41">
        <f>AT10/(AT10+AT11)</f>
        <v>0.54203393689559565</v>
      </c>
      <c r="AU13" s="1"/>
      <c r="AV13"/>
      <c r="AW13"/>
      <c r="AX13"/>
      <c r="AY13"/>
      <c r="AZ13"/>
      <c r="BA13"/>
      <c r="BB13"/>
      <c r="BG13"/>
      <c r="BH13" s="15"/>
    </row>
    <row r="14" spans="1:62" ht="13.95" customHeight="1" x14ac:dyDescent="0.3">
      <c r="D14"/>
      <c r="F14"/>
      <c r="H14" s="15">
        <f>BE4</f>
        <v>115256806.01999992</v>
      </c>
      <c r="J14"/>
      <c r="L14"/>
      <c r="N14"/>
      <c r="P14"/>
      <c r="R14"/>
      <c r="T14"/>
      <c r="V14"/>
      <c r="W14"/>
      <c r="X14"/>
      <c r="Y14" s="1"/>
      <c r="Z14"/>
      <c r="AA14" s="1"/>
      <c r="AB14" s="8" t="s">
        <v>48</v>
      </c>
      <c r="AC14" s="9">
        <v>94250928.039999828</v>
      </c>
      <c r="AD14" s="9">
        <v>91144000</v>
      </c>
      <c r="AE14" s="1"/>
      <c r="AF14"/>
      <c r="AG14"/>
      <c r="AH14"/>
      <c r="AI14" s="1"/>
      <c r="AJ14"/>
      <c r="AK14"/>
      <c r="AL14" s="1"/>
      <c r="AM14" s="8" t="s">
        <v>15</v>
      </c>
      <c r="AN14" s="9">
        <v>164279951.26000011</v>
      </c>
      <c r="AO14" s="1"/>
      <c r="AP14" s="8" t="s">
        <v>73</v>
      </c>
      <c r="AQ14" s="9">
        <v>64538545.329999976</v>
      </c>
      <c r="AR14" s="1"/>
      <c r="AS14" s="40" t="s">
        <v>97</v>
      </c>
      <c r="AT14" s="41">
        <f>AT11/(AT11+AT10)</f>
        <v>0.45796606310440446</v>
      </c>
      <c r="AU14" s="1"/>
      <c r="AV14"/>
      <c r="AW14"/>
      <c r="AX14"/>
      <c r="AY14"/>
      <c r="AZ14"/>
      <c r="BA14"/>
      <c r="BB14"/>
      <c r="BD14" s="9"/>
      <c r="BG14"/>
      <c r="BH14" s="15"/>
    </row>
    <row r="15" spans="1:62" ht="13.95" customHeight="1" x14ac:dyDescent="0.3">
      <c r="D15"/>
      <c r="F15"/>
      <c r="H15" s="15">
        <f>BE7</f>
        <v>344322325.69000036</v>
      </c>
      <c r="J15"/>
      <c r="L15"/>
      <c r="N15"/>
      <c r="P15"/>
      <c r="R15"/>
      <c r="T15"/>
      <c r="V15"/>
      <c r="W15"/>
      <c r="X15"/>
      <c r="Y15" s="1"/>
      <c r="Z15" s="15"/>
      <c r="AA15" s="1"/>
      <c r="AB15" s="8" t="s">
        <v>49</v>
      </c>
      <c r="AC15" s="9">
        <v>93441545.37000002</v>
      </c>
      <c r="AD15" s="9">
        <v>91153000</v>
      </c>
      <c r="AE15" s="1"/>
      <c r="AF15"/>
      <c r="AG15"/>
      <c r="AH15"/>
      <c r="AI15" s="1"/>
      <c r="AJ15" s="28" t="str">
        <f t="shared" ref="AJ15:AK21" si="0">AJ3</f>
        <v>Row Labels</v>
      </c>
      <c r="AK15" s="28" t="str">
        <f t="shared" si="0"/>
        <v>All Sales</v>
      </c>
      <c r="AL15" s="1"/>
      <c r="AM15"/>
      <c r="AN15"/>
      <c r="AO15" s="1"/>
      <c r="AP15" s="8" t="s">
        <v>71</v>
      </c>
      <c r="AQ15" s="9">
        <v>75349403.919999942</v>
      </c>
      <c r="AR15" s="1"/>
      <c r="AS15" s="42"/>
      <c r="AT15" s="42"/>
      <c r="AU15" s="1"/>
      <c r="AV15"/>
      <c r="AW15"/>
      <c r="AX15"/>
      <c r="AY15"/>
      <c r="BC15" s="3"/>
      <c r="BG15"/>
      <c r="BH15" s="15"/>
    </row>
    <row r="16" spans="1:62" ht="13.95" customHeight="1" x14ac:dyDescent="0.3">
      <c r="D16"/>
      <c r="F16"/>
      <c r="H16"/>
      <c r="J16"/>
      <c r="L16"/>
      <c r="N16"/>
      <c r="P16"/>
      <c r="R16"/>
      <c r="T16"/>
      <c r="V16"/>
      <c r="W16"/>
      <c r="X16"/>
      <c r="Y16" s="1"/>
      <c r="Z16"/>
      <c r="AA16" s="1"/>
      <c r="AB16" s="8" t="s">
        <v>15</v>
      </c>
      <c r="AC16" s="9">
        <v>1155500897.5400035</v>
      </c>
      <c r="AD16" s="9">
        <v>1088100000</v>
      </c>
      <c r="AE16" s="1"/>
      <c r="AF16"/>
      <c r="AG16"/>
      <c r="AH16"/>
      <c r="AI16" s="1"/>
      <c r="AJ16" s="28" t="str">
        <f t="shared" si="0"/>
        <v>Egypt</v>
      </c>
      <c r="AK16" s="29">
        <f t="shared" si="0"/>
        <v>161495825.72000015</v>
      </c>
      <c r="AL16" s="1"/>
      <c r="AM16"/>
      <c r="AN16"/>
      <c r="AO16" s="1"/>
      <c r="AP16" s="8" t="s">
        <v>67</v>
      </c>
      <c r="AQ16" s="9">
        <v>79964242.770000011</v>
      </c>
      <c r="AR16" s="1"/>
      <c r="AS16" t="s">
        <v>100</v>
      </c>
      <c r="AT16"/>
      <c r="AU16" s="1"/>
      <c r="AV16"/>
      <c r="AW16"/>
      <c r="AX16"/>
      <c r="AY16"/>
      <c r="BC16" s="3"/>
      <c r="BG16"/>
      <c r="BH16" s="15"/>
    </row>
    <row r="17" spans="4:60" ht="13.95" customHeight="1" x14ac:dyDescent="0.3">
      <c r="D17" s="21" t="s">
        <v>27</v>
      </c>
      <c r="F17"/>
      <c r="H17" s="15">
        <f>H15-H14</f>
        <v>229065519.67000043</v>
      </c>
      <c r="J17"/>
      <c r="L17"/>
      <c r="N17"/>
      <c r="P17"/>
      <c r="R17"/>
      <c r="T17"/>
      <c r="V17"/>
      <c r="W17"/>
      <c r="X17"/>
      <c r="Y17" s="1"/>
      <c r="Z17"/>
      <c r="AA17" s="1"/>
      <c r="AB17"/>
      <c r="AC17"/>
      <c r="AD17"/>
      <c r="AE17" s="1"/>
      <c r="AF17"/>
      <c r="AG17"/>
      <c r="AH17"/>
      <c r="AI17" s="1"/>
      <c r="AJ17" s="28" t="str">
        <f t="shared" si="0"/>
        <v>France</v>
      </c>
      <c r="AK17" s="29">
        <f t="shared" si="0"/>
        <v>378023051.43000013</v>
      </c>
      <c r="AL17" s="1"/>
      <c r="AM17"/>
      <c r="AN17"/>
      <c r="AO17" s="1"/>
      <c r="AP17" s="8" t="s">
        <v>74</v>
      </c>
      <c r="AQ17" s="9">
        <v>108453561.12999979</v>
      </c>
      <c r="AR17" s="1"/>
      <c r="AS17" t="s">
        <v>99</v>
      </c>
      <c r="AT17"/>
      <c r="AU17" s="1"/>
      <c r="AV17"/>
      <c r="AW17"/>
      <c r="AX17"/>
      <c r="AY17"/>
      <c r="BC17" s="3"/>
      <c r="BG17"/>
      <c r="BH17" s="15"/>
    </row>
    <row r="18" spans="4:60" ht="13.95" customHeight="1" x14ac:dyDescent="0.3">
      <c r="D18"/>
      <c r="F18"/>
      <c r="H18" t="s">
        <v>29</v>
      </c>
      <c r="J18"/>
      <c r="L18"/>
      <c r="N18"/>
      <c r="P18"/>
      <c r="R18"/>
      <c r="T18"/>
      <c r="V18"/>
      <c r="W18"/>
      <c r="X18"/>
      <c r="Y18" s="1"/>
      <c r="Z18"/>
      <c r="AA18" s="1"/>
      <c r="AB18"/>
      <c r="AC18"/>
      <c r="AD18"/>
      <c r="AE18" s="1"/>
      <c r="AF18"/>
      <c r="AG18"/>
      <c r="AH18"/>
      <c r="AI18" s="1"/>
      <c r="AJ18" s="28" t="str">
        <f t="shared" si="0"/>
        <v>Japan</v>
      </c>
      <c r="AK18" s="29">
        <f t="shared" si="0"/>
        <v>74813374.01000008</v>
      </c>
      <c r="AL18" s="1"/>
      <c r="AM18" s="37" t="s">
        <v>80</v>
      </c>
      <c r="AN18" s="36"/>
      <c r="AO18" s="1"/>
      <c r="AP18" s="8" t="s">
        <v>63</v>
      </c>
      <c r="AQ18" s="9">
        <v>162636071.88999996</v>
      </c>
      <c r="AR18" s="1"/>
      <c r="AS18"/>
      <c r="AT18"/>
      <c r="AU18" s="1"/>
      <c r="AV18"/>
      <c r="AW18"/>
      <c r="AX18"/>
      <c r="AY18"/>
      <c r="BC18" s="3"/>
      <c r="BG18"/>
      <c r="BH18" s="15"/>
    </row>
    <row r="19" spans="4:60" ht="13.95" customHeight="1" x14ac:dyDescent="0.3">
      <c r="D19" s="22">
        <f>D4 / B4 * 100</f>
        <v>51.039816460166918</v>
      </c>
      <c r="F19"/>
      <c r="H19" s="19">
        <f>H17 /H14 * 100</f>
        <v>198.74359491642676</v>
      </c>
      <c r="J19"/>
      <c r="L19"/>
      <c r="N19"/>
      <c r="P19"/>
      <c r="R19"/>
      <c r="T19"/>
      <c r="V19"/>
      <c r="W19"/>
      <c r="X19"/>
      <c r="Y19" s="1"/>
      <c r="Z19"/>
      <c r="AA19" s="1"/>
      <c r="AB19"/>
      <c r="AC19"/>
      <c r="AD19"/>
      <c r="AE19" s="1"/>
      <c r="AF19"/>
      <c r="AG19"/>
      <c r="AH19"/>
      <c r="AI19" s="1"/>
      <c r="AJ19" s="28" t="str">
        <f t="shared" si="0"/>
        <v>Saudi Arabia</v>
      </c>
      <c r="AK19" s="29">
        <f t="shared" si="0"/>
        <v>234802961.16999999</v>
      </c>
      <c r="AL19" s="1"/>
      <c r="AM19" s="34" t="str">
        <f>AM4</f>
        <v>Home Espresso Machine</v>
      </c>
      <c r="AN19" s="35">
        <f>AN4</f>
        <v>15598461.269999996</v>
      </c>
      <c r="AO19" s="1"/>
      <c r="AP19" s="8" t="s">
        <v>62</v>
      </c>
      <c r="AQ19" s="9">
        <v>172918122.22</v>
      </c>
      <c r="AR19" s="1"/>
      <c r="AS19"/>
      <c r="AT19"/>
      <c r="AU19" s="1"/>
      <c r="AV19"/>
      <c r="AW19"/>
      <c r="AX19"/>
      <c r="AY19"/>
      <c r="BC19" s="3"/>
      <c r="BG19"/>
      <c r="BH19" s="15"/>
    </row>
    <row r="20" spans="4:60" ht="13.95" customHeight="1" x14ac:dyDescent="0.3">
      <c r="D20" s="20" t="str">
        <f>D19 &amp; "%"</f>
        <v>51.0398164601669%</v>
      </c>
      <c r="F20"/>
      <c r="H20"/>
      <c r="J20"/>
      <c r="L20"/>
      <c r="N20"/>
      <c r="P20"/>
      <c r="R20"/>
      <c r="T20"/>
      <c r="V20"/>
      <c r="W20"/>
      <c r="X20"/>
      <c r="Y20" s="1"/>
      <c r="Z20"/>
      <c r="AA20" s="1"/>
      <c r="AB20"/>
      <c r="AC20"/>
      <c r="AD20"/>
      <c r="AE20" s="1"/>
      <c r="AF20"/>
      <c r="AG20"/>
      <c r="AH20"/>
      <c r="AI20" s="1"/>
      <c r="AJ20" s="28" t="str">
        <f t="shared" si="0"/>
        <v>UK</v>
      </c>
      <c r="AK20" s="29">
        <f t="shared" si="0"/>
        <v>160557429.05000013</v>
      </c>
      <c r="AL20" s="1"/>
      <c r="AM20" s="34" t="str">
        <f t="shared" ref="AM20:AN28" si="1">AM5</f>
        <v>Compact Air Fryer</v>
      </c>
      <c r="AN20" s="35">
        <f t="shared" si="1"/>
        <v>15867847.380000008</v>
      </c>
      <c r="AO20" s="1"/>
      <c r="AP20" s="8" t="s">
        <v>69</v>
      </c>
      <c r="AQ20" s="9">
        <v>289082763.58999997</v>
      </c>
      <c r="AR20" s="1"/>
      <c r="AS20"/>
      <c r="AT20"/>
      <c r="AU20" s="1"/>
      <c r="AV20"/>
      <c r="AW20"/>
      <c r="AX20"/>
      <c r="AY20"/>
      <c r="BC20" s="3"/>
      <c r="BG20"/>
      <c r="BH20" s="15"/>
    </row>
    <row r="21" spans="4:60" ht="13.95" customHeight="1" x14ac:dyDescent="0.3">
      <c r="V21"/>
      <c r="W21"/>
      <c r="X21"/>
      <c r="AF21"/>
      <c r="AG21"/>
      <c r="AH21"/>
      <c r="AJ21" s="28" t="str">
        <f t="shared" si="0"/>
        <v>US</v>
      </c>
      <c r="AK21" s="29">
        <f t="shared" si="0"/>
        <v>145808256.16000023</v>
      </c>
      <c r="AM21" s="34" t="str">
        <f t="shared" si="1"/>
        <v>Ergonomic Office Chair</v>
      </c>
      <c r="AN21" s="35">
        <f t="shared" si="1"/>
        <v>16055892.160000011</v>
      </c>
      <c r="AP21" s="8" t="s">
        <v>15</v>
      </c>
      <c r="AQ21" s="9">
        <v>1155500897.5400035</v>
      </c>
      <c r="AS21"/>
      <c r="AT21"/>
      <c r="BC21" s="3"/>
    </row>
    <row r="22" spans="4:60" ht="13.95" customHeight="1" x14ac:dyDescent="0.3">
      <c r="V22"/>
      <c r="W22"/>
      <c r="X22"/>
      <c r="AF22"/>
      <c r="AG22"/>
      <c r="AH22"/>
      <c r="AM22" s="34" t="str">
        <f t="shared" si="1"/>
        <v>Organic Shampoo Bar</v>
      </c>
      <c r="AN22" s="35">
        <f t="shared" si="1"/>
        <v>16096316.440000011</v>
      </c>
      <c r="AS22"/>
      <c r="AT22"/>
      <c r="BC22" s="3"/>
    </row>
    <row r="23" spans="4:60" ht="13.95" customHeight="1" x14ac:dyDescent="0.3">
      <c r="V23"/>
      <c r="W23"/>
      <c r="X23"/>
      <c r="AF23"/>
      <c r="AG23"/>
      <c r="AH23"/>
      <c r="AM23" s="34" t="str">
        <f t="shared" si="1"/>
        <v>Baby Carrier</v>
      </c>
      <c r="AN23" s="35">
        <f t="shared" si="1"/>
        <v>16141305.599999996</v>
      </c>
      <c r="AP23" s="39" t="s">
        <v>84</v>
      </c>
      <c r="AQ23" s="39" t="str">
        <f>AP26</f>
        <v>Arts &amp; Crafts</v>
      </c>
      <c r="AS23"/>
      <c r="AT23"/>
      <c r="BC23" s="3"/>
    </row>
    <row r="24" spans="4:60" ht="13.95" customHeight="1" x14ac:dyDescent="0.3">
      <c r="V24"/>
      <c r="W24"/>
      <c r="X24"/>
      <c r="AF24"/>
      <c r="AG24"/>
      <c r="AH24"/>
      <c r="AM24" s="34" t="str">
        <f t="shared" si="1"/>
        <v>Smart Home Hub</v>
      </c>
      <c r="AN24" s="35">
        <f t="shared" si="1"/>
        <v>16237390.959999999</v>
      </c>
      <c r="AP24" s="39" t="s">
        <v>85</v>
      </c>
      <c r="AQ24" s="39" t="str">
        <f>AP42</f>
        <v>Home &amp; Kitchen</v>
      </c>
      <c r="AS24"/>
      <c r="AT24"/>
      <c r="BC24" s="3"/>
    </row>
    <row r="25" spans="4:60" ht="13.95" customHeight="1" x14ac:dyDescent="0.3">
      <c r="AF25"/>
      <c r="AG25"/>
      <c r="AH25"/>
      <c r="AM25" s="34" t="str">
        <f t="shared" si="1"/>
        <v>Smart Scale</v>
      </c>
      <c r="AN25" s="35">
        <f t="shared" si="1"/>
        <v>16345142.879999999</v>
      </c>
      <c r="AO25" s="38"/>
      <c r="AP25" s="3" t="s">
        <v>82</v>
      </c>
      <c r="AQ25" s="3" t="s">
        <v>83</v>
      </c>
      <c r="AS25"/>
      <c r="AT25"/>
    </row>
    <row r="26" spans="4:60" ht="13.95" customHeight="1" x14ac:dyDescent="0.3">
      <c r="AF26"/>
      <c r="AG26"/>
      <c r="AH26"/>
      <c r="AM26" s="34" t="str">
        <f t="shared" si="1"/>
        <v>Noise Isolating Earplugs</v>
      </c>
      <c r="AN26" s="35">
        <f t="shared" si="1"/>
        <v>16558485.149999995</v>
      </c>
      <c r="AO26" s="38"/>
      <c r="AP26" s="3" t="str">
        <f>AP4</f>
        <v>Arts &amp; Crafts</v>
      </c>
      <c r="AQ26" s="9">
        <f>VLOOKUP($AP26,$AP$3:$AQ$20,2,0)</f>
        <v>1473762.3999999997</v>
      </c>
      <c r="AS26"/>
      <c r="AT26"/>
    </row>
    <row r="27" spans="4:60" ht="13.95" customHeight="1" x14ac:dyDescent="0.3">
      <c r="AF27"/>
      <c r="AG27"/>
      <c r="AH27"/>
      <c r="AM27" s="34" t="str">
        <f t="shared" si="1"/>
        <v>UV Phone Sanitizer</v>
      </c>
      <c r="AN27" s="35">
        <f t="shared" si="1"/>
        <v>17313673.239999998</v>
      </c>
      <c r="AO27" s="38"/>
      <c r="AP27" s="3" t="str">
        <f t="shared" ref="AP27:AP42" si="2">AP5</f>
        <v>Automotive</v>
      </c>
      <c r="AQ27" s="9">
        <f t="shared" ref="AQ27:AQ42" si="3">VLOOKUP($AP27,$AP$3:$AQ$20,2,0)</f>
        <v>7474334.8000000054</v>
      </c>
      <c r="AS27"/>
      <c r="AT27"/>
    </row>
    <row r="28" spans="4:60" ht="13.95" customHeight="1" x14ac:dyDescent="0.3">
      <c r="AF28"/>
      <c r="AG28"/>
      <c r="AH28"/>
      <c r="AM28" s="34" t="str">
        <f t="shared" si="1"/>
        <v>UV Sanitizer Box</v>
      </c>
      <c r="AN28" s="35">
        <f t="shared" si="1"/>
        <v>18065436.179999977</v>
      </c>
      <c r="AO28" s="38"/>
      <c r="AP28" s="3" t="str">
        <f t="shared" si="2"/>
        <v>Beauty</v>
      </c>
      <c r="AQ28" s="9">
        <f t="shared" si="3"/>
        <v>7991476.8199999975</v>
      </c>
      <c r="AS28"/>
      <c r="AT28"/>
    </row>
    <row r="29" spans="4:60" ht="13.95" customHeight="1" x14ac:dyDescent="0.3">
      <c r="AF29"/>
      <c r="AG29"/>
      <c r="AH29"/>
      <c r="AM29"/>
      <c r="AN29"/>
      <c r="AO29" s="38"/>
      <c r="AP29" s="3" t="str">
        <f t="shared" si="2"/>
        <v>Clothing</v>
      </c>
      <c r="AQ29" s="9">
        <f t="shared" si="3"/>
        <v>10724027.579999998</v>
      </c>
      <c r="AS29"/>
      <c r="AT29"/>
    </row>
    <row r="30" spans="4:60" ht="13.95" customHeight="1" x14ac:dyDescent="0.3">
      <c r="AF30"/>
      <c r="AG30"/>
      <c r="AH30"/>
      <c r="AM30"/>
      <c r="AN30"/>
      <c r="AO30" s="38"/>
      <c r="AP30" s="3" t="str">
        <f t="shared" si="2"/>
        <v>Fashion</v>
      </c>
      <c r="AQ30" s="9">
        <f t="shared" si="3"/>
        <v>13611134.469999993</v>
      </c>
      <c r="AS30"/>
      <c r="AT30"/>
    </row>
    <row r="31" spans="4:60" ht="13.95" customHeight="1" x14ac:dyDescent="0.3">
      <c r="AF31"/>
      <c r="AG31"/>
      <c r="AH31"/>
      <c r="AM31"/>
      <c r="AN31"/>
      <c r="AO31" s="38"/>
      <c r="AP31" s="3" t="str">
        <f t="shared" si="2"/>
        <v>Office Furniture</v>
      </c>
      <c r="AQ31" s="9">
        <f t="shared" si="3"/>
        <v>18891884.480000012</v>
      </c>
      <c r="AS31"/>
      <c r="AT31"/>
    </row>
    <row r="32" spans="4:60" ht="13.95" customHeight="1" x14ac:dyDescent="0.3">
      <c r="AF32"/>
      <c r="AG32"/>
      <c r="AH32"/>
      <c r="AM32"/>
      <c r="AN32"/>
      <c r="AO32" s="38"/>
      <c r="AP32" s="3" t="str">
        <f t="shared" si="2"/>
        <v>Office Supplies</v>
      </c>
      <c r="AQ32" s="9">
        <f t="shared" si="3"/>
        <v>22444047.429999977</v>
      </c>
      <c r="AS32"/>
      <c r="AT32"/>
    </row>
    <row r="33" spans="32:46" ht="13.95" customHeight="1" x14ac:dyDescent="0.3">
      <c r="AF33"/>
      <c r="AG33"/>
      <c r="AH33"/>
      <c r="AM33"/>
      <c r="AN33"/>
      <c r="AO33" s="38"/>
      <c r="AP33" s="3" t="str">
        <f t="shared" si="2"/>
        <v>Luggage &amp; Travel</v>
      </c>
      <c r="AQ33" s="9">
        <f t="shared" si="3"/>
        <v>28713008.580000021</v>
      </c>
      <c r="AS33"/>
      <c r="AT33"/>
    </row>
    <row r="34" spans="32:46" ht="13.95" customHeight="1" x14ac:dyDescent="0.3">
      <c r="AF34"/>
      <c r="AG34"/>
      <c r="AH34"/>
      <c r="AM34"/>
      <c r="AN34"/>
      <c r="AO34" s="38"/>
      <c r="AP34" s="3" t="str">
        <f t="shared" si="2"/>
        <v>Baby Products</v>
      </c>
      <c r="AQ34" s="9">
        <f t="shared" si="3"/>
        <v>37300849.490000002</v>
      </c>
      <c r="AS34"/>
      <c r="AT34"/>
    </row>
    <row r="35" spans="32:46" ht="13.95" customHeight="1" x14ac:dyDescent="0.3">
      <c r="AF35"/>
      <c r="AG35"/>
      <c r="AH35"/>
      <c r="AM35"/>
      <c r="AN35"/>
      <c r="AO35" s="38"/>
      <c r="AP35" s="3" t="str">
        <f t="shared" si="2"/>
        <v>Home Appliances</v>
      </c>
      <c r="AQ35" s="9">
        <f t="shared" si="3"/>
        <v>53933660.639999978</v>
      </c>
      <c r="AS35"/>
      <c r="AT35"/>
    </row>
    <row r="36" spans="32:46" ht="13.95" customHeight="1" x14ac:dyDescent="0.3">
      <c r="AF36"/>
      <c r="AG36"/>
      <c r="AH36"/>
      <c r="AM36"/>
      <c r="AN36"/>
      <c r="AO36" s="38"/>
      <c r="AP36" s="3" t="str">
        <f t="shared" si="2"/>
        <v>Pet Supplies</v>
      </c>
      <c r="AQ36" s="9">
        <f t="shared" si="3"/>
        <v>64538545.329999976</v>
      </c>
      <c r="AS36"/>
      <c r="AT36"/>
    </row>
    <row r="37" spans="32:46" ht="13.95" customHeight="1" x14ac:dyDescent="0.3">
      <c r="AF37"/>
      <c r="AG37"/>
      <c r="AH37"/>
      <c r="AM37"/>
      <c r="AN37"/>
      <c r="AO37" s="38"/>
      <c r="AP37" s="3" t="str">
        <f t="shared" si="2"/>
        <v>Health &amp; Wellness</v>
      </c>
      <c r="AQ37" s="9">
        <f t="shared" si="3"/>
        <v>75349403.919999942</v>
      </c>
      <c r="AS37"/>
      <c r="AT37"/>
    </row>
    <row r="38" spans="32:46" ht="13.95" customHeight="1" x14ac:dyDescent="0.3">
      <c r="AF38"/>
      <c r="AG38"/>
      <c r="AH38"/>
      <c r="AM38"/>
      <c r="AN38"/>
      <c r="AO38" s="38"/>
      <c r="AP38" s="3" t="str">
        <f t="shared" si="2"/>
        <v>Personal Care</v>
      </c>
      <c r="AQ38" s="9">
        <f t="shared" si="3"/>
        <v>79964242.770000011</v>
      </c>
      <c r="AS38"/>
      <c r="AT38"/>
    </row>
    <row r="39" spans="32:46" ht="13.95" customHeight="1" x14ac:dyDescent="0.3">
      <c r="AF39"/>
      <c r="AG39"/>
      <c r="AH39"/>
      <c r="AM39"/>
      <c r="AN39"/>
      <c r="AO39" s="38"/>
      <c r="AP39" s="3" t="str">
        <f>AP17</f>
        <v>Home Improvement</v>
      </c>
      <c r="AQ39" s="9">
        <f t="shared" si="3"/>
        <v>108453561.12999979</v>
      </c>
      <c r="AS39"/>
      <c r="AT39"/>
    </row>
    <row r="40" spans="32:46" ht="13.95" customHeight="1" x14ac:dyDescent="0.3">
      <c r="AF40"/>
      <c r="AG40"/>
      <c r="AH40"/>
      <c r="AM40"/>
      <c r="AN40"/>
      <c r="AO40" s="38"/>
      <c r="AP40" s="3" t="str">
        <f t="shared" si="2"/>
        <v>Sports &amp; Outdoors</v>
      </c>
      <c r="AQ40" s="9">
        <f t="shared" si="3"/>
        <v>162636071.88999996</v>
      </c>
      <c r="AS40"/>
      <c r="AT40"/>
    </row>
    <row r="41" spans="32:46" ht="13.95" customHeight="1" x14ac:dyDescent="0.3">
      <c r="AF41"/>
      <c r="AG41"/>
      <c r="AH41"/>
      <c r="AM41"/>
      <c r="AN41"/>
      <c r="AO41" s="38"/>
      <c r="AP41" s="3" t="str">
        <f t="shared" si="2"/>
        <v>Electronics</v>
      </c>
      <c r="AQ41" s="9">
        <f t="shared" si="3"/>
        <v>172918122.22</v>
      </c>
      <c r="AS41"/>
      <c r="AT41"/>
    </row>
    <row r="42" spans="32:46" ht="13.95" customHeight="1" x14ac:dyDescent="0.3">
      <c r="AF42"/>
      <c r="AG42"/>
      <c r="AH42"/>
      <c r="AM42"/>
      <c r="AN42"/>
      <c r="AO42" s="38"/>
      <c r="AP42" s="3" t="str">
        <f t="shared" si="2"/>
        <v>Home &amp; Kitchen</v>
      </c>
      <c r="AQ42" s="9">
        <f t="shared" si="3"/>
        <v>289082763.58999997</v>
      </c>
      <c r="AS42"/>
      <c r="AT42"/>
    </row>
    <row r="43" spans="32:46" ht="13.95" customHeight="1" x14ac:dyDescent="0.3">
      <c r="AF43"/>
      <c r="AG43"/>
      <c r="AH43"/>
      <c r="AM43"/>
      <c r="AN43"/>
      <c r="AS43"/>
      <c r="AT43"/>
    </row>
    <row r="44" spans="32:46" ht="13.95" customHeight="1" x14ac:dyDescent="0.3">
      <c r="AF44"/>
      <c r="AG44"/>
      <c r="AH44"/>
      <c r="AM44"/>
      <c r="AN44"/>
      <c r="AS44"/>
      <c r="AT44"/>
    </row>
    <row r="45" spans="32:46" ht="13.95" customHeight="1" x14ac:dyDescent="0.3">
      <c r="AF45"/>
      <c r="AG45"/>
      <c r="AH45"/>
      <c r="AM45"/>
      <c r="AN45"/>
      <c r="AS45"/>
      <c r="AT45"/>
    </row>
    <row r="46" spans="32:46" ht="13.95" customHeight="1" x14ac:dyDescent="0.3">
      <c r="AF46"/>
      <c r="AG46"/>
      <c r="AH46"/>
      <c r="AM46"/>
      <c r="AN46"/>
      <c r="AS46"/>
      <c r="AT46"/>
    </row>
    <row r="47" spans="32:46" ht="13.95" customHeight="1" x14ac:dyDescent="0.3">
      <c r="AF47"/>
      <c r="AG47"/>
      <c r="AH47"/>
      <c r="AM47"/>
      <c r="AN47"/>
      <c r="AS47"/>
      <c r="AT47"/>
    </row>
    <row r="48" spans="32:46" ht="13.95" customHeight="1" x14ac:dyDescent="0.3">
      <c r="AF48"/>
      <c r="AG48"/>
      <c r="AH48"/>
      <c r="AM48"/>
      <c r="AN48"/>
      <c r="AS48"/>
      <c r="AT48"/>
    </row>
    <row r="49" spans="32:46" ht="13.95" customHeight="1" x14ac:dyDescent="0.3">
      <c r="AF49"/>
      <c r="AG49"/>
      <c r="AH49"/>
      <c r="AM49"/>
      <c r="AN49"/>
      <c r="AS49"/>
      <c r="AT49"/>
    </row>
    <row r="50" spans="32:46" ht="13.95" customHeight="1" x14ac:dyDescent="0.3">
      <c r="AF50"/>
      <c r="AG50"/>
      <c r="AH50"/>
      <c r="AM50"/>
      <c r="AN50"/>
      <c r="AS50"/>
      <c r="AT50"/>
    </row>
    <row r="51" spans="32:46" ht="13.95" customHeight="1" x14ac:dyDescent="0.3">
      <c r="AF51"/>
      <c r="AG51"/>
      <c r="AH51"/>
      <c r="AM51"/>
      <c r="AN51"/>
      <c r="AS51"/>
      <c r="AT51"/>
    </row>
    <row r="52" spans="32:46" ht="13.95" customHeight="1" x14ac:dyDescent="0.3">
      <c r="AF52"/>
      <c r="AG52"/>
      <c r="AH52"/>
      <c r="AM52"/>
      <c r="AN52"/>
      <c r="AS52"/>
      <c r="AT52"/>
    </row>
    <row r="53" spans="32:46" ht="13.95" customHeight="1" x14ac:dyDescent="0.3">
      <c r="AF53"/>
      <c r="AG53"/>
      <c r="AH53"/>
      <c r="AM53"/>
      <c r="AN53"/>
      <c r="AS53"/>
      <c r="AT53"/>
    </row>
    <row r="54" spans="32:46" ht="13.95" customHeight="1" x14ac:dyDescent="0.3">
      <c r="AF54"/>
      <c r="AG54"/>
      <c r="AH54"/>
      <c r="AM54"/>
      <c r="AN54"/>
      <c r="AS54"/>
      <c r="AT54"/>
    </row>
    <row r="55" spans="32:46" ht="13.95" customHeight="1" x14ac:dyDescent="0.3">
      <c r="AF55"/>
      <c r="AG55"/>
      <c r="AH55"/>
      <c r="AM55"/>
      <c r="AN55"/>
      <c r="AS55"/>
      <c r="AT55"/>
    </row>
    <row r="56" spans="32:46" ht="13.95" customHeight="1" x14ac:dyDescent="0.3">
      <c r="AF56"/>
      <c r="AG56"/>
      <c r="AH56"/>
      <c r="AM56"/>
      <c r="AN56"/>
      <c r="AS56"/>
      <c r="AT56"/>
    </row>
    <row r="57" spans="32:46" ht="13.95" customHeight="1" x14ac:dyDescent="0.3">
      <c r="AF57"/>
      <c r="AG57"/>
      <c r="AM57"/>
      <c r="AN57"/>
      <c r="AS57"/>
      <c r="AT57"/>
    </row>
    <row r="58" spans="32:46" ht="13.95" customHeight="1" x14ac:dyDescent="0.3">
      <c r="AF58"/>
      <c r="AG58"/>
      <c r="AM58"/>
      <c r="AN58"/>
      <c r="AS58"/>
      <c r="AT58"/>
    </row>
    <row r="59" spans="32:46" ht="13.95" customHeight="1" x14ac:dyDescent="0.3">
      <c r="AF59"/>
      <c r="AG59"/>
      <c r="AM59"/>
      <c r="AN59"/>
      <c r="AS59"/>
      <c r="AT59"/>
    </row>
    <row r="60" spans="32:46" ht="13.95" customHeight="1" x14ac:dyDescent="0.3">
      <c r="AF60"/>
      <c r="AG60"/>
      <c r="AM60"/>
      <c r="AN60"/>
      <c r="AS60"/>
      <c r="AT60"/>
    </row>
    <row r="61" spans="32:46" ht="13.95" customHeight="1" x14ac:dyDescent="0.3">
      <c r="AF61"/>
      <c r="AG61"/>
      <c r="AM61"/>
      <c r="AN61"/>
      <c r="AS61"/>
      <c r="AT61"/>
    </row>
    <row r="62" spans="32:46" ht="13.95" customHeight="1" x14ac:dyDescent="0.3">
      <c r="AF62"/>
      <c r="AG62"/>
      <c r="AM62"/>
      <c r="AN62"/>
      <c r="AS62"/>
      <c r="AT62"/>
    </row>
    <row r="63" spans="32:46" ht="13.95" customHeight="1" x14ac:dyDescent="0.3">
      <c r="AF63"/>
      <c r="AG63"/>
      <c r="AM63"/>
      <c r="AN63"/>
      <c r="AS63"/>
      <c r="AT63"/>
    </row>
    <row r="64" spans="32:46" ht="13.95" customHeight="1" x14ac:dyDescent="0.3">
      <c r="AF64"/>
      <c r="AG64"/>
      <c r="AM64"/>
      <c r="AN64"/>
      <c r="AS64"/>
      <c r="AT64"/>
    </row>
    <row r="65" spans="39:46" ht="13.95" customHeight="1" x14ac:dyDescent="0.3">
      <c r="AM65"/>
      <c r="AN65"/>
      <c r="AS65"/>
      <c r="AT65"/>
    </row>
    <row r="66" spans="39:46" ht="13.95" customHeight="1" x14ac:dyDescent="0.3">
      <c r="AM66"/>
      <c r="AN66"/>
      <c r="AS66"/>
      <c r="AT66"/>
    </row>
    <row r="67" spans="39:46" ht="13.95" customHeight="1" x14ac:dyDescent="0.3">
      <c r="AM67"/>
      <c r="AN67"/>
      <c r="AS67"/>
      <c r="AT67"/>
    </row>
    <row r="68" spans="39:46" ht="13.95" customHeight="1" x14ac:dyDescent="0.3">
      <c r="AM68"/>
      <c r="AN68"/>
      <c r="AS68"/>
      <c r="AT68"/>
    </row>
    <row r="69" spans="39:46" ht="13.95" customHeight="1" x14ac:dyDescent="0.3">
      <c r="AM69"/>
      <c r="AN69"/>
      <c r="AS69"/>
      <c r="AT69"/>
    </row>
    <row r="70" spans="39:46" ht="13.95" customHeight="1" x14ac:dyDescent="0.3">
      <c r="AM70"/>
      <c r="AN70"/>
      <c r="AS70"/>
      <c r="AT70"/>
    </row>
    <row r="71" spans="39:46" ht="13.95" customHeight="1" x14ac:dyDescent="0.3">
      <c r="AM71"/>
      <c r="AN71"/>
      <c r="AS71"/>
      <c r="AT71"/>
    </row>
    <row r="72" spans="39:46" ht="13.95" customHeight="1" x14ac:dyDescent="0.3">
      <c r="AM72"/>
      <c r="AN72"/>
      <c r="AS72"/>
      <c r="AT72"/>
    </row>
    <row r="73" spans="39:46" ht="13.95" customHeight="1" x14ac:dyDescent="0.3">
      <c r="AM73"/>
      <c r="AN73"/>
      <c r="AS73"/>
      <c r="AT73"/>
    </row>
    <row r="74" spans="39:46" ht="13.95" customHeight="1" x14ac:dyDescent="0.3">
      <c r="AM74"/>
      <c r="AN74"/>
      <c r="AS74"/>
      <c r="AT74"/>
    </row>
    <row r="75" spans="39:46" ht="13.95" customHeight="1" x14ac:dyDescent="0.3">
      <c r="AM75"/>
      <c r="AN75"/>
      <c r="AS75"/>
      <c r="AT75"/>
    </row>
    <row r="76" spans="39:46" ht="13.95" customHeight="1" x14ac:dyDescent="0.3">
      <c r="AM76"/>
      <c r="AN76"/>
      <c r="AS76"/>
      <c r="AT76"/>
    </row>
    <row r="77" spans="39:46" ht="13.95" customHeight="1" x14ac:dyDescent="0.3">
      <c r="AM77"/>
      <c r="AN77"/>
      <c r="AS77"/>
      <c r="AT77"/>
    </row>
    <row r="78" spans="39:46" ht="13.95" customHeight="1" x14ac:dyDescent="0.3">
      <c r="AM78"/>
      <c r="AN78"/>
      <c r="AS78"/>
      <c r="AT78"/>
    </row>
    <row r="79" spans="39:46" ht="13.95" customHeight="1" x14ac:dyDescent="0.3">
      <c r="AM79"/>
      <c r="AN79"/>
      <c r="AS79"/>
      <c r="AT79"/>
    </row>
    <row r="80" spans="39:46" ht="13.95" customHeight="1" x14ac:dyDescent="0.3">
      <c r="AM80"/>
      <c r="AN80"/>
      <c r="AS80"/>
      <c r="AT80"/>
    </row>
    <row r="81" spans="39:46" ht="13.95" customHeight="1" x14ac:dyDescent="0.3">
      <c r="AM81"/>
      <c r="AN81"/>
      <c r="AS81"/>
      <c r="AT81"/>
    </row>
    <row r="82" spans="39:46" ht="13.95" customHeight="1" x14ac:dyDescent="0.3">
      <c r="AM82"/>
      <c r="AN82"/>
      <c r="AS82"/>
      <c r="AT82"/>
    </row>
    <row r="83" spans="39:46" ht="13.95" customHeight="1" x14ac:dyDescent="0.3">
      <c r="AM83"/>
      <c r="AN83"/>
      <c r="AS83"/>
      <c r="AT83"/>
    </row>
    <row r="84" spans="39:46" ht="13.95" customHeight="1" x14ac:dyDescent="0.3">
      <c r="AM84"/>
      <c r="AN84"/>
      <c r="AS84"/>
      <c r="AT84"/>
    </row>
    <row r="85" spans="39:46" ht="13.95" customHeight="1" x14ac:dyDescent="0.3">
      <c r="AM85"/>
      <c r="AN85"/>
      <c r="AS85"/>
      <c r="AT85"/>
    </row>
    <row r="86" spans="39:46" ht="13.95" customHeight="1" x14ac:dyDescent="0.3">
      <c r="AM86"/>
      <c r="AN86"/>
      <c r="AS86"/>
      <c r="AT86"/>
    </row>
    <row r="87" spans="39:46" ht="13.95" customHeight="1" x14ac:dyDescent="0.3">
      <c r="AM87"/>
      <c r="AN87"/>
      <c r="AS87"/>
      <c r="AT87"/>
    </row>
    <row r="88" spans="39:46" ht="13.95" customHeight="1" x14ac:dyDescent="0.3">
      <c r="AM88"/>
      <c r="AN88"/>
      <c r="AS88"/>
      <c r="AT88"/>
    </row>
    <row r="89" spans="39:46" ht="13.95" customHeight="1" x14ac:dyDescent="0.3">
      <c r="AM89"/>
      <c r="AN89"/>
      <c r="AS89"/>
      <c r="AT89"/>
    </row>
    <row r="90" spans="39:46" ht="13.95" customHeight="1" x14ac:dyDescent="0.3">
      <c r="AM90"/>
      <c r="AN90"/>
      <c r="AS90"/>
      <c r="AT90"/>
    </row>
    <row r="91" spans="39:46" ht="13.95" customHeight="1" x14ac:dyDescent="0.3">
      <c r="AM91"/>
      <c r="AN91"/>
      <c r="AS91"/>
      <c r="AT91"/>
    </row>
    <row r="92" spans="39:46" ht="13.95" customHeight="1" x14ac:dyDescent="0.3">
      <c r="AM92"/>
      <c r="AN92"/>
      <c r="AS92"/>
      <c r="AT92"/>
    </row>
    <row r="93" spans="39:46" ht="13.95" customHeight="1" x14ac:dyDescent="0.3">
      <c r="AM93"/>
      <c r="AN93"/>
      <c r="AS93"/>
      <c r="AT93"/>
    </row>
    <row r="94" spans="39:46" ht="13.95" customHeight="1" x14ac:dyDescent="0.3">
      <c r="AM94"/>
      <c r="AN94"/>
      <c r="AS94"/>
      <c r="AT94"/>
    </row>
    <row r="95" spans="39:46" ht="13.95" customHeight="1" x14ac:dyDescent="0.3">
      <c r="AM95"/>
      <c r="AN95"/>
      <c r="AS95"/>
      <c r="AT95"/>
    </row>
    <row r="96" spans="39:46" ht="13.95" customHeight="1" x14ac:dyDescent="0.3">
      <c r="AM96"/>
      <c r="AN96"/>
      <c r="AS96"/>
      <c r="AT96"/>
    </row>
    <row r="97" spans="39:46" ht="13.95" customHeight="1" x14ac:dyDescent="0.3">
      <c r="AM97"/>
      <c r="AN97"/>
      <c r="AS97"/>
      <c r="AT97"/>
    </row>
    <row r="98" spans="39:46" ht="13.95" customHeight="1" x14ac:dyDescent="0.3">
      <c r="AM98"/>
      <c r="AN98"/>
      <c r="AS98"/>
      <c r="AT98"/>
    </row>
    <row r="99" spans="39:46" ht="13.95" customHeight="1" x14ac:dyDescent="0.3">
      <c r="AM99"/>
      <c r="AN99"/>
      <c r="AS99"/>
      <c r="AT99"/>
    </row>
    <row r="100" spans="39:46" ht="13.95" customHeight="1" x14ac:dyDescent="0.3">
      <c r="AM100"/>
      <c r="AN100"/>
      <c r="AS100"/>
      <c r="AT100"/>
    </row>
    <row r="101" spans="39:46" ht="13.95" customHeight="1" x14ac:dyDescent="0.3">
      <c r="AM101"/>
      <c r="AN101"/>
      <c r="AS101"/>
      <c r="AT101"/>
    </row>
    <row r="102" spans="39:46" ht="13.95" customHeight="1" x14ac:dyDescent="0.3">
      <c r="AM102"/>
      <c r="AN102"/>
      <c r="AS102"/>
      <c r="AT102"/>
    </row>
    <row r="103" spans="39:46" ht="13.95" customHeight="1" x14ac:dyDescent="0.3">
      <c r="AM103"/>
      <c r="AN103"/>
      <c r="AS103"/>
      <c r="AT103"/>
    </row>
    <row r="104" spans="39:46" ht="13.95" customHeight="1" x14ac:dyDescent="0.3">
      <c r="AM104"/>
      <c r="AN104"/>
      <c r="AS104"/>
      <c r="AT104"/>
    </row>
    <row r="105" spans="39:46" ht="13.95" customHeight="1" x14ac:dyDescent="0.3">
      <c r="AM105"/>
      <c r="AN105"/>
      <c r="AS105"/>
      <c r="AT105"/>
    </row>
    <row r="106" spans="39:46" ht="13.95" customHeight="1" x14ac:dyDescent="0.3">
      <c r="AM106"/>
      <c r="AN106"/>
      <c r="AS106"/>
      <c r="AT106"/>
    </row>
    <row r="107" spans="39:46" ht="13.95" customHeight="1" x14ac:dyDescent="0.3">
      <c r="AM107"/>
      <c r="AN107"/>
      <c r="AS107"/>
      <c r="AT107"/>
    </row>
    <row r="108" spans="39:46" ht="13.95" customHeight="1" x14ac:dyDescent="0.3">
      <c r="AM108"/>
      <c r="AN108"/>
      <c r="AS108"/>
      <c r="AT108"/>
    </row>
    <row r="109" spans="39:46" ht="13.95" customHeight="1" x14ac:dyDescent="0.3">
      <c r="AM109"/>
      <c r="AN109"/>
      <c r="AS109"/>
      <c r="AT109"/>
    </row>
    <row r="110" spans="39:46" ht="13.95" customHeight="1" x14ac:dyDescent="0.3">
      <c r="AM110"/>
      <c r="AN110"/>
      <c r="AS110"/>
      <c r="AT110"/>
    </row>
    <row r="111" spans="39:46" ht="13.95" customHeight="1" x14ac:dyDescent="0.3">
      <c r="AM111"/>
      <c r="AN111"/>
      <c r="AS111"/>
      <c r="AT111"/>
    </row>
    <row r="112" spans="39:46" ht="13.95" customHeight="1" x14ac:dyDescent="0.3">
      <c r="AM112"/>
      <c r="AN112"/>
      <c r="AS112"/>
      <c r="AT112"/>
    </row>
    <row r="113" spans="39:46" ht="13.95" customHeight="1" x14ac:dyDescent="0.3">
      <c r="AM113"/>
      <c r="AN113"/>
      <c r="AS113"/>
      <c r="AT113"/>
    </row>
    <row r="114" spans="39:46" ht="13.95" customHeight="1" x14ac:dyDescent="0.3">
      <c r="AM114"/>
      <c r="AN114"/>
      <c r="AS114"/>
      <c r="AT114"/>
    </row>
    <row r="115" spans="39:46" ht="13.95" customHeight="1" x14ac:dyDescent="0.3">
      <c r="AM115"/>
      <c r="AN115"/>
      <c r="AS115"/>
      <c r="AT115"/>
    </row>
    <row r="116" spans="39:46" ht="13.95" customHeight="1" x14ac:dyDescent="0.3">
      <c r="AM116"/>
      <c r="AN116"/>
      <c r="AS116"/>
      <c r="AT116"/>
    </row>
    <row r="117" spans="39:46" ht="13.95" customHeight="1" x14ac:dyDescent="0.3">
      <c r="AM117"/>
      <c r="AN117"/>
      <c r="AS117"/>
      <c r="AT117"/>
    </row>
    <row r="118" spans="39:46" ht="13.95" customHeight="1" x14ac:dyDescent="0.3">
      <c r="AM118"/>
      <c r="AN118"/>
      <c r="AS118"/>
      <c r="AT118"/>
    </row>
    <row r="119" spans="39:46" ht="13.95" customHeight="1" x14ac:dyDescent="0.3">
      <c r="AM119"/>
      <c r="AN119"/>
      <c r="AS119"/>
      <c r="AT119"/>
    </row>
    <row r="120" spans="39:46" ht="13.95" customHeight="1" x14ac:dyDescent="0.3">
      <c r="AM120"/>
      <c r="AN120"/>
      <c r="AS120"/>
      <c r="AT120"/>
    </row>
    <row r="121" spans="39:46" ht="13.95" customHeight="1" x14ac:dyDescent="0.3">
      <c r="AM121"/>
      <c r="AN121"/>
      <c r="AS121"/>
      <c r="AT121"/>
    </row>
    <row r="122" spans="39:46" ht="13.95" customHeight="1" x14ac:dyDescent="0.3">
      <c r="AM122"/>
      <c r="AN122"/>
      <c r="AS122"/>
      <c r="AT122"/>
    </row>
    <row r="123" spans="39:46" ht="13.95" customHeight="1" x14ac:dyDescent="0.3">
      <c r="AM123"/>
      <c r="AN123"/>
      <c r="AS123"/>
      <c r="AT123"/>
    </row>
    <row r="124" spans="39:46" ht="13.95" customHeight="1" x14ac:dyDescent="0.3">
      <c r="AM124"/>
      <c r="AN124"/>
      <c r="AS124"/>
      <c r="AT124"/>
    </row>
    <row r="125" spans="39:46" ht="13.95" customHeight="1" x14ac:dyDescent="0.3">
      <c r="AM125"/>
      <c r="AN125"/>
      <c r="AS125"/>
      <c r="AT125"/>
    </row>
    <row r="126" spans="39:46" ht="13.95" customHeight="1" x14ac:dyDescent="0.3">
      <c r="AM126"/>
      <c r="AN126"/>
      <c r="AS126"/>
      <c r="AT126"/>
    </row>
    <row r="127" spans="39:46" ht="13.95" customHeight="1" x14ac:dyDescent="0.3">
      <c r="AM127"/>
      <c r="AN127"/>
      <c r="AS127"/>
      <c r="AT127"/>
    </row>
    <row r="128" spans="39:46" ht="13.95" customHeight="1" x14ac:dyDescent="0.3">
      <c r="AM128"/>
      <c r="AN128"/>
      <c r="AS128"/>
      <c r="AT128"/>
    </row>
    <row r="129" spans="39:46" ht="13.95" customHeight="1" x14ac:dyDescent="0.3">
      <c r="AM129"/>
      <c r="AN129"/>
      <c r="AS129"/>
      <c r="AT129"/>
    </row>
    <row r="130" spans="39:46" ht="13.95" customHeight="1" x14ac:dyDescent="0.3">
      <c r="AM130"/>
      <c r="AN130"/>
      <c r="AS130"/>
      <c r="AT130"/>
    </row>
    <row r="131" spans="39:46" ht="13.95" customHeight="1" x14ac:dyDescent="0.3">
      <c r="AM131"/>
      <c r="AN131"/>
      <c r="AS131"/>
      <c r="AT131"/>
    </row>
    <row r="132" spans="39:46" ht="13.95" customHeight="1" x14ac:dyDescent="0.3">
      <c r="AM132"/>
      <c r="AN132"/>
      <c r="AS132"/>
      <c r="AT132"/>
    </row>
    <row r="133" spans="39:46" ht="13.95" customHeight="1" x14ac:dyDescent="0.3">
      <c r="AM133"/>
      <c r="AN133"/>
      <c r="AS133"/>
      <c r="AT133"/>
    </row>
    <row r="134" spans="39:46" ht="13.95" customHeight="1" x14ac:dyDescent="0.3">
      <c r="AM134"/>
      <c r="AN134"/>
      <c r="AS134"/>
      <c r="AT134"/>
    </row>
    <row r="135" spans="39:46" ht="13.95" customHeight="1" x14ac:dyDescent="0.3">
      <c r="AM135"/>
      <c r="AN135"/>
      <c r="AS135"/>
      <c r="AT135"/>
    </row>
    <row r="136" spans="39:46" ht="13.95" customHeight="1" x14ac:dyDescent="0.3">
      <c r="AM136"/>
      <c r="AN136"/>
      <c r="AS136"/>
      <c r="AT136"/>
    </row>
    <row r="137" spans="39:46" ht="13.95" customHeight="1" x14ac:dyDescent="0.3">
      <c r="AM137"/>
      <c r="AN137"/>
      <c r="AS137"/>
      <c r="AT137"/>
    </row>
    <row r="138" spans="39:46" ht="13.95" customHeight="1" x14ac:dyDescent="0.3">
      <c r="AM138"/>
      <c r="AN138"/>
      <c r="AS138"/>
      <c r="AT138"/>
    </row>
    <row r="139" spans="39:46" ht="13.95" customHeight="1" x14ac:dyDescent="0.3">
      <c r="AM139"/>
      <c r="AN139"/>
      <c r="AS139"/>
      <c r="AT139"/>
    </row>
    <row r="140" spans="39:46" ht="13.95" customHeight="1" x14ac:dyDescent="0.3">
      <c r="AM140"/>
      <c r="AN140"/>
      <c r="AS140"/>
      <c r="AT140"/>
    </row>
    <row r="141" spans="39:46" ht="13.95" customHeight="1" x14ac:dyDescent="0.3">
      <c r="AM141"/>
      <c r="AN141"/>
      <c r="AS141"/>
      <c r="AT141"/>
    </row>
    <row r="142" spans="39:46" ht="13.95" customHeight="1" x14ac:dyDescent="0.3">
      <c r="AM142"/>
      <c r="AN142"/>
      <c r="AS142"/>
      <c r="AT142"/>
    </row>
    <row r="143" spans="39:46" ht="13.95" customHeight="1" x14ac:dyDescent="0.3">
      <c r="AM143"/>
      <c r="AN143"/>
      <c r="AS143"/>
      <c r="AT143"/>
    </row>
    <row r="144" spans="39:46" ht="13.95" customHeight="1" x14ac:dyDescent="0.3">
      <c r="AM144"/>
      <c r="AN144"/>
      <c r="AS144"/>
      <c r="AT144"/>
    </row>
    <row r="145" spans="39:46" ht="13.95" customHeight="1" x14ac:dyDescent="0.3">
      <c r="AM145"/>
      <c r="AN145"/>
      <c r="AS145"/>
      <c r="AT145"/>
    </row>
    <row r="146" spans="39:46" ht="13.95" customHeight="1" x14ac:dyDescent="0.3">
      <c r="AM146"/>
      <c r="AS146"/>
      <c r="AT146"/>
    </row>
    <row r="147" spans="39:46" ht="13.95" customHeight="1" x14ac:dyDescent="0.3">
      <c r="AM147"/>
      <c r="AS147"/>
      <c r="AT147"/>
    </row>
    <row r="148" spans="39:46" ht="13.95" customHeight="1" x14ac:dyDescent="0.3">
      <c r="AM148"/>
      <c r="AS148"/>
      <c r="AT148"/>
    </row>
    <row r="149" spans="39:46" ht="13.95" customHeight="1" x14ac:dyDescent="0.3">
      <c r="AM149"/>
      <c r="AS149"/>
      <c r="AT149"/>
    </row>
    <row r="150" spans="39:46" ht="13.95" customHeight="1" x14ac:dyDescent="0.3">
      <c r="AM150"/>
      <c r="AS150"/>
      <c r="AT150"/>
    </row>
    <row r="151" spans="39:46" ht="13.95" customHeight="1" x14ac:dyDescent="0.3">
      <c r="AM151"/>
      <c r="AS151"/>
      <c r="AT151"/>
    </row>
    <row r="152" spans="39:46" ht="13.95" customHeight="1" x14ac:dyDescent="0.3">
      <c r="AM152"/>
      <c r="AS152"/>
      <c r="AT152"/>
    </row>
    <row r="153" spans="39:46" ht="13.95" customHeight="1" x14ac:dyDescent="0.3">
      <c r="AM153"/>
      <c r="AS153"/>
      <c r="AT153"/>
    </row>
    <row r="154" spans="39:46" ht="13.95" customHeight="1" x14ac:dyDescent="0.3">
      <c r="AM154"/>
      <c r="AS154"/>
      <c r="AT154"/>
    </row>
    <row r="155" spans="39:46" ht="13.95" customHeight="1" x14ac:dyDescent="0.3">
      <c r="AM155"/>
      <c r="AS155"/>
      <c r="AT155"/>
    </row>
    <row r="156" spans="39:46" ht="13.95" customHeight="1" x14ac:dyDescent="0.3">
      <c r="AM156"/>
      <c r="AS156"/>
      <c r="AT156"/>
    </row>
    <row r="157" spans="39:46" ht="13.95" customHeight="1" x14ac:dyDescent="0.3">
      <c r="AM157"/>
      <c r="AS157"/>
      <c r="AT157"/>
    </row>
    <row r="158" spans="39:46" ht="13.95" customHeight="1" x14ac:dyDescent="0.3">
      <c r="AM158"/>
      <c r="AS158"/>
      <c r="AT158"/>
    </row>
    <row r="159" spans="39:46" ht="13.95" customHeight="1" x14ac:dyDescent="0.3">
      <c r="AM159"/>
      <c r="AS159"/>
      <c r="AT159"/>
    </row>
    <row r="160" spans="39:46" ht="13.95" customHeight="1" x14ac:dyDescent="0.3">
      <c r="AM160"/>
      <c r="AS160"/>
      <c r="AT160"/>
    </row>
    <row r="161" spans="39:46" ht="13.95" customHeight="1" x14ac:dyDescent="0.3">
      <c r="AM161"/>
      <c r="AS161"/>
      <c r="AT161"/>
    </row>
    <row r="162" spans="39:46" ht="13.95" customHeight="1" x14ac:dyDescent="0.3">
      <c r="AM162"/>
      <c r="AS162"/>
      <c r="AT162"/>
    </row>
    <row r="163" spans="39:46" ht="13.95" customHeight="1" x14ac:dyDescent="0.3">
      <c r="AM163"/>
      <c r="AS163"/>
      <c r="AT163"/>
    </row>
    <row r="164" spans="39:46" ht="13.95" customHeight="1" x14ac:dyDescent="0.3">
      <c r="AM164"/>
      <c r="AS164"/>
      <c r="AT164"/>
    </row>
    <row r="165" spans="39:46" ht="13.95" customHeight="1" x14ac:dyDescent="0.3">
      <c r="AM165"/>
      <c r="AS165"/>
      <c r="AT165"/>
    </row>
    <row r="166" spans="39:46" ht="13.95" customHeight="1" x14ac:dyDescent="0.3">
      <c r="AM166"/>
      <c r="AS166"/>
      <c r="AT166"/>
    </row>
    <row r="167" spans="39:46" ht="13.95" customHeight="1" x14ac:dyDescent="0.3">
      <c r="AM167"/>
      <c r="AS167"/>
      <c r="AT167"/>
    </row>
    <row r="168" spans="39:46" ht="13.95" customHeight="1" x14ac:dyDescent="0.3">
      <c r="AM168"/>
      <c r="AS168"/>
      <c r="AT168"/>
    </row>
    <row r="169" spans="39:46" ht="13.95" customHeight="1" x14ac:dyDescent="0.3">
      <c r="AM169"/>
      <c r="AS169"/>
      <c r="AT169"/>
    </row>
    <row r="170" spans="39:46" ht="13.95" customHeight="1" x14ac:dyDescent="0.3">
      <c r="AM170"/>
      <c r="AS170"/>
      <c r="AT170"/>
    </row>
    <row r="171" spans="39:46" ht="13.95" customHeight="1" x14ac:dyDescent="0.3">
      <c r="AM171"/>
      <c r="AS171"/>
      <c r="AT171"/>
    </row>
    <row r="172" spans="39:46" ht="13.95" customHeight="1" x14ac:dyDescent="0.3">
      <c r="AM172"/>
      <c r="AS172"/>
      <c r="AT172"/>
    </row>
    <row r="173" spans="39:46" ht="13.95" customHeight="1" x14ac:dyDescent="0.3">
      <c r="AM173"/>
      <c r="AS173"/>
      <c r="AT173"/>
    </row>
    <row r="174" spans="39:46" ht="13.95" customHeight="1" x14ac:dyDescent="0.3">
      <c r="AM174"/>
      <c r="AS174"/>
      <c r="AT174"/>
    </row>
    <row r="175" spans="39:46" ht="13.95" customHeight="1" x14ac:dyDescent="0.3">
      <c r="AM175"/>
      <c r="AS175"/>
      <c r="AT175"/>
    </row>
    <row r="176" spans="39:46" ht="13.95" customHeight="1" x14ac:dyDescent="0.3">
      <c r="AM176"/>
      <c r="AS176"/>
      <c r="AT176"/>
    </row>
    <row r="177" spans="39:46" ht="13.95" customHeight="1" x14ac:dyDescent="0.3">
      <c r="AM177"/>
      <c r="AS177"/>
      <c r="AT177"/>
    </row>
    <row r="178" spans="39:46" ht="13.95" customHeight="1" x14ac:dyDescent="0.3">
      <c r="AM178"/>
      <c r="AS178"/>
      <c r="AT178"/>
    </row>
    <row r="179" spans="39:46" ht="13.95" customHeight="1" x14ac:dyDescent="0.3">
      <c r="AM179"/>
      <c r="AS179"/>
      <c r="AT179"/>
    </row>
    <row r="180" spans="39:46" ht="13.95" customHeight="1" x14ac:dyDescent="0.3">
      <c r="AM180"/>
      <c r="AS180"/>
      <c r="AT180"/>
    </row>
    <row r="181" spans="39:46" ht="13.95" customHeight="1" x14ac:dyDescent="0.3">
      <c r="AM181"/>
      <c r="AS181"/>
      <c r="AT181"/>
    </row>
    <row r="182" spans="39:46" ht="13.95" customHeight="1" x14ac:dyDescent="0.3">
      <c r="AM182"/>
      <c r="AS182"/>
      <c r="AT182"/>
    </row>
    <row r="183" spans="39:46" ht="13.95" customHeight="1" x14ac:dyDescent="0.3">
      <c r="AM183"/>
      <c r="AS183"/>
      <c r="AT183"/>
    </row>
    <row r="184" spans="39:46" ht="13.95" customHeight="1" x14ac:dyDescent="0.3">
      <c r="AM184"/>
      <c r="AS184"/>
      <c r="AT184"/>
    </row>
    <row r="185" spans="39:46" ht="13.95" customHeight="1" x14ac:dyDescent="0.3">
      <c r="AM185"/>
    </row>
    <row r="186" spans="39:46" ht="13.95" customHeight="1" x14ac:dyDescent="0.3">
      <c r="AM186"/>
    </row>
    <row r="187" spans="39:46" ht="13.95" customHeight="1" x14ac:dyDescent="0.3">
      <c r="AM187"/>
    </row>
    <row r="188" spans="39:46" ht="13.95" customHeight="1" x14ac:dyDescent="0.3">
      <c r="AM188"/>
    </row>
    <row r="189" spans="39:46" ht="13.95" customHeight="1" x14ac:dyDescent="0.3">
      <c r="AM189"/>
    </row>
    <row r="190" spans="39:46" ht="13.95" customHeight="1" x14ac:dyDescent="0.3">
      <c r="AM190"/>
    </row>
    <row r="191" spans="39:46" ht="13.95" customHeight="1" x14ac:dyDescent="0.3">
      <c r="AM191"/>
    </row>
    <row r="192" spans="39:46" ht="13.95" customHeight="1" x14ac:dyDescent="0.3">
      <c r="AM192"/>
    </row>
    <row r="193" spans="39:39" ht="13.95" customHeight="1" x14ac:dyDescent="0.3">
      <c r="AM193"/>
    </row>
    <row r="194" spans="39:39" ht="13.95" customHeight="1" x14ac:dyDescent="0.3">
      <c r="AM194"/>
    </row>
    <row r="195" spans="39:39" ht="13.95" customHeight="1" x14ac:dyDescent="0.3">
      <c r="AM195"/>
    </row>
    <row r="196" spans="39:39" ht="13.95" customHeight="1" x14ac:dyDescent="0.3">
      <c r="AM196"/>
    </row>
    <row r="197" spans="39:39" ht="13.95" customHeight="1" x14ac:dyDescent="0.3">
      <c r="AM197"/>
    </row>
    <row r="198" spans="39:39" ht="13.95" customHeight="1" x14ac:dyDescent="0.3">
      <c r="AM198"/>
    </row>
    <row r="199" spans="39:39" ht="13.95" customHeight="1" x14ac:dyDescent="0.3">
      <c r="AM199"/>
    </row>
    <row r="200" spans="39:39" ht="13.95" customHeight="1" x14ac:dyDescent="0.3">
      <c r="AM200"/>
    </row>
    <row r="201" spans="39:39" ht="13.95" customHeight="1" x14ac:dyDescent="0.3">
      <c r="AM201"/>
    </row>
    <row r="202" spans="39:39" ht="13.95" customHeight="1" x14ac:dyDescent="0.3">
      <c r="AM202"/>
    </row>
    <row r="203" spans="39:39" ht="13.95" customHeight="1" x14ac:dyDescent="0.3">
      <c r="AM203"/>
    </row>
    <row r="204" spans="39:39" ht="13.95" customHeight="1" x14ac:dyDescent="0.3">
      <c r="AM204"/>
    </row>
    <row r="205" spans="39:39" ht="13.95" customHeight="1" x14ac:dyDescent="0.3">
      <c r="AM205"/>
    </row>
    <row r="206" spans="39:39" ht="13.95" customHeight="1" x14ac:dyDescent="0.3">
      <c r="AM206"/>
    </row>
    <row r="207" spans="39:39" ht="13.95" customHeight="1" x14ac:dyDescent="0.3">
      <c r="AM207"/>
    </row>
    <row r="208" spans="39:39" ht="13.95" customHeight="1" x14ac:dyDescent="0.3">
      <c r="AM208"/>
    </row>
    <row r="209" spans="39:39" ht="13.95" customHeight="1" x14ac:dyDescent="0.3">
      <c r="AM209"/>
    </row>
    <row r="210" spans="39:39" ht="13.95" customHeight="1" x14ac:dyDescent="0.3">
      <c r="AM210"/>
    </row>
    <row r="211" spans="39:39" ht="13.95" customHeight="1" x14ac:dyDescent="0.3">
      <c r="AM211"/>
    </row>
    <row r="212" spans="39:39" ht="13.95" customHeight="1" x14ac:dyDescent="0.3">
      <c r="AM212"/>
    </row>
    <row r="213" spans="39:39" ht="13.95" customHeight="1" x14ac:dyDescent="0.3">
      <c r="AM213"/>
    </row>
    <row r="214" spans="39:39" ht="13.95" customHeight="1" x14ac:dyDescent="0.3">
      <c r="AM214"/>
    </row>
    <row r="215" spans="39:39" ht="13.95" customHeight="1" x14ac:dyDescent="0.3">
      <c r="AM215"/>
    </row>
    <row r="216" spans="39:39" ht="13.95" customHeight="1" x14ac:dyDescent="0.3">
      <c r="AM216"/>
    </row>
    <row r="217" spans="39:39" ht="13.95" customHeight="1" x14ac:dyDescent="0.3">
      <c r="AM217"/>
    </row>
    <row r="218" spans="39:39" ht="13.95" customHeight="1" x14ac:dyDescent="0.3">
      <c r="AM218"/>
    </row>
    <row r="219" spans="39:39" ht="13.95" customHeight="1" x14ac:dyDescent="0.3">
      <c r="AM219"/>
    </row>
    <row r="220" spans="39:39" ht="13.95" customHeight="1" x14ac:dyDescent="0.3">
      <c r="AM220"/>
    </row>
    <row r="221" spans="39:39" ht="13.95" customHeight="1" x14ac:dyDescent="0.3">
      <c r="AM221"/>
    </row>
    <row r="222" spans="39:39" ht="13.95" customHeight="1" x14ac:dyDescent="0.3">
      <c r="AM222"/>
    </row>
    <row r="223" spans="39:39" ht="13.95" customHeight="1" x14ac:dyDescent="0.3">
      <c r="AM223"/>
    </row>
    <row r="224" spans="39:39" ht="13.95" customHeight="1" x14ac:dyDescent="0.3">
      <c r="AM224"/>
    </row>
    <row r="225" spans="39:39" ht="13.95" customHeight="1" x14ac:dyDescent="0.3">
      <c r="AM225"/>
    </row>
    <row r="226" spans="39:39" ht="13.95" customHeight="1" x14ac:dyDescent="0.3">
      <c r="AM226"/>
    </row>
    <row r="227" spans="39:39" ht="13.95" customHeight="1" x14ac:dyDescent="0.3">
      <c r="AM227"/>
    </row>
    <row r="228" spans="39:39" ht="13.95" customHeight="1" x14ac:dyDescent="0.3">
      <c r="AM228"/>
    </row>
    <row r="229" spans="39:39" ht="13.95" customHeight="1" x14ac:dyDescent="0.3">
      <c r="AM229"/>
    </row>
    <row r="230" spans="39:39" ht="13.95" customHeight="1" x14ac:dyDescent="0.3">
      <c r="AM230"/>
    </row>
    <row r="231" spans="39:39" ht="13.95" customHeight="1" x14ac:dyDescent="0.3">
      <c r="AM231"/>
    </row>
    <row r="232" spans="39:39" ht="13.95" customHeight="1" x14ac:dyDescent="0.3">
      <c r="AM232"/>
    </row>
    <row r="233" spans="39:39" ht="13.95" customHeight="1" x14ac:dyDescent="0.3">
      <c r="AM233"/>
    </row>
    <row r="234" spans="39:39" ht="13.95" customHeight="1" x14ac:dyDescent="0.3">
      <c r="AM234"/>
    </row>
    <row r="235" spans="39:39" ht="13.95" customHeight="1" x14ac:dyDescent="0.3">
      <c r="AM235"/>
    </row>
    <row r="236" spans="39:39" ht="13.95" customHeight="1" x14ac:dyDescent="0.3">
      <c r="AM236"/>
    </row>
    <row r="237" spans="39:39" ht="13.95" customHeight="1" x14ac:dyDescent="0.3">
      <c r="AM237"/>
    </row>
    <row r="238" spans="39:39" ht="13.95" customHeight="1" x14ac:dyDescent="0.3">
      <c r="AM238"/>
    </row>
    <row r="239" spans="39:39" ht="13.95" customHeight="1" x14ac:dyDescent="0.3">
      <c r="AM239"/>
    </row>
    <row r="240" spans="39:39" ht="13.95" customHeight="1" x14ac:dyDescent="0.3">
      <c r="AM240"/>
    </row>
    <row r="241" spans="39:39" ht="13.95" customHeight="1" x14ac:dyDescent="0.3">
      <c r="AM241"/>
    </row>
    <row r="242" spans="39:39" ht="13.95" customHeight="1" x14ac:dyDescent="0.3">
      <c r="AM242"/>
    </row>
    <row r="243" spans="39:39" ht="13.95" customHeight="1" x14ac:dyDescent="0.3">
      <c r="AM243"/>
    </row>
    <row r="244" spans="39:39" ht="13.95" customHeight="1" x14ac:dyDescent="0.3">
      <c r="AM244"/>
    </row>
    <row r="245" spans="39:39" ht="13.95" customHeight="1" x14ac:dyDescent="0.3">
      <c r="AM245"/>
    </row>
    <row r="246" spans="39:39" ht="13.95" customHeight="1" x14ac:dyDescent="0.3">
      <c r="AM246"/>
    </row>
    <row r="247" spans="39:39" ht="13.95" customHeight="1" x14ac:dyDescent="0.3">
      <c r="AM247"/>
    </row>
    <row r="248" spans="39:39" ht="13.95" customHeight="1" x14ac:dyDescent="0.3">
      <c r="AM248"/>
    </row>
    <row r="249" spans="39:39" ht="13.95" customHeight="1" x14ac:dyDescent="0.3">
      <c r="AM249"/>
    </row>
    <row r="250" spans="39:39" ht="13.95" customHeight="1" x14ac:dyDescent="0.3">
      <c r="AM250"/>
    </row>
    <row r="251" spans="39:39" ht="13.95" customHeight="1" x14ac:dyDescent="0.3">
      <c r="AM251"/>
    </row>
    <row r="252" spans="39:39" ht="13.95" customHeight="1" x14ac:dyDescent="0.3">
      <c r="AM252"/>
    </row>
    <row r="253" spans="39:39" ht="13.95" customHeight="1" x14ac:dyDescent="0.3">
      <c r="AM253"/>
    </row>
    <row r="254" spans="39:39" ht="13.95" customHeight="1" x14ac:dyDescent="0.3">
      <c r="AM254"/>
    </row>
    <row r="255" spans="39:39" ht="13.95" customHeight="1" x14ac:dyDescent="0.3">
      <c r="AM255"/>
    </row>
    <row r="256" spans="39:39" ht="13.95" customHeight="1" x14ac:dyDescent="0.3">
      <c r="AM256"/>
    </row>
    <row r="257" spans="39:39" ht="13.95" customHeight="1" x14ac:dyDescent="0.3">
      <c r="AM257"/>
    </row>
    <row r="258" spans="39:39" ht="13.95" customHeight="1" x14ac:dyDescent="0.3">
      <c r="AM258"/>
    </row>
    <row r="259" spans="39:39" ht="13.95" customHeight="1" x14ac:dyDescent="0.3">
      <c r="AM259"/>
    </row>
    <row r="260" spans="39:39" ht="13.95" customHeight="1" x14ac:dyDescent="0.3">
      <c r="AM260"/>
    </row>
    <row r="261" spans="39:39" ht="13.95" customHeight="1" x14ac:dyDescent="0.3">
      <c r="AM261"/>
    </row>
    <row r="262" spans="39:39" ht="13.95" customHeight="1" x14ac:dyDescent="0.3">
      <c r="AM262"/>
    </row>
    <row r="263" spans="39:39" ht="13.95" customHeight="1" x14ac:dyDescent="0.3">
      <c r="AM263"/>
    </row>
    <row r="264" spans="39:39" ht="13.95" customHeight="1" x14ac:dyDescent="0.3">
      <c r="AM264"/>
    </row>
    <row r="265" spans="39:39" ht="13.95" customHeight="1" x14ac:dyDescent="0.3">
      <c r="AM265"/>
    </row>
    <row r="266" spans="39:39" ht="13.95" customHeight="1" x14ac:dyDescent="0.3">
      <c r="AM266"/>
    </row>
    <row r="267" spans="39:39" ht="13.95" customHeight="1" x14ac:dyDescent="0.3">
      <c r="AM267"/>
    </row>
    <row r="268" spans="39:39" ht="13.95" customHeight="1" x14ac:dyDescent="0.3">
      <c r="AM268"/>
    </row>
    <row r="269" spans="39:39" ht="13.95" customHeight="1" x14ac:dyDescent="0.3">
      <c r="AM269"/>
    </row>
    <row r="270" spans="39:39" ht="13.95" customHeight="1" x14ac:dyDescent="0.3">
      <c r="AM270"/>
    </row>
    <row r="271" spans="39:39" ht="13.95" customHeight="1" x14ac:dyDescent="0.3">
      <c r="AM271"/>
    </row>
    <row r="272" spans="39:39" ht="13.95" customHeight="1" x14ac:dyDescent="0.3">
      <c r="AM272"/>
    </row>
    <row r="273" spans="39:39" ht="13.95" customHeight="1" x14ac:dyDescent="0.3">
      <c r="AM273"/>
    </row>
    <row r="274" spans="39:39" ht="13.95" customHeight="1" x14ac:dyDescent="0.3">
      <c r="AM274"/>
    </row>
    <row r="275" spans="39:39" ht="13.95" customHeight="1" x14ac:dyDescent="0.3">
      <c r="AM275"/>
    </row>
    <row r="276" spans="39:39" ht="13.95" customHeight="1" x14ac:dyDescent="0.3">
      <c r="AM276"/>
    </row>
    <row r="277" spans="39:39" ht="13.95" customHeight="1" x14ac:dyDescent="0.3">
      <c r="AM277"/>
    </row>
    <row r="278" spans="39:39" ht="13.95" customHeight="1" x14ac:dyDescent="0.3">
      <c r="AM278"/>
    </row>
    <row r="279" spans="39:39" ht="13.95" customHeight="1" x14ac:dyDescent="0.3">
      <c r="AM279"/>
    </row>
    <row r="280" spans="39:39" ht="13.95" customHeight="1" x14ac:dyDescent="0.3">
      <c r="AM280"/>
    </row>
    <row r="281" spans="39:39" ht="13.95" customHeight="1" x14ac:dyDescent="0.3">
      <c r="AM281"/>
    </row>
    <row r="282" spans="39:39" ht="13.95" customHeight="1" x14ac:dyDescent="0.3">
      <c r="AM282"/>
    </row>
    <row r="283" spans="39:39" ht="13.95" customHeight="1" x14ac:dyDescent="0.3">
      <c r="AM283"/>
    </row>
    <row r="284" spans="39:39" ht="13.95" customHeight="1" x14ac:dyDescent="0.3">
      <c r="AM284"/>
    </row>
    <row r="285" spans="39:39" ht="13.95" customHeight="1" x14ac:dyDescent="0.3">
      <c r="AM285"/>
    </row>
    <row r="286" spans="39:39" ht="13.95" customHeight="1" x14ac:dyDescent="0.3">
      <c r="AM286"/>
    </row>
  </sheetData>
  <mergeCells count="3">
    <mergeCell ref="BG1:BH1"/>
    <mergeCell ref="BD1:BF1"/>
    <mergeCell ref="AM18:AN18"/>
  </mergeCells>
  <phoneticPr fontId="3" type="noConversion"/>
  <pageMargins left="0.7" right="0.7" top="0.75" bottom="0.75" header="0.3" footer="0.3"/>
  <tableParts count="1">
    <tablePart r:id="rId2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E1EA5-D124-4DC9-9824-2656DA5E7D8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20B2BBEF-F15B-44F7-9812-BBDEDD2A7920}">
  <ds:schemaRefs/>
</ds:datastoreItem>
</file>

<file path=customXml/itemProps2.xml><?xml version="1.0" encoding="utf-8"?>
<ds:datastoreItem xmlns:ds="http://schemas.openxmlformats.org/officeDocument/2006/customXml" ds:itemID="{DFDF0AB2-0D01-47DC-B815-FF4D63FD14A2}">
  <ds:schemaRefs/>
</ds:datastoreItem>
</file>

<file path=customXml/itemProps3.xml><?xml version="1.0" encoding="utf-8"?>
<ds:datastoreItem xmlns:ds="http://schemas.openxmlformats.org/officeDocument/2006/customXml" ds:itemID="{64CD1EB6-5D30-4F03-8453-C3FC4CA7BDF3}">
  <ds:schemaRefs/>
</ds:datastoreItem>
</file>

<file path=customXml/itemProps4.xml><?xml version="1.0" encoding="utf-8"?>
<ds:datastoreItem xmlns:ds="http://schemas.openxmlformats.org/officeDocument/2006/customXml" ds:itemID="{DD2FB977-56FC-4C18-9D57-29C297EE5E6E}">
  <ds:schemaRefs/>
</ds:datastoreItem>
</file>

<file path=customXml/itemProps5.xml><?xml version="1.0" encoding="utf-8"?>
<ds:datastoreItem xmlns:ds="http://schemas.openxmlformats.org/officeDocument/2006/customXml" ds:itemID="{40A1FDC0-EC75-47E6-8FA4-FFCC534D1417}">
  <ds:schemaRefs>
    <ds:schemaRef ds:uri="http://schemas.microsoft.com/DataMashup"/>
  </ds:schemaRefs>
</ds:datastoreItem>
</file>

<file path=customXml/itemProps6.xml><?xml version="1.0" encoding="utf-8"?>
<ds:datastoreItem xmlns:ds="http://schemas.openxmlformats.org/officeDocument/2006/customXml" ds:itemID="{6303196C-5C9E-408C-B642-BA7157D7AFB9}">
  <ds:schemaRefs/>
</ds:datastoreItem>
</file>

<file path=customXml/itemProps7.xml><?xml version="1.0" encoding="utf-8"?>
<ds:datastoreItem xmlns:ds="http://schemas.openxmlformats.org/officeDocument/2006/customXml" ds:itemID="{63E0DA9C-BDEE-41EA-8340-B9AD65D4BA99}">
  <ds:schemaRefs/>
</ds:datastoreItem>
</file>

<file path=customXml/itemProps8.xml><?xml version="1.0" encoding="utf-8"?>
<ds:datastoreItem xmlns:ds="http://schemas.openxmlformats.org/officeDocument/2006/customXml" ds:itemID="{76CDD846-7609-4874-861C-0EE3BE2C0265}">
  <ds:schemaRefs/>
</ds:datastoreItem>
</file>

<file path=customXml/itemProps9.xml><?xml version="1.0" encoding="utf-8"?>
<ds:datastoreItem xmlns:ds="http://schemas.openxmlformats.org/officeDocument/2006/customXml" ds:itemID="{FD84E26C-023D-42FA-BB85-48015436CC1B}">
  <ds:schemaRefs/>
</ds:datastoreItem>
</file>

<file path=customXml/itemProps10.xml><?xml version="1.0" encoding="utf-8"?>
<ds:datastoreItem xmlns:ds="http://schemas.openxmlformats.org/officeDocument/2006/customXml" ds:itemID="{709D6D7C-B814-4C68-9CC9-DCA985D600A4}">
  <ds:schemaRefs/>
</ds:datastoreItem>
</file>

<file path=customXml/itemProps11.xml><?xml version="1.0" encoding="utf-8"?>
<ds:datastoreItem xmlns:ds="http://schemas.openxmlformats.org/officeDocument/2006/customXml" ds:itemID="{2B046758-588A-4C21-8D55-4F4607F86323}">
  <ds:schemaRefs/>
</ds:datastoreItem>
</file>

<file path=customXml/itemProps12.xml><?xml version="1.0" encoding="utf-8"?>
<ds:datastoreItem xmlns:ds="http://schemas.openxmlformats.org/officeDocument/2006/customXml" ds:itemID="{B9EB67B5-E5AE-4089-9BF5-DA166AD33743}">
  <ds:schemaRefs/>
</ds:datastoreItem>
</file>

<file path=customXml/itemProps13.xml><?xml version="1.0" encoding="utf-8"?>
<ds:datastoreItem xmlns:ds="http://schemas.openxmlformats.org/officeDocument/2006/customXml" ds:itemID="{E5F1411A-1050-46F6-9B04-49843661421A}">
  <ds:schemaRefs/>
</ds:datastoreItem>
</file>

<file path=customXml/itemProps14.xml><?xml version="1.0" encoding="utf-8"?>
<ds:datastoreItem xmlns:ds="http://schemas.openxmlformats.org/officeDocument/2006/customXml" ds:itemID="{9FD158F6-673F-4A65-9710-A8B171D8B056}">
  <ds:schemaRefs/>
</ds:datastoreItem>
</file>

<file path=customXml/itemProps15.xml><?xml version="1.0" encoding="utf-8"?>
<ds:datastoreItem xmlns:ds="http://schemas.openxmlformats.org/officeDocument/2006/customXml" ds:itemID="{271535C7-56E1-4A8B-8A0C-9B2C9D70A3A3}">
  <ds:schemaRefs/>
</ds:datastoreItem>
</file>

<file path=customXml/itemProps16.xml><?xml version="1.0" encoding="utf-8"?>
<ds:datastoreItem xmlns:ds="http://schemas.openxmlformats.org/officeDocument/2006/customXml" ds:itemID="{92CC17D0-63DD-4484-8632-9B79D5E565C4}">
  <ds:schemaRefs/>
</ds:datastoreItem>
</file>

<file path=customXml/itemProps17.xml><?xml version="1.0" encoding="utf-8"?>
<ds:datastoreItem xmlns:ds="http://schemas.openxmlformats.org/officeDocument/2006/customXml" ds:itemID="{2D42608F-BA5D-4CD6-9150-3A7A6F8B2CEA}">
  <ds:schemaRefs/>
</ds:datastoreItem>
</file>

<file path=customXml/itemProps18.xml><?xml version="1.0" encoding="utf-8"?>
<ds:datastoreItem xmlns:ds="http://schemas.openxmlformats.org/officeDocument/2006/customXml" ds:itemID="{EEA14D3A-C576-4EE9-A2A8-292069D3294C}">
  <ds:schemaRefs/>
</ds:datastoreItem>
</file>

<file path=customXml/itemProps19.xml><?xml version="1.0" encoding="utf-8"?>
<ds:datastoreItem xmlns:ds="http://schemas.openxmlformats.org/officeDocument/2006/customXml" ds:itemID="{7D6E7324-8E8F-4255-A041-3CB66FBA2EC3}">
  <ds:schemaRefs/>
</ds:datastoreItem>
</file>

<file path=customXml/itemProps20.xml><?xml version="1.0" encoding="utf-8"?>
<ds:datastoreItem xmlns:ds="http://schemas.openxmlformats.org/officeDocument/2006/customXml" ds:itemID="{58524B42-552C-4B43-A70C-DCCD5132A47B}">
  <ds:schemaRefs/>
</ds:datastoreItem>
</file>

<file path=customXml/itemProps21.xml><?xml version="1.0" encoding="utf-8"?>
<ds:datastoreItem xmlns:ds="http://schemas.openxmlformats.org/officeDocument/2006/customXml" ds:itemID="{D6BDBFFC-C93D-441F-A83B-1BED426BB106}">
  <ds:schemaRefs/>
</ds:datastoreItem>
</file>

<file path=customXml/itemProps22.xml><?xml version="1.0" encoding="utf-8"?>
<ds:datastoreItem xmlns:ds="http://schemas.openxmlformats.org/officeDocument/2006/customXml" ds:itemID="{E50A3368-4A87-41E9-871C-7E467E7ACB2E}">
  <ds:schemaRefs/>
</ds:datastoreItem>
</file>

<file path=customXml/itemProps23.xml><?xml version="1.0" encoding="utf-8"?>
<ds:datastoreItem xmlns:ds="http://schemas.openxmlformats.org/officeDocument/2006/customXml" ds:itemID="{069D4D87-3700-4B55-99A1-AD323124CA28}">
  <ds:schemaRefs/>
</ds:datastoreItem>
</file>

<file path=customXml/itemProps24.xml><?xml version="1.0" encoding="utf-8"?>
<ds:datastoreItem xmlns:ds="http://schemas.openxmlformats.org/officeDocument/2006/customXml" ds:itemID="{65B77A69-D887-4935-BC7F-33C860E6D8F3}">
  <ds:schemaRefs/>
</ds:datastoreItem>
</file>

<file path=customXml/itemProps25.xml><?xml version="1.0" encoding="utf-8"?>
<ds:datastoreItem xmlns:ds="http://schemas.openxmlformats.org/officeDocument/2006/customXml" ds:itemID="{BDD07575-7D7A-495E-ABAF-931D43D8D890}">
  <ds:schemaRefs/>
</ds:datastoreItem>
</file>

<file path=customXml/itemProps26.xml><?xml version="1.0" encoding="utf-8"?>
<ds:datastoreItem xmlns:ds="http://schemas.openxmlformats.org/officeDocument/2006/customXml" ds:itemID="{C4260E69-A690-49B1-8C67-104990A16136}">
  <ds:schemaRefs/>
</ds:datastoreItem>
</file>

<file path=customXml/itemProps27.xml><?xml version="1.0" encoding="utf-8"?>
<ds:datastoreItem xmlns:ds="http://schemas.openxmlformats.org/officeDocument/2006/customXml" ds:itemID="{8A8E37EE-4288-4700-8683-F4FBD49A4E03}">
  <ds:schemaRefs/>
</ds:datastoreItem>
</file>

<file path=customXml/itemProps28.xml><?xml version="1.0" encoding="utf-8"?>
<ds:datastoreItem xmlns:ds="http://schemas.openxmlformats.org/officeDocument/2006/customXml" ds:itemID="{6A9D457C-69E8-4269-A530-80EC60A46184}">
  <ds:schemaRefs/>
</ds:datastoreItem>
</file>

<file path=customXml/itemProps29.xml><?xml version="1.0" encoding="utf-8"?>
<ds:datastoreItem xmlns:ds="http://schemas.openxmlformats.org/officeDocument/2006/customXml" ds:itemID="{1D5E3994-3D2A-43D0-A115-8462F46B8116}">
  <ds:schemaRefs/>
</ds:datastoreItem>
</file>

<file path=customXml/itemProps30.xml><?xml version="1.0" encoding="utf-8"?>
<ds:datastoreItem xmlns:ds="http://schemas.openxmlformats.org/officeDocument/2006/customXml" ds:itemID="{3B2B5CD0-7E61-4F8A-8DF7-6E8EC53335D8}">
  <ds:schemaRefs/>
</ds:datastoreItem>
</file>

<file path=customXml/itemProps31.xml><?xml version="1.0" encoding="utf-8"?>
<ds:datastoreItem xmlns:ds="http://schemas.openxmlformats.org/officeDocument/2006/customXml" ds:itemID="{F149CE63-5AEA-44FC-807C-210FFBF82F72}">
  <ds:schemaRefs/>
</ds:datastoreItem>
</file>

<file path=customXml/itemProps32.xml><?xml version="1.0" encoding="utf-8"?>
<ds:datastoreItem xmlns:ds="http://schemas.openxmlformats.org/officeDocument/2006/customXml" ds:itemID="{4CEA3D02-8998-4FEB-AA4C-E3DBF1B047B9}">
  <ds:schemaRefs/>
</ds:datastoreItem>
</file>

<file path=customXml/itemProps33.xml><?xml version="1.0" encoding="utf-8"?>
<ds:datastoreItem xmlns:ds="http://schemas.openxmlformats.org/officeDocument/2006/customXml" ds:itemID="{7B441112-E659-43DF-A7BA-E491B2674D5E}">
  <ds:schemaRefs/>
</ds:datastoreItem>
</file>

<file path=customXml/itemProps34.xml><?xml version="1.0" encoding="utf-8"?>
<ds:datastoreItem xmlns:ds="http://schemas.openxmlformats.org/officeDocument/2006/customXml" ds:itemID="{39F24F33-8D27-4D92-8BB0-8BB1EF14A1D5}">
  <ds:schemaRefs/>
</ds:datastoreItem>
</file>

<file path=customXml/itemProps35.xml><?xml version="1.0" encoding="utf-8"?>
<ds:datastoreItem xmlns:ds="http://schemas.openxmlformats.org/officeDocument/2006/customXml" ds:itemID="{0A75AE48-7DAB-4F0D-8304-677ADE0355C7}">
  <ds:schemaRefs/>
</ds:datastoreItem>
</file>

<file path=customXml/itemProps36.xml><?xml version="1.0" encoding="utf-8"?>
<ds:datastoreItem xmlns:ds="http://schemas.openxmlformats.org/officeDocument/2006/customXml" ds:itemID="{A9857747-979B-49FD-9F7A-89FD70789B97}">
  <ds:schemaRefs>
    <ds:schemaRef ds:uri="http://www.w3.org/2001/XMLSchema"/>
    <ds:schemaRef ds:uri="http://microsoft.data.visualization.Client.Excel/1.0"/>
  </ds:schemaRefs>
</ds:datastoreItem>
</file>

<file path=customXml/itemProps37.xml><?xml version="1.0" encoding="utf-8"?>
<ds:datastoreItem xmlns:ds="http://schemas.openxmlformats.org/officeDocument/2006/customXml" ds:itemID="{556D3F12-61D8-49E6-8242-AEB2E12A1B2C}">
  <ds:schemaRefs/>
</ds:datastoreItem>
</file>

<file path=customXml/itemProps38.xml><?xml version="1.0" encoding="utf-8"?>
<ds:datastoreItem xmlns:ds="http://schemas.openxmlformats.org/officeDocument/2006/customXml" ds:itemID="{14392F0F-2944-4530-B56B-6031636D5D74}">
  <ds:schemaRefs/>
</ds:datastoreItem>
</file>

<file path=customXml/itemProps39.xml><?xml version="1.0" encoding="utf-8"?>
<ds:datastoreItem xmlns:ds="http://schemas.openxmlformats.org/officeDocument/2006/customXml" ds:itemID="{63C526AD-E42D-4A6F-BB44-AC7E451D31AE}">
  <ds:schemaRefs>
    <ds:schemaRef ds:uri="http://www.w3.org/2001/XMLSchema"/>
    <ds:schemaRef ds:uri="http://microsoft.data.visualization.Client.Excel.LState/1.0"/>
  </ds:schemaRefs>
</ds:datastoreItem>
</file>

<file path=customXml/itemProps40.xml><?xml version="1.0" encoding="utf-8"?>
<ds:datastoreItem xmlns:ds="http://schemas.openxmlformats.org/officeDocument/2006/customXml" ds:itemID="{59D00641-FEF6-4946-9502-AE554B51003E}">
  <ds:schemaRefs/>
</ds:datastoreItem>
</file>

<file path=customXml/itemProps41.xml><?xml version="1.0" encoding="utf-8"?>
<ds:datastoreItem xmlns:ds="http://schemas.openxmlformats.org/officeDocument/2006/customXml" ds:itemID="{41784C6F-8EBD-4BCE-8580-0954CA2AE7C7}">
  <ds:schemaRefs>
    <ds:schemaRef ds:uri="http://www.w3.org/2001/XMLSchema"/>
    <ds:schemaRef ds:uri="http://microsoft.data.visualization.engine.tours/1.0"/>
  </ds:schemaRefs>
</ds:datastoreItem>
</file>

<file path=customXml/itemProps42.xml><?xml version="1.0" encoding="utf-8"?>
<ds:datastoreItem xmlns:ds="http://schemas.openxmlformats.org/officeDocument/2006/customXml" ds:itemID="{0DE64B9E-D2B7-40CD-B01C-0A902D7D2417}">
  <ds:schemaRefs/>
</ds:datastoreItem>
</file>

<file path=customXml/itemProps43.xml><?xml version="1.0" encoding="utf-8"?>
<ds:datastoreItem xmlns:ds="http://schemas.openxmlformats.org/officeDocument/2006/customXml" ds:itemID="{AD1B008D-905A-424E-A878-9DE9855F04D8}">
  <ds:schemaRefs/>
</ds:datastoreItem>
</file>

<file path=customXml/itemProps44.xml><?xml version="1.0" encoding="utf-8"?>
<ds:datastoreItem xmlns:ds="http://schemas.openxmlformats.org/officeDocument/2006/customXml" ds:itemID="{9C39BF93-7F56-4917-9419-906A3FCC323A}">
  <ds:schemaRefs/>
</ds:datastoreItem>
</file>

<file path=customXml/itemProps45.xml><?xml version="1.0" encoding="utf-8"?>
<ds:datastoreItem xmlns:ds="http://schemas.openxmlformats.org/officeDocument/2006/customXml" ds:itemID="{C047E3EE-4A14-44F0-90D2-BD7D4A37CEE0}">
  <ds:schemaRefs/>
</ds:datastoreItem>
</file>

<file path=customXml/itemProps46.xml><?xml version="1.0" encoding="utf-8"?>
<ds:datastoreItem xmlns:ds="http://schemas.openxmlformats.org/officeDocument/2006/customXml" ds:itemID="{E0705652-6378-4953-A5F7-D505ABA31B59}">
  <ds:schemaRefs/>
</ds:datastoreItem>
</file>

<file path=customXml/itemProps47.xml><?xml version="1.0" encoding="utf-8"?>
<ds:datastoreItem xmlns:ds="http://schemas.openxmlformats.org/officeDocument/2006/customXml" ds:itemID="{B3E91C03-E324-425E-9127-ED7570392939}">
  <ds:schemaRefs/>
</ds:datastoreItem>
</file>

<file path=customXml/itemProps48.xml><?xml version="1.0" encoding="utf-8"?>
<ds:datastoreItem xmlns:ds="http://schemas.openxmlformats.org/officeDocument/2006/customXml" ds:itemID="{CEBD2174-EB63-453D-9004-574A5B36E129}">
  <ds:schemaRefs/>
</ds:datastoreItem>
</file>

<file path=customXml/itemProps49.xml><?xml version="1.0" encoding="utf-8"?>
<ds:datastoreItem xmlns:ds="http://schemas.openxmlformats.org/officeDocument/2006/customXml" ds:itemID="{E4C6C587-7D12-4705-89A6-63D0C3B24792}">
  <ds:schemaRefs/>
</ds:datastoreItem>
</file>

<file path=customXml/itemProps50.xml><?xml version="1.0" encoding="utf-8"?>
<ds:datastoreItem xmlns:ds="http://schemas.openxmlformats.org/officeDocument/2006/customXml" ds:itemID="{B33664F3-1FC1-4FEA-8F08-C8AF5C1787C2}">
  <ds:schemaRefs/>
</ds:datastoreItem>
</file>

<file path=customXml/itemProps51.xml><?xml version="1.0" encoding="utf-8"?>
<ds:datastoreItem xmlns:ds="http://schemas.openxmlformats.org/officeDocument/2006/customXml" ds:itemID="{5DE2038A-FDF6-4319-A8E4-1ACE418A92C8}">
  <ds:schemaRefs/>
</ds:datastoreItem>
</file>

<file path=customXml/itemProps52.xml><?xml version="1.0" encoding="utf-8"?>
<ds:datastoreItem xmlns:ds="http://schemas.openxmlformats.org/officeDocument/2006/customXml" ds:itemID="{3E9DDDD4-BAF0-4A7D-817D-C7FBA6DD82FD}">
  <ds:schemaRefs/>
</ds:datastoreItem>
</file>

<file path=customXml/itemProps53.xml><?xml version="1.0" encoding="utf-8"?>
<ds:datastoreItem xmlns:ds="http://schemas.openxmlformats.org/officeDocument/2006/customXml" ds:itemID="{4F1EF0AB-BE9E-4FB6-9372-B6378504A3CD}">
  <ds:schemaRefs/>
</ds:datastoreItem>
</file>

<file path=customXml/itemProps54.xml><?xml version="1.0" encoding="utf-8"?>
<ds:datastoreItem xmlns:ds="http://schemas.openxmlformats.org/officeDocument/2006/customXml" ds:itemID="{A615F74D-B404-49F7-8E1F-D1AF615E1EF4}">
  <ds:schemaRefs/>
</ds:datastoreItem>
</file>

<file path=customXml/itemProps55.xml><?xml version="1.0" encoding="utf-8"?>
<ds:datastoreItem xmlns:ds="http://schemas.openxmlformats.org/officeDocument/2006/customXml" ds:itemID="{F46A82C2-16A7-4AAD-8531-1948147D66F3}">
  <ds:schemaRefs/>
</ds:datastoreItem>
</file>

<file path=customXml/itemProps56.xml><?xml version="1.0" encoding="utf-8"?>
<ds:datastoreItem xmlns:ds="http://schemas.openxmlformats.org/officeDocument/2006/customXml" ds:itemID="{46A12E68-2CC0-40F1-8051-D1CF4CC8C7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Shabaan</dc:creator>
  <cp:lastModifiedBy>Mohamed Shabaan</cp:lastModifiedBy>
  <dcterms:created xsi:type="dcterms:W3CDTF">2025-11-04T18:36:19Z</dcterms:created>
  <dcterms:modified xsi:type="dcterms:W3CDTF">2025-11-25T21:22:51Z</dcterms:modified>
</cp:coreProperties>
</file>