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baRaa\Desktop\"/>
    </mc:Choice>
  </mc:AlternateContent>
  <xr:revisionPtr revIDLastSave="0" documentId="13_ncr:1_{06A9A426-8BE3-42DC-A59F-C15385E3A722}" xr6:coauthVersionLast="47" xr6:coauthVersionMax="47" xr10:uidLastSave="{00000000-0000-0000-0000-000000000000}"/>
  <bookViews>
    <workbookView xWindow="-120" yWindow="-120" windowWidth="20730" windowHeight="11310" activeTab="4" xr2:uid="{D3EB625A-F367-479B-959E-61E7A5E65816}"/>
  </bookViews>
  <sheets>
    <sheet name="Source Table" sheetId="1" r:id="rId1"/>
    <sheet name="Font&amp;Colors" sheetId="5" r:id="rId2"/>
    <sheet name="Data" sheetId="3" r:id="rId3"/>
    <sheet name="Analysis" sheetId="2" r:id="rId4"/>
    <sheet name="Dashboard" sheetId="4" r:id="rId5"/>
  </sheets>
  <definedNames>
    <definedName name="_xlchart.v1.0" hidden="1">Analysis!$AH$25:$AI$39</definedName>
    <definedName name="_xlchart.v1.1" hidden="1">Analysis!$AJ$24</definedName>
    <definedName name="_xlchart.v1.2" hidden="1">Analysis!$AJ$25:$AJ$39</definedName>
    <definedName name="_xlnm.Print_Area" localSheetId="4">Dashboard!$A$1:$X$33</definedName>
    <definedName name="_xlnm.Print_Titles" localSheetId="0">'Source Table'!$5:$5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4" i="2" l="1"/>
  <c r="AO43" i="2"/>
  <c r="AP45" i="2"/>
  <c r="AP46" i="2"/>
  <c r="AP47" i="2"/>
  <c r="AP48" i="2"/>
  <c r="AP49" i="2"/>
  <c r="AP44" i="2"/>
  <c r="AO49" i="2"/>
  <c r="AO48" i="2"/>
  <c r="AO47" i="2"/>
  <c r="AO46" i="2"/>
  <c r="AO45" i="2"/>
  <c r="U41" i="2"/>
  <c r="AH37" i="2"/>
  <c r="AK29" i="2"/>
  <c r="AK39" i="2"/>
  <c r="AK34" i="2"/>
  <c r="AH36" i="2"/>
  <c r="AI36" i="2"/>
  <c r="AJ36" i="2"/>
  <c r="AI37" i="2"/>
  <c r="AJ37" i="2"/>
  <c r="AH38" i="2"/>
  <c r="AI38" i="2"/>
  <c r="AJ38" i="2"/>
  <c r="AH39" i="2"/>
  <c r="AI39" i="2"/>
  <c r="AJ39" i="2"/>
  <c r="AI35" i="2"/>
  <c r="AJ35" i="2"/>
  <c r="AH35" i="2"/>
  <c r="Y40" i="2"/>
  <c r="U40" i="2"/>
  <c r="Z46" i="2"/>
  <c r="Z45" i="2"/>
  <c r="Z44" i="2"/>
  <c r="Z43" i="2"/>
  <c r="Z41" i="2"/>
  <c r="Z42" i="2"/>
  <c r="Y42" i="2"/>
  <c r="Y43" i="2"/>
  <c r="Y44" i="2"/>
  <c r="Y45" i="2"/>
  <c r="Y46" i="2"/>
  <c r="Y41" i="2"/>
  <c r="U42" i="2"/>
  <c r="V41" i="2"/>
  <c r="V46" i="2"/>
  <c r="V45" i="2"/>
  <c r="V44" i="2"/>
  <c r="V43" i="2"/>
  <c r="V42" i="2"/>
  <c r="U43" i="2"/>
  <c r="U44" i="2"/>
  <c r="U45" i="2"/>
  <c r="U46" i="2"/>
  <c r="I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S25" i="2"/>
  <c r="I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</calcChain>
</file>

<file path=xl/sharedStrings.xml><?xml version="1.0" encoding="utf-8"?>
<sst xmlns="http://schemas.openxmlformats.org/spreadsheetml/2006/main" count="1273" uniqueCount="101">
  <si>
    <t>Table with row headers in column A, and column headers in rows 5 through 6.</t>
  </si>
  <si>
    <t>STATE</t>
  </si>
  <si>
    <t>Age</t>
  </si>
  <si>
    <t>Total population</t>
  </si>
  <si>
    <t>Total citizen population</t>
  </si>
  <si>
    <t>Total registered</t>
  </si>
  <si>
    <t>Percent registered
(Total)</t>
  </si>
  <si>
    <t>Percent registered
(Citizen)</t>
  </si>
  <si>
    <t>Total voted</t>
  </si>
  <si>
    <t>Percent voted
(Total)</t>
  </si>
  <si>
    <t>Percent voted
(Citizen)</t>
  </si>
  <si>
    <t>Total</t>
  </si>
  <si>
    <t>18 to 24</t>
  </si>
  <si>
    <t>25 to 34</t>
  </si>
  <si>
    <t>35 to 44</t>
  </si>
  <si>
    <t>45 to 64</t>
  </si>
  <si>
    <t>65+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</si>
  <si>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</si>
  <si>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</si>
  <si>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</si>
  <si>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</si>
  <si>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</si>
  <si>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</si>
  <si>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</si>
  <si>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</si>
  <si>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</si>
  <si>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</si>
  <si>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</si>
  <si>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</si>
  <si>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</si>
  <si>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</si>
  <si>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</si>
  <si>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</si>
  <si>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</si>
  <si>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</si>
  <si>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</si>
  <si>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</si>
  <si>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</si>
  <si>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</si>
  <si>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</si>
  <si>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</si>
  <si>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</si>
  <si>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</si>
  <si>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</si>
  <si>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</si>
  <si>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</si>
  <si>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</si>
  <si>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</si>
  <si>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</si>
  <si>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</si>
  <si>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</si>
  <si>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</si>
  <si>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</si>
  <si>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</si>
  <si>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</si>
  <si>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</si>
  <si>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</si>
  <si>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</si>
  <si>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</si>
  <si>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</si>
  <si>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</si>
  <si>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</si>
  <si>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</si>
  <si>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</si>
  <si>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</si>
  <si>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</si>
  <si>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</si>
  <si>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</si>
  <si>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>1</t>
    </r>
    <r>
      <rPr>
        <sz val="11"/>
        <rFont val="Calibri"/>
        <family val="2"/>
        <scheme val="minor"/>
      </rPr>
      <t xml:space="preserve"> This figure added to or subtracted from the estimate provides the 90-percent confidence interval.</t>
    </r>
  </si>
  <si>
    <t xml:space="preserve">NOTES: </t>
  </si>
  <si>
    <t>The symbol B means that the base is less than 75,000 and therefore too small to show the derived measure.</t>
  </si>
  <si>
    <t>Estimates may not sum to totals due to rounding.</t>
  </si>
  <si>
    <t>For information on confidentiality protection, sampling error, nonsampling error, and definitions, see hthttps://www.census.gov/programs-surveys/cps/technical-documentation/complete.2020.html</t>
  </si>
  <si>
    <t>Source: U.S. Census Bureau, Current Population Survey, November 2020</t>
  </si>
  <si>
    <t>Reported Voting and Registration, by Age, for States: November 2020</t>
  </si>
  <si>
    <t>Colors</t>
  </si>
  <si>
    <t>colors code</t>
  </si>
  <si>
    <t>Font</t>
  </si>
  <si>
    <t>Agency FB</t>
  </si>
  <si>
    <t>Calibri (Body)</t>
  </si>
  <si>
    <t>Sum of Total registered</t>
  </si>
  <si>
    <t>Sum of Total Apathy</t>
  </si>
  <si>
    <t xml:space="preserve"> Total population</t>
  </si>
  <si>
    <t xml:space="preserve"> Total citizen population</t>
  </si>
  <si>
    <t xml:space="preserve"> Total registered</t>
  </si>
  <si>
    <t xml:space="preserve"> Total voted</t>
  </si>
  <si>
    <t xml:space="preserve"> Total Apathy</t>
  </si>
  <si>
    <t xml:space="preserve"> </t>
  </si>
  <si>
    <t>Grand Total</t>
  </si>
  <si>
    <t>Sum of % Voter Population</t>
  </si>
  <si>
    <t xml:space="preserve"> % Voter Population</t>
  </si>
  <si>
    <t>Sum of Voter turnout</t>
  </si>
  <si>
    <t>top and bottom voter population</t>
  </si>
  <si>
    <t>top and bottom voter turnout population</t>
  </si>
  <si>
    <t>Total Apathy</t>
  </si>
  <si>
    <t>CALIFORNIA Total</t>
  </si>
  <si>
    <t>FLORIDA Total</t>
  </si>
  <si>
    <t>TEXAS Total</t>
  </si>
  <si>
    <t>State</t>
  </si>
  <si>
    <t>Apathy</t>
  </si>
  <si>
    <t>Top and bottom Voters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</si>
</sst>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#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name val="Calibri"/>
      <family val="2"/>
      <scheme val="minor"/>
    </font>
    <font>
      <sz val="8"/>
      <name val="Calibri"/>
      <family val="2"/>
      <scheme val="minor"/>
    </font>
    <font>
      <sz val="8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A081A"/>
        <bgColor indexed="64"/>
      </patternFill>
    </fill>
    <fill>
      <patternFill patternType="solid">
        <fgColor rgb="FF2B2440"/>
        <bgColor indexed="64"/>
      </patternFill>
    </fill>
    <fill>
      <patternFill patternType="solid">
        <fgColor rgb="FF4FD196"/>
        <bgColor indexed="64"/>
      </patternFill>
    </fill>
    <fill>
      <patternFill patternType="solid">
        <fgColor rgb="FFAC1010"/>
        <bgColor indexed="64"/>
      </patternFill>
    </fill>
    <fill>
      <patternFill patternType="solid">
        <fgColor rgb="FF20376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3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left" wrapText="1"/>
    </xf>
    <xf numFmtId="3" fontId="0" fillId="0" borderId="1" xfId="0" applyNumberFormat="1" applyBorder="1" applyAlignment="1">
      <alignment horizontal="right" wrapText="1"/>
    </xf>
    <xf numFmtId="164" fontId="0" fillId="0" borderId="1" xfId="0" applyNumberFormat="1" applyBorder="1" applyAlignment="1">
      <alignment horizontal="right" wrapText="1"/>
    </xf>
    <xf numFmtId="0" fontId="2" fillId="3" borderId="0" xfId="0" applyFont="1" applyFill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3" fontId="0" fillId="0" borderId="5" xfId="0" applyNumberFormat="1" applyBorder="1" applyAlignment="1">
      <alignment wrapText="1"/>
    </xf>
    <xf numFmtId="3" fontId="0" fillId="0" borderId="6" xfId="0" applyNumberFormat="1" applyBorder="1" applyAlignment="1">
      <alignment wrapText="1"/>
    </xf>
    <xf numFmtId="3" fontId="0" fillId="0" borderId="3" xfId="0" applyNumberFormat="1" applyBorder="1" applyAlignment="1">
      <alignment horizontal="left" wrapText="1"/>
    </xf>
    <xf numFmtId="164" fontId="0" fillId="0" borderId="2" xfId="0" applyNumberFormat="1" applyBorder="1" applyAlignment="1">
      <alignment horizontal="center" wrapText="1"/>
    </xf>
    <xf numFmtId="3" fontId="0" fillId="0" borderId="7" xfId="0" applyNumberFormat="1" applyBorder="1" applyAlignment="1">
      <alignment horizontal="left" wrapText="1"/>
    </xf>
    <xf numFmtId="3" fontId="0" fillId="0" borderId="4" xfId="0" applyNumberFormat="1" applyBorder="1" applyAlignment="1">
      <alignment horizontal="right" wrapText="1"/>
    </xf>
    <xf numFmtId="0" fontId="0" fillId="2" borderId="0" xfId="0" applyNumberFormat="1" applyFill="1"/>
    <xf numFmtId="0" fontId="5" fillId="5" borderId="0" xfId="0" applyFont="1" applyFill="1" applyAlignment="1">
      <alignment horizontal="center"/>
    </xf>
    <xf numFmtId="3" fontId="0" fillId="4" borderId="1" xfId="0" applyNumberFormat="1" applyFont="1" applyFill="1" applyBorder="1" applyAlignment="1">
      <alignment horizontal="right" wrapText="1"/>
    </xf>
    <xf numFmtId="3" fontId="0" fillId="0" borderId="1" xfId="0" applyNumberFormat="1" applyFont="1" applyBorder="1" applyAlignment="1">
      <alignment horizontal="right" wrapText="1"/>
    </xf>
    <xf numFmtId="3" fontId="0" fillId="0" borderId="4" xfId="0" applyNumberFormat="1" applyFont="1" applyBorder="1" applyAlignment="1">
      <alignment horizontal="right" wrapText="1"/>
    </xf>
    <xf numFmtId="49" fontId="0" fillId="0" borderId="0" xfId="0" applyNumberFormat="1"/>
    <xf numFmtId="49" fontId="0" fillId="4" borderId="1" xfId="0" applyNumberFormat="1" applyFont="1" applyFill="1" applyBorder="1" applyAlignment="1">
      <alignment horizontal="left" wrapText="1"/>
    </xf>
    <xf numFmtId="49" fontId="0" fillId="0" borderId="1" xfId="0" applyNumberFormat="1" applyFont="1" applyBorder="1" applyAlignment="1">
      <alignment horizontal="left" wrapText="1"/>
    </xf>
    <xf numFmtId="49" fontId="0" fillId="0" borderId="4" xfId="0" applyNumberFormat="1" applyFont="1" applyBorder="1" applyAlignment="1">
      <alignment horizontal="left" wrapText="1"/>
    </xf>
    <xf numFmtId="2" fontId="0" fillId="0" borderId="0" xfId="0" applyNumberFormat="1"/>
    <xf numFmtId="2" fontId="0" fillId="4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10" fontId="0" fillId="2" borderId="0" xfId="1" applyNumberFormat="1" applyFont="1" applyFill="1"/>
    <xf numFmtId="10" fontId="0" fillId="0" borderId="1" xfId="1" applyNumberFormat="1" applyFont="1" applyBorder="1" applyAlignment="1">
      <alignment horizontal="center" wrapText="1"/>
    </xf>
    <xf numFmtId="10" fontId="0" fillId="0" borderId="1" xfId="1" applyNumberFormat="1" applyFont="1" applyBorder="1" applyAlignment="1">
      <alignment horizontal="right" wrapText="1"/>
    </xf>
    <xf numFmtId="10" fontId="0" fillId="0" borderId="2" xfId="1" applyNumberFormat="1" applyFont="1" applyBorder="1" applyAlignment="1">
      <alignment horizontal="right" wrapText="1"/>
    </xf>
    <xf numFmtId="44" fontId="0" fillId="0" borderId="0" xfId="0" applyNumberFormat="1"/>
    <xf numFmtId="10" fontId="0" fillId="3" borderId="0" xfId="1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NumberFormat="1"/>
    <xf numFmtId="3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7" borderId="0" xfId="0" applyFont="1" applyFill="1" applyAlignment="1">
      <alignment horizontal="center"/>
    </xf>
    <xf numFmtId="2" fontId="0" fillId="0" borderId="5" xfId="0" applyNumberFormat="1" applyFont="1" applyBorder="1" applyAlignment="1">
      <alignment horizontal="right" wrapText="1"/>
    </xf>
    <xf numFmtId="10" fontId="0" fillId="0" borderId="0" xfId="1" applyNumberFormat="1" applyFont="1"/>
    <xf numFmtId="0" fontId="4" fillId="0" borderId="0" xfId="0" applyFont="1"/>
    <xf numFmtId="0" fontId="4" fillId="0" borderId="8" xfId="0" applyFont="1" applyBorder="1"/>
    <xf numFmtId="3" fontId="0" fillId="2" borderId="0" xfId="0" applyNumberFormat="1" applyFill="1"/>
  </cellXfs>
  <cellStyles count="2">
    <cellStyle name="Normal" xfId="0" builtinId="0"/>
    <cellStyle name="Percent" xfId="1" builtinId="5"/>
  </cellStyles>
  <dxfs count="4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1" formatCode="0.00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1" formatCode="0.0000"/>
    </dxf>
    <dxf>
      <numFmt numFmtId="14" formatCode="0.00%"/>
    </dxf>
    <dxf>
      <numFmt numFmtId="3" formatCode="#,##0"/>
    </dxf>
    <dxf>
      <numFmt numFmtId="3" formatCode="#,##0"/>
    </dxf>
    <dxf>
      <numFmt numFmtId="14" formatCode="0.00%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4" formatCode="0.00%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4" formatCode="0.00%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" formatCode="#,##0"/>
      <alignment horizontal="righ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numFmt numFmtId="3" formatCode="#,##0"/>
      <alignment horizontal="righ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" formatCode="#,##0"/>
      <alignment horizontal="left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#0.0"/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dxfs>
  <tableStyles count="0" defaultTableStyle="TableStyleMedium2" defaultPivotStyle="PivotStyleLight16"/>
  <colors>
    <mruColors>
      <color rgb="FF0A081A"/>
      <color rgb="FFAC1010"/>
      <color rgb="FF2B2440"/>
      <color rgb="FF203764"/>
      <color rgb="FF4FD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[table04cnew.xlsx]Analysis!PivotTable2</c:name>
    <c:fmtId val="1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8434191702917315E-17"/>
              <c:y val="-1.06666756255543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6771477395482001E-2"/>
              <c:y val="-3.20000268766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2375078905179"/>
          <c:y val="0.11733343188109764"/>
          <c:w val="0.77864092927190653"/>
          <c:h val="0.67788487381406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Analysis!$M$24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3.8434191702917315E-17"/>
                  <c:y val="-1.06666756255543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64-4961-99D5-C0DD1B81C548}"/>
                </c:ext>
              </c:extLst>
            </c:dLbl>
            <c:dLbl>
              <c:idx val="2"/>
              <c:layout>
                <c:manualLayout>
                  <c:x val="1.6771477395482001E-2"/>
                  <c:y val="-3.20000268766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64-4961-99D5-C0DD1B81C5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Analysis!$L$25:$L$29</c:f>
              <c:strCache>
                <c:ptCount val="5"/>
                <c:pt idx="0">
                  <c:v>65+</c:v>
                </c:pt>
                <c:pt idx="1">
                  <c:v>45 to 64</c:v>
                </c:pt>
                <c:pt idx="2">
                  <c:v>35 to 44</c:v>
                </c:pt>
                <c:pt idx="3">
                  <c:v>25 to 34</c:v>
                </c:pt>
                <c:pt idx="4">
                  <c:v>18 to 24</c:v>
                </c:pt>
              </c:strCache>
            </c:strRef>
          </c:cat>
          <c:val>
            <c:numRef>
              <c:f>Analysis!$M$25:$M$29</c:f>
              <c:numCache>
                <c:formatCode>0.00%</c:formatCode>
                <c:ptCount val="5"/>
                <c:pt idx="0">
                  <c:v>0.74447841039358043</c:v>
                </c:pt>
                <c:pt idx="1">
                  <c:v>0.7097478369010134</c:v>
                </c:pt>
                <c:pt idx="2">
                  <c:v>0.65105353866681492</c:v>
                </c:pt>
                <c:pt idx="3">
                  <c:v>0.60286279122144093</c:v>
                </c:pt>
                <c:pt idx="4">
                  <c:v>0.5142867828558606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4-4961-99D5-C0DD1B81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570735"/>
        <c:axId val="1520576975"/>
      </c:barChart>
      <c:catAx>
        <c:axId val="152057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76975"/>
        <c:crosses val="autoZero"/>
        <c:auto val="1"/>
        <c:lblAlgn val="ctr"/>
        <c:lblOffset val="100"/>
        <c:noMultiLvlLbl val="0"/>
      </c:catAx>
      <c:valAx>
        <c:axId val="1520576975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45000"/>
                      <a:lumOff val="55000"/>
                      <a:alpha val="0"/>
                    </a:schemeClr>
                  </a:gs>
                  <a:gs pos="100000">
                    <a:schemeClr val="accent1">
                      <a:lumMod val="45000"/>
                      <a:lumOff val="55000"/>
                      <a:alpha val="22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7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[table04cnew.xlsx]Analysis!PivotTable3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Analysis!$P$24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Analysis!$O$25:$O$29</c:f>
              <c:strCache>
                <c:ptCount val="5"/>
                <c:pt idx="0">
                  <c:v>65+</c:v>
                </c:pt>
                <c:pt idx="1">
                  <c:v>45 to 64</c:v>
                </c:pt>
                <c:pt idx="2">
                  <c:v>35 to 44</c:v>
                </c:pt>
                <c:pt idx="3">
                  <c:v>25 to 34</c:v>
                </c:pt>
                <c:pt idx="4">
                  <c:v>18 to 24</c:v>
                </c:pt>
              </c:strCache>
            </c:strRef>
          </c:cat>
          <c:val>
            <c:numRef>
              <c:f>Analysis!$P$25:$P$29</c:f>
              <c:numCache>
                <c:formatCode>0.00%</c:formatCode>
                <c:ptCount val="5"/>
                <c:pt idx="0">
                  <c:v>0.94805479185421282</c:v>
                </c:pt>
                <c:pt idx="1">
                  <c:v>0.93752402921953093</c:v>
                </c:pt>
                <c:pt idx="2">
                  <c:v>0.90592967934088886</c:v>
                </c:pt>
                <c:pt idx="3">
                  <c:v>0.88080874556688971</c:v>
                </c:pt>
                <c:pt idx="4">
                  <c:v>0.86045929541330335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4-4323-8046-7239E65ED3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0565743"/>
        <c:axId val="1520556591"/>
      </c:barChart>
      <c:catAx>
        <c:axId val="15205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56591"/>
        <c:crosses val="autoZero"/>
        <c:auto val="1"/>
        <c:lblAlgn val="ctr"/>
        <c:lblOffset val="100"/>
        <c:noMultiLvlLbl val="0"/>
      </c:catAx>
      <c:valAx>
        <c:axId val="1520556591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45000"/>
                      <a:lumOff val="55000"/>
                      <a:alpha val="2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0800000" scaled="1"/>
                <a:tileRect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Analysis!$V$41</c:f>
              <c:strCache>
                <c:ptCount val="1"/>
                <c:pt idx="0">
                  <c:v>Sum of % Voter Population</c:v>
                </c:pt>
              </c:strCache>
            </c:strRef>
          </c:tx>
          <c:spPr>
            <a:solidFill>
              <a:srgbClr val="0A081A"/>
            </a:solidFill>
            <a:ln>
              <a:solidFill>
                <a:schemeClr val="bg2">
                  <a:lumMod val="50000"/>
                </a:schemeClr>
              </a:solidFill>
            </a:ln>
            <a:effectLst/>
            <a:sp3d>
              <a:contourClr>
                <a:schemeClr val="bg2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Analysis!$U$42:$U$46</c:f>
              <c:strCache>
                <c:ptCount val="5"/>
                <c:pt idx="0">
                  <c:v>DISTRICT OF COLUMBIA</c:v>
                </c:pt>
                <c:pt idx="1">
                  <c:v>NEW JERSEY</c:v>
                </c:pt>
                <c:pt idx="2">
                  <c:v>MINNESOTA</c:v>
                </c:pt>
                <c:pt idx="3">
                  <c:v>OREGON</c:v>
                </c:pt>
                <c:pt idx="4">
                  <c:v>NEW HAMPSHIRE</c:v>
                </c:pt>
              </c:strCache>
            </c:strRef>
          </c:cat>
          <c:val>
            <c:numRef>
              <c:f>Analysis!$V$42:$V$46</c:f>
              <c:numCache>
                <c:formatCode>0.00%</c:formatCode>
                <c:ptCount val="5"/>
                <c:pt idx="0">
                  <c:v>0.84022556390977443</c:v>
                </c:pt>
                <c:pt idx="1">
                  <c:v>0.78331362945448402</c:v>
                </c:pt>
                <c:pt idx="2">
                  <c:v>0.7783679381941091</c:v>
                </c:pt>
                <c:pt idx="3">
                  <c:v>0.74090067859346087</c:v>
                </c:pt>
                <c:pt idx="4">
                  <c:v>0.74070631970260226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BD3-4752-810A-82B967E351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20567407"/>
        <c:axId val="1520574479"/>
        <c:axId val="0"/>
      </c:bar3DChart>
      <c:catAx>
        <c:axId val="152056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74479"/>
        <c:crosses val="autoZero"/>
        <c:auto val="1"/>
        <c:lblAlgn val="ctr"/>
        <c:lblOffset val="100"/>
        <c:noMultiLvlLbl val="0"/>
      </c:catAx>
      <c:valAx>
        <c:axId val="1520574479"/>
        <c:scaling>
          <c:orientation val="minMax"/>
        </c:scaling>
        <c:delete val="1"/>
        <c:axPos val="b"/>
        <c:majorGridlines>
          <c:spPr>
            <a:ln w="0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205674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0A081A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Analysis!$Y$42:$Y$46</c:f>
              <c:strCache>
                <c:ptCount val="5"/>
                <c:pt idx="0">
                  <c:v>DISTRICT OF COLUMBIA</c:v>
                </c:pt>
                <c:pt idx="1">
                  <c:v>WISCONSIN</c:v>
                </c:pt>
                <c:pt idx="2">
                  <c:v>WASHINGTON</c:v>
                </c:pt>
                <c:pt idx="3">
                  <c:v>COLORADO</c:v>
                </c:pt>
                <c:pt idx="4">
                  <c:v>MONTANA</c:v>
                </c:pt>
              </c:strCache>
            </c:strRef>
          </c:cat>
          <c:val>
            <c:numRef>
              <c:f>Analysis!$Z$42:$Z$46</c:f>
              <c:numCache>
                <c:formatCode>0.00%</c:formatCode>
                <c:ptCount val="5"/>
                <c:pt idx="0">
                  <c:v>0.96336206896551724</c:v>
                </c:pt>
                <c:pt idx="1">
                  <c:v>0.9595870206489675</c:v>
                </c:pt>
                <c:pt idx="2">
                  <c:v>0.95656490444278974</c:v>
                </c:pt>
                <c:pt idx="3">
                  <c:v>0.94852941176470584</c:v>
                </c:pt>
                <c:pt idx="4">
                  <c:v>0.94851794071762874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25E-4110-BFA0-2252ABCD6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83944543"/>
        <c:axId val="1583923743"/>
        <c:axId val="0"/>
      </c:bar3DChart>
      <c:catAx>
        <c:axId val="158394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23743"/>
        <c:crosses val="autoZero"/>
        <c:auto val="1"/>
        <c:lblAlgn val="ctr"/>
        <c:lblOffset val="100"/>
        <c:noMultiLvlLbl val="0"/>
      </c:catAx>
      <c:valAx>
        <c:axId val="1583923743"/>
        <c:scaling>
          <c:orientation val="minMax"/>
        </c:scaling>
        <c:delete val="1"/>
        <c:axPos val="b"/>
        <c:majorGridlines>
          <c:spPr>
            <a:ln w="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839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Analysis!$AP$44</c:f>
              <c:strCache>
                <c:ptCount val="1"/>
                <c:pt idx="0">
                  <c:v>Sum of Total registered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10077519379844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18-4653-A29C-ACE3DDAFB2DB}"/>
                </c:ext>
              </c:extLst>
            </c:dLbl>
            <c:dLbl>
              <c:idx val="3"/>
              <c:layout>
                <c:manualLayout>
                  <c:x val="8.9186176142697065E-3"/>
                  <c:y val="-0.113636363636363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18-4653-A29C-ACE3DDAFB2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Analysis!$AO$45:$AO$49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</c:strCache>
            </c:strRef>
          </c:cat>
          <c:val>
            <c:numRef>
              <c:f>Analysis!$AP$45:$AP$49</c:f>
              <c:numCache>
                <c:formatCode>#,##0</c:formatCode>
                <c:ptCount val="5"/>
                <c:pt idx="0">
                  <c:v>18001000</c:v>
                </c:pt>
                <c:pt idx="1">
                  <c:v>13343000</c:v>
                </c:pt>
                <c:pt idx="2">
                  <c:v>10495000</c:v>
                </c:pt>
                <c:pt idx="3">
                  <c:v>9369000</c:v>
                </c:pt>
                <c:pt idx="4">
                  <c:v>7337000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8-4653-A29C-ACE3DDAFB2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8381791"/>
        <c:axId val="1578372223"/>
      </c:barChart>
      <c:catAx>
        <c:axId val="15783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72223"/>
        <c:crosses val="autoZero"/>
        <c:auto val="1"/>
        <c:lblAlgn val="ctr"/>
        <c:lblOffset val="100"/>
        <c:noMultiLvlLbl val="0"/>
      </c:catAx>
      <c:valAx>
        <c:axId val="1578372223"/>
        <c:scaling>
          <c:orientation val="minMax"/>
        </c:scaling>
        <c:delete val="1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45000"/>
                      <a:lumOff val="55000"/>
                      <a:alpha val="13000"/>
                    </a:schemeClr>
                  </a:gs>
                  <a:gs pos="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57838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[table04cnew.xlsx]Analysis!PivotTable19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46371325834306"/>
          <c:y val="0"/>
          <c:w val="0.52898284694413533"/>
          <c:h val="0.82945736434108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Analysis!$AU$26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Analysis!$AT$27:$AT$32</c:f>
              <c:strCache>
                <c:ptCount val="5"/>
                <c:pt idx="0">
                  <c:v>18 to 24</c:v>
                </c:pt>
                <c:pt idx="1">
                  <c:v>25 to 34</c:v>
                </c:pt>
                <c:pt idx="2">
                  <c:v>35 to 44</c:v>
                </c:pt>
                <c:pt idx="3">
                  <c:v>45 to 64</c:v>
                </c:pt>
                <c:pt idx="4">
                  <c:v>65+</c:v>
                </c:pt>
              </c:strCache>
            </c:strRef>
          </c:cat>
          <c:val>
            <c:numRef>
              <c:f>Analysis!$AU$27:$AU$32</c:f>
              <c:numCache>
                <c:formatCode>#,##0</c:formatCode>
                <c:ptCount val="5"/>
                <c:pt idx="0">
                  <c:v>15981000</c:v>
                </c:pt>
                <c:pt idx="1">
                  <c:v>27351000</c:v>
                </c:pt>
                <c:pt idx="2">
                  <c:v>25853000</c:v>
                </c:pt>
                <c:pt idx="3">
                  <c:v>57222000</c:v>
                </c:pt>
                <c:pt idx="4">
                  <c:v>41101000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4-4BC2-B5EA-4488D4DC6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3947039"/>
        <c:axId val="1583928319"/>
      </c:barChart>
      <c:catAx>
        <c:axId val="158394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28319"/>
        <c:crosses val="autoZero"/>
        <c:auto val="1"/>
        <c:lblAlgn val="ctr"/>
        <c:lblOffset val="100"/>
        <c:noMultiLvlLbl val="0"/>
      </c:catAx>
      <c:valAx>
        <c:axId val="1583928319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58394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[table04cnew.xlsx]Analysis!PivotTable21</c:name>
    <c:fmtId val="25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8201368523949072E-2"/>
              <c:y val="-4.631926005893852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505376344086017"/>
                  <c:h val="0.1813729883165007"/>
                </c:manualLayout>
              </c15:layout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3460410557184751E-2"/>
              <c:y val="0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9550342130987292E-2"/>
              <c:y val="0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8651026392961915E-2"/>
              <c:y val="-9.263852011787704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Analysis!$AU$38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AD-4ED9-9C9E-568557515B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AD-4ED9-9C9E-568557515B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AD-4ED9-9C9E-568557515B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CAD-4ED9-9C9E-568557515B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AD-4ED9-9C9E-568557515B70}"/>
              </c:ext>
            </c:extLst>
          </c:dPt>
          <c:dLbls>
            <c:dLbl>
              <c:idx val="0"/>
              <c:layout>
                <c:manualLayout>
                  <c:x val="4.6920821114369432E-2"/>
                  <c:y val="-4.631926005893852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AD-4ED9-9C9E-568557515B70}"/>
                </c:ext>
              </c:extLst>
            </c:dLbl>
            <c:dLbl>
              <c:idx val="1"/>
              <c:layout>
                <c:manualLayout>
                  <c:x val="2.346041055718475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AD-4ED9-9C9E-568557515B70}"/>
                </c:ext>
              </c:extLst>
            </c:dLbl>
            <c:dLbl>
              <c:idx val="2"/>
              <c:layout>
                <c:manualLayout>
                  <c:x val="1.95503421309872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AD-4ED9-9C9E-568557515B70}"/>
                </c:ext>
              </c:extLst>
            </c:dLbl>
            <c:dLbl>
              <c:idx val="4"/>
              <c:layout>
                <c:manualLayout>
                  <c:x val="-5.8651026392961915E-2"/>
                  <c:y val="-9.2638520117877043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AD-4ED9-9C9E-568557515B7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Analysis!$AT$39:$AT$44</c:f>
              <c:strCache>
                <c:ptCount val="5"/>
                <c:pt idx="0">
                  <c:v>18 to 24</c:v>
                </c:pt>
                <c:pt idx="1">
                  <c:v>25 to 34</c:v>
                </c:pt>
                <c:pt idx="2">
                  <c:v>35 to 44</c:v>
                </c:pt>
                <c:pt idx="3">
                  <c:v>45 to 64</c:v>
                </c:pt>
                <c:pt idx="4">
                  <c:v>65+</c:v>
                </c:pt>
              </c:strCache>
            </c:strRef>
          </c:cat>
          <c:val>
            <c:numRef>
              <c:f>Analysis!$AU$39:$AU$44</c:f>
              <c:numCache>
                <c:formatCode>#,##0</c:formatCode>
                <c:ptCount val="5"/>
                <c:pt idx="0">
                  <c:v>2230000</c:v>
                </c:pt>
                <c:pt idx="1">
                  <c:v>3260000</c:v>
                </c:pt>
                <c:pt idx="2">
                  <c:v>2432000</c:v>
                </c:pt>
                <c:pt idx="3">
                  <c:v>3575000</c:v>
                </c:pt>
                <c:pt idx="4">
                  <c:v>2135000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AD-4ED9-9C9E-568557515B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sunburst" uniqueId="{F5BFB41F-F9F6-4AC1-BD35-5E7573757CCB}">
          <cx:tx>
            <cx:txData>
              <cx:f>_xlchart.v1.1</cx:f>
              <cx:v>Apathy</cx:v>
            </cx:txData>
          </cx:tx>
          <cx:spPr>
            <a:ln>
              <a:solidFill>
                <a:srgbClr val="203764"/>
              </a:solidFill>
            </a:ln>
          </cx:spPr>
          <cx:dataPt idx="0">
            <cx:spPr>
              <a:solidFill>
                <a:srgbClr val="0A081A"/>
              </a:solidFill>
            </cx:spPr>
          </cx:dataPt>
          <cx:dataPt idx="12">
            <cx:spPr>
              <a:solidFill>
                <a:srgbClr val="4472C4"/>
              </a:soli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/>
                </a:pPr>
                <a:endParaRPr lang="en-US" sz="7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600"/>
                  </a:pPr>
                  <a:r>
                    <a:rPr lang="en-US" sz="6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CALIFORNIA</a:t>
                  </a:r>
                </a:p>
              </cx:txPr>
            </cx:dataLabel>
          </cx:dataLabels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Radio" checked="Checked" firstButton="1" fmlaLink="Analysis!$V$20" lockText="1"/>
</file>

<file path=xl/ctrlProps/ctrlProp2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1.jpeg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7.xml"/><Relationship Id="rId4" Type="http://schemas.openxmlformats.org/officeDocument/2006/relationships/image" Target="../media/image2.pn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</xdr:row>
      <xdr:rowOff>142875</xdr:rowOff>
    </xdr:from>
    <xdr:to>
      <xdr:col>1</xdr:col>
      <xdr:colOff>514350</xdr:colOff>
      <xdr:row>29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B2B09A4-E533-687C-D075-7B2AF43EDEC7}"/>
            </a:ext>
          </a:extLst>
        </xdr:cNvPr>
        <xdr:cNvSpPr/>
      </xdr:nvSpPr>
      <xdr:spPr>
        <a:xfrm>
          <a:off x="590550" y="1000125"/>
          <a:ext cx="533400" cy="4591050"/>
        </a:xfrm>
        <a:prstGeom prst="roundRect">
          <a:avLst/>
        </a:prstGeom>
        <a:solidFill>
          <a:srgbClr val="0A081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142874</xdr:colOff>
      <xdr:row>11</xdr:row>
      <xdr:rowOff>123826</xdr:rowOff>
    </xdr:from>
    <xdr:to>
      <xdr:col>9</xdr:col>
      <xdr:colOff>257175</xdr:colOff>
      <xdr:row>21</xdr:row>
      <xdr:rowOff>161926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494BE6E-F1C4-4D63-9D34-DCE1B9FC4065}"/>
            </a:ext>
          </a:extLst>
        </xdr:cNvPr>
        <xdr:cNvSpPr/>
      </xdr:nvSpPr>
      <xdr:spPr>
        <a:xfrm>
          <a:off x="3171824" y="2124076"/>
          <a:ext cx="2552701" cy="1943100"/>
        </a:xfrm>
        <a:prstGeom prst="roundRect">
          <a:avLst/>
        </a:prstGeom>
        <a:solidFill>
          <a:srgbClr val="2B244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</xdr:colOff>
      <xdr:row>9</xdr:row>
      <xdr:rowOff>95251</xdr:rowOff>
    </xdr:from>
    <xdr:to>
      <xdr:col>1</xdr:col>
      <xdr:colOff>438151</xdr:colOff>
      <xdr:row>10</xdr:row>
      <xdr:rowOff>114301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AEE64F80-C4B0-A574-E5EC-50FE55A1FEC7}"/>
            </a:ext>
          </a:extLst>
        </xdr:cNvPr>
        <xdr:cNvSpPr/>
      </xdr:nvSpPr>
      <xdr:spPr>
        <a:xfrm>
          <a:off x="609601" y="1714501"/>
          <a:ext cx="438150" cy="2095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11</xdr:row>
      <xdr:rowOff>9525</xdr:rowOff>
    </xdr:from>
    <xdr:to>
      <xdr:col>1</xdr:col>
      <xdr:colOff>457200</xdr:colOff>
      <xdr:row>12</xdr:row>
      <xdr:rowOff>9525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DE60B439-D7A2-4DD5-A738-FAAE5AEB293C}"/>
            </a:ext>
          </a:extLst>
        </xdr:cNvPr>
        <xdr:cNvSpPr/>
      </xdr:nvSpPr>
      <xdr:spPr>
        <a:xfrm>
          <a:off x="609600" y="2009775"/>
          <a:ext cx="457200" cy="1905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19049</xdr:colOff>
      <xdr:row>2</xdr:row>
      <xdr:rowOff>92074</xdr:rowOff>
    </xdr:from>
    <xdr:to>
      <xdr:col>20</xdr:col>
      <xdr:colOff>762000</xdr:colOff>
      <xdr:row>32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47FF629-DB15-25E8-4510-FBE2CEFCBAD4}"/>
            </a:ext>
          </a:extLst>
        </xdr:cNvPr>
        <xdr:cNvSpPr/>
      </xdr:nvSpPr>
      <xdr:spPr>
        <a:xfrm>
          <a:off x="1219199" y="473074"/>
          <a:ext cx="11715751" cy="5546726"/>
        </a:xfrm>
        <a:prstGeom prst="roundRect">
          <a:avLst>
            <a:gd name="adj" fmla="val 519"/>
          </a:avLst>
        </a:prstGeom>
        <a:noFill/>
        <a:ln w="88900">
          <a:solidFill>
            <a:srgbClr val="0A081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123824</xdr:colOff>
      <xdr:row>3</xdr:row>
      <xdr:rowOff>133350</xdr:rowOff>
    </xdr:from>
    <xdr:to>
      <xdr:col>11</xdr:col>
      <xdr:colOff>57150</xdr:colOff>
      <xdr:row>11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700F1FD-0B8B-27EE-5883-20E0DC64A7A5}"/>
            </a:ext>
          </a:extLst>
        </xdr:cNvPr>
        <xdr:cNvSpPr/>
      </xdr:nvSpPr>
      <xdr:spPr>
        <a:xfrm>
          <a:off x="3152774" y="609600"/>
          <a:ext cx="3590926" cy="1476375"/>
        </a:xfrm>
        <a:prstGeom prst="roundRect">
          <a:avLst/>
        </a:prstGeom>
        <a:solidFill>
          <a:srgbClr val="2B244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133351</xdr:colOff>
      <xdr:row>3</xdr:row>
      <xdr:rowOff>142875</xdr:rowOff>
    </xdr:from>
    <xdr:to>
      <xdr:col>17</xdr:col>
      <xdr:colOff>19051</xdr:colOff>
      <xdr:row>11</xdr:row>
      <xdr:rowOff>95250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C7F9BC6-38AB-45EA-82FA-DC7520EA953A}"/>
            </a:ext>
          </a:extLst>
        </xdr:cNvPr>
        <xdr:cNvSpPr/>
      </xdr:nvSpPr>
      <xdr:spPr>
        <a:xfrm>
          <a:off x="6819901" y="619125"/>
          <a:ext cx="3543300" cy="1476375"/>
        </a:xfrm>
        <a:prstGeom prst="roundRect">
          <a:avLst/>
        </a:prstGeom>
        <a:solidFill>
          <a:srgbClr val="2B244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161925</xdr:colOff>
      <xdr:row>3</xdr:row>
      <xdr:rowOff>133350</xdr:rowOff>
    </xdr:from>
    <xdr:to>
      <xdr:col>20</xdr:col>
      <xdr:colOff>526161</xdr:colOff>
      <xdr:row>11</xdr:row>
      <xdr:rowOff>85725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2FC86DA-1754-43EE-89DC-1BDDD529ABE7}"/>
            </a:ext>
          </a:extLst>
        </xdr:cNvPr>
        <xdr:cNvSpPr/>
      </xdr:nvSpPr>
      <xdr:spPr>
        <a:xfrm>
          <a:off x="10506075" y="609600"/>
          <a:ext cx="2193036" cy="1476375"/>
        </a:xfrm>
        <a:prstGeom prst="roundRect">
          <a:avLst/>
        </a:prstGeom>
        <a:solidFill>
          <a:srgbClr val="0A081A"/>
        </a:solidFill>
        <a:ln w="25400">
          <a:solidFill>
            <a:srgbClr val="2B244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295275</xdr:colOff>
      <xdr:row>11</xdr:row>
      <xdr:rowOff>142875</xdr:rowOff>
    </xdr:from>
    <xdr:to>
      <xdr:col>13</xdr:col>
      <xdr:colOff>438150</xdr:colOff>
      <xdr:row>22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13C8829-2E78-4401-801B-16ECBF7278AB}"/>
            </a:ext>
          </a:extLst>
        </xdr:cNvPr>
        <xdr:cNvSpPr/>
      </xdr:nvSpPr>
      <xdr:spPr>
        <a:xfrm>
          <a:off x="5762625" y="2143125"/>
          <a:ext cx="2581275" cy="1952625"/>
        </a:xfrm>
        <a:prstGeom prst="roundRect">
          <a:avLst/>
        </a:prstGeom>
        <a:solidFill>
          <a:srgbClr val="2B244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133351</xdr:colOff>
      <xdr:row>22</xdr:row>
      <xdr:rowOff>57150</xdr:rowOff>
    </xdr:from>
    <xdr:to>
      <xdr:col>13</xdr:col>
      <xdr:colOff>466725</xdr:colOff>
      <xdr:row>32</xdr:row>
      <xdr:rowOff>9525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71C2663-E02C-4504-919D-9798FA1E52EF}"/>
            </a:ext>
          </a:extLst>
        </xdr:cNvPr>
        <xdr:cNvSpPr/>
      </xdr:nvSpPr>
      <xdr:spPr>
        <a:xfrm>
          <a:off x="3162301" y="4152900"/>
          <a:ext cx="5210174" cy="1857375"/>
        </a:xfrm>
        <a:prstGeom prst="roundRect">
          <a:avLst/>
        </a:prstGeom>
        <a:solidFill>
          <a:srgbClr val="2B244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561975</xdr:colOff>
      <xdr:row>23</xdr:row>
      <xdr:rowOff>133350</xdr:rowOff>
    </xdr:from>
    <xdr:to>
      <xdr:col>20</xdr:col>
      <xdr:colOff>628650</xdr:colOff>
      <xdr:row>32</xdr:row>
      <xdr:rowOff>28575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DDADCCB-FCE5-4070-AE86-7A59DAD999C4}"/>
            </a:ext>
          </a:extLst>
        </xdr:cNvPr>
        <xdr:cNvSpPr/>
      </xdr:nvSpPr>
      <xdr:spPr>
        <a:xfrm>
          <a:off x="8467725" y="4419600"/>
          <a:ext cx="4333875" cy="1609725"/>
        </a:xfrm>
        <a:prstGeom prst="roundRect">
          <a:avLst/>
        </a:prstGeom>
        <a:solidFill>
          <a:srgbClr val="2B244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228599</xdr:colOff>
      <xdr:row>4</xdr:row>
      <xdr:rowOff>47626</xdr:rowOff>
    </xdr:from>
    <xdr:to>
      <xdr:col>4</xdr:col>
      <xdr:colOff>400050</xdr:colOff>
      <xdr:row>7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9EABC3C-A27D-7726-0A3A-4FBF7D2E5F31}"/>
            </a:ext>
          </a:extLst>
        </xdr:cNvPr>
        <xdr:cNvSpPr txBox="1"/>
      </xdr:nvSpPr>
      <xdr:spPr>
        <a:xfrm>
          <a:off x="1428749" y="714376"/>
          <a:ext cx="1390651" cy="600074"/>
        </a:xfrm>
        <a:prstGeom prst="rect">
          <a:avLst/>
        </a:prstGeom>
        <a:noFill/>
        <a:ln w="25400" cmpd="sng">
          <a:solidFill>
            <a:srgbClr val="2B244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/>
              </a:solidFill>
              <a:latin typeface="Agency FB" panose="020B0503020202020204" pitchFamily="34" charset="0"/>
            </a:rPr>
            <a:t>USA Election 2020</a:t>
          </a:r>
        </a:p>
        <a:p>
          <a:pPr algn="ctr"/>
          <a:r>
            <a:rPr lang="en-US" sz="1600" b="1">
              <a:solidFill>
                <a:schemeClr val="accent2"/>
              </a:solidFill>
              <a:latin typeface="Agency FB" panose="020B0503020202020204" pitchFamily="34" charset="0"/>
            </a:rPr>
            <a:t>Dashboard</a:t>
          </a:r>
        </a:p>
      </xdr:txBody>
    </xdr:sp>
    <xdr:clientData/>
  </xdr:twoCellAnchor>
  <xdr:twoCellAnchor>
    <xdr:from>
      <xdr:col>2</xdr:col>
      <xdr:colOff>19049</xdr:colOff>
      <xdr:row>9</xdr:row>
      <xdr:rowOff>114299</xdr:rowOff>
    </xdr:from>
    <xdr:to>
      <xdr:col>4</xdr:col>
      <xdr:colOff>581025</xdr:colOff>
      <xdr:row>12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3AA3614-556A-811F-F0D8-44723BDFB4B7}"/>
            </a:ext>
          </a:extLst>
        </xdr:cNvPr>
        <xdr:cNvSpPr txBox="1"/>
      </xdr:nvSpPr>
      <xdr:spPr>
        <a:xfrm>
          <a:off x="1219199" y="1733549"/>
          <a:ext cx="1781176" cy="514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rgbClr val="4FD196"/>
              </a:solidFill>
            </a:rPr>
            <a:t> </a:t>
          </a:r>
          <a:r>
            <a:rPr lang="en-US" sz="1200">
              <a:solidFill>
                <a:schemeClr val="accent2">
                  <a:lumMod val="75000"/>
                </a:schemeClr>
              </a:solidFill>
            </a:rPr>
            <a:t>US Total Population</a:t>
          </a:r>
          <a:r>
            <a:rPr lang="en-US" sz="1100" b="0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251,263,000</a:t>
          </a:r>
          <a:r>
            <a:rPr lang="en-US" sz="12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2</xdr:col>
      <xdr:colOff>85725</xdr:colOff>
      <xdr:row>13</xdr:row>
      <xdr:rowOff>152399</xdr:rowOff>
    </xdr:from>
    <xdr:to>
      <xdr:col>5</xdr:col>
      <xdr:colOff>38101</xdr:colOff>
      <xdr:row>16</xdr:row>
      <xdr:rowOff>95250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33F1B51-2086-4EE9-8B4C-81777279426B}"/>
            </a:ext>
          </a:extLst>
        </xdr:cNvPr>
        <xdr:cNvSpPr txBox="1"/>
      </xdr:nvSpPr>
      <xdr:spPr>
        <a:xfrm>
          <a:off x="1285875" y="2533649"/>
          <a:ext cx="1781176" cy="514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chemeClr val="accent2">
                  <a:lumMod val="75000"/>
                </a:schemeClr>
              </a:solidFill>
            </a:rPr>
            <a:t> Total Citizen Population</a:t>
          </a:r>
        </a:p>
        <a:p>
          <a:pPr algn="ctr"/>
          <a:r>
            <a:rPr lang="en-US" sz="1100" b="0" i="0" u="none" strike="noStrike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230,599,000</a:t>
          </a:r>
          <a:r>
            <a:rPr lang="en-US" sz="1200">
              <a:solidFill>
                <a:schemeClr val="bg1"/>
              </a:solidFill>
              <a:latin typeface="Agency FB" panose="020B0503020202020204" pitchFamily="34" charset="0"/>
            </a:rPr>
            <a:t> </a:t>
          </a:r>
        </a:p>
        <a:p>
          <a:endParaRPr lang="en-US" sz="1200">
            <a:solidFill>
              <a:srgbClr val="4FD196"/>
            </a:solidFill>
          </a:endParaRPr>
        </a:p>
      </xdr:txBody>
    </xdr:sp>
    <xdr:clientData/>
  </xdr:twoCellAnchor>
  <xdr:twoCellAnchor>
    <xdr:from>
      <xdr:col>2</xdr:col>
      <xdr:colOff>209550</xdr:colOff>
      <xdr:row>17</xdr:row>
      <xdr:rowOff>76200</xdr:rowOff>
    </xdr:from>
    <xdr:to>
      <xdr:col>4</xdr:col>
      <xdr:colOff>428625</xdr:colOff>
      <xdr:row>20</xdr:row>
      <xdr:rowOff>28576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2DC87E2-F961-4851-B621-344EB4DE36CE}"/>
            </a:ext>
          </a:extLst>
        </xdr:cNvPr>
        <xdr:cNvSpPr txBox="1"/>
      </xdr:nvSpPr>
      <xdr:spPr>
        <a:xfrm>
          <a:off x="1409700" y="3219450"/>
          <a:ext cx="1438275" cy="523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chemeClr val="accent2">
                  <a:lumMod val="75000"/>
                </a:schemeClr>
              </a:solidFill>
            </a:rPr>
            <a:t> Total Registered</a:t>
          </a:r>
        </a:p>
        <a:p>
          <a:pPr algn="ctr"/>
          <a:r>
            <a:rPr lang="en-US" sz="1100" b="0" i="0" u="none" strike="noStrike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167,508,000</a:t>
          </a:r>
          <a:r>
            <a:rPr lang="en-US">
              <a:solidFill>
                <a:schemeClr val="bg1"/>
              </a:solidFill>
              <a:latin typeface="Agency FB" panose="020B0503020202020204" pitchFamily="34" charset="0"/>
            </a:rPr>
            <a:t> </a:t>
          </a:r>
          <a:r>
            <a:rPr lang="en-US" sz="1200">
              <a:solidFill>
                <a:schemeClr val="bg1"/>
              </a:solidFill>
              <a:latin typeface="Agency FB" panose="020B0503020202020204" pitchFamily="34" charset="0"/>
            </a:rPr>
            <a:t> </a:t>
          </a:r>
          <a:endParaRPr lang="en-US" sz="1200">
            <a:solidFill>
              <a:srgbClr val="4FD196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2</xdr:col>
      <xdr:colOff>152400</xdr:colOff>
      <xdr:row>21</xdr:row>
      <xdr:rowOff>38099</xdr:rowOff>
    </xdr:from>
    <xdr:to>
      <xdr:col>4</xdr:col>
      <xdr:colOff>504825</xdr:colOff>
      <xdr:row>23</xdr:row>
      <xdr:rowOff>180974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99D6448-B123-49A2-9516-8F0E1FE8A29E}"/>
            </a:ext>
          </a:extLst>
        </xdr:cNvPr>
        <xdr:cNvSpPr txBox="1"/>
      </xdr:nvSpPr>
      <xdr:spPr>
        <a:xfrm>
          <a:off x="1352550" y="3943349"/>
          <a:ext cx="15716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chemeClr val="accent2">
                  <a:lumMod val="75000"/>
                </a:schemeClr>
              </a:solidFill>
            </a:rPr>
            <a:t>Total Voted</a:t>
          </a:r>
        </a:p>
        <a:p>
          <a:pPr algn="ctr"/>
          <a:r>
            <a:rPr lang="en-US" sz="1100" b="0" i="0" u="none" strike="noStrike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153,876,000</a:t>
          </a:r>
          <a:r>
            <a:rPr lang="en-US" sz="1200">
              <a:solidFill>
                <a:schemeClr val="bg1"/>
              </a:solidFill>
            </a:rPr>
            <a:t> </a:t>
          </a:r>
        </a:p>
        <a:p>
          <a:pPr algn="ctr"/>
          <a:endParaRPr lang="en-US" sz="12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200025</xdr:colOff>
      <xdr:row>25</xdr:row>
      <xdr:rowOff>9524</xdr:rowOff>
    </xdr:from>
    <xdr:to>
      <xdr:col>4</xdr:col>
      <xdr:colOff>419100</xdr:colOff>
      <xdr:row>27</xdr:row>
      <xdr:rowOff>133349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491FFA0-2055-4587-A0B1-C64897EDB43C}"/>
            </a:ext>
          </a:extLst>
        </xdr:cNvPr>
        <xdr:cNvSpPr txBox="1"/>
      </xdr:nvSpPr>
      <xdr:spPr>
        <a:xfrm>
          <a:off x="1400175" y="4676774"/>
          <a:ext cx="14382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chemeClr val="accent2">
                  <a:lumMod val="75000"/>
                </a:schemeClr>
              </a:solidFill>
            </a:rPr>
            <a:t> Total  Apathy</a:t>
          </a:r>
        </a:p>
        <a:p>
          <a:pPr algn="ctr"/>
          <a:r>
            <a:rPr lang="en-US" sz="1100" b="0" i="0" u="none" strike="noStrike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13,632,000</a:t>
          </a:r>
          <a:r>
            <a:rPr lang="en-US" sz="1200">
              <a:latin typeface="Agency FB" panose="020B0503020202020204" pitchFamily="34" charset="0"/>
            </a:rPr>
            <a:t> </a:t>
          </a:r>
          <a:endParaRPr lang="en-US" sz="1200">
            <a:solidFill>
              <a:schemeClr val="accent2">
                <a:lumMod val="75000"/>
              </a:schemeClr>
            </a:solidFill>
            <a:latin typeface="Agency FB" panose="020B0503020202020204" pitchFamily="34" charset="0"/>
          </a:endParaRPr>
        </a:p>
        <a:p>
          <a:pPr algn="ctr"/>
          <a:endParaRPr lang="en-US" sz="1200">
            <a:solidFill>
              <a:srgbClr val="4FD196"/>
            </a:solidFill>
          </a:endParaRPr>
        </a:p>
      </xdr:txBody>
    </xdr:sp>
    <xdr:clientData/>
  </xdr:twoCellAnchor>
  <xdr:twoCellAnchor>
    <xdr:from>
      <xdr:col>5</xdr:col>
      <xdr:colOff>409574</xdr:colOff>
      <xdr:row>5</xdr:row>
      <xdr:rowOff>1</xdr:rowOff>
    </xdr:from>
    <xdr:to>
      <xdr:col>10</xdr:col>
      <xdr:colOff>390526</xdr:colOff>
      <xdr:row>11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84DCC0-698A-4AA6-84D1-7D9982FE2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3</xdr:row>
      <xdr:rowOff>104774</xdr:rowOff>
    </xdr:from>
    <xdr:to>
      <xdr:col>9</xdr:col>
      <xdr:colOff>266700</xdr:colOff>
      <xdr:row>5</xdr:row>
      <xdr:rowOff>9525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626D3DF-27F9-4496-8733-A95975D9C887}"/>
            </a:ext>
          </a:extLst>
        </xdr:cNvPr>
        <xdr:cNvSpPr txBox="1"/>
      </xdr:nvSpPr>
      <xdr:spPr>
        <a:xfrm>
          <a:off x="3629024" y="581024"/>
          <a:ext cx="2105026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chemeClr val="accent2">
                  <a:lumMod val="75000"/>
                </a:schemeClr>
              </a:solidFill>
            </a:rPr>
            <a:t> </a:t>
          </a:r>
          <a:r>
            <a:rPr lang="en-US" sz="1200" b="0">
              <a:solidFill>
                <a:schemeClr val="accent2">
                  <a:lumMod val="75000"/>
                </a:schemeClr>
              </a:solidFill>
            </a:rPr>
            <a:t>Percentage of </a:t>
          </a:r>
          <a:r>
            <a:rPr lang="en-US" sz="1100" b="0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Voter</a:t>
          </a:r>
          <a:r>
            <a:rPr lang="en-US" sz="1100" b="0" i="0" u="none" strike="noStrike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Population</a:t>
          </a:r>
          <a:endParaRPr lang="en-US" sz="1200">
            <a:solidFill>
              <a:schemeClr val="accent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11</xdr:col>
      <xdr:colOff>438149</xdr:colOff>
      <xdr:row>4</xdr:row>
      <xdr:rowOff>180975</xdr:rowOff>
    </xdr:from>
    <xdr:to>
      <xdr:col>16</xdr:col>
      <xdr:colOff>314324</xdr:colOff>
      <xdr:row>11</xdr:row>
      <xdr:rowOff>66675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42BA975-E6EC-48DA-9798-79577F449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571499</xdr:colOff>
      <xdr:row>3</xdr:row>
      <xdr:rowOff>104774</xdr:rowOff>
    </xdr:from>
    <xdr:to>
      <xdr:col>15</xdr:col>
      <xdr:colOff>238125</xdr:colOff>
      <xdr:row>5</xdr:row>
      <xdr:rowOff>9525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D86CDC5-4B49-4E2E-8BF4-C2879B7F4777}"/>
            </a:ext>
          </a:extLst>
        </xdr:cNvPr>
        <xdr:cNvSpPr txBox="1"/>
      </xdr:nvSpPr>
      <xdr:spPr>
        <a:xfrm>
          <a:off x="7258049" y="581024"/>
          <a:ext cx="2105026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chemeClr val="accent2">
                  <a:lumMod val="75000"/>
                </a:schemeClr>
              </a:solidFill>
            </a:rPr>
            <a:t> </a:t>
          </a:r>
          <a:r>
            <a:rPr lang="en-US" sz="1200" b="0">
              <a:solidFill>
                <a:schemeClr val="accent2">
                  <a:lumMod val="75000"/>
                </a:schemeClr>
              </a:solidFill>
            </a:rPr>
            <a:t>Percentage of </a:t>
          </a:r>
          <a:r>
            <a:rPr lang="en-US" sz="1100" b="0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Voter</a:t>
          </a:r>
          <a:r>
            <a:rPr lang="en-US" sz="1100" b="0" i="0" u="none" strike="noStrike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Turnout</a:t>
          </a:r>
          <a:endParaRPr lang="en-US" sz="1200">
            <a:solidFill>
              <a:schemeClr val="accent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2</xdr:col>
      <xdr:colOff>180975</xdr:colOff>
      <xdr:row>28</xdr:row>
      <xdr:rowOff>114299</xdr:rowOff>
    </xdr:from>
    <xdr:to>
      <xdr:col>4</xdr:col>
      <xdr:colOff>400050</xdr:colOff>
      <xdr:row>31</xdr:row>
      <xdr:rowOff>47624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9702AB1-28F8-4629-A333-C9F0BA04AB71}"/>
            </a:ext>
          </a:extLst>
        </xdr:cNvPr>
        <xdr:cNvSpPr txBox="1"/>
      </xdr:nvSpPr>
      <xdr:spPr>
        <a:xfrm>
          <a:off x="1381125" y="5353049"/>
          <a:ext cx="14382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chemeClr val="accent2">
                  <a:lumMod val="75000"/>
                </a:schemeClr>
              </a:solidFill>
            </a:rPr>
            <a:t> # Of States</a:t>
          </a:r>
        </a:p>
        <a:p>
          <a:pPr algn="ctr"/>
          <a:r>
            <a:rPr lang="en-US" sz="1100" b="0" i="0" u="none" strike="noStrike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51</a:t>
          </a:r>
        </a:p>
        <a:p>
          <a:pPr algn="ctr"/>
          <a:endParaRPr lang="en-US" sz="1200">
            <a:solidFill>
              <a:schemeClr val="accent2">
                <a:lumMod val="75000"/>
              </a:schemeClr>
            </a:solidFill>
          </a:endParaRPr>
        </a:p>
        <a:p>
          <a:pPr algn="ctr"/>
          <a:endParaRPr lang="en-US" sz="1200">
            <a:solidFill>
              <a:srgbClr val="4FD196"/>
            </a:solidFill>
          </a:endParaRPr>
        </a:p>
      </xdr:txBody>
    </xdr:sp>
    <xdr:clientData/>
  </xdr:twoCellAnchor>
  <xdr:twoCellAnchor editAs="oneCell">
    <xdr:from>
      <xdr:col>19</xdr:col>
      <xdr:colOff>47625</xdr:colOff>
      <xdr:row>4</xdr:row>
      <xdr:rowOff>180974</xdr:rowOff>
    </xdr:from>
    <xdr:to>
      <xdr:col>20</xdr:col>
      <xdr:colOff>352424</xdr:colOff>
      <xdr:row>9</xdr:row>
      <xdr:rowOff>97152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7D50420-DC47-E536-1F97-41894C3BE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0975" y="847724"/>
          <a:ext cx="914399" cy="868678"/>
        </a:xfrm>
        <a:prstGeom prst="ellipse">
          <a:avLst/>
        </a:prstGeom>
        <a:ln w="19050" cap="rnd">
          <a:solidFill>
            <a:schemeClr val="accent2">
              <a:lumMod val="75000"/>
            </a:schemeClr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18</xdr:col>
      <xdr:colOff>47625</xdr:colOff>
      <xdr:row>6</xdr:row>
      <xdr:rowOff>171450</xdr:rowOff>
    </xdr:from>
    <xdr:to>
      <xdr:col>18</xdr:col>
      <xdr:colOff>504825</xdr:colOff>
      <xdr:row>9</xdr:row>
      <xdr:rowOff>57150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F9152D9-8F5F-1C7F-623E-B8616A8FA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375" y="1219200"/>
          <a:ext cx="457200" cy="457200"/>
        </a:xfrm>
        <a:prstGeom prst="rect">
          <a:avLst/>
        </a:prstGeom>
      </xdr:spPr>
    </xdr:pic>
    <xdr:clientData/>
  </xdr:twoCellAnchor>
  <xdr:twoCellAnchor>
    <xdr:from>
      <xdr:col>16</xdr:col>
      <xdr:colOff>600075</xdr:colOff>
      <xdr:row>5</xdr:row>
      <xdr:rowOff>95250</xdr:rowOff>
    </xdr:from>
    <xdr:to>
      <xdr:col>19</xdr:col>
      <xdr:colOff>438150</xdr:colOff>
      <xdr:row>7</xdr:row>
      <xdr:rowOff>9525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B181113-6589-4B5D-9596-EA8B7D8AABA8}"/>
            </a:ext>
          </a:extLst>
        </xdr:cNvPr>
        <xdr:cNvSpPr txBox="1"/>
      </xdr:nvSpPr>
      <xdr:spPr>
        <a:xfrm>
          <a:off x="10334625" y="952500"/>
          <a:ext cx="16668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chemeClr val="bg1"/>
              </a:solidFill>
              <a:latin typeface="Agency FB" panose="020B0503020202020204" pitchFamily="34" charset="0"/>
            </a:rPr>
            <a:t>Mohamed</a:t>
          </a:r>
          <a:r>
            <a:rPr lang="en-US" sz="1200" baseline="0">
              <a:solidFill>
                <a:schemeClr val="bg1"/>
              </a:solidFill>
              <a:latin typeface="Agency FB" panose="020B0503020202020204" pitchFamily="34" charset="0"/>
            </a:rPr>
            <a:t> Talaat</a:t>
          </a:r>
          <a:endParaRPr lang="en-US" sz="12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57150</xdr:rowOff>
        </xdr:from>
        <xdr:to>
          <xdr:col>1</xdr:col>
          <xdr:colOff>495299</xdr:colOff>
          <xdr:row>10</xdr:row>
          <xdr:rowOff>133350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 cap="rnd" cmpd="sng">
                  <a:solidFill>
                    <a:srgbClr val="000000" mc:Ignorable="a14" a14:legacySpreadsheetColorIndex="64"/>
                  </a:solidFill>
                  <a:prstDash val="sysDot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High Population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152400</xdr:rowOff>
        </xdr:from>
        <xdr:to>
          <xdr:col>1</xdr:col>
          <xdr:colOff>447675</xdr:colOff>
          <xdr:row>12</xdr:row>
          <xdr:rowOff>47625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Low Population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142875</xdr:colOff>
      <xdr:row>12</xdr:row>
      <xdr:rowOff>123825</xdr:rowOff>
    </xdr:from>
    <xdr:to>
      <xdr:col>9</xdr:col>
      <xdr:colOff>266701</xdr:colOff>
      <xdr:row>21</xdr:row>
      <xdr:rowOff>76201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F0215EF-8D37-4403-9662-4CE9C192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295275</xdr:colOff>
      <xdr:row>12</xdr:row>
      <xdr:rowOff>19050</xdr:rowOff>
    </xdr:from>
    <xdr:to>
      <xdr:col>9</xdr:col>
      <xdr:colOff>142875</xdr:colOff>
      <xdr:row>13</xdr:row>
      <xdr:rowOff>114301</xdr:rowOff>
    </xdr:to>
    <xdr:sp macro="" textlink="Analysis!U40">
      <xdr:nvSpPr>
        <xdr:cNvPr id="36" name="TextBox 35">
          <a:extLst>
            <a:ext uri="{FF2B5EF4-FFF2-40B4-BE49-F238E27FC236}">
              <a16:creationId xmlns:a16="http://schemas.microsoft.com/office/drawing/2014/main" id="{C732DDF8-9957-43D0-8E85-99CD11742A65}"/>
            </a:ext>
          </a:extLst>
        </xdr:cNvPr>
        <xdr:cNvSpPr txBox="1"/>
      </xdr:nvSpPr>
      <xdr:spPr>
        <a:xfrm>
          <a:off x="3324225" y="2209800"/>
          <a:ext cx="2286000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9F238F0-00D9-459E-A0F6-7B3CD4E84A1F}" type="TxLink">
            <a:rPr lang="en-US" sz="11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t>Highest Voter Population per States</a:t>
          </a:fld>
          <a:endParaRPr lang="en-US" sz="1200" b="1">
            <a:solidFill>
              <a:schemeClr val="accent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9</xdr:col>
      <xdr:colOff>352425</xdr:colOff>
      <xdr:row>12</xdr:row>
      <xdr:rowOff>171450</xdr:rowOff>
    </xdr:from>
    <xdr:to>
      <xdr:col>13</xdr:col>
      <xdr:colOff>257175</xdr:colOff>
      <xdr:row>21</xdr:row>
      <xdr:rowOff>9525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9A5DE8B-4740-47CB-A849-315399AD4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304799</xdr:colOff>
      <xdr:row>12</xdr:row>
      <xdr:rowOff>28575</xdr:rowOff>
    </xdr:from>
    <xdr:to>
      <xdr:col>13</xdr:col>
      <xdr:colOff>352424</xdr:colOff>
      <xdr:row>13</xdr:row>
      <xdr:rowOff>123826</xdr:rowOff>
    </xdr:to>
    <xdr:sp macro="" textlink="Analysis!Y40">
      <xdr:nvSpPr>
        <xdr:cNvPr id="40" name="TextBox 39">
          <a:extLst>
            <a:ext uri="{FF2B5EF4-FFF2-40B4-BE49-F238E27FC236}">
              <a16:creationId xmlns:a16="http://schemas.microsoft.com/office/drawing/2014/main" id="{5E8D6624-A909-439D-AE23-113A32D8BE5A}"/>
            </a:ext>
          </a:extLst>
        </xdr:cNvPr>
        <xdr:cNvSpPr txBox="1"/>
      </xdr:nvSpPr>
      <xdr:spPr>
        <a:xfrm>
          <a:off x="5772149" y="2219325"/>
          <a:ext cx="2486025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F51AB7F-8043-4F4D-9CA4-453006E31378}" type="TxLink">
            <a:rPr lang="en-US" sz="11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t>Highest turnout populations Per States</a:t>
          </a:fld>
          <a:endParaRPr lang="en-US" sz="1200" b="1">
            <a:solidFill>
              <a:schemeClr val="accent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13</xdr:col>
      <xdr:colOff>485774</xdr:colOff>
      <xdr:row>11</xdr:row>
      <xdr:rowOff>123825</xdr:rowOff>
    </xdr:from>
    <xdr:to>
      <xdr:col>20</xdr:col>
      <xdr:colOff>571499</xdr:colOff>
      <xdr:row>23</xdr:row>
      <xdr:rowOff>76200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6166D994-AB61-4F2B-BCBD-7F2A0BCD45E3}"/>
            </a:ext>
          </a:extLst>
        </xdr:cNvPr>
        <xdr:cNvSpPr/>
      </xdr:nvSpPr>
      <xdr:spPr>
        <a:xfrm>
          <a:off x="8391524" y="2124075"/>
          <a:ext cx="4352925" cy="2238375"/>
        </a:xfrm>
        <a:prstGeom prst="roundRect">
          <a:avLst/>
        </a:prstGeom>
        <a:solidFill>
          <a:srgbClr val="2B244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552451</xdr:colOff>
      <xdr:row>11</xdr:row>
      <xdr:rowOff>85725</xdr:rowOff>
    </xdr:from>
    <xdr:to>
      <xdr:col>21</xdr:col>
      <xdr:colOff>200025</xdr:colOff>
      <xdr:row>23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22ADA961-5DF5-4A2B-98B5-EEDE55836F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7401" y="2085975"/>
              <a:ext cx="3476624" cy="230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400049</xdr:colOff>
      <xdr:row>12</xdr:row>
      <xdr:rowOff>28575</xdr:rowOff>
    </xdr:from>
    <xdr:to>
      <xdr:col>17</xdr:col>
      <xdr:colOff>66675</xdr:colOff>
      <xdr:row>13</xdr:row>
      <xdr:rowOff>123826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88FF57E-4038-4130-8060-21E2B9AE8059}"/>
            </a:ext>
          </a:extLst>
        </xdr:cNvPr>
        <xdr:cNvSpPr txBox="1"/>
      </xdr:nvSpPr>
      <xdr:spPr>
        <a:xfrm>
          <a:off x="8305799" y="2219325"/>
          <a:ext cx="2105026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accent2">
                  <a:lumMod val="75000"/>
                </a:schemeClr>
              </a:solidFill>
            </a:rPr>
            <a:t>Top 3 </a:t>
          </a:r>
          <a:r>
            <a:rPr lang="en-US" sz="1200">
              <a:solidFill>
                <a:schemeClr val="bg1"/>
              </a:solidFill>
            </a:rPr>
            <a:t>Apathy States</a:t>
          </a:r>
          <a:endParaRPr lang="en-US" sz="12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13</xdr:col>
      <xdr:colOff>342899</xdr:colOff>
      <xdr:row>13</xdr:row>
      <xdr:rowOff>171450</xdr:rowOff>
    </xdr:from>
    <xdr:to>
      <xdr:col>17</xdr:col>
      <xdr:colOff>9525</xdr:colOff>
      <xdr:row>16</xdr:row>
      <xdr:rowOff>95250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960FA26-A2A3-435C-AF13-6117BA4210BF}"/>
            </a:ext>
          </a:extLst>
        </xdr:cNvPr>
        <xdr:cNvSpPr txBox="1"/>
      </xdr:nvSpPr>
      <xdr:spPr>
        <a:xfrm>
          <a:off x="8248649" y="2552700"/>
          <a:ext cx="2105026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CALIFORNIA</a:t>
          </a:r>
          <a:r>
            <a:rPr lang="en-US" sz="1200"/>
            <a:t> </a:t>
          </a:r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100" b="0" i="0" u="none" strike="noStrike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1107000</a:t>
          </a:r>
          <a:r>
            <a:rPr lang="en-US" sz="1200">
              <a:latin typeface="Agency FB" panose="020B0503020202020204" pitchFamily="34" charset="0"/>
            </a:rPr>
            <a:t> </a:t>
          </a:r>
          <a:endParaRPr lang="en-US" sz="12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13</xdr:col>
      <xdr:colOff>352424</xdr:colOff>
      <xdr:row>16</xdr:row>
      <xdr:rowOff>133350</xdr:rowOff>
    </xdr:from>
    <xdr:to>
      <xdr:col>17</xdr:col>
      <xdr:colOff>19050</xdr:colOff>
      <xdr:row>19</xdr:row>
      <xdr:rowOff>57150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372F492-F228-426C-9C41-57544EF18967}"/>
            </a:ext>
          </a:extLst>
        </xdr:cNvPr>
        <xdr:cNvSpPr txBox="1"/>
      </xdr:nvSpPr>
      <xdr:spPr>
        <a:xfrm>
          <a:off x="8258174" y="3086100"/>
          <a:ext cx="2105026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FLORIDA</a:t>
          </a:r>
        </a:p>
        <a:p>
          <a:pPr algn="ctr"/>
          <a:r>
            <a:rPr lang="en-US" sz="1100" b="0" i="0" u="none" strike="noStrike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774000</a:t>
          </a:r>
          <a:r>
            <a:rPr lang="en-US" b="1">
              <a:solidFill>
                <a:schemeClr val="bg1"/>
              </a:solidFill>
              <a:latin typeface="Agency FB" panose="020B0503020202020204" pitchFamily="34" charset="0"/>
            </a:rPr>
            <a:t> </a:t>
          </a:r>
          <a:r>
            <a:rPr lang="en-US" sz="1200" b="1">
              <a:solidFill>
                <a:schemeClr val="bg1"/>
              </a:solidFill>
              <a:latin typeface="Agency FB" panose="020B0503020202020204" pitchFamily="34" charset="0"/>
            </a:rPr>
            <a:t> </a:t>
          </a:r>
        </a:p>
      </xdr:txBody>
    </xdr:sp>
    <xdr:clientData/>
  </xdr:twoCellAnchor>
  <xdr:twoCellAnchor>
    <xdr:from>
      <xdr:col>13</xdr:col>
      <xdr:colOff>361949</xdr:colOff>
      <xdr:row>19</xdr:row>
      <xdr:rowOff>47625</xdr:rowOff>
    </xdr:from>
    <xdr:to>
      <xdr:col>17</xdr:col>
      <xdr:colOff>28575</xdr:colOff>
      <xdr:row>21</xdr:row>
      <xdr:rowOff>161925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6A12BBA-7BC1-4E64-80D6-B4144D71E6C1}"/>
            </a:ext>
          </a:extLst>
        </xdr:cNvPr>
        <xdr:cNvSpPr txBox="1"/>
      </xdr:nvSpPr>
      <xdr:spPr>
        <a:xfrm>
          <a:off x="8267699" y="3571875"/>
          <a:ext cx="2105026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TEXAS</a:t>
          </a:r>
          <a:r>
            <a:rPr lang="en-US" sz="1200"/>
            <a:t> </a:t>
          </a:r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100" b="0" i="0" u="none" strike="noStrike">
              <a:solidFill>
                <a:schemeClr val="bg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1468000</a:t>
          </a:r>
          <a:r>
            <a:rPr lang="en-US"/>
            <a:t> </a:t>
          </a:r>
          <a:endParaRPr lang="en-US" sz="12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5</xdr:col>
      <xdr:colOff>142875</xdr:colOff>
      <xdr:row>23</xdr:row>
      <xdr:rowOff>66675</xdr:rowOff>
    </xdr:from>
    <xdr:to>
      <xdr:col>10</xdr:col>
      <xdr:colOff>76200</xdr:colOff>
      <xdr:row>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4E9C343-106A-41D2-9083-1FA48EBC9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504826</xdr:colOff>
      <xdr:row>22</xdr:row>
      <xdr:rowOff>19050</xdr:rowOff>
    </xdr:from>
    <xdr:to>
      <xdr:col>9</xdr:col>
      <xdr:colOff>171452</xdr:colOff>
      <xdr:row>23</xdr:row>
      <xdr:rowOff>114301</xdr:rowOff>
    </xdr:to>
    <xdr:sp macro="" textlink="Analysis!AO43">
      <xdr:nvSpPr>
        <xdr:cNvPr id="54" name="TextBox 53">
          <a:extLst>
            <a:ext uri="{FF2B5EF4-FFF2-40B4-BE49-F238E27FC236}">
              <a16:creationId xmlns:a16="http://schemas.microsoft.com/office/drawing/2014/main" id="{8D67A848-879C-43CD-9E92-1EDDCC048EC0}"/>
            </a:ext>
          </a:extLst>
        </xdr:cNvPr>
        <xdr:cNvSpPr txBox="1"/>
      </xdr:nvSpPr>
      <xdr:spPr>
        <a:xfrm>
          <a:off x="3533776" y="4114800"/>
          <a:ext cx="2105026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217CF15-8C62-4FDD-AEAB-35ECBB8CE41F}" type="TxLink">
            <a:rPr lang="en-US" sz="11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t>Top 5 States Voters Registerd</a:t>
          </a:fld>
          <a:endParaRPr lang="en-US" sz="1200" b="1">
            <a:solidFill>
              <a:schemeClr val="accent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10</xdr:col>
      <xdr:colOff>114299</xdr:colOff>
      <xdr:row>23</xdr:row>
      <xdr:rowOff>152399</xdr:rowOff>
    </xdr:from>
    <xdr:to>
      <xdr:col>15</xdr:col>
      <xdr:colOff>200025</xdr:colOff>
      <xdr:row>32</xdr:row>
      <xdr:rowOff>95250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CCF54DB-93AC-4F45-9FC0-95277C575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571501</xdr:colOff>
      <xdr:row>22</xdr:row>
      <xdr:rowOff>19050</xdr:rowOff>
    </xdr:from>
    <xdr:to>
      <xdr:col>13</xdr:col>
      <xdr:colOff>238127</xdr:colOff>
      <xdr:row>23</xdr:row>
      <xdr:rowOff>114301</xdr:rowOff>
    </xdr:to>
    <xdr:sp macro="" textlink="Analysis!AO43">
      <xdr:nvSpPr>
        <xdr:cNvPr id="56" name="TextBox 55">
          <a:extLst>
            <a:ext uri="{FF2B5EF4-FFF2-40B4-BE49-F238E27FC236}">
              <a16:creationId xmlns:a16="http://schemas.microsoft.com/office/drawing/2014/main" id="{E6FE1426-7AE7-4D83-A294-528DEBF708CC}"/>
            </a:ext>
          </a:extLst>
        </xdr:cNvPr>
        <xdr:cNvSpPr txBox="1"/>
      </xdr:nvSpPr>
      <xdr:spPr>
        <a:xfrm>
          <a:off x="6038851" y="4114800"/>
          <a:ext cx="2105026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accent2">
                  <a:lumMod val="75000"/>
                </a:schemeClr>
              </a:solidFill>
              <a:latin typeface="+mn-lt"/>
            </a:rPr>
            <a:t>Registered</a:t>
          </a:r>
          <a:r>
            <a:rPr lang="en-US" sz="1200" b="1" baseline="0">
              <a:solidFill>
                <a:schemeClr val="accent2">
                  <a:lumMod val="75000"/>
                </a:schemeClr>
              </a:solidFill>
              <a:latin typeface="+mn-lt"/>
            </a:rPr>
            <a:t> Voters by Age</a:t>
          </a:r>
          <a:endParaRPr lang="en-US" sz="1200" b="1">
            <a:solidFill>
              <a:schemeClr val="accent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14</xdr:col>
      <xdr:colOff>180975</xdr:colOff>
      <xdr:row>22</xdr:row>
      <xdr:rowOff>152400</xdr:rowOff>
    </xdr:from>
    <xdr:to>
      <xdr:col>19</xdr:col>
      <xdr:colOff>381000</xdr:colOff>
      <xdr:row>32</xdr:row>
      <xdr:rowOff>166688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4A0429C9-EE68-4AC1-B34C-DC11D1F84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504824</xdr:colOff>
      <xdr:row>25</xdr:row>
      <xdr:rowOff>66675</xdr:rowOff>
    </xdr:from>
    <xdr:to>
      <xdr:col>16</xdr:col>
      <xdr:colOff>171450</xdr:colOff>
      <xdr:row>29</xdr:row>
      <xdr:rowOff>104775</xdr:rowOff>
    </xdr:to>
    <xdr:sp macro="" textlink="Analysis!AO43">
      <xdr:nvSpPr>
        <xdr:cNvPr id="58" name="TextBox 57">
          <a:extLst>
            <a:ext uri="{FF2B5EF4-FFF2-40B4-BE49-F238E27FC236}">
              <a16:creationId xmlns:a16="http://schemas.microsoft.com/office/drawing/2014/main" id="{2379B38A-0577-414A-B9AA-932C5532253D}"/>
            </a:ext>
          </a:extLst>
        </xdr:cNvPr>
        <xdr:cNvSpPr txBox="1"/>
      </xdr:nvSpPr>
      <xdr:spPr>
        <a:xfrm>
          <a:off x="7800974" y="4733925"/>
          <a:ext cx="2105026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baseline="0">
              <a:solidFill>
                <a:schemeClr val="accent2">
                  <a:lumMod val="75000"/>
                </a:schemeClr>
              </a:solidFill>
              <a:latin typeface="+mn-lt"/>
            </a:rPr>
            <a:t>Apathy</a:t>
          </a:r>
        </a:p>
        <a:p>
          <a:pPr algn="ctr"/>
          <a:r>
            <a:rPr lang="en-US" sz="1200" b="1" baseline="0">
              <a:solidFill>
                <a:schemeClr val="accent2">
                  <a:lumMod val="75000"/>
                </a:schemeClr>
              </a:solidFill>
              <a:latin typeface="+mn-lt"/>
            </a:rPr>
            <a:t>Voters</a:t>
          </a:r>
        </a:p>
        <a:p>
          <a:pPr algn="ctr"/>
          <a:r>
            <a:rPr lang="en-US" sz="1200" b="1" baseline="0">
              <a:solidFill>
                <a:schemeClr val="accent2">
                  <a:lumMod val="75000"/>
                </a:schemeClr>
              </a:solidFill>
              <a:latin typeface="+mn-lt"/>
            </a:rPr>
            <a:t> by Age</a:t>
          </a:r>
          <a:endParaRPr lang="en-US" sz="1200" b="1">
            <a:solidFill>
              <a:schemeClr val="accent2">
                <a:lumMod val="75000"/>
              </a:schemeClr>
            </a:solidFill>
            <a:latin typeface="+mn-l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Raa" refreshedDate="44844.506098148151" createdVersion="8" refreshedVersion="8" minRefreshableVersion="3" recordCount="254" xr:uid="{FCA167A9-30F7-4937-8AB5-53F5F1EFEEB1}">
  <cacheSource type="worksheet">
    <worksheetSource name="Table2"/>
  </cacheSource>
  <cacheFields count="9">
    <cacheField name="STATE" numFmtId="49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3">
      <sharedItems count="5">
        <s v="18 to 24"/>
        <s v="25 to 34"/>
        <s v="35 to 44"/>
        <s v="45 to 64"/>
        <s v="65+"/>
      </sharedItems>
    </cacheField>
    <cacheField name="Total population" numFmtId="2">
      <sharedItems containsSemiMixedTypes="0" containsString="0" containsNumber="1" containsInteger="1" minValue="52000" maxValue="9499000"/>
    </cacheField>
    <cacheField name="Total citizen population" numFmtId="2">
      <sharedItems containsSemiMixedTypes="0" containsString="0" containsNumber="1" containsInteger="1" minValue="51000" maxValue="7973000"/>
    </cacheField>
    <cacheField name="Total registered" numFmtId="2">
      <sharedItems containsSemiMixedTypes="0" containsString="0" containsNumber="1" containsInteger="1" minValue="28000" maxValue="5820000"/>
    </cacheField>
    <cacheField name="Total voted" numFmtId="2">
      <sharedItems containsSemiMixedTypes="0" containsString="0" containsNumber="1" containsInteger="1" minValue="25000" maxValue="5534000"/>
    </cacheField>
    <cacheField name="Total Apathy" numFmtId="0" formula="'Total registered' -'Total voted'" databaseField="0"/>
    <cacheField name="% Voter Population" numFmtId="0" formula="'Total voted' /'Total citizen population'" databaseField="0"/>
    <cacheField name="Voter turnout" numFmtId="0" formula="'Total voted' /'Total register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x v="0"/>
    <n v="431000"/>
    <n v="427000"/>
    <n v="218000"/>
    <n v="194000"/>
  </r>
  <r>
    <x v="0"/>
    <x v="1"/>
    <n v="599000"/>
    <n v="587000"/>
    <n v="376000"/>
    <n v="315000"/>
  </r>
  <r>
    <x v="0"/>
    <x v="2"/>
    <n v="626000"/>
    <n v="608000"/>
    <n v="415000"/>
    <n v="365000"/>
  </r>
  <r>
    <x v="0"/>
    <x v="3"/>
    <n v="1261000"/>
    <n v="1246000"/>
    <n v="900000"/>
    <n v="824000"/>
  </r>
  <r>
    <x v="0"/>
    <x v="4"/>
    <n v="852000"/>
    <n v="848000"/>
    <n v="618000"/>
    <n v="549000"/>
  </r>
  <r>
    <x v="1"/>
    <x v="0"/>
    <n v="60000"/>
    <n v="59000"/>
    <n v="38000"/>
    <n v="29000"/>
  </r>
  <r>
    <x v="1"/>
    <x v="1"/>
    <n v="97000"/>
    <n v="94000"/>
    <n v="59000"/>
    <n v="41000"/>
  </r>
  <r>
    <x v="1"/>
    <x v="2"/>
    <n v="102000"/>
    <n v="99000"/>
    <n v="74000"/>
    <n v="62000"/>
  </r>
  <r>
    <x v="1"/>
    <x v="3"/>
    <n v="177000"/>
    <n v="174000"/>
    <n v="141000"/>
    <n v="131000"/>
  </r>
  <r>
    <x v="1"/>
    <x v="4"/>
    <n v="92000"/>
    <n v="91000"/>
    <n v="71000"/>
    <n v="67000"/>
  </r>
  <r>
    <x v="2"/>
    <x v="0"/>
    <n v="653000"/>
    <n v="629000"/>
    <n v="371000"/>
    <n v="327000"/>
  </r>
  <r>
    <x v="2"/>
    <x v="1"/>
    <n v="941000"/>
    <n v="850000"/>
    <n v="619000"/>
    <n v="579000"/>
  </r>
  <r>
    <x v="2"/>
    <x v="2"/>
    <n v="929000"/>
    <n v="756000"/>
    <n v="565000"/>
    <n v="509000"/>
  </r>
  <r>
    <x v="2"/>
    <x v="3"/>
    <n v="1833000"/>
    <n v="1627000"/>
    <n v="1301000"/>
    <n v="1242000"/>
  </r>
  <r>
    <x v="2"/>
    <x v="4"/>
    <n v="1282000"/>
    <n v="1213000"/>
    <n v="1023000"/>
    <n v="992000"/>
  </r>
  <r>
    <x v="3"/>
    <x v="0"/>
    <n v="263000"/>
    <n v="261000"/>
    <n v="127000"/>
    <n v="84000"/>
  </r>
  <r>
    <x v="3"/>
    <x v="1"/>
    <n v="420000"/>
    <n v="389000"/>
    <n v="217000"/>
    <n v="176000"/>
  </r>
  <r>
    <x v="3"/>
    <x v="2"/>
    <n v="341000"/>
    <n v="319000"/>
    <n v="201000"/>
    <n v="179000"/>
  </r>
  <r>
    <x v="3"/>
    <x v="3"/>
    <n v="706000"/>
    <n v="680000"/>
    <n v="446000"/>
    <n v="401000"/>
  </r>
  <r>
    <x v="3"/>
    <x v="4"/>
    <n v="553000"/>
    <n v="547000"/>
    <n v="370000"/>
    <n v="346000"/>
  </r>
  <r>
    <x v="4"/>
    <x v="0"/>
    <n v="3685000"/>
    <n v="3334000"/>
    <n v="1974000"/>
    <n v="1786000"/>
  </r>
  <r>
    <x v="4"/>
    <x v="1"/>
    <n v="5953000"/>
    <n v="4957000"/>
    <n v="3261000"/>
    <n v="2976000"/>
  </r>
  <r>
    <x v="4"/>
    <x v="2"/>
    <n v="5090000"/>
    <n v="4016000"/>
    <n v="2759000"/>
    <n v="2554000"/>
  </r>
  <r>
    <x v="4"/>
    <x v="3"/>
    <n v="9499000"/>
    <n v="7973000"/>
    <n v="5820000"/>
    <n v="5534000"/>
  </r>
  <r>
    <x v="4"/>
    <x v="4"/>
    <n v="6117000"/>
    <n v="5666000"/>
    <n v="4187000"/>
    <n v="4044000"/>
  </r>
  <r>
    <x v="5"/>
    <x v="0"/>
    <n v="528000"/>
    <n v="481000"/>
    <n v="293000"/>
    <n v="257000"/>
  </r>
  <r>
    <x v="5"/>
    <x v="1"/>
    <n v="996000"/>
    <n v="942000"/>
    <n v="653000"/>
    <n v="608000"/>
  </r>
  <r>
    <x v="5"/>
    <x v="2"/>
    <n v="717000"/>
    <n v="629000"/>
    <n v="442000"/>
    <n v="420000"/>
  </r>
  <r>
    <x v="5"/>
    <x v="3"/>
    <n v="1432000"/>
    <n v="1302000"/>
    <n v="956000"/>
    <n v="922000"/>
  </r>
  <r>
    <x v="5"/>
    <x v="4"/>
    <n v="852000"/>
    <n v="845000"/>
    <n v="648000"/>
    <n v="631000"/>
  </r>
  <r>
    <x v="6"/>
    <x v="0"/>
    <n v="281000"/>
    <n v="271000"/>
    <n v="163000"/>
    <n v="141000"/>
  </r>
  <r>
    <x v="6"/>
    <x v="1"/>
    <n v="442000"/>
    <n v="372000"/>
    <n v="259000"/>
    <n v="225000"/>
  </r>
  <r>
    <x v="6"/>
    <x v="2"/>
    <n v="456000"/>
    <n v="366000"/>
    <n v="245000"/>
    <n v="228000"/>
  </r>
  <r>
    <x v="6"/>
    <x v="3"/>
    <n v="994000"/>
    <n v="942000"/>
    <n v="726000"/>
    <n v="660000"/>
  </r>
  <r>
    <x v="6"/>
    <x v="4"/>
    <n v="603000"/>
    <n v="573000"/>
    <n v="457000"/>
    <n v="428000"/>
  </r>
  <r>
    <x v="7"/>
    <x v="0"/>
    <n v="84000"/>
    <n v="81000"/>
    <n v="54000"/>
    <n v="43000"/>
  </r>
  <r>
    <x v="7"/>
    <x v="1"/>
    <n v="119000"/>
    <n v="104000"/>
    <n v="71000"/>
    <n v="58000"/>
  </r>
  <r>
    <x v="7"/>
    <x v="2"/>
    <n v="113000"/>
    <n v="102000"/>
    <n v="79000"/>
    <n v="71000"/>
  </r>
  <r>
    <x v="7"/>
    <x v="3"/>
    <n v="257000"/>
    <n v="245000"/>
    <n v="183000"/>
    <n v="168000"/>
  </r>
  <r>
    <x v="7"/>
    <x v="4"/>
    <n v="192000"/>
    <n v="189000"/>
    <n v="154000"/>
    <n v="147000"/>
  </r>
  <r>
    <x v="8"/>
    <x v="0"/>
    <n v="63000"/>
    <n v="56000"/>
    <n v="48000"/>
    <n v="47000"/>
  </r>
  <r>
    <x v="8"/>
    <x v="1"/>
    <n v="159000"/>
    <n v="148000"/>
    <n v="132000"/>
    <n v="127000"/>
  </r>
  <r>
    <x v="8"/>
    <x v="2"/>
    <n v="126000"/>
    <n v="115000"/>
    <n v="100000"/>
    <n v="95000"/>
  </r>
  <r>
    <x v="8"/>
    <x v="3"/>
    <n v="136000"/>
    <n v="124000"/>
    <n v="108000"/>
    <n v="106000"/>
  </r>
  <r>
    <x v="8"/>
    <x v="4"/>
    <n v="93000"/>
    <n v="89000"/>
    <n v="76000"/>
    <n v="72000"/>
  </r>
  <r>
    <x v="9"/>
    <x v="0"/>
    <n v="1556000"/>
    <n v="1391000"/>
    <n v="775000"/>
    <n v="648000"/>
  </r>
  <r>
    <x v="9"/>
    <x v="1"/>
    <n v="2713000"/>
    <n v="2397000"/>
    <n v="1476000"/>
    <n v="1302000"/>
  </r>
  <r>
    <x v="9"/>
    <x v="2"/>
    <n v="2732000"/>
    <n v="2336000"/>
    <n v="1514000"/>
    <n v="1370000"/>
  </r>
  <r>
    <x v="9"/>
    <x v="3"/>
    <n v="5776000"/>
    <n v="5253000"/>
    <n v="3520000"/>
    <n v="3325000"/>
  </r>
  <r>
    <x v="9"/>
    <x v="4"/>
    <n v="4468000"/>
    <n v="4267000"/>
    <n v="3210000"/>
    <n v="3076000"/>
  </r>
  <r>
    <x v="10"/>
    <x v="0"/>
    <n v="990000"/>
    <n v="925000"/>
    <n v="556000"/>
    <n v="489000"/>
  </r>
  <r>
    <x v="10"/>
    <x v="1"/>
    <n v="1496000"/>
    <n v="1354000"/>
    <n v="913000"/>
    <n v="794000"/>
  </r>
  <r>
    <x v="10"/>
    <x v="2"/>
    <n v="1287000"/>
    <n v="1083000"/>
    <n v="723000"/>
    <n v="690000"/>
  </r>
  <r>
    <x v="10"/>
    <x v="3"/>
    <n v="2634000"/>
    <n v="2454000"/>
    <n v="1854000"/>
    <n v="1783000"/>
  </r>
  <r>
    <x v="10"/>
    <x v="4"/>
    <n v="1625000"/>
    <n v="1584000"/>
    <n v="1187000"/>
    <n v="1132000"/>
  </r>
  <r>
    <x v="11"/>
    <x v="0"/>
    <n v="107000"/>
    <n v="93000"/>
    <n v="46000"/>
    <n v="41000"/>
  </r>
  <r>
    <x v="11"/>
    <x v="1"/>
    <n v="170000"/>
    <n v="156000"/>
    <n v="88000"/>
    <n v="80000"/>
  </r>
  <r>
    <x v="11"/>
    <x v="2"/>
    <n v="170000"/>
    <n v="156000"/>
    <n v="110000"/>
    <n v="103000"/>
  </r>
  <r>
    <x v="11"/>
    <x v="3"/>
    <n v="332000"/>
    <n v="311000"/>
    <n v="244000"/>
    <n v="230000"/>
  </r>
  <r>
    <x v="11"/>
    <x v="4"/>
    <n v="278000"/>
    <n v="263000"/>
    <n v="185000"/>
    <n v="175000"/>
  </r>
  <r>
    <x v="12"/>
    <x v="0"/>
    <n v="182000"/>
    <n v="177000"/>
    <n v="102000"/>
    <n v="95000"/>
  </r>
  <r>
    <x v="12"/>
    <x v="1"/>
    <n v="253000"/>
    <n v="235000"/>
    <n v="151000"/>
    <n v="140000"/>
  </r>
  <r>
    <x v="12"/>
    <x v="2"/>
    <n v="203000"/>
    <n v="185000"/>
    <n v="132000"/>
    <n v="123000"/>
  </r>
  <r>
    <x v="12"/>
    <x v="3"/>
    <n v="418000"/>
    <n v="398000"/>
    <n v="278000"/>
    <n v="262000"/>
  </r>
  <r>
    <x v="12"/>
    <x v="4"/>
    <n v="313000"/>
    <n v="304000"/>
    <n v="237000"/>
    <n v="223000"/>
  </r>
  <r>
    <x v="13"/>
    <x v="0"/>
    <n v="1135000"/>
    <n v="1060000"/>
    <n v="664000"/>
    <n v="583000"/>
  </r>
  <r>
    <x v="13"/>
    <x v="1"/>
    <n v="1703000"/>
    <n v="1525000"/>
    <n v="1010000"/>
    <n v="892000"/>
  </r>
  <r>
    <x v="13"/>
    <x v="2"/>
    <n v="1598000"/>
    <n v="1418000"/>
    <n v="1069000"/>
    <n v="985000"/>
  </r>
  <r>
    <x v="13"/>
    <x v="3"/>
    <n v="3196000"/>
    <n v="2937000"/>
    <n v="2310000"/>
    <n v="2153000"/>
  </r>
  <r>
    <x v="13"/>
    <x v="4"/>
    <n v="2027000"/>
    <n v="1920000"/>
    <n v="1537000"/>
    <n v="1444000"/>
  </r>
  <r>
    <x v="14"/>
    <x v="0"/>
    <n v="587000"/>
    <n v="571000"/>
    <n v="276000"/>
    <n v="221000"/>
  </r>
  <r>
    <x v="14"/>
    <x v="1"/>
    <n v="799000"/>
    <n v="760000"/>
    <n v="493000"/>
    <n v="401000"/>
  </r>
  <r>
    <x v="14"/>
    <x v="2"/>
    <n v="946000"/>
    <n v="888000"/>
    <n v="611000"/>
    <n v="515000"/>
  </r>
  <r>
    <x v="14"/>
    <x v="3"/>
    <n v="1642000"/>
    <n v="1609000"/>
    <n v="1155000"/>
    <n v="1045000"/>
  </r>
  <r>
    <x v="14"/>
    <x v="4"/>
    <n v="1121000"/>
    <n v="1092000"/>
    <n v="878000"/>
    <n v="820000"/>
  </r>
  <r>
    <x v="15"/>
    <x v="0"/>
    <n v="260000"/>
    <n v="248000"/>
    <n v="169000"/>
    <n v="157000"/>
  </r>
  <r>
    <x v="15"/>
    <x v="1"/>
    <n v="377000"/>
    <n v="356000"/>
    <n v="248000"/>
    <n v="223000"/>
  </r>
  <r>
    <x v="15"/>
    <x v="2"/>
    <n v="412000"/>
    <n v="395000"/>
    <n v="307000"/>
    <n v="276000"/>
  </r>
  <r>
    <x v="15"/>
    <x v="3"/>
    <n v="722000"/>
    <n v="707000"/>
    <n v="545000"/>
    <n v="511000"/>
  </r>
  <r>
    <x v="15"/>
    <x v="4"/>
    <n v="590000"/>
    <n v="587000"/>
    <n v="473000"/>
    <n v="451000"/>
  </r>
  <r>
    <x v="16"/>
    <x v="0"/>
    <n v="264000"/>
    <n v="240000"/>
    <n v="149000"/>
    <n v="128000"/>
  </r>
  <r>
    <x v="16"/>
    <x v="1"/>
    <n v="392000"/>
    <n v="331000"/>
    <n v="210000"/>
    <n v="191000"/>
  </r>
  <r>
    <x v="16"/>
    <x v="2"/>
    <n v="343000"/>
    <n v="304000"/>
    <n v="221000"/>
    <n v="204000"/>
  </r>
  <r>
    <x v="16"/>
    <x v="3"/>
    <n v="659000"/>
    <n v="607000"/>
    <n v="424000"/>
    <n v="392000"/>
  </r>
  <r>
    <x v="16"/>
    <x v="4"/>
    <n v="499000"/>
    <n v="493000"/>
    <n v="394000"/>
    <n v="382000"/>
  </r>
  <r>
    <x v="17"/>
    <x v="0"/>
    <n v="281000"/>
    <n v="265000"/>
    <n v="172000"/>
    <n v="157000"/>
  </r>
  <r>
    <x v="17"/>
    <x v="1"/>
    <n v="570000"/>
    <n v="498000"/>
    <n v="330000"/>
    <n v="271000"/>
  </r>
  <r>
    <x v="17"/>
    <x v="2"/>
    <n v="640000"/>
    <n v="606000"/>
    <n v="479000"/>
    <n v="439000"/>
  </r>
  <r>
    <x v="17"/>
    <x v="3"/>
    <n v="1141000"/>
    <n v="1111000"/>
    <n v="874000"/>
    <n v="787000"/>
  </r>
  <r>
    <x v="17"/>
    <x v="4"/>
    <n v="751000"/>
    <n v="748000"/>
    <n v="595000"/>
    <n v="557000"/>
  </r>
  <r>
    <x v="18"/>
    <x v="0"/>
    <n v="389000"/>
    <n v="370000"/>
    <n v="207000"/>
    <n v="173000"/>
  </r>
  <r>
    <x v="18"/>
    <x v="1"/>
    <n v="598000"/>
    <n v="563000"/>
    <n v="358000"/>
    <n v="290000"/>
  </r>
  <r>
    <x v="18"/>
    <x v="2"/>
    <n v="587000"/>
    <n v="563000"/>
    <n v="391000"/>
    <n v="356000"/>
  </r>
  <r>
    <x v="18"/>
    <x v="3"/>
    <n v="1089000"/>
    <n v="1043000"/>
    <n v="744000"/>
    <n v="688000"/>
  </r>
  <r>
    <x v="18"/>
    <x v="4"/>
    <n v="775000"/>
    <n v="760000"/>
    <n v="586000"/>
    <n v="535000"/>
  </r>
  <r>
    <x v="19"/>
    <x v="0"/>
    <n v="93000"/>
    <n v="90000"/>
    <n v="60000"/>
    <n v="57000"/>
  </r>
  <r>
    <x v="19"/>
    <x v="1"/>
    <n v="158000"/>
    <n v="157000"/>
    <n v="116000"/>
    <n v="102000"/>
  </r>
  <r>
    <x v="19"/>
    <x v="2"/>
    <n v="170000"/>
    <n v="170000"/>
    <n v="136000"/>
    <n v="120000"/>
  </r>
  <r>
    <x v="19"/>
    <x v="3"/>
    <n v="367000"/>
    <n v="361000"/>
    <n v="285000"/>
    <n v="263000"/>
  </r>
  <r>
    <x v="19"/>
    <x v="4"/>
    <n v="300000"/>
    <n v="296000"/>
    <n v="236000"/>
    <n v="224000"/>
  </r>
  <r>
    <x v="20"/>
    <x v="0"/>
    <n v="573000"/>
    <n v="530000"/>
    <n v="413000"/>
    <n v="375000"/>
  </r>
  <r>
    <x v="20"/>
    <x v="1"/>
    <n v="754000"/>
    <n v="684000"/>
    <n v="517000"/>
    <n v="460000"/>
  </r>
  <r>
    <x v="20"/>
    <x v="2"/>
    <n v="726000"/>
    <n v="655000"/>
    <n v="534000"/>
    <n v="498000"/>
  </r>
  <r>
    <x v="20"/>
    <x v="3"/>
    <n v="1542000"/>
    <n v="1447000"/>
    <n v="1125000"/>
    <n v="1080000"/>
  </r>
  <r>
    <x v="21"/>
    <x v="0"/>
    <n v="562000"/>
    <n v="469000"/>
    <n v="303000"/>
    <n v="259000"/>
  </r>
  <r>
    <x v="21"/>
    <x v="1"/>
    <n v="1142000"/>
    <n v="939000"/>
    <n v="647000"/>
    <n v="566000"/>
  </r>
  <r>
    <x v="21"/>
    <x v="2"/>
    <n v="830000"/>
    <n v="696000"/>
    <n v="492000"/>
    <n v="433000"/>
  </r>
  <r>
    <x v="21"/>
    <x v="3"/>
    <n v="1845000"/>
    <n v="1713000"/>
    <n v="1247000"/>
    <n v="1171000"/>
  </r>
  <r>
    <x v="21"/>
    <x v="4"/>
    <n v="1135000"/>
    <n v="1081000"/>
    <n v="857000"/>
    <n v="820000"/>
  </r>
  <r>
    <x v="22"/>
    <x v="0"/>
    <n v="932000"/>
    <n v="887000"/>
    <n v="546000"/>
    <n v="469000"/>
  </r>
  <r>
    <x v="22"/>
    <x v="1"/>
    <n v="1344000"/>
    <n v="1257000"/>
    <n v="910000"/>
    <n v="777000"/>
  </r>
  <r>
    <x v="22"/>
    <x v="2"/>
    <n v="1130000"/>
    <n v="1063000"/>
    <n v="764000"/>
    <n v="666000"/>
  </r>
  <r>
    <x v="22"/>
    <x v="3"/>
    <n v="2663000"/>
    <n v="2547000"/>
    <n v="1969000"/>
    <n v="1798000"/>
  </r>
  <r>
    <x v="22"/>
    <x v="4"/>
    <n v="1721000"/>
    <n v="1713000"/>
    <n v="1324000"/>
    <n v="1284000"/>
  </r>
  <r>
    <x v="23"/>
    <x v="0"/>
    <n v="440000"/>
    <n v="430000"/>
    <n v="317000"/>
    <n v="297000"/>
  </r>
  <r>
    <x v="23"/>
    <x v="1"/>
    <n v="787000"/>
    <n v="772000"/>
    <n v="595000"/>
    <n v="541000"/>
  </r>
  <r>
    <x v="23"/>
    <x v="2"/>
    <n v="771000"/>
    <n v="672000"/>
    <n v="539000"/>
    <n v="503000"/>
  </r>
  <r>
    <x v="23"/>
    <x v="3"/>
    <n v="1431000"/>
    <n v="1379000"/>
    <n v="1199000"/>
    <n v="1134000"/>
  </r>
  <r>
    <x v="23"/>
    <x v="4"/>
    <n v="909000"/>
    <n v="889000"/>
    <n v="785000"/>
    <n v="749000"/>
  </r>
  <r>
    <x v="24"/>
    <x v="0"/>
    <n v="249000"/>
    <n v="249000"/>
    <n v="154000"/>
    <n v="105000"/>
  </r>
  <r>
    <x v="24"/>
    <x v="1"/>
    <n v="376000"/>
    <n v="365000"/>
    <n v="288000"/>
    <n v="250000"/>
  </r>
  <r>
    <x v="24"/>
    <x v="2"/>
    <n v="366000"/>
    <n v="354000"/>
    <n v="288000"/>
    <n v="249000"/>
  </r>
  <r>
    <x v="24"/>
    <x v="3"/>
    <n v="734000"/>
    <n v="723000"/>
    <n v="611000"/>
    <n v="562000"/>
  </r>
  <r>
    <x v="24"/>
    <x v="4"/>
    <n v="486000"/>
    <n v="485000"/>
    <n v="408000"/>
    <n v="365000"/>
  </r>
  <r>
    <x v="25"/>
    <x v="0"/>
    <n v="587000"/>
    <n v="563000"/>
    <n v="382000"/>
    <n v="313000"/>
  </r>
  <r>
    <x v="25"/>
    <x v="1"/>
    <n v="716000"/>
    <n v="697000"/>
    <n v="474000"/>
    <n v="418000"/>
  </r>
  <r>
    <x v="25"/>
    <x v="2"/>
    <n v="743000"/>
    <n v="682000"/>
    <n v="465000"/>
    <n v="368000"/>
  </r>
  <r>
    <x v="25"/>
    <x v="3"/>
    <n v="1596000"/>
    <n v="1542000"/>
    <n v="1222000"/>
    <n v="1124000"/>
  </r>
  <r>
    <x v="25"/>
    <x v="4"/>
    <n v="995000"/>
    <n v="992000"/>
    <n v="844000"/>
    <n v="768000"/>
  </r>
  <r>
    <x v="26"/>
    <x v="0"/>
    <n v="107000"/>
    <n v="104000"/>
    <n v="69000"/>
    <n v="60000"/>
  </r>
  <r>
    <x v="26"/>
    <x v="1"/>
    <n v="128000"/>
    <n v="126000"/>
    <n v="89000"/>
    <n v="83000"/>
  </r>
  <r>
    <x v="26"/>
    <x v="2"/>
    <n v="128000"/>
    <n v="127000"/>
    <n v="105000"/>
    <n v="97000"/>
  </r>
  <r>
    <x v="26"/>
    <x v="3"/>
    <n v="253000"/>
    <n v="251000"/>
    <n v="201000"/>
    <n v="193000"/>
  </r>
  <r>
    <x v="26"/>
    <x v="4"/>
    <n v="221000"/>
    <n v="218000"/>
    <n v="177000"/>
    <n v="175000"/>
  </r>
  <r>
    <x v="27"/>
    <x v="0"/>
    <n v="123000"/>
    <n v="117000"/>
    <n v="59000"/>
    <n v="49000"/>
  </r>
  <r>
    <x v="27"/>
    <x v="1"/>
    <n v="301000"/>
    <n v="281000"/>
    <n v="190000"/>
    <n v="168000"/>
  </r>
  <r>
    <x v="27"/>
    <x v="2"/>
    <n v="246000"/>
    <n v="217000"/>
    <n v="147000"/>
    <n v="138000"/>
  </r>
  <r>
    <x v="27"/>
    <x v="3"/>
    <n v="465000"/>
    <n v="457000"/>
    <n v="338000"/>
    <n v="311000"/>
  </r>
  <r>
    <x v="27"/>
    <x v="4"/>
    <n v="299000"/>
    <n v="297000"/>
    <n v="238000"/>
    <n v="226000"/>
  </r>
  <r>
    <x v="28"/>
    <x v="0"/>
    <n v="284000"/>
    <n v="262000"/>
    <n v="110000"/>
    <n v="96000"/>
  </r>
  <r>
    <x v="28"/>
    <x v="1"/>
    <n v="463000"/>
    <n v="415000"/>
    <n v="275000"/>
    <n v="236000"/>
  </r>
  <r>
    <x v="28"/>
    <x v="2"/>
    <n v="352000"/>
    <n v="310000"/>
    <n v="193000"/>
    <n v="176000"/>
  </r>
  <r>
    <x v="28"/>
    <x v="3"/>
    <n v="804000"/>
    <n v="734000"/>
    <n v="505000"/>
    <n v="481000"/>
  </r>
  <r>
    <x v="28"/>
    <x v="4"/>
    <n v="500000"/>
    <n v="477000"/>
    <n v="373000"/>
    <n v="363000"/>
  </r>
  <r>
    <x v="29"/>
    <x v="0"/>
    <n v="110000"/>
    <n v="108000"/>
    <n v="74000"/>
    <n v="67000"/>
  </r>
  <r>
    <x v="29"/>
    <x v="1"/>
    <n v="176000"/>
    <n v="166000"/>
    <n v="123000"/>
    <n v="111000"/>
  </r>
  <r>
    <x v="29"/>
    <x v="2"/>
    <n v="167000"/>
    <n v="163000"/>
    <n v="126000"/>
    <n v="118000"/>
  </r>
  <r>
    <x v="29"/>
    <x v="3"/>
    <n v="383000"/>
    <n v="375000"/>
    <n v="289000"/>
    <n v="278000"/>
  </r>
  <r>
    <x v="29"/>
    <x v="4"/>
    <n v="265000"/>
    <n v="264000"/>
    <n v="231000"/>
    <n v="223000"/>
  </r>
  <r>
    <x v="30"/>
    <x v="0"/>
    <n v="783000"/>
    <n v="706000"/>
    <n v="613000"/>
    <n v="532000"/>
  </r>
  <r>
    <x v="30"/>
    <x v="1"/>
    <n v="1125000"/>
    <n v="885000"/>
    <n v="708000"/>
    <n v="619000"/>
  </r>
  <r>
    <x v="30"/>
    <x v="2"/>
    <n v="1032000"/>
    <n v="813000"/>
    <n v="678000"/>
    <n v="624000"/>
  </r>
  <r>
    <x v="30"/>
    <x v="3"/>
    <n v="2408000"/>
    <n v="2134000"/>
    <n v="1807000"/>
    <n v="1720000"/>
  </r>
  <r>
    <x v="30"/>
    <x v="4"/>
    <n v="1453000"/>
    <n v="1383000"/>
    <n v="1202000"/>
    <n v="1143000"/>
  </r>
  <r>
    <x v="31"/>
    <x v="0"/>
    <n v="184000"/>
    <n v="177000"/>
    <n v="88000"/>
    <n v="76000"/>
  </r>
  <r>
    <x v="31"/>
    <x v="1"/>
    <n v="284000"/>
    <n v="269000"/>
    <n v="175000"/>
    <n v="143000"/>
  </r>
  <r>
    <x v="31"/>
    <x v="2"/>
    <n v="254000"/>
    <n v="231000"/>
    <n v="144000"/>
    <n v="132000"/>
  </r>
  <r>
    <x v="31"/>
    <x v="3"/>
    <n v="504000"/>
    <n v="455000"/>
    <n v="329000"/>
    <n v="312000"/>
  </r>
  <r>
    <x v="31"/>
    <x v="4"/>
    <n v="384000"/>
    <n v="366000"/>
    <n v="291000"/>
    <n v="274000"/>
  </r>
  <r>
    <x v="32"/>
    <x v="0"/>
    <n v="1613000"/>
    <n v="1461000"/>
    <n v="816000"/>
    <n v="698000"/>
  </r>
  <r>
    <x v="32"/>
    <x v="1"/>
    <n v="2568000"/>
    <n v="2171000"/>
    <n v="1463000"/>
    <n v="1371000"/>
  </r>
  <r>
    <x v="32"/>
    <x v="2"/>
    <n v="2677000"/>
    <n v="2191000"/>
    <n v="1563000"/>
    <n v="1457000"/>
  </r>
  <r>
    <x v="32"/>
    <x v="3"/>
    <n v="4737000"/>
    <n v="4197000"/>
    <n v="3085000"/>
    <n v="2856000"/>
  </r>
  <r>
    <x v="32"/>
    <x v="4"/>
    <n v="3511000"/>
    <n v="3279000"/>
    <n v="2442000"/>
    <n v="2226000"/>
  </r>
  <r>
    <x v="33"/>
    <x v="0"/>
    <n v="872000"/>
    <n v="820000"/>
    <n v="465000"/>
    <n v="404000"/>
  </r>
  <r>
    <x v="33"/>
    <x v="1"/>
    <n v="1412000"/>
    <n v="1259000"/>
    <n v="809000"/>
    <n v="706000"/>
  </r>
  <r>
    <x v="33"/>
    <x v="2"/>
    <n v="1315000"/>
    <n v="1068000"/>
    <n v="705000"/>
    <n v="637000"/>
  </r>
  <r>
    <x v="33"/>
    <x v="3"/>
    <n v="2524000"/>
    <n v="2303000"/>
    <n v="1699000"/>
    <n v="1638000"/>
  </r>
  <r>
    <x v="33"/>
    <x v="4"/>
    <n v="1992000"/>
    <n v="1941000"/>
    <n v="1483000"/>
    <n v="1396000"/>
  </r>
  <r>
    <x v="34"/>
    <x v="0"/>
    <n v="68000"/>
    <n v="64000"/>
    <n v="42000"/>
    <n v="30000"/>
  </r>
  <r>
    <x v="34"/>
    <x v="1"/>
    <n v="120000"/>
    <n v="114000"/>
    <n v="82000"/>
    <n v="69000"/>
  </r>
  <r>
    <x v="34"/>
    <x v="2"/>
    <n v="96000"/>
    <n v="93000"/>
    <n v="74000"/>
    <n v="63000"/>
  </r>
  <r>
    <x v="34"/>
    <x v="3"/>
    <n v="175000"/>
    <n v="173000"/>
    <n v="143000"/>
    <n v="129000"/>
  </r>
  <r>
    <x v="34"/>
    <x v="4"/>
    <n v="111000"/>
    <n v="111000"/>
    <n v="89000"/>
    <n v="82000"/>
  </r>
  <r>
    <x v="35"/>
    <x v="0"/>
    <n v="1072000"/>
    <n v="1049000"/>
    <n v="635000"/>
    <n v="556000"/>
  </r>
  <r>
    <x v="35"/>
    <x v="1"/>
    <n v="1551000"/>
    <n v="1465000"/>
    <n v="1077000"/>
    <n v="898000"/>
  </r>
  <r>
    <x v="35"/>
    <x v="2"/>
    <n v="1307000"/>
    <n v="1245000"/>
    <n v="958000"/>
    <n v="839000"/>
  </r>
  <r>
    <x v="35"/>
    <x v="3"/>
    <n v="2978000"/>
    <n v="2952000"/>
    <n v="2348000"/>
    <n v="2186000"/>
  </r>
  <r>
    <x v="35"/>
    <x v="4"/>
    <n v="2042000"/>
    <n v="2030000"/>
    <n v="1715000"/>
    <n v="1650000"/>
  </r>
  <r>
    <x v="36"/>
    <x v="0"/>
    <n v="343000"/>
    <n v="333000"/>
    <n v="150000"/>
    <n v="102000"/>
  </r>
  <r>
    <x v="36"/>
    <x v="1"/>
    <n v="481000"/>
    <n v="431000"/>
    <n v="260000"/>
    <n v="212000"/>
  </r>
  <r>
    <x v="36"/>
    <x v="2"/>
    <n v="550000"/>
    <n v="501000"/>
    <n v="314000"/>
    <n v="258000"/>
  </r>
  <r>
    <x v="36"/>
    <x v="3"/>
    <n v="950000"/>
    <n v="917000"/>
    <n v="677000"/>
    <n v="624000"/>
  </r>
  <r>
    <x v="36"/>
    <x v="4"/>
    <n v="618000"/>
    <n v="618000"/>
    <n v="484000"/>
    <n v="435000"/>
  </r>
  <r>
    <x v="37"/>
    <x v="0"/>
    <n v="388000"/>
    <n v="373000"/>
    <n v="253000"/>
    <n v="209000"/>
  </r>
  <r>
    <x v="37"/>
    <x v="1"/>
    <n v="576000"/>
    <n v="550000"/>
    <n v="439000"/>
    <n v="381000"/>
  </r>
  <r>
    <x v="37"/>
    <x v="2"/>
    <n v="573000"/>
    <n v="539000"/>
    <n v="464000"/>
    <n v="418000"/>
  </r>
  <r>
    <x v="37"/>
    <x v="3"/>
    <n v="1030000"/>
    <n v="984000"/>
    <n v="785000"/>
    <n v="761000"/>
  </r>
  <r>
    <x v="37"/>
    <x v="4"/>
    <n v="801000"/>
    <n v="796000"/>
    <n v="649000"/>
    <n v="633000"/>
  </r>
  <r>
    <x v="38"/>
    <x v="0"/>
    <n v="1049000"/>
    <n v="1017000"/>
    <n v="601000"/>
    <n v="519000"/>
  </r>
  <r>
    <x v="38"/>
    <x v="1"/>
    <n v="1789000"/>
    <n v="1747000"/>
    <n v="1354000"/>
    <n v="1207000"/>
  </r>
  <r>
    <x v="38"/>
    <x v="2"/>
    <n v="1360000"/>
    <n v="1281000"/>
    <n v="948000"/>
    <n v="866000"/>
  </r>
  <r>
    <x v="38"/>
    <x v="3"/>
    <n v="3212000"/>
    <n v="3122000"/>
    <n v="2491000"/>
    <n v="2315000"/>
  </r>
  <r>
    <x v="38"/>
    <x v="4"/>
    <n v="2492000"/>
    <n v="2453000"/>
    <n v="1943000"/>
    <n v="1850000"/>
  </r>
  <r>
    <x v="39"/>
    <x v="0"/>
    <n v="101000"/>
    <n v="96000"/>
    <n v="59000"/>
    <n v="50000"/>
  </r>
  <r>
    <x v="39"/>
    <x v="1"/>
    <n v="143000"/>
    <n v="135000"/>
    <n v="96000"/>
    <n v="80000"/>
  </r>
  <r>
    <x v="39"/>
    <x v="2"/>
    <n v="130000"/>
    <n v="111000"/>
    <n v="79000"/>
    <n v="71000"/>
  </r>
  <r>
    <x v="39"/>
    <x v="3"/>
    <n v="291000"/>
    <n v="268000"/>
    <n v="207000"/>
    <n v="187000"/>
  </r>
  <r>
    <x v="39"/>
    <x v="4"/>
    <n v="174000"/>
    <n v="166000"/>
    <n v="135000"/>
    <n v="126000"/>
  </r>
  <r>
    <x v="40"/>
    <x v="0"/>
    <n v="438000"/>
    <n v="421000"/>
    <n v="269000"/>
    <n v="225000"/>
  </r>
  <r>
    <x v="40"/>
    <x v="1"/>
    <n v="697000"/>
    <n v="673000"/>
    <n v="390000"/>
    <n v="329000"/>
  </r>
  <r>
    <x v="40"/>
    <x v="2"/>
    <n v="577000"/>
    <n v="543000"/>
    <n v="375000"/>
    <n v="326000"/>
  </r>
  <r>
    <x v="40"/>
    <x v="3"/>
    <n v="1277000"/>
    <n v="1227000"/>
    <n v="892000"/>
    <n v="844000"/>
  </r>
  <r>
    <x v="40"/>
    <x v="4"/>
    <n v="1022000"/>
    <n v="1015000"/>
    <n v="786000"/>
    <n v="735000"/>
  </r>
  <r>
    <x v="41"/>
    <x v="0"/>
    <n v="79000"/>
    <n v="77000"/>
    <n v="40000"/>
    <n v="34000"/>
  </r>
  <r>
    <x v="41"/>
    <x v="1"/>
    <n v="120000"/>
    <n v="117000"/>
    <n v="67000"/>
    <n v="53000"/>
  </r>
  <r>
    <x v="41"/>
    <x v="2"/>
    <n v="99000"/>
    <n v="95000"/>
    <n v="59000"/>
    <n v="50000"/>
  </r>
  <r>
    <x v="41"/>
    <x v="3"/>
    <n v="210000"/>
    <n v="208000"/>
    <n v="155000"/>
    <n v="138000"/>
  </r>
  <r>
    <x v="41"/>
    <x v="4"/>
    <n v="152000"/>
    <n v="152000"/>
    <n v="116000"/>
    <n v="106000"/>
  </r>
  <r>
    <x v="42"/>
    <x v="0"/>
    <n v="641000"/>
    <n v="611000"/>
    <n v="372000"/>
    <n v="300000"/>
  </r>
  <r>
    <x v="42"/>
    <x v="1"/>
    <n v="818000"/>
    <n v="761000"/>
    <n v="521000"/>
    <n v="428000"/>
  </r>
  <r>
    <x v="42"/>
    <x v="2"/>
    <n v="911000"/>
    <n v="829000"/>
    <n v="618000"/>
    <n v="549000"/>
  </r>
  <r>
    <x v="42"/>
    <x v="3"/>
    <n v="1765000"/>
    <n v="1699000"/>
    <n v="1340000"/>
    <n v="1247000"/>
  </r>
  <r>
    <x v="42"/>
    <x v="4"/>
    <n v="1148000"/>
    <n v="1138000"/>
    <n v="891000"/>
    <n v="822000"/>
  </r>
  <r>
    <x v="43"/>
    <x v="0"/>
    <n v="2617000"/>
    <n v="2366000"/>
    <n v="1311000"/>
    <n v="1024000"/>
  </r>
  <r>
    <x v="43"/>
    <x v="1"/>
    <n v="4189000"/>
    <n v="3491000"/>
    <n v="2275000"/>
    <n v="1912000"/>
  </r>
  <r>
    <x v="43"/>
    <x v="2"/>
    <n v="3989000"/>
    <n v="3124000"/>
    <n v="2249000"/>
    <n v="1983000"/>
  </r>
  <r>
    <x v="43"/>
    <x v="3"/>
    <n v="6827000"/>
    <n v="5988000"/>
    <n v="4585000"/>
    <n v="4201000"/>
  </r>
  <r>
    <x v="43"/>
    <x v="4"/>
    <n v="3862000"/>
    <n v="3613000"/>
    <n v="2923000"/>
    <n v="2755000"/>
  </r>
  <r>
    <x v="44"/>
    <x v="0"/>
    <n v="425000"/>
    <n v="401000"/>
    <n v="225000"/>
    <n v="201000"/>
  </r>
  <r>
    <x v="44"/>
    <x v="1"/>
    <n v="459000"/>
    <n v="416000"/>
    <n v="273000"/>
    <n v="247000"/>
  </r>
  <r>
    <x v="44"/>
    <x v="2"/>
    <n v="407000"/>
    <n v="382000"/>
    <n v="252000"/>
    <n v="236000"/>
  </r>
  <r>
    <x v="44"/>
    <x v="3"/>
    <n v="661000"/>
    <n v="622000"/>
    <n v="444000"/>
    <n v="432000"/>
  </r>
  <r>
    <x v="44"/>
    <x v="4"/>
    <n v="367000"/>
    <n v="357000"/>
    <n v="274000"/>
    <n v="269000"/>
  </r>
  <r>
    <x v="45"/>
    <x v="0"/>
    <n v="54000"/>
    <n v="53000"/>
    <n v="29000"/>
    <n v="26000"/>
  </r>
  <r>
    <x v="45"/>
    <x v="1"/>
    <n v="81000"/>
    <n v="81000"/>
    <n v="51000"/>
    <n v="43000"/>
  </r>
  <r>
    <x v="45"/>
    <x v="2"/>
    <n v="76000"/>
    <n v="72000"/>
    <n v="54000"/>
    <n v="49000"/>
  </r>
  <r>
    <x v="45"/>
    <x v="3"/>
    <n v="155000"/>
    <n v="154000"/>
    <n v="117000"/>
    <n v="113000"/>
  </r>
  <r>
    <x v="45"/>
    <x v="4"/>
    <n v="140000"/>
    <n v="140000"/>
    <n v="114000"/>
    <n v="111000"/>
  </r>
  <r>
    <x v="46"/>
    <x v="0"/>
    <n v="730000"/>
    <n v="668000"/>
    <n v="405000"/>
    <n v="346000"/>
  </r>
  <r>
    <x v="46"/>
    <x v="1"/>
    <n v="1112000"/>
    <n v="956000"/>
    <n v="726000"/>
    <n v="666000"/>
  </r>
  <r>
    <x v="46"/>
    <x v="2"/>
    <n v="1078000"/>
    <n v="925000"/>
    <n v="732000"/>
    <n v="671000"/>
  </r>
  <r>
    <x v="46"/>
    <x v="3"/>
    <n v="2176000"/>
    <n v="2084000"/>
    <n v="1609000"/>
    <n v="1570000"/>
  </r>
  <r>
    <x v="46"/>
    <x v="4"/>
    <n v="1385000"/>
    <n v="1341000"/>
    <n v="1069000"/>
    <n v="1022000"/>
  </r>
  <r>
    <x v="47"/>
    <x v="0"/>
    <n v="556000"/>
    <n v="516000"/>
    <n v="287000"/>
    <n v="271000"/>
  </r>
  <r>
    <x v="47"/>
    <x v="1"/>
    <n v="1169000"/>
    <n v="989000"/>
    <n v="697000"/>
    <n v="654000"/>
  </r>
  <r>
    <x v="47"/>
    <x v="2"/>
    <n v="1148000"/>
    <n v="983000"/>
    <n v="739000"/>
    <n v="698000"/>
  </r>
  <r>
    <x v="47"/>
    <x v="3"/>
    <n v="1828000"/>
    <n v="1650000"/>
    <n v="1319000"/>
    <n v="1264000"/>
  </r>
  <r>
    <x v="47"/>
    <x v="4"/>
    <n v="1292000"/>
    <n v="1250000"/>
    <n v="987000"/>
    <n v="967000"/>
  </r>
  <r>
    <x v="48"/>
    <x v="0"/>
    <n v="155000"/>
    <n v="153000"/>
    <n v="71000"/>
    <n v="53000"/>
  </r>
  <r>
    <x v="48"/>
    <x v="1"/>
    <n v="195000"/>
    <n v="191000"/>
    <n v="117000"/>
    <n v="79000"/>
  </r>
  <r>
    <x v="48"/>
    <x v="2"/>
    <n v="213000"/>
    <n v="209000"/>
    <n v="144000"/>
    <n v="119000"/>
  </r>
  <r>
    <x v="48"/>
    <x v="3"/>
    <n v="471000"/>
    <n v="462000"/>
    <n v="319000"/>
    <n v="274000"/>
  </r>
  <r>
    <x v="48"/>
    <x v="4"/>
    <n v="365000"/>
    <n v="364000"/>
    <n v="276000"/>
    <n v="247000"/>
  </r>
  <r>
    <x v="49"/>
    <x v="0"/>
    <n v="581000"/>
    <n v="577000"/>
    <n v="333000"/>
    <n v="323000"/>
  </r>
  <r>
    <x v="49"/>
    <x v="1"/>
    <n v="762000"/>
    <n v="714000"/>
    <n v="582000"/>
    <n v="557000"/>
  </r>
  <r>
    <x v="49"/>
    <x v="2"/>
    <n v="650000"/>
    <n v="617000"/>
    <n v="437000"/>
    <n v="426000"/>
  </r>
  <r>
    <x v="49"/>
    <x v="3"/>
    <n v="1604000"/>
    <n v="1572000"/>
    <n v="1241000"/>
    <n v="1171000"/>
  </r>
  <r>
    <x v="49"/>
    <x v="4"/>
    <n v="941000"/>
    <n v="941000"/>
    <n v="797000"/>
    <n v="776000"/>
  </r>
  <r>
    <x v="50"/>
    <x v="0"/>
    <n v="52000"/>
    <n v="51000"/>
    <n v="28000"/>
    <n v="25000"/>
  </r>
  <r>
    <x v="50"/>
    <x v="1"/>
    <n v="74000"/>
    <n v="69000"/>
    <n v="41000"/>
    <n v="36000"/>
  </r>
  <r>
    <x v="50"/>
    <x v="2"/>
    <n v="70000"/>
    <n v="69000"/>
    <n v="41000"/>
    <n v="39000"/>
  </r>
  <r>
    <x v="50"/>
    <x v="3"/>
    <n v="145000"/>
    <n v="143000"/>
    <n v="110000"/>
    <n v="106000"/>
  </r>
  <r>
    <x v="50"/>
    <x v="4"/>
    <n v="96000"/>
    <n v="95000"/>
    <n v="76000"/>
    <n v="7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131A0-FC0B-4883-9144-8BE42BB87FD3}" name="PivotTable2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6">
  <location ref="AT38:AU44" firstHeaderRow="1" firstDataRow="1" firstDataCol="1"/>
  <pivotFields count="9">
    <pivotField compact="0" outline="0" showAll="0">
      <items count="52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x="29"/>
        <item x="30"/>
        <item h="1" x="31"/>
        <item h="1" x="32"/>
        <item h="1" x="33"/>
        <item h="1" x="34"/>
        <item h="1" x="35"/>
        <item h="1" x="36"/>
        <item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pathy" fld="6" baseField="0" baseItem="0" numFmtId="3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6">
    <chartFormat chart="2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7CB3F-7478-4B7D-BA7E-E1346D4F7D69}" name="PivotTable4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R24:R75" firstHeaderRow="1" firstDataRow="1" firstDataCol="1"/>
  <pivotFields count="9">
    <pivotField axis="axisRow" compact="0" outline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Items count="1">
    <i/>
  </colItem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FB245-0E9C-4701-B940-BE9E689D07C1}" name="PivotTable3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O24:P29" firstHeaderRow="1" firstDataRow="1" firstDataCol="1"/>
  <pivotFields count="9">
    <pivotField compact="0" outline="0" showAll="0"/>
    <pivotField axis="axisRow" compact="0" outline="0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1"/>
  </rowFields>
  <rowItems count="5">
    <i>
      <x v="4"/>
    </i>
    <i>
      <x v="3"/>
    </i>
    <i>
      <x v="2"/>
    </i>
    <i>
      <x v="1"/>
    </i>
    <i>
      <x/>
    </i>
  </rowItems>
  <colItems count="1">
    <i/>
  </colItems>
  <dataFields count="1">
    <dataField name="Sum of Voter turnout" fld="8" baseField="0" baseItem="0" numFmtId="2"/>
  </dataFields>
  <formats count="2">
    <format dxfId="19">
      <pivotArea outline="0" fieldPosition="0">
        <references count="1">
          <reference field="1" count="1" selected="0">
            <x v="0"/>
          </reference>
        </references>
      </pivotArea>
    </format>
    <format dxfId="20">
      <pivotArea outline="0" collapsedLevelsAreSubtotals="1" fieldPosition="0"/>
    </format>
  </format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5E2EE-79FE-4E53-A9BA-C54FBE1FC5E2}" name="PivotTable2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3">
  <location ref="L24:M29" firstHeaderRow="1" firstDataRow="1" firstDataCol="1"/>
  <pivotFields count="9">
    <pivotField compact="0" outline="0" showAll="0"/>
    <pivotField axis="axisRow" compact="0" outline="0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5">
    <i>
      <x v="4"/>
    </i>
    <i>
      <x v="3"/>
    </i>
    <i>
      <x v="2"/>
    </i>
    <i>
      <x v="1"/>
    </i>
    <i>
      <x/>
    </i>
  </rowItems>
  <colItems count="1">
    <i/>
  </colItems>
  <dataFields count="1">
    <dataField name=" % Voter Population" fld="7" baseField="1" baseItem="0" numFmtId="10"/>
  </dataFields>
  <formats count="2">
    <format dxfId="8">
      <pivotArea outline="0" fieldPosition="0">
        <references count="1">
          <reference field="1" count="1" selected="0">
            <x v="0"/>
          </reference>
        </references>
      </pivotArea>
    </format>
    <format dxfId="9">
      <pivotArea outline="0" collapsedLevelsAreSubtotals="1" fieldPosition="0"/>
    </format>
  </formats>
  <chartFormats count="4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636C4-23B8-4B53-9E9B-D11F6C50962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4:G25" firstHeaderRow="0" firstDataRow="1" firstDataCol="0"/>
  <pivotFields count="9">
    <pivotField showAll="0"/>
    <pivotField showAll="0"/>
    <pivotField dataField="1" numFmtId="2" showAll="0"/>
    <pivotField dataField="1" numFmtId="2" showAll="0"/>
    <pivotField dataField="1" numFmtId="2" showAll="0"/>
    <pivotField dataField="1" numFmtId="2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Total population" fld="2" baseField="0" baseItem="0" numFmtId="3"/>
    <dataField name=" Total citizen population" fld="3" baseField="0" baseItem="0" numFmtId="3"/>
    <dataField name=" Total registered" fld="4" baseField="0" baseItem="0" numFmtId="3"/>
    <dataField name=" Total voted" fld="5" baseField="0" baseItem="0" numFmtId="3"/>
    <dataField name=" Total Apathy" fld="6" baseField="0" baseItem="0" numFmtId="3"/>
  </dataFields>
  <formats count="2"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8E837-A24E-4344-93C8-1F79AB77A9C6}" name="PivotTable20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O36:AP41" firstHeaderRow="1" firstDataRow="1" firstDataCol="1"/>
  <pivotFields count="9">
    <pivotField axis="axisRow" compact="0" outline="0" showAll="0" sortType="descending">
      <items count="52">
        <item h="1" x="0"/>
        <item x="1"/>
        <item h="1" x="2"/>
        <item h="1" x="3"/>
        <item h="1" x="4"/>
        <item h="1" x="5"/>
        <item h="1" x="6"/>
        <item h="1" x="7"/>
        <item h="1" x="8"/>
        <item h="1" x="43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4"/>
        <item h="1" x="35"/>
        <item h="1" x="36"/>
        <item h="1" x="37"/>
        <item h="1" x="38"/>
        <item h="1" x="39"/>
        <item h="1" x="40"/>
        <item x="41"/>
        <item h="1" x="42"/>
        <item h="1" x="44"/>
        <item x="45"/>
        <item h="1" x="46"/>
        <item h="1" x="47"/>
        <item h="1" x="48"/>
        <item h="1"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5">
    <i>
      <x v="42"/>
    </i>
    <i>
      <x v="35"/>
    </i>
    <i>
      <x v="1"/>
    </i>
    <i>
      <x v="45"/>
    </i>
    <i>
      <x v="50"/>
    </i>
  </rowItems>
  <colItems count="1">
    <i/>
  </colItems>
  <dataFields count="1">
    <dataField name="Sum of Total registered" fld="4" baseField="0" baseItem="0" numFmtId="3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4D59F-9CEF-4D29-9913-05A42B55E0F7}" name="PivotTable1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AT26:AU32" firstHeaderRow="1" firstDataRow="1" firstDataCol="1"/>
  <pivotFields count="9">
    <pivotField compact="0" outline="0" showAll="0">
      <items count="52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x="29"/>
        <item x="30"/>
        <item h="1" x="31"/>
        <item h="1" x="32"/>
        <item h="1" x="33"/>
        <item h="1" x="34"/>
        <item h="1" x="35"/>
        <item h="1" x="36"/>
        <item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registered" fld="4" baseField="0" baseItem="0" numFmtId="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D1738-42C1-4EDB-BDA9-FA1CBD56A460}" name="PivotTable18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O28:AP33" firstHeaderRow="1" firstDataRow="1" firstDataCol="1"/>
  <pivotFields count="9">
    <pivotField axis="axisRow" compact="0" outline="0" showAll="0" sortType="descending">
      <items count="52">
        <item h="1" x="0"/>
        <item h="1" x="1"/>
        <item h="1" x="2"/>
        <item h="1" x="3"/>
        <item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h="1" x="35"/>
        <item h="1" x="36"/>
        <item h="1" x="37"/>
        <item x="38"/>
        <item h="1" x="39"/>
        <item h="1" x="40"/>
        <item h="1" x="41"/>
        <item h="1" x="42"/>
        <item x="43"/>
        <item h="1" x="44"/>
        <item h="1" x="45"/>
        <item h="1" x="46"/>
        <item h="1" x="47"/>
        <item h="1" x="48"/>
        <item h="1" x="49"/>
        <item h="1"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5">
    <i>
      <x v="4"/>
    </i>
    <i>
      <x v="43"/>
    </i>
    <i>
      <x v="9"/>
    </i>
    <i>
      <x v="32"/>
    </i>
    <i>
      <x v="38"/>
    </i>
  </rowItems>
  <colItems count="1">
    <i/>
  </colItems>
  <dataFields count="1">
    <dataField name="Sum of Total registered" fld="4" baseField="0" baseItem="0" numFmtId="3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75633-AABB-48EA-8459-E2D37FAB8086}" name="PivotTable9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D24:AF42" firstHeaderRow="1" firstDataRow="1" firstDataCol="2"/>
  <pivotFields count="9">
    <pivotField axis="axisRow" compact="0" outline="0" showAll="0">
      <items count="52">
        <item h="1" x="0"/>
        <item h="1" x="1"/>
        <item h="1" x="2"/>
        <item h="1" x="3"/>
        <item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x="43"/>
        <item h="1" x="44"/>
        <item h="1" x="45"/>
        <item h="1" x="46"/>
        <item h="1" x="47"/>
        <item h="1" x="48"/>
        <item h="1" x="49"/>
        <item h="1" x="5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8">
    <i>
      <x v="4"/>
      <x v="3"/>
    </i>
    <i r="1">
      <x v="1"/>
    </i>
    <i r="1">
      <x v="2"/>
    </i>
    <i r="1">
      <x/>
    </i>
    <i r="1">
      <x v="4"/>
    </i>
    <i t="default">
      <x v="4"/>
    </i>
    <i>
      <x v="9"/>
      <x v="3"/>
    </i>
    <i r="1">
      <x v="1"/>
    </i>
    <i r="1">
      <x v="2"/>
    </i>
    <i r="1">
      <x v="4"/>
    </i>
    <i r="1">
      <x/>
    </i>
    <i t="default">
      <x v="9"/>
    </i>
    <i>
      <x v="43"/>
      <x v="3"/>
    </i>
    <i r="1">
      <x v="1"/>
    </i>
    <i r="1">
      <x/>
    </i>
    <i r="1">
      <x v="2"/>
    </i>
    <i r="1">
      <x v="4"/>
    </i>
    <i t="default">
      <x v="43"/>
    </i>
  </rowItems>
  <colItems count="1">
    <i/>
  </colItems>
  <dataFields count="1">
    <dataField name="Sum of Total Apathy" fld="6" baseField="0" baseItem="0"/>
  </dataFields>
  <formats count="3">
    <format dxfId="10">
      <pivotArea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format>
    <format dxfId="11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C161F-E6C5-45FB-921A-C1C074D97106}" name="PivotTable8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Y32:Z37" firstHeaderRow="1" firstDataRow="1" firstDataCol="1"/>
  <pivotFields count="9">
    <pivotField axis="axisRow" compact="0" outline="0" showAll="0" sortType="descending">
      <items count="52">
        <item h="1" x="0"/>
        <item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4"/>
        <item h="1" x="35"/>
        <item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x="48"/>
        <item h="1" x="49"/>
        <item h="1"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5">
    <i>
      <x v="3"/>
    </i>
    <i>
      <x v="34"/>
    </i>
    <i>
      <x v="36"/>
    </i>
    <i>
      <x v="1"/>
    </i>
    <i>
      <x v="48"/>
    </i>
  </rowItems>
  <colItems count="1">
    <i/>
  </colItems>
  <dataFields count="1">
    <dataField name="Sum of Voter turnout" fld="8" baseField="0" baseItem="0" numFmtId="2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E6F37-03FC-4D87-9BA6-2E2CE9B05428}" name="PivotTable7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Y24:Z29" firstHeaderRow="1" firstDataRow="1" firstDataCol="1"/>
  <pivotFields count="9">
    <pivotField axis="axisRow" compact="0" outline="0" showAll="0" sortType="descending">
      <items count="52">
        <item h="1" x="0"/>
        <item h="1" x="1"/>
        <item h="1" x="2"/>
        <item h="1" x="3"/>
        <item h="1" x="4"/>
        <item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x="47"/>
        <item h="1" x="48"/>
        <item x="49"/>
        <item h="1"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5">
    <i>
      <x v="8"/>
    </i>
    <i>
      <x v="49"/>
    </i>
    <i>
      <x v="47"/>
    </i>
    <i>
      <x v="5"/>
    </i>
    <i>
      <x v="26"/>
    </i>
  </rowItems>
  <colItems count="1">
    <i/>
  </colItems>
  <dataFields count="1">
    <dataField name="Sum of Voter turnout" fld="8" baseField="0" baseItem="0" numFmtId="2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43AC9-666F-47E9-A837-13EC981E9F7B}" name="PivotTable6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U32:V37" firstHeaderRow="1" firstDataRow="1" firstDataCol="1"/>
  <pivotFields count="9">
    <pivotField axis="axisRow" compact="0" outline="0" showAll="0" sortType="descending">
      <items count="52">
        <item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x="36"/>
        <item h="1" x="37"/>
        <item h="1" x="38"/>
        <item h="1" x="39"/>
        <item h="1" x="40"/>
        <item x="41"/>
        <item h="1" x="42"/>
        <item h="1" x="43"/>
        <item h="1" x="44"/>
        <item h="1" x="45"/>
        <item h="1" x="46"/>
        <item h="1" x="47"/>
        <item x="48"/>
        <item h="1" x="49"/>
        <item h="1"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5">
    <i>
      <x/>
    </i>
    <i>
      <x v="41"/>
    </i>
    <i>
      <x v="36"/>
    </i>
    <i>
      <x v="48"/>
    </i>
    <i>
      <x v="3"/>
    </i>
  </rowItems>
  <colItems count="1">
    <i/>
  </colItems>
  <dataFields count="1">
    <dataField name="Sum of % Voter Population" fld="7" baseField="0" baseItem="0" numFmtId="2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C5D9C-9C2B-4436-AF66-40E115D9A928}" name="PivotTable5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U24:V29" firstHeaderRow="1" firstDataRow="1" firstDataCol="1"/>
  <pivotFields count="9">
    <pivotField axis="axisRow" compact="0" outline="0" showAll="0" sortType="descending">
      <items count="52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x="29"/>
        <item x="30"/>
        <item h="1" x="31"/>
        <item h="1" x="32"/>
        <item h="1" x="33"/>
        <item h="1" x="34"/>
        <item h="1" x="35"/>
        <item h="1" x="36"/>
        <item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5">
    <i>
      <x v="8"/>
    </i>
    <i>
      <x v="30"/>
    </i>
    <i>
      <x v="23"/>
    </i>
    <i>
      <x v="37"/>
    </i>
    <i>
      <x v="29"/>
    </i>
  </rowItems>
  <colItems count="1">
    <i/>
  </colItems>
  <dataFields count="1">
    <dataField name="Sum of % Voter Population" fld="7" baseField="0" baseItem="0" numFmtId="2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C505B-750D-4290-8955-CA4FE5DB66E6}" name="Table1" displayName="Table1" ref="A5:J259" totalsRowShown="0" headerRowDxfId="39" dataDxfId="40" headerRowBorderDxfId="44" tableBorderDxfId="45" totalsRowBorderDxfId="43">
  <autoFilter ref="A5:J259" xr:uid="{7BAC505B-750D-4290-8955-CA4FE5DB66E6}"/>
  <tableColumns count="10">
    <tableColumn id="1" xr3:uid="{6E6FBBC8-E635-49C0-A5F7-1B665C7A3081}" name="STATE" dataDxfId="37"/>
    <tableColumn id="2" xr3:uid="{5A49F207-D0DE-49EB-9A13-9ABCCCACB3A3}" name="Age" dataDxfId="42"/>
    <tableColumn id="3" xr3:uid="{529C26DD-5E39-43B2-B52D-57CD26FC6684}" name="Total population" dataDxfId="38"/>
    <tableColumn id="4" xr3:uid="{1A8712E1-0931-43E1-A83D-140F31439F6C}" name="Total citizen population" dataDxfId="41"/>
    <tableColumn id="5" xr3:uid="{5E4A41BE-0396-4C16-8196-689897D922F2}" name="Total registered" dataDxfId="28"/>
    <tableColumn id="6" xr3:uid="{A29BC518-D878-4A09-8C88-79223AC2480F}" name="Percent registered_x000a_(Total)" dataDxfId="23" dataCellStyle="Percent">
      <calculatedColumnFormula>(E6/C6)</calculatedColumnFormula>
    </tableColumn>
    <tableColumn id="7" xr3:uid="{06B807E6-DAF7-480B-AAB3-F598DD127C9F}" name="Percent registered_x000a_(Citizen)" dataDxfId="24" dataCellStyle="Percent">
      <calculatedColumnFormula>(E6/D6)</calculatedColumnFormula>
    </tableColumn>
    <tableColumn id="8" xr3:uid="{39BFB246-4104-4186-BDFA-237B2566EA56}" name="Total voted" dataDxfId="36"/>
    <tableColumn id="9" xr3:uid="{B1EA81BB-8FD7-4498-8B3D-113DFC30CEFF}" name="Percent voted_x000a_(Total)" dataDxfId="26" dataCellStyle="Percent">
      <calculatedColumnFormula>(H6/C6)</calculatedColumnFormula>
    </tableColumn>
    <tableColumn id="10" xr3:uid="{DC7C5FEC-5CC9-4CAA-913E-08985F9C3CDF}" name="Percent voted_x000a_(Citizen)" dataDxfId="25" dataCellStyle="Percent">
      <calculatedColumnFormula>(H6/D6)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EF56E3-613C-4299-BFF0-C2A92044EFA8}" name="Table2" displayName="Table2" ref="A1:G255" totalsRowShown="0" dataDxfId="33" tableBorderDxfId="35">
  <autoFilter ref="A1:G255" xr:uid="{43EF56E3-613C-4299-BFF0-C2A92044EFA8}"/>
  <tableColumns count="7">
    <tableColumn id="1" xr3:uid="{72B06C5E-F053-4AB7-AD56-202C276E0F86}" name="STATE" dataDxfId="32"/>
    <tableColumn id="2" xr3:uid="{C8DD5F64-47DD-4285-8446-4AE8197AD0F9}" name="Age" dataDxfId="34"/>
    <tableColumn id="3" xr3:uid="{5F5102AA-E198-405D-83C4-2B1FA36E9E67}" name="Total population" dataDxfId="27"/>
    <tableColumn id="4" xr3:uid="{68DA21FE-ADE2-48F6-AE15-1373C5451395}" name="Total citizen population" dataDxfId="31"/>
    <tableColumn id="5" xr3:uid="{EE3A155B-FAA1-4565-9533-B18123085E2B}" name="Total registered" dataDxfId="30"/>
    <tableColumn id="6" xr3:uid="{EE821A4E-48B6-47F3-9799-35E86A5360B1}" name="Total voted" dataDxfId="29"/>
    <tableColumn id="7" xr3:uid="{210EF873-D143-4CDF-8E8D-457C3FCE1465}" name="Total Apathy" dataDxfId="13">
      <calculatedColumnFormula>Table2[[#This Row],[Total registered]]-Table2[[#This Row],[Total voted]]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06DC-DB4E-4ECF-81A6-6834E5DE485B}">
  <sheetPr>
    <pageSetUpPr fitToPage="1"/>
  </sheetPr>
  <dimension ref="A1:O267"/>
  <sheetViews>
    <sheetView workbookViewId="0">
      <selection activeCell="L14" sqref="L14"/>
    </sheetView>
  </sheetViews>
  <sheetFormatPr defaultColWidth="8.85546875" defaultRowHeight="15" x14ac:dyDescent="0.25"/>
  <cols>
    <col min="1" max="1" width="18" style="1" customWidth="1"/>
    <col min="2" max="2" width="11.7109375" style="1" bestFit="1" customWidth="1"/>
    <col min="3" max="3" width="11.7109375" style="1" customWidth="1"/>
    <col min="4" max="5" width="17.7109375" style="1" customWidth="1"/>
    <col min="6" max="6" width="20" style="31" customWidth="1"/>
    <col min="7" max="7" width="18.5703125" style="31" customWidth="1"/>
    <col min="8" max="8" width="20.42578125" style="1" customWidth="1"/>
    <col min="9" max="9" width="12.7109375" style="1" customWidth="1"/>
    <col min="10" max="10" width="15.85546875" style="1" customWidth="1"/>
    <col min="11" max="12" width="16.140625" style="1" customWidth="1"/>
    <col min="13" max="13" width="11.7109375" style="1" customWidth="1"/>
    <col min="14" max="14" width="11.7109375" style="1" bestFit="1" customWidth="1"/>
    <col min="15" max="16384" width="8.85546875" style="1"/>
  </cols>
  <sheetData>
    <row r="1" spans="1:10" ht="3" customHeight="1" x14ac:dyDescent="0.25">
      <c r="A1" s="1" t="s">
        <v>0</v>
      </c>
    </row>
    <row r="2" spans="1:10" s="3" customFormat="1" x14ac:dyDescent="0.25">
      <c r="D2" s="19" t="s">
        <v>74</v>
      </c>
      <c r="E2" s="19"/>
      <c r="F2" s="19"/>
      <c r="G2" s="19"/>
      <c r="H2" s="19"/>
    </row>
    <row r="3" spans="1:10" s="3" customFormat="1" x14ac:dyDescent="0.25">
      <c r="D3" s="19"/>
      <c r="E3" s="19"/>
      <c r="F3" s="19"/>
      <c r="G3" s="19"/>
      <c r="H3" s="19"/>
    </row>
    <row r="5" spans="1:10" ht="45" x14ac:dyDescent="0.25">
      <c r="A5" s="13" t="s">
        <v>1</v>
      </c>
      <c r="B5" s="12" t="s">
        <v>2</v>
      </c>
      <c r="C5" s="12" t="s">
        <v>3</v>
      </c>
      <c r="D5" s="12" t="s">
        <v>4</v>
      </c>
      <c r="E5" s="4" t="s">
        <v>5</v>
      </c>
      <c r="F5" s="32" t="s">
        <v>6</v>
      </c>
      <c r="G5" s="32" t="s">
        <v>7</v>
      </c>
      <c r="H5" s="4" t="s">
        <v>8</v>
      </c>
      <c r="I5" s="5" t="s">
        <v>9</v>
      </c>
      <c r="J5" s="15" t="s">
        <v>10</v>
      </c>
    </row>
    <row r="6" spans="1:10" x14ac:dyDescent="0.25">
      <c r="A6" s="14" t="s">
        <v>17</v>
      </c>
      <c r="B6" s="7" t="s">
        <v>12</v>
      </c>
      <c r="C6" s="7">
        <v>431</v>
      </c>
      <c r="D6" s="7">
        <v>427</v>
      </c>
      <c r="E6" s="7">
        <v>218</v>
      </c>
      <c r="F6" s="33">
        <f t="shared" ref="F6:F69" si="0">(E6/C6)</f>
        <v>0.50580046403712298</v>
      </c>
      <c r="G6" s="33">
        <f t="shared" ref="G6:G69" si="1">(E6/D6)</f>
        <v>0.51053864168618268</v>
      </c>
      <c r="H6" s="7">
        <v>194</v>
      </c>
      <c r="I6" s="33">
        <f>(H6/C6)</f>
        <v>0.45011600928074247</v>
      </c>
      <c r="J6" s="34">
        <f t="shared" ref="J6:J69" si="2">(H6/D6)</f>
        <v>0.45433255269320844</v>
      </c>
    </row>
    <row r="7" spans="1:10" x14ac:dyDescent="0.25">
      <c r="A7" s="14" t="s">
        <v>17</v>
      </c>
      <c r="B7" s="7" t="s">
        <v>13</v>
      </c>
      <c r="C7" s="7">
        <v>599</v>
      </c>
      <c r="D7" s="7">
        <v>587</v>
      </c>
      <c r="E7" s="7">
        <v>376</v>
      </c>
      <c r="F7" s="33">
        <f t="shared" si="0"/>
        <v>0.62771285475792993</v>
      </c>
      <c r="G7" s="33">
        <f t="shared" si="1"/>
        <v>0.64054514480408864</v>
      </c>
      <c r="H7" s="7">
        <v>315</v>
      </c>
      <c r="I7" s="33">
        <f t="shared" ref="I7:I69" si="3">(H7/C7)</f>
        <v>0.52587646076794659</v>
      </c>
      <c r="J7" s="34">
        <f t="shared" si="2"/>
        <v>0.53662691652470185</v>
      </c>
    </row>
    <row r="8" spans="1:10" x14ac:dyDescent="0.25">
      <c r="A8" s="14" t="s">
        <v>17</v>
      </c>
      <c r="B8" s="7" t="s">
        <v>14</v>
      </c>
      <c r="C8" s="7">
        <v>626</v>
      </c>
      <c r="D8" s="7">
        <v>608</v>
      </c>
      <c r="E8" s="7">
        <v>415</v>
      </c>
      <c r="F8" s="33">
        <f t="shared" si="0"/>
        <v>0.66293929712460065</v>
      </c>
      <c r="G8" s="33">
        <f t="shared" si="1"/>
        <v>0.68256578947368418</v>
      </c>
      <c r="H8" s="7">
        <v>365</v>
      </c>
      <c r="I8" s="33">
        <f t="shared" si="3"/>
        <v>0.58306709265175716</v>
      </c>
      <c r="J8" s="34">
        <f t="shared" si="2"/>
        <v>0.60032894736842102</v>
      </c>
    </row>
    <row r="9" spans="1:10" x14ac:dyDescent="0.25">
      <c r="A9" s="14" t="s">
        <v>17</v>
      </c>
      <c r="B9" s="7" t="s">
        <v>15</v>
      </c>
      <c r="C9" s="7">
        <v>1261</v>
      </c>
      <c r="D9" s="7">
        <v>1246</v>
      </c>
      <c r="E9" s="7">
        <v>900</v>
      </c>
      <c r="F9" s="33">
        <f t="shared" si="0"/>
        <v>0.71371927042030137</v>
      </c>
      <c r="G9" s="33">
        <f t="shared" si="1"/>
        <v>0.7223113964686998</v>
      </c>
      <c r="H9" s="7">
        <v>824</v>
      </c>
      <c r="I9" s="33">
        <f t="shared" si="3"/>
        <v>0.6534496431403648</v>
      </c>
      <c r="J9" s="34">
        <f t="shared" si="2"/>
        <v>0.6613162118780096</v>
      </c>
    </row>
    <row r="10" spans="1:10" x14ac:dyDescent="0.25">
      <c r="A10" s="14" t="s">
        <v>17</v>
      </c>
      <c r="B10" s="7" t="s">
        <v>16</v>
      </c>
      <c r="C10" s="7">
        <v>852</v>
      </c>
      <c r="D10" s="7">
        <v>848</v>
      </c>
      <c r="E10" s="7">
        <v>618</v>
      </c>
      <c r="F10" s="33">
        <f t="shared" si="0"/>
        <v>0.72535211267605637</v>
      </c>
      <c r="G10" s="33">
        <f t="shared" si="1"/>
        <v>0.72877358490566035</v>
      </c>
      <c r="H10" s="7">
        <v>549</v>
      </c>
      <c r="I10" s="33">
        <f t="shared" si="3"/>
        <v>0.64436619718309862</v>
      </c>
      <c r="J10" s="34">
        <f t="shared" si="2"/>
        <v>0.64740566037735847</v>
      </c>
    </row>
    <row r="11" spans="1:10" x14ac:dyDescent="0.25">
      <c r="A11" s="14" t="s">
        <v>18</v>
      </c>
      <c r="B11" s="7" t="s">
        <v>12</v>
      </c>
      <c r="C11" s="7">
        <v>60</v>
      </c>
      <c r="D11" s="7">
        <v>59</v>
      </c>
      <c r="E11" s="7">
        <v>38</v>
      </c>
      <c r="F11" s="33">
        <f t="shared" si="0"/>
        <v>0.6333333333333333</v>
      </c>
      <c r="G11" s="33">
        <f t="shared" si="1"/>
        <v>0.64406779661016944</v>
      </c>
      <c r="H11" s="7">
        <v>29</v>
      </c>
      <c r="I11" s="33">
        <f t="shared" si="3"/>
        <v>0.48333333333333334</v>
      </c>
      <c r="J11" s="34">
        <f t="shared" si="2"/>
        <v>0.49152542372881358</v>
      </c>
    </row>
    <row r="12" spans="1:10" x14ac:dyDescent="0.25">
      <c r="A12" s="14" t="s">
        <v>18</v>
      </c>
      <c r="B12" s="7" t="s">
        <v>13</v>
      </c>
      <c r="C12" s="7">
        <v>97</v>
      </c>
      <c r="D12" s="7">
        <v>94</v>
      </c>
      <c r="E12" s="7">
        <v>59</v>
      </c>
      <c r="F12" s="33">
        <f t="shared" si="0"/>
        <v>0.60824742268041232</v>
      </c>
      <c r="G12" s="33">
        <f t="shared" si="1"/>
        <v>0.62765957446808507</v>
      </c>
      <c r="H12" s="7">
        <v>41</v>
      </c>
      <c r="I12" s="33">
        <f t="shared" si="3"/>
        <v>0.42268041237113402</v>
      </c>
      <c r="J12" s="34">
        <f t="shared" si="2"/>
        <v>0.43617021276595747</v>
      </c>
    </row>
    <row r="13" spans="1:10" x14ac:dyDescent="0.25">
      <c r="A13" s="14" t="s">
        <v>18</v>
      </c>
      <c r="B13" s="7" t="s">
        <v>14</v>
      </c>
      <c r="C13" s="7">
        <v>102</v>
      </c>
      <c r="D13" s="7">
        <v>99</v>
      </c>
      <c r="E13" s="7">
        <v>74</v>
      </c>
      <c r="F13" s="33">
        <f t="shared" si="0"/>
        <v>0.72549019607843135</v>
      </c>
      <c r="G13" s="33">
        <f t="shared" si="1"/>
        <v>0.74747474747474751</v>
      </c>
      <c r="H13" s="7">
        <v>62</v>
      </c>
      <c r="I13" s="33">
        <f t="shared" si="3"/>
        <v>0.60784313725490191</v>
      </c>
      <c r="J13" s="34">
        <f t="shared" si="2"/>
        <v>0.6262626262626263</v>
      </c>
    </row>
    <row r="14" spans="1:10" x14ac:dyDescent="0.25">
      <c r="A14" s="14" t="s">
        <v>18</v>
      </c>
      <c r="B14" s="7" t="s">
        <v>15</v>
      </c>
      <c r="C14" s="7">
        <v>177</v>
      </c>
      <c r="D14" s="7">
        <v>174</v>
      </c>
      <c r="E14" s="7">
        <v>141</v>
      </c>
      <c r="F14" s="33">
        <f t="shared" si="0"/>
        <v>0.79661016949152541</v>
      </c>
      <c r="G14" s="33">
        <f t="shared" si="1"/>
        <v>0.81034482758620685</v>
      </c>
      <c r="H14" s="7">
        <v>131</v>
      </c>
      <c r="I14" s="33">
        <f t="shared" si="3"/>
        <v>0.74011299435028244</v>
      </c>
      <c r="J14" s="34">
        <f t="shared" si="2"/>
        <v>0.75287356321839083</v>
      </c>
    </row>
    <row r="15" spans="1:10" x14ac:dyDescent="0.25">
      <c r="A15" s="14" t="s">
        <v>18</v>
      </c>
      <c r="B15" s="7" t="s">
        <v>16</v>
      </c>
      <c r="C15" s="7">
        <v>92</v>
      </c>
      <c r="D15" s="7">
        <v>91</v>
      </c>
      <c r="E15" s="7">
        <v>71</v>
      </c>
      <c r="F15" s="33">
        <f t="shared" si="0"/>
        <v>0.77173913043478259</v>
      </c>
      <c r="G15" s="33">
        <f t="shared" si="1"/>
        <v>0.78021978021978022</v>
      </c>
      <c r="H15" s="7">
        <v>67</v>
      </c>
      <c r="I15" s="33">
        <f t="shared" si="3"/>
        <v>0.72826086956521741</v>
      </c>
      <c r="J15" s="34">
        <f t="shared" si="2"/>
        <v>0.73626373626373631</v>
      </c>
    </row>
    <row r="16" spans="1:10" x14ac:dyDescent="0.25">
      <c r="A16" s="14" t="s">
        <v>19</v>
      </c>
      <c r="B16" s="7" t="s">
        <v>12</v>
      </c>
      <c r="C16" s="7">
        <v>653</v>
      </c>
      <c r="D16" s="7">
        <v>629</v>
      </c>
      <c r="E16" s="7">
        <v>371</v>
      </c>
      <c r="F16" s="33">
        <f t="shared" si="0"/>
        <v>0.56814701378254207</v>
      </c>
      <c r="G16" s="33">
        <f t="shared" si="1"/>
        <v>0.58982511923688397</v>
      </c>
      <c r="H16" s="7">
        <v>327</v>
      </c>
      <c r="I16" s="33">
        <f t="shared" si="3"/>
        <v>0.50076569678407346</v>
      </c>
      <c r="J16" s="34">
        <f t="shared" si="2"/>
        <v>0.51987281399046104</v>
      </c>
    </row>
    <row r="17" spans="1:10" x14ac:dyDescent="0.25">
      <c r="A17" s="14" t="s">
        <v>19</v>
      </c>
      <c r="B17" s="7" t="s">
        <v>13</v>
      </c>
      <c r="C17" s="7">
        <v>941</v>
      </c>
      <c r="D17" s="7">
        <v>850</v>
      </c>
      <c r="E17" s="7">
        <v>619</v>
      </c>
      <c r="F17" s="33">
        <f t="shared" si="0"/>
        <v>0.65781083953241237</v>
      </c>
      <c r="G17" s="33">
        <f t="shared" si="1"/>
        <v>0.72823529411764709</v>
      </c>
      <c r="H17" s="7">
        <v>579</v>
      </c>
      <c r="I17" s="33">
        <f t="shared" si="3"/>
        <v>0.61530286928799149</v>
      </c>
      <c r="J17" s="34">
        <f t="shared" si="2"/>
        <v>0.68117647058823527</v>
      </c>
    </row>
    <row r="18" spans="1:10" x14ac:dyDescent="0.25">
      <c r="A18" s="14" t="s">
        <v>19</v>
      </c>
      <c r="B18" s="7" t="s">
        <v>14</v>
      </c>
      <c r="C18" s="7">
        <v>929</v>
      </c>
      <c r="D18" s="7">
        <v>756</v>
      </c>
      <c r="E18" s="7">
        <v>565</v>
      </c>
      <c r="F18" s="33">
        <f t="shared" si="0"/>
        <v>0.60818083961248659</v>
      </c>
      <c r="G18" s="33">
        <f t="shared" si="1"/>
        <v>0.74735449735449733</v>
      </c>
      <c r="H18" s="7">
        <v>509</v>
      </c>
      <c r="I18" s="33">
        <f t="shared" si="3"/>
        <v>0.54790096878363836</v>
      </c>
      <c r="J18" s="34">
        <f t="shared" si="2"/>
        <v>0.67328042328042326</v>
      </c>
    </row>
    <row r="19" spans="1:10" x14ac:dyDescent="0.25">
      <c r="A19" s="14" t="s">
        <v>19</v>
      </c>
      <c r="B19" s="7" t="s">
        <v>15</v>
      </c>
      <c r="C19" s="7">
        <v>1833</v>
      </c>
      <c r="D19" s="7">
        <v>1627</v>
      </c>
      <c r="E19" s="7">
        <v>1301</v>
      </c>
      <c r="F19" s="33">
        <f t="shared" si="0"/>
        <v>0.70976541189307152</v>
      </c>
      <c r="G19" s="33">
        <f t="shared" si="1"/>
        <v>0.79963122311001844</v>
      </c>
      <c r="H19" s="7">
        <v>1242</v>
      </c>
      <c r="I19" s="33">
        <f t="shared" si="3"/>
        <v>0.67757774140752869</v>
      </c>
      <c r="J19" s="34">
        <f t="shared" si="2"/>
        <v>0.76336816226183157</v>
      </c>
    </row>
    <row r="20" spans="1:10" x14ac:dyDescent="0.25">
      <c r="A20" s="14" t="s">
        <v>19</v>
      </c>
      <c r="B20" s="7" t="s">
        <v>16</v>
      </c>
      <c r="C20" s="7">
        <v>1282</v>
      </c>
      <c r="D20" s="7">
        <v>1213</v>
      </c>
      <c r="E20" s="7">
        <v>1023</v>
      </c>
      <c r="F20" s="33">
        <f t="shared" si="0"/>
        <v>0.79797191887675512</v>
      </c>
      <c r="G20" s="33">
        <f t="shared" si="1"/>
        <v>0.84336356141797197</v>
      </c>
      <c r="H20" s="7">
        <v>992</v>
      </c>
      <c r="I20" s="33">
        <f t="shared" si="3"/>
        <v>0.77379095163806555</v>
      </c>
      <c r="J20" s="34">
        <f t="shared" si="2"/>
        <v>0.81780708985985162</v>
      </c>
    </row>
    <row r="21" spans="1:10" x14ac:dyDescent="0.25">
      <c r="A21" s="14" t="s">
        <v>20</v>
      </c>
      <c r="B21" s="7" t="s">
        <v>12</v>
      </c>
      <c r="C21" s="7">
        <v>263</v>
      </c>
      <c r="D21" s="7">
        <v>261</v>
      </c>
      <c r="E21" s="7">
        <v>127</v>
      </c>
      <c r="F21" s="33">
        <f t="shared" si="0"/>
        <v>0.4828897338403042</v>
      </c>
      <c r="G21" s="33">
        <f t="shared" si="1"/>
        <v>0.48659003831417624</v>
      </c>
      <c r="H21" s="7">
        <v>84</v>
      </c>
      <c r="I21" s="33">
        <f t="shared" si="3"/>
        <v>0.3193916349809886</v>
      </c>
      <c r="J21" s="34">
        <f t="shared" si="2"/>
        <v>0.32183908045977011</v>
      </c>
    </row>
    <row r="22" spans="1:10" x14ac:dyDescent="0.25">
      <c r="A22" s="14" t="s">
        <v>20</v>
      </c>
      <c r="B22" s="7" t="s">
        <v>13</v>
      </c>
      <c r="C22" s="7">
        <v>420</v>
      </c>
      <c r="D22" s="7">
        <v>389</v>
      </c>
      <c r="E22" s="7">
        <v>217</v>
      </c>
      <c r="F22" s="33">
        <f t="shared" si="0"/>
        <v>0.51666666666666672</v>
      </c>
      <c r="G22" s="33">
        <f t="shared" si="1"/>
        <v>0.55784061696658094</v>
      </c>
      <c r="H22" s="7">
        <v>176</v>
      </c>
      <c r="I22" s="33">
        <f t="shared" si="3"/>
        <v>0.41904761904761906</v>
      </c>
      <c r="J22" s="34">
        <f t="shared" si="2"/>
        <v>0.45244215938303339</v>
      </c>
    </row>
    <row r="23" spans="1:10" x14ac:dyDescent="0.25">
      <c r="A23" s="14" t="s">
        <v>20</v>
      </c>
      <c r="B23" s="7" t="s">
        <v>14</v>
      </c>
      <c r="C23" s="7">
        <v>341</v>
      </c>
      <c r="D23" s="7">
        <v>319</v>
      </c>
      <c r="E23" s="7">
        <v>201</v>
      </c>
      <c r="F23" s="33">
        <f t="shared" si="0"/>
        <v>0.58944281524926689</v>
      </c>
      <c r="G23" s="33">
        <f t="shared" si="1"/>
        <v>0.63009404388714729</v>
      </c>
      <c r="H23" s="7">
        <v>179</v>
      </c>
      <c r="I23" s="33">
        <f t="shared" si="3"/>
        <v>0.52492668621700878</v>
      </c>
      <c r="J23" s="34">
        <f t="shared" si="2"/>
        <v>0.56112852664576807</v>
      </c>
    </row>
    <row r="24" spans="1:10" x14ac:dyDescent="0.25">
      <c r="A24" s="14" t="s">
        <v>20</v>
      </c>
      <c r="B24" s="7" t="s">
        <v>15</v>
      </c>
      <c r="C24" s="7">
        <v>706</v>
      </c>
      <c r="D24" s="7">
        <v>680</v>
      </c>
      <c r="E24" s="7">
        <v>446</v>
      </c>
      <c r="F24" s="33">
        <f t="shared" si="0"/>
        <v>0.63172804532577909</v>
      </c>
      <c r="G24" s="33">
        <f t="shared" si="1"/>
        <v>0.65588235294117647</v>
      </c>
      <c r="H24" s="7">
        <v>401</v>
      </c>
      <c r="I24" s="33">
        <f t="shared" si="3"/>
        <v>0.56798866855524077</v>
      </c>
      <c r="J24" s="34">
        <f t="shared" si="2"/>
        <v>0.58970588235294119</v>
      </c>
    </row>
    <row r="25" spans="1:10" x14ac:dyDescent="0.25">
      <c r="A25" s="14" t="s">
        <v>20</v>
      </c>
      <c r="B25" s="7" t="s">
        <v>16</v>
      </c>
      <c r="C25" s="7">
        <v>553</v>
      </c>
      <c r="D25" s="7">
        <v>547</v>
      </c>
      <c r="E25" s="7">
        <v>370</v>
      </c>
      <c r="F25" s="33">
        <f t="shared" si="0"/>
        <v>0.6690777576853526</v>
      </c>
      <c r="G25" s="33">
        <f t="shared" si="1"/>
        <v>0.67641681901279704</v>
      </c>
      <c r="H25" s="7">
        <v>346</v>
      </c>
      <c r="I25" s="33">
        <f t="shared" si="3"/>
        <v>0.62567811934900541</v>
      </c>
      <c r="J25" s="34">
        <f t="shared" si="2"/>
        <v>0.63254113345521024</v>
      </c>
    </row>
    <row r="26" spans="1:10" x14ac:dyDescent="0.25">
      <c r="A26" s="14" t="s">
        <v>21</v>
      </c>
      <c r="B26" s="7" t="s">
        <v>12</v>
      </c>
      <c r="C26" s="7">
        <v>3685</v>
      </c>
      <c r="D26" s="7">
        <v>3334</v>
      </c>
      <c r="E26" s="7">
        <v>1974</v>
      </c>
      <c r="F26" s="33">
        <f t="shared" si="0"/>
        <v>0.53568521031207594</v>
      </c>
      <c r="G26" s="33">
        <f t="shared" si="1"/>
        <v>0.59208158368326336</v>
      </c>
      <c r="H26" s="7">
        <v>1786</v>
      </c>
      <c r="I26" s="33">
        <f t="shared" si="3"/>
        <v>0.48466757123473542</v>
      </c>
      <c r="J26" s="34">
        <f t="shared" si="2"/>
        <v>0.53569286142771444</v>
      </c>
    </row>
    <row r="27" spans="1:10" x14ac:dyDescent="0.25">
      <c r="A27" s="14" t="s">
        <v>21</v>
      </c>
      <c r="B27" s="7" t="s">
        <v>13</v>
      </c>
      <c r="C27" s="7">
        <v>5953</v>
      </c>
      <c r="D27" s="7">
        <v>4957</v>
      </c>
      <c r="E27" s="7">
        <v>3261</v>
      </c>
      <c r="F27" s="33">
        <f t="shared" si="0"/>
        <v>0.54779102973290783</v>
      </c>
      <c r="G27" s="33">
        <f t="shared" si="1"/>
        <v>0.65785757514625787</v>
      </c>
      <c r="H27" s="7">
        <v>2976</v>
      </c>
      <c r="I27" s="33">
        <f t="shared" si="3"/>
        <v>0.49991600873509157</v>
      </c>
      <c r="J27" s="34">
        <f t="shared" si="2"/>
        <v>0.60036312285656646</v>
      </c>
    </row>
    <row r="28" spans="1:10" x14ac:dyDescent="0.25">
      <c r="A28" s="14" t="s">
        <v>21</v>
      </c>
      <c r="B28" s="7" t="s">
        <v>14</v>
      </c>
      <c r="C28" s="7">
        <v>5090</v>
      </c>
      <c r="D28" s="7">
        <v>4016</v>
      </c>
      <c r="E28" s="7">
        <v>2759</v>
      </c>
      <c r="F28" s="33">
        <f t="shared" si="0"/>
        <v>0.54204322200392929</v>
      </c>
      <c r="G28" s="33">
        <f t="shared" si="1"/>
        <v>0.68700199203187251</v>
      </c>
      <c r="H28" s="7">
        <v>2554</v>
      </c>
      <c r="I28" s="33">
        <f t="shared" si="3"/>
        <v>0.50176817288801567</v>
      </c>
      <c r="J28" s="34">
        <f t="shared" si="2"/>
        <v>0.63595617529880477</v>
      </c>
    </row>
    <row r="29" spans="1:10" x14ac:dyDescent="0.25">
      <c r="A29" s="14" t="s">
        <v>21</v>
      </c>
      <c r="B29" s="7" t="s">
        <v>15</v>
      </c>
      <c r="C29" s="7">
        <v>9499</v>
      </c>
      <c r="D29" s="7">
        <v>7973</v>
      </c>
      <c r="E29" s="7">
        <v>5820</v>
      </c>
      <c r="F29" s="33">
        <f t="shared" si="0"/>
        <v>0.61269607327087061</v>
      </c>
      <c r="G29" s="33">
        <f t="shared" si="1"/>
        <v>0.72996362724194153</v>
      </c>
      <c r="H29" s="7">
        <v>5534</v>
      </c>
      <c r="I29" s="33">
        <f t="shared" si="3"/>
        <v>0.58258764080429515</v>
      </c>
      <c r="J29" s="34">
        <f t="shared" si="2"/>
        <v>0.69409256239809358</v>
      </c>
    </row>
    <row r="30" spans="1:10" x14ac:dyDescent="0.25">
      <c r="A30" s="14" t="s">
        <v>21</v>
      </c>
      <c r="B30" s="7" t="s">
        <v>16</v>
      </c>
      <c r="C30" s="7">
        <v>6117</v>
      </c>
      <c r="D30" s="7">
        <v>5666</v>
      </c>
      <c r="E30" s="7">
        <v>4187</v>
      </c>
      <c r="F30" s="33">
        <f t="shared" si="0"/>
        <v>0.68448585908124893</v>
      </c>
      <c r="G30" s="33">
        <f t="shared" si="1"/>
        <v>0.73896929050476523</v>
      </c>
      <c r="H30" s="7">
        <v>4044</v>
      </c>
      <c r="I30" s="33">
        <f t="shared" si="3"/>
        <v>0.66110838646395287</v>
      </c>
      <c r="J30" s="34">
        <f t="shared" si="2"/>
        <v>0.71373102717966819</v>
      </c>
    </row>
    <row r="31" spans="1:10" x14ac:dyDescent="0.25">
      <c r="A31" s="14" t="s">
        <v>22</v>
      </c>
      <c r="B31" s="7" t="s">
        <v>12</v>
      </c>
      <c r="C31" s="7">
        <v>528</v>
      </c>
      <c r="D31" s="7">
        <v>481</v>
      </c>
      <c r="E31" s="7">
        <v>293</v>
      </c>
      <c r="F31" s="33">
        <f t="shared" si="0"/>
        <v>0.55492424242424243</v>
      </c>
      <c r="G31" s="33">
        <f t="shared" si="1"/>
        <v>0.60914760914760913</v>
      </c>
      <c r="H31" s="7">
        <v>257</v>
      </c>
      <c r="I31" s="33">
        <f t="shared" si="3"/>
        <v>0.48674242424242425</v>
      </c>
      <c r="J31" s="34">
        <f t="shared" si="2"/>
        <v>0.53430353430353428</v>
      </c>
    </row>
    <row r="32" spans="1:10" x14ac:dyDescent="0.25">
      <c r="A32" s="14" t="s">
        <v>22</v>
      </c>
      <c r="B32" s="7" t="s">
        <v>13</v>
      </c>
      <c r="C32" s="7">
        <v>996</v>
      </c>
      <c r="D32" s="7">
        <v>942</v>
      </c>
      <c r="E32" s="7">
        <v>653</v>
      </c>
      <c r="F32" s="33">
        <f t="shared" si="0"/>
        <v>0.65562248995983941</v>
      </c>
      <c r="G32" s="33">
        <f t="shared" si="1"/>
        <v>0.69320594479830144</v>
      </c>
      <c r="H32" s="7">
        <v>608</v>
      </c>
      <c r="I32" s="33">
        <f t="shared" si="3"/>
        <v>0.61044176706827313</v>
      </c>
      <c r="J32" s="34">
        <f t="shared" si="2"/>
        <v>0.64543524416135878</v>
      </c>
    </row>
    <row r="33" spans="1:10" x14ac:dyDescent="0.25">
      <c r="A33" s="14" t="s">
        <v>22</v>
      </c>
      <c r="B33" s="7" t="s">
        <v>14</v>
      </c>
      <c r="C33" s="7">
        <v>717</v>
      </c>
      <c r="D33" s="7">
        <v>629</v>
      </c>
      <c r="E33" s="7">
        <v>442</v>
      </c>
      <c r="F33" s="33">
        <f t="shared" si="0"/>
        <v>0.61645746164574622</v>
      </c>
      <c r="G33" s="33">
        <f t="shared" si="1"/>
        <v>0.70270270270270274</v>
      </c>
      <c r="H33" s="7">
        <v>420</v>
      </c>
      <c r="I33" s="33">
        <f t="shared" si="3"/>
        <v>0.58577405857740583</v>
      </c>
      <c r="J33" s="34">
        <f t="shared" si="2"/>
        <v>0.66772655007949122</v>
      </c>
    </row>
    <row r="34" spans="1:10" x14ac:dyDescent="0.25">
      <c r="A34" s="14" t="s">
        <v>22</v>
      </c>
      <c r="B34" s="7" t="s">
        <v>15</v>
      </c>
      <c r="C34" s="7">
        <v>1432</v>
      </c>
      <c r="D34" s="7">
        <v>1302</v>
      </c>
      <c r="E34" s="7">
        <v>956</v>
      </c>
      <c r="F34" s="33">
        <f t="shared" si="0"/>
        <v>0.66759776536312854</v>
      </c>
      <c r="G34" s="33">
        <f t="shared" si="1"/>
        <v>0.73425499231950841</v>
      </c>
      <c r="H34" s="7">
        <v>922</v>
      </c>
      <c r="I34" s="33">
        <f t="shared" si="3"/>
        <v>0.6438547486033519</v>
      </c>
      <c r="J34" s="34">
        <f t="shared" si="2"/>
        <v>0.70814132104454686</v>
      </c>
    </row>
    <row r="35" spans="1:10" x14ac:dyDescent="0.25">
      <c r="A35" s="14" t="s">
        <v>22</v>
      </c>
      <c r="B35" s="7" t="s">
        <v>16</v>
      </c>
      <c r="C35" s="7">
        <v>852</v>
      </c>
      <c r="D35" s="7">
        <v>845</v>
      </c>
      <c r="E35" s="7">
        <v>648</v>
      </c>
      <c r="F35" s="33">
        <f t="shared" si="0"/>
        <v>0.76056338028169013</v>
      </c>
      <c r="G35" s="33">
        <f t="shared" si="1"/>
        <v>0.7668639053254438</v>
      </c>
      <c r="H35" s="7">
        <v>631</v>
      </c>
      <c r="I35" s="33">
        <f t="shared" si="3"/>
        <v>0.74061032863849763</v>
      </c>
      <c r="J35" s="34">
        <f t="shared" si="2"/>
        <v>0.74674556213017751</v>
      </c>
    </row>
    <row r="36" spans="1:10" x14ac:dyDescent="0.25">
      <c r="A36" s="14" t="s">
        <v>23</v>
      </c>
      <c r="B36" s="7" t="s">
        <v>12</v>
      </c>
      <c r="C36" s="7">
        <v>281</v>
      </c>
      <c r="D36" s="7">
        <v>271</v>
      </c>
      <c r="E36" s="7">
        <v>163</v>
      </c>
      <c r="F36" s="33">
        <f t="shared" si="0"/>
        <v>0.58007117437722422</v>
      </c>
      <c r="G36" s="33">
        <f t="shared" si="1"/>
        <v>0.60147601476014756</v>
      </c>
      <c r="H36" s="7">
        <v>141</v>
      </c>
      <c r="I36" s="33">
        <f t="shared" si="3"/>
        <v>0.50177935943060503</v>
      </c>
      <c r="J36" s="34">
        <f t="shared" si="2"/>
        <v>0.52029520295202947</v>
      </c>
    </row>
    <row r="37" spans="1:10" x14ac:dyDescent="0.25">
      <c r="A37" s="14" t="s">
        <v>23</v>
      </c>
      <c r="B37" s="7" t="s">
        <v>13</v>
      </c>
      <c r="C37" s="7">
        <v>442</v>
      </c>
      <c r="D37" s="7">
        <v>372</v>
      </c>
      <c r="E37" s="7">
        <v>259</v>
      </c>
      <c r="F37" s="33">
        <f t="shared" si="0"/>
        <v>0.58597285067873306</v>
      </c>
      <c r="G37" s="33">
        <f t="shared" si="1"/>
        <v>0.69623655913978499</v>
      </c>
      <c r="H37" s="7">
        <v>225</v>
      </c>
      <c r="I37" s="33">
        <f t="shared" si="3"/>
        <v>0.50904977375565608</v>
      </c>
      <c r="J37" s="34">
        <f t="shared" si="2"/>
        <v>0.60483870967741937</v>
      </c>
    </row>
    <row r="38" spans="1:10" x14ac:dyDescent="0.25">
      <c r="A38" s="14" t="s">
        <v>23</v>
      </c>
      <c r="B38" s="7" t="s">
        <v>14</v>
      </c>
      <c r="C38" s="7">
        <v>456</v>
      </c>
      <c r="D38" s="7">
        <v>366</v>
      </c>
      <c r="E38" s="7">
        <v>245</v>
      </c>
      <c r="F38" s="33">
        <f t="shared" si="0"/>
        <v>0.53728070175438591</v>
      </c>
      <c r="G38" s="33">
        <f t="shared" si="1"/>
        <v>0.6693989071038251</v>
      </c>
      <c r="H38" s="7">
        <v>228</v>
      </c>
      <c r="I38" s="33">
        <f t="shared" si="3"/>
        <v>0.5</v>
      </c>
      <c r="J38" s="34">
        <f t="shared" si="2"/>
        <v>0.62295081967213117</v>
      </c>
    </row>
    <row r="39" spans="1:10" x14ac:dyDescent="0.25">
      <c r="A39" s="14" t="s">
        <v>23</v>
      </c>
      <c r="B39" s="7" t="s">
        <v>15</v>
      </c>
      <c r="C39" s="7">
        <v>994</v>
      </c>
      <c r="D39" s="7">
        <v>942</v>
      </c>
      <c r="E39" s="7">
        <v>726</v>
      </c>
      <c r="F39" s="33">
        <f t="shared" si="0"/>
        <v>0.73038229376257546</v>
      </c>
      <c r="G39" s="33">
        <f t="shared" si="1"/>
        <v>0.77070063694267521</v>
      </c>
      <c r="H39" s="7">
        <v>660</v>
      </c>
      <c r="I39" s="33">
        <f t="shared" si="3"/>
        <v>0.66398390342052316</v>
      </c>
      <c r="J39" s="34">
        <f t="shared" si="2"/>
        <v>0.70063694267515919</v>
      </c>
    </row>
    <row r="40" spans="1:10" x14ac:dyDescent="0.25">
      <c r="A40" s="14" t="s">
        <v>23</v>
      </c>
      <c r="B40" s="7" t="s">
        <v>16</v>
      </c>
      <c r="C40" s="7">
        <v>603</v>
      </c>
      <c r="D40" s="7">
        <v>573</v>
      </c>
      <c r="E40" s="7">
        <v>457</v>
      </c>
      <c r="F40" s="33">
        <f t="shared" si="0"/>
        <v>0.75787728026533996</v>
      </c>
      <c r="G40" s="33">
        <f t="shared" si="1"/>
        <v>0.79755671902268765</v>
      </c>
      <c r="H40" s="7">
        <v>428</v>
      </c>
      <c r="I40" s="33">
        <f t="shared" si="3"/>
        <v>0.70978441127694858</v>
      </c>
      <c r="J40" s="34">
        <f t="shared" si="2"/>
        <v>0.74694589877835948</v>
      </c>
    </row>
    <row r="41" spans="1:10" x14ac:dyDescent="0.25">
      <c r="A41" s="14" t="s">
        <v>24</v>
      </c>
      <c r="B41" s="7" t="s">
        <v>12</v>
      </c>
      <c r="C41" s="7">
        <v>84</v>
      </c>
      <c r="D41" s="7">
        <v>81</v>
      </c>
      <c r="E41" s="7">
        <v>54</v>
      </c>
      <c r="F41" s="33">
        <f t="shared" si="0"/>
        <v>0.6428571428571429</v>
      </c>
      <c r="G41" s="33">
        <f t="shared" si="1"/>
        <v>0.66666666666666663</v>
      </c>
      <c r="H41" s="7">
        <v>43</v>
      </c>
      <c r="I41" s="33">
        <f t="shared" si="3"/>
        <v>0.51190476190476186</v>
      </c>
      <c r="J41" s="34">
        <f t="shared" si="2"/>
        <v>0.53086419753086422</v>
      </c>
    </row>
    <row r="42" spans="1:10" x14ac:dyDescent="0.25">
      <c r="A42" s="14" t="s">
        <v>24</v>
      </c>
      <c r="B42" s="7" t="s">
        <v>13</v>
      </c>
      <c r="C42" s="7">
        <v>119</v>
      </c>
      <c r="D42" s="7">
        <v>104</v>
      </c>
      <c r="E42" s="7">
        <v>71</v>
      </c>
      <c r="F42" s="33">
        <f t="shared" si="0"/>
        <v>0.59663865546218486</v>
      </c>
      <c r="G42" s="33">
        <f t="shared" si="1"/>
        <v>0.68269230769230771</v>
      </c>
      <c r="H42" s="7">
        <v>58</v>
      </c>
      <c r="I42" s="33">
        <f t="shared" si="3"/>
        <v>0.48739495798319327</v>
      </c>
      <c r="J42" s="34">
        <f t="shared" si="2"/>
        <v>0.55769230769230771</v>
      </c>
    </row>
    <row r="43" spans="1:10" x14ac:dyDescent="0.25">
      <c r="A43" s="14" t="s">
        <v>24</v>
      </c>
      <c r="B43" s="7" t="s">
        <v>14</v>
      </c>
      <c r="C43" s="7">
        <v>113</v>
      </c>
      <c r="D43" s="7">
        <v>102</v>
      </c>
      <c r="E43" s="7">
        <v>79</v>
      </c>
      <c r="F43" s="33">
        <f t="shared" si="0"/>
        <v>0.69911504424778759</v>
      </c>
      <c r="G43" s="33">
        <f t="shared" si="1"/>
        <v>0.77450980392156865</v>
      </c>
      <c r="H43" s="7">
        <v>71</v>
      </c>
      <c r="I43" s="33">
        <f t="shared" si="3"/>
        <v>0.62831858407079644</v>
      </c>
      <c r="J43" s="34">
        <f t="shared" si="2"/>
        <v>0.69607843137254899</v>
      </c>
    </row>
    <row r="44" spans="1:10" x14ac:dyDescent="0.25">
      <c r="A44" s="14" t="s">
        <v>24</v>
      </c>
      <c r="B44" s="7" t="s">
        <v>15</v>
      </c>
      <c r="C44" s="7">
        <v>257</v>
      </c>
      <c r="D44" s="7">
        <v>245</v>
      </c>
      <c r="E44" s="7">
        <v>183</v>
      </c>
      <c r="F44" s="33">
        <f t="shared" si="0"/>
        <v>0.71206225680933855</v>
      </c>
      <c r="G44" s="33">
        <f t="shared" si="1"/>
        <v>0.74693877551020404</v>
      </c>
      <c r="H44" s="7">
        <v>168</v>
      </c>
      <c r="I44" s="33">
        <f t="shared" si="3"/>
        <v>0.65369649805447472</v>
      </c>
      <c r="J44" s="34">
        <f t="shared" si="2"/>
        <v>0.68571428571428572</v>
      </c>
    </row>
    <row r="45" spans="1:10" x14ac:dyDescent="0.25">
      <c r="A45" s="14" t="s">
        <v>24</v>
      </c>
      <c r="B45" s="7" t="s">
        <v>16</v>
      </c>
      <c r="C45" s="7">
        <v>192</v>
      </c>
      <c r="D45" s="7">
        <v>189</v>
      </c>
      <c r="E45" s="7">
        <v>154</v>
      </c>
      <c r="F45" s="33">
        <f t="shared" si="0"/>
        <v>0.80208333333333337</v>
      </c>
      <c r="G45" s="33">
        <f t="shared" si="1"/>
        <v>0.81481481481481477</v>
      </c>
      <c r="H45" s="7">
        <v>147</v>
      </c>
      <c r="I45" s="33">
        <f t="shared" si="3"/>
        <v>0.765625</v>
      </c>
      <c r="J45" s="34">
        <f t="shared" si="2"/>
        <v>0.77777777777777779</v>
      </c>
    </row>
    <row r="46" spans="1:10" ht="30" x14ac:dyDescent="0.25">
      <c r="A46" s="14" t="s">
        <v>25</v>
      </c>
      <c r="B46" s="7" t="s">
        <v>12</v>
      </c>
      <c r="C46" s="7">
        <v>63</v>
      </c>
      <c r="D46" s="7">
        <v>56</v>
      </c>
      <c r="E46" s="7">
        <v>48</v>
      </c>
      <c r="F46" s="33">
        <f t="shared" si="0"/>
        <v>0.76190476190476186</v>
      </c>
      <c r="G46" s="33">
        <f t="shared" si="1"/>
        <v>0.8571428571428571</v>
      </c>
      <c r="H46" s="7">
        <v>47</v>
      </c>
      <c r="I46" s="33">
        <f t="shared" si="3"/>
        <v>0.74603174603174605</v>
      </c>
      <c r="J46" s="34">
        <f t="shared" si="2"/>
        <v>0.8392857142857143</v>
      </c>
    </row>
    <row r="47" spans="1:10" ht="30" x14ac:dyDescent="0.25">
      <c r="A47" s="14" t="s">
        <v>25</v>
      </c>
      <c r="B47" s="7" t="s">
        <v>13</v>
      </c>
      <c r="C47" s="7">
        <v>159</v>
      </c>
      <c r="D47" s="7">
        <v>148</v>
      </c>
      <c r="E47" s="7">
        <v>132</v>
      </c>
      <c r="F47" s="33">
        <f t="shared" si="0"/>
        <v>0.83018867924528306</v>
      </c>
      <c r="G47" s="33">
        <f t="shared" si="1"/>
        <v>0.89189189189189189</v>
      </c>
      <c r="H47" s="7">
        <v>127</v>
      </c>
      <c r="I47" s="33">
        <f t="shared" si="3"/>
        <v>0.79874213836477992</v>
      </c>
      <c r="J47" s="34">
        <f t="shared" si="2"/>
        <v>0.85810810810810811</v>
      </c>
    </row>
    <row r="48" spans="1:10" ht="30" x14ac:dyDescent="0.25">
      <c r="A48" s="14" t="s">
        <v>25</v>
      </c>
      <c r="B48" s="7" t="s">
        <v>14</v>
      </c>
      <c r="C48" s="7">
        <v>126</v>
      </c>
      <c r="D48" s="7">
        <v>115</v>
      </c>
      <c r="E48" s="7">
        <v>100</v>
      </c>
      <c r="F48" s="33">
        <f t="shared" si="0"/>
        <v>0.79365079365079361</v>
      </c>
      <c r="G48" s="33">
        <f t="shared" si="1"/>
        <v>0.86956521739130432</v>
      </c>
      <c r="H48" s="7">
        <v>95</v>
      </c>
      <c r="I48" s="33">
        <f t="shared" si="3"/>
        <v>0.75396825396825395</v>
      </c>
      <c r="J48" s="34">
        <f t="shared" si="2"/>
        <v>0.82608695652173914</v>
      </c>
    </row>
    <row r="49" spans="1:10" ht="30" x14ac:dyDescent="0.25">
      <c r="A49" s="14" t="s">
        <v>25</v>
      </c>
      <c r="B49" s="7" t="s">
        <v>15</v>
      </c>
      <c r="C49" s="7">
        <v>136</v>
      </c>
      <c r="D49" s="7">
        <v>124</v>
      </c>
      <c r="E49" s="7">
        <v>108</v>
      </c>
      <c r="F49" s="33">
        <f t="shared" si="0"/>
        <v>0.79411764705882348</v>
      </c>
      <c r="G49" s="33">
        <f t="shared" si="1"/>
        <v>0.87096774193548387</v>
      </c>
      <c r="H49" s="7">
        <v>106</v>
      </c>
      <c r="I49" s="33">
        <f t="shared" si="3"/>
        <v>0.77941176470588236</v>
      </c>
      <c r="J49" s="34">
        <f t="shared" si="2"/>
        <v>0.85483870967741937</v>
      </c>
    </row>
    <row r="50" spans="1:10" ht="30" x14ac:dyDescent="0.25">
      <c r="A50" s="14" t="s">
        <v>25</v>
      </c>
      <c r="B50" s="7" t="s">
        <v>16</v>
      </c>
      <c r="C50" s="7">
        <v>93</v>
      </c>
      <c r="D50" s="7">
        <v>89</v>
      </c>
      <c r="E50" s="7">
        <v>76</v>
      </c>
      <c r="F50" s="33">
        <f t="shared" si="0"/>
        <v>0.81720430107526887</v>
      </c>
      <c r="G50" s="33">
        <f t="shared" si="1"/>
        <v>0.8539325842696629</v>
      </c>
      <c r="H50" s="7">
        <v>72</v>
      </c>
      <c r="I50" s="33">
        <f t="shared" si="3"/>
        <v>0.77419354838709675</v>
      </c>
      <c r="J50" s="34">
        <f t="shared" si="2"/>
        <v>0.8089887640449438</v>
      </c>
    </row>
    <row r="51" spans="1:10" x14ac:dyDescent="0.25">
      <c r="A51" s="14" t="s">
        <v>26</v>
      </c>
      <c r="B51" s="7" t="s">
        <v>12</v>
      </c>
      <c r="C51" s="7">
        <v>1556</v>
      </c>
      <c r="D51" s="7">
        <v>1391</v>
      </c>
      <c r="E51" s="7">
        <v>775</v>
      </c>
      <c r="F51" s="33">
        <f t="shared" si="0"/>
        <v>0.49807197943444731</v>
      </c>
      <c r="G51" s="33">
        <f t="shared" si="1"/>
        <v>0.55715312724658517</v>
      </c>
      <c r="H51" s="7">
        <v>648</v>
      </c>
      <c r="I51" s="33">
        <f t="shared" si="3"/>
        <v>0.41645244215938304</v>
      </c>
      <c r="J51" s="34">
        <f t="shared" si="2"/>
        <v>0.46585190510424157</v>
      </c>
    </row>
    <row r="52" spans="1:10" x14ac:dyDescent="0.25">
      <c r="A52" s="14" t="s">
        <v>26</v>
      </c>
      <c r="B52" s="7" t="s">
        <v>13</v>
      </c>
      <c r="C52" s="7">
        <v>2713</v>
      </c>
      <c r="D52" s="7">
        <v>2397</v>
      </c>
      <c r="E52" s="7">
        <v>1476</v>
      </c>
      <c r="F52" s="33">
        <f t="shared" si="0"/>
        <v>0.54404718024327314</v>
      </c>
      <c r="G52" s="33">
        <f t="shared" si="1"/>
        <v>0.61576971214017517</v>
      </c>
      <c r="H52" s="7">
        <v>1302</v>
      </c>
      <c r="I52" s="33">
        <f t="shared" si="3"/>
        <v>0.47991153704386286</v>
      </c>
      <c r="J52" s="34">
        <f t="shared" si="2"/>
        <v>0.54317897371714641</v>
      </c>
    </row>
    <row r="53" spans="1:10" x14ac:dyDescent="0.25">
      <c r="A53" s="14" t="s">
        <v>26</v>
      </c>
      <c r="B53" s="7" t="s">
        <v>14</v>
      </c>
      <c r="C53" s="7">
        <v>2732</v>
      </c>
      <c r="D53" s="7">
        <v>2336</v>
      </c>
      <c r="E53" s="7">
        <v>1514</v>
      </c>
      <c r="F53" s="33">
        <f t="shared" si="0"/>
        <v>0.55417276720351394</v>
      </c>
      <c r="G53" s="33">
        <f t="shared" si="1"/>
        <v>0.64811643835616439</v>
      </c>
      <c r="H53" s="7">
        <v>1370</v>
      </c>
      <c r="I53" s="33">
        <f t="shared" si="3"/>
        <v>0.50146412884333824</v>
      </c>
      <c r="J53" s="34">
        <f t="shared" si="2"/>
        <v>0.58647260273972601</v>
      </c>
    </row>
    <row r="54" spans="1:10" x14ac:dyDescent="0.25">
      <c r="A54" s="14" t="s">
        <v>26</v>
      </c>
      <c r="B54" s="7" t="s">
        <v>15</v>
      </c>
      <c r="C54" s="7">
        <v>5776</v>
      </c>
      <c r="D54" s="7">
        <v>5253</v>
      </c>
      <c r="E54" s="7">
        <v>3520</v>
      </c>
      <c r="F54" s="33">
        <f t="shared" si="0"/>
        <v>0.60941828254847641</v>
      </c>
      <c r="G54" s="33">
        <f t="shared" si="1"/>
        <v>0.67009328003045876</v>
      </c>
      <c r="H54" s="7">
        <v>3325</v>
      </c>
      <c r="I54" s="33">
        <f t="shared" si="3"/>
        <v>0.57565789473684215</v>
      </c>
      <c r="J54" s="34">
        <f t="shared" si="2"/>
        <v>0.63297163525604416</v>
      </c>
    </row>
    <row r="55" spans="1:10" x14ac:dyDescent="0.25">
      <c r="A55" s="14" t="s">
        <v>26</v>
      </c>
      <c r="B55" s="7" t="s">
        <v>16</v>
      </c>
      <c r="C55" s="7">
        <v>4468</v>
      </c>
      <c r="D55" s="7">
        <v>4267</v>
      </c>
      <c r="E55" s="7">
        <v>3210</v>
      </c>
      <c r="F55" s="33">
        <f t="shared" si="0"/>
        <v>0.71844225604297229</v>
      </c>
      <c r="G55" s="33">
        <f t="shared" si="1"/>
        <v>0.75228497773611436</v>
      </c>
      <c r="H55" s="7">
        <v>3076</v>
      </c>
      <c r="I55" s="33">
        <f t="shared" si="3"/>
        <v>0.68845120859444942</v>
      </c>
      <c r="J55" s="34">
        <f t="shared" si="2"/>
        <v>0.72088118115772204</v>
      </c>
    </row>
    <row r="56" spans="1:10" x14ac:dyDescent="0.25">
      <c r="A56" s="14" t="s">
        <v>27</v>
      </c>
      <c r="B56" s="7" t="s">
        <v>12</v>
      </c>
      <c r="C56" s="7">
        <v>990</v>
      </c>
      <c r="D56" s="7">
        <v>925</v>
      </c>
      <c r="E56" s="7">
        <v>556</v>
      </c>
      <c r="F56" s="33">
        <f t="shared" si="0"/>
        <v>0.56161616161616157</v>
      </c>
      <c r="G56" s="33">
        <f t="shared" si="1"/>
        <v>0.60108108108108105</v>
      </c>
      <c r="H56" s="7">
        <v>489</v>
      </c>
      <c r="I56" s="33">
        <f t="shared" si="3"/>
        <v>0.49393939393939396</v>
      </c>
      <c r="J56" s="34">
        <f t="shared" si="2"/>
        <v>0.52864864864864869</v>
      </c>
    </row>
    <row r="57" spans="1:10" x14ac:dyDescent="0.25">
      <c r="A57" s="14" t="s">
        <v>27</v>
      </c>
      <c r="B57" s="7" t="s">
        <v>13</v>
      </c>
      <c r="C57" s="7">
        <v>1496</v>
      </c>
      <c r="D57" s="7">
        <v>1354</v>
      </c>
      <c r="E57" s="7">
        <v>913</v>
      </c>
      <c r="F57" s="33">
        <f t="shared" si="0"/>
        <v>0.61029411764705888</v>
      </c>
      <c r="G57" s="33">
        <f t="shared" si="1"/>
        <v>0.67429837518463809</v>
      </c>
      <c r="H57" s="7">
        <v>794</v>
      </c>
      <c r="I57" s="33">
        <f t="shared" si="3"/>
        <v>0.53074866310160429</v>
      </c>
      <c r="J57" s="34">
        <f t="shared" si="2"/>
        <v>0.58641063515509606</v>
      </c>
    </row>
    <row r="58" spans="1:10" x14ac:dyDescent="0.25">
      <c r="A58" s="14" t="s">
        <v>27</v>
      </c>
      <c r="B58" s="7" t="s">
        <v>14</v>
      </c>
      <c r="C58" s="7">
        <v>1287</v>
      </c>
      <c r="D58" s="7">
        <v>1083</v>
      </c>
      <c r="E58" s="7">
        <v>723</v>
      </c>
      <c r="F58" s="33">
        <f t="shared" si="0"/>
        <v>0.56177156177156173</v>
      </c>
      <c r="G58" s="33">
        <f t="shared" si="1"/>
        <v>0.66759002770083098</v>
      </c>
      <c r="H58" s="7">
        <v>690</v>
      </c>
      <c r="I58" s="33">
        <f t="shared" si="3"/>
        <v>0.53613053613053618</v>
      </c>
      <c r="J58" s="34">
        <f t="shared" si="2"/>
        <v>0.63711911357340723</v>
      </c>
    </row>
    <row r="59" spans="1:10" x14ac:dyDescent="0.25">
      <c r="A59" s="14" t="s">
        <v>27</v>
      </c>
      <c r="B59" s="7" t="s">
        <v>15</v>
      </c>
      <c r="C59" s="7">
        <v>2634</v>
      </c>
      <c r="D59" s="7">
        <v>2454</v>
      </c>
      <c r="E59" s="7">
        <v>1854</v>
      </c>
      <c r="F59" s="33">
        <f t="shared" si="0"/>
        <v>0.70387243735763094</v>
      </c>
      <c r="G59" s="33">
        <f t="shared" si="1"/>
        <v>0.75550122249388751</v>
      </c>
      <c r="H59" s="7">
        <v>1783</v>
      </c>
      <c r="I59" s="33">
        <f t="shared" si="3"/>
        <v>0.67691723614274868</v>
      </c>
      <c r="J59" s="34">
        <f t="shared" si="2"/>
        <v>0.72656886715566427</v>
      </c>
    </row>
    <row r="60" spans="1:10" x14ac:dyDescent="0.25">
      <c r="A60" s="14" t="s">
        <v>27</v>
      </c>
      <c r="B60" s="7" t="s">
        <v>16</v>
      </c>
      <c r="C60" s="7">
        <v>1625</v>
      </c>
      <c r="D60" s="7">
        <v>1584</v>
      </c>
      <c r="E60" s="7">
        <v>1187</v>
      </c>
      <c r="F60" s="33">
        <f t="shared" si="0"/>
        <v>0.7304615384615385</v>
      </c>
      <c r="G60" s="33">
        <f t="shared" si="1"/>
        <v>0.74936868686868685</v>
      </c>
      <c r="H60" s="7">
        <v>1132</v>
      </c>
      <c r="I60" s="33">
        <f t="shared" si="3"/>
        <v>0.69661538461538464</v>
      </c>
      <c r="J60" s="34">
        <f t="shared" si="2"/>
        <v>0.71464646464646464</v>
      </c>
    </row>
    <row r="61" spans="1:10" x14ac:dyDescent="0.25">
      <c r="A61" s="14" t="s">
        <v>28</v>
      </c>
      <c r="B61" s="7" t="s">
        <v>12</v>
      </c>
      <c r="C61" s="7">
        <v>107</v>
      </c>
      <c r="D61" s="7">
        <v>93</v>
      </c>
      <c r="E61" s="7">
        <v>46</v>
      </c>
      <c r="F61" s="33">
        <f t="shared" si="0"/>
        <v>0.42990654205607476</v>
      </c>
      <c r="G61" s="33">
        <f t="shared" si="1"/>
        <v>0.4946236559139785</v>
      </c>
      <c r="H61" s="7">
        <v>41</v>
      </c>
      <c r="I61" s="33">
        <f t="shared" si="3"/>
        <v>0.38317757009345793</v>
      </c>
      <c r="J61" s="34">
        <f t="shared" si="2"/>
        <v>0.44086021505376344</v>
      </c>
    </row>
    <row r="62" spans="1:10" x14ac:dyDescent="0.25">
      <c r="A62" s="14" t="s">
        <v>28</v>
      </c>
      <c r="B62" s="7" t="s">
        <v>13</v>
      </c>
      <c r="C62" s="7">
        <v>170</v>
      </c>
      <c r="D62" s="7">
        <v>156</v>
      </c>
      <c r="E62" s="7">
        <v>88</v>
      </c>
      <c r="F62" s="33">
        <f t="shared" si="0"/>
        <v>0.51764705882352946</v>
      </c>
      <c r="G62" s="33">
        <f t="shared" si="1"/>
        <v>0.5641025641025641</v>
      </c>
      <c r="H62" s="7">
        <v>80</v>
      </c>
      <c r="I62" s="33">
        <f t="shared" si="3"/>
        <v>0.47058823529411764</v>
      </c>
      <c r="J62" s="34">
        <f t="shared" si="2"/>
        <v>0.51282051282051277</v>
      </c>
    </row>
    <row r="63" spans="1:10" x14ac:dyDescent="0.25">
      <c r="A63" s="14" t="s">
        <v>28</v>
      </c>
      <c r="B63" s="7" t="s">
        <v>14</v>
      </c>
      <c r="C63" s="7">
        <v>170</v>
      </c>
      <c r="D63" s="7">
        <v>156</v>
      </c>
      <c r="E63" s="7">
        <v>110</v>
      </c>
      <c r="F63" s="33">
        <f t="shared" si="0"/>
        <v>0.6470588235294118</v>
      </c>
      <c r="G63" s="33">
        <f t="shared" si="1"/>
        <v>0.70512820512820518</v>
      </c>
      <c r="H63" s="7">
        <v>103</v>
      </c>
      <c r="I63" s="33">
        <f t="shared" si="3"/>
        <v>0.60588235294117643</v>
      </c>
      <c r="J63" s="34">
        <f t="shared" si="2"/>
        <v>0.66025641025641024</v>
      </c>
    </row>
    <row r="64" spans="1:10" x14ac:dyDescent="0.25">
      <c r="A64" s="14" t="s">
        <v>28</v>
      </c>
      <c r="B64" s="7" t="s">
        <v>15</v>
      </c>
      <c r="C64" s="7">
        <v>332</v>
      </c>
      <c r="D64" s="7">
        <v>311</v>
      </c>
      <c r="E64" s="7">
        <v>244</v>
      </c>
      <c r="F64" s="33">
        <f t="shared" si="0"/>
        <v>0.73493975903614461</v>
      </c>
      <c r="G64" s="33">
        <f t="shared" si="1"/>
        <v>0.78456591639871387</v>
      </c>
      <c r="H64" s="7">
        <v>230</v>
      </c>
      <c r="I64" s="33">
        <f t="shared" si="3"/>
        <v>0.69277108433734935</v>
      </c>
      <c r="J64" s="34">
        <f t="shared" si="2"/>
        <v>0.73954983922829587</v>
      </c>
    </row>
    <row r="65" spans="1:10" x14ac:dyDescent="0.25">
      <c r="A65" s="14" t="s">
        <v>28</v>
      </c>
      <c r="B65" s="7" t="s">
        <v>16</v>
      </c>
      <c r="C65" s="7">
        <v>278</v>
      </c>
      <c r="D65" s="7">
        <v>263</v>
      </c>
      <c r="E65" s="7">
        <v>185</v>
      </c>
      <c r="F65" s="33">
        <f t="shared" si="0"/>
        <v>0.66546762589928055</v>
      </c>
      <c r="G65" s="33">
        <f t="shared" si="1"/>
        <v>0.70342205323193918</v>
      </c>
      <c r="H65" s="7">
        <v>175</v>
      </c>
      <c r="I65" s="33">
        <f t="shared" si="3"/>
        <v>0.62949640287769781</v>
      </c>
      <c r="J65" s="34">
        <f t="shared" si="2"/>
        <v>0.66539923954372626</v>
      </c>
    </row>
    <row r="66" spans="1:10" x14ac:dyDescent="0.25">
      <c r="A66" s="14" t="s">
        <v>29</v>
      </c>
      <c r="B66" s="7" t="s">
        <v>12</v>
      </c>
      <c r="C66" s="7">
        <v>182</v>
      </c>
      <c r="D66" s="7">
        <v>177</v>
      </c>
      <c r="E66" s="7">
        <v>102</v>
      </c>
      <c r="F66" s="33">
        <f t="shared" si="0"/>
        <v>0.56043956043956045</v>
      </c>
      <c r="G66" s="33">
        <f t="shared" si="1"/>
        <v>0.57627118644067798</v>
      </c>
      <c r="H66" s="7">
        <v>95</v>
      </c>
      <c r="I66" s="33">
        <f t="shared" si="3"/>
        <v>0.52197802197802201</v>
      </c>
      <c r="J66" s="34">
        <f t="shared" si="2"/>
        <v>0.53672316384180796</v>
      </c>
    </row>
    <row r="67" spans="1:10" x14ac:dyDescent="0.25">
      <c r="A67" s="14" t="s">
        <v>29</v>
      </c>
      <c r="B67" s="7" t="s">
        <v>13</v>
      </c>
      <c r="C67" s="7">
        <v>253</v>
      </c>
      <c r="D67" s="7">
        <v>235</v>
      </c>
      <c r="E67" s="7">
        <v>151</v>
      </c>
      <c r="F67" s="33">
        <f t="shared" si="0"/>
        <v>0.59683794466403162</v>
      </c>
      <c r="G67" s="33">
        <f t="shared" si="1"/>
        <v>0.64255319148936174</v>
      </c>
      <c r="H67" s="7">
        <v>140</v>
      </c>
      <c r="I67" s="33">
        <f t="shared" si="3"/>
        <v>0.55335968379446643</v>
      </c>
      <c r="J67" s="34">
        <f t="shared" si="2"/>
        <v>0.5957446808510638</v>
      </c>
    </row>
    <row r="68" spans="1:10" x14ac:dyDescent="0.25">
      <c r="A68" s="14" t="s">
        <v>29</v>
      </c>
      <c r="B68" s="7" t="s">
        <v>14</v>
      </c>
      <c r="C68" s="7">
        <v>203</v>
      </c>
      <c r="D68" s="7">
        <v>185</v>
      </c>
      <c r="E68" s="7">
        <v>132</v>
      </c>
      <c r="F68" s="33">
        <f t="shared" si="0"/>
        <v>0.65024630541871919</v>
      </c>
      <c r="G68" s="33">
        <f t="shared" si="1"/>
        <v>0.71351351351351355</v>
      </c>
      <c r="H68" s="7">
        <v>123</v>
      </c>
      <c r="I68" s="33">
        <f t="shared" si="3"/>
        <v>0.60591133004926112</v>
      </c>
      <c r="J68" s="34">
        <f t="shared" si="2"/>
        <v>0.66486486486486485</v>
      </c>
    </row>
    <row r="69" spans="1:10" x14ac:dyDescent="0.25">
      <c r="A69" s="14" t="s">
        <v>29</v>
      </c>
      <c r="B69" s="7" t="s">
        <v>15</v>
      </c>
      <c r="C69" s="7">
        <v>418</v>
      </c>
      <c r="D69" s="7">
        <v>398</v>
      </c>
      <c r="E69" s="7">
        <v>278</v>
      </c>
      <c r="F69" s="33">
        <f t="shared" si="0"/>
        <v>0.66507177033492826</v>
      </c>
      <c r="G69" s="33">
        <f t="shared" si="1"/>
        <v>0.69849246231155782</v>
      </c>
      <c r="H69" s="7">
        <v>262</v>
      </c>
      <c r="I69" s="33">
        <f t="shared" si="3"/>
        <v>0.62679425837320579</v>
      </c>
      <c r="J69" s="34">
        <f t="shared" si="2"/>
        <v>0.65829145728643212</v>
      </c>
    </row>
    <row r="70" spans="1:10" x14ac:dyDescent="0.25">
      <c r="A70" s="14" t="s">
        <v>29</v>
      </c>
      <c r="B70" s="7" t="s">
        <v>16</v>
      </c>
      <c r="C70" s="7">
        <v>313</v>
      </c>
      <c r="D70" s="7">
        <v>304</v>
      </c>
      <c r="E70" s="7">
        <v>237</v>
      </c>
      <c r="F70" s="33">
        <f t="shared" ref="F70:F133" si="4">(E70/C70)</f>
        <v>0.75718849840255587</v>
      </c>
      <c r="G70" s="33">
        <f t="shared" ref="G70:G133" si="5">(E70/D70)</f>
        <v>0.77960526315789469</v>
      </c>
      <c r="H70" s="7">
        <v>223</v>
      </c>
      <c r="I70" s="33">
        <f t="shared" ref="I70:I133" si="6">(H70/C70)</f>
        <v>0.71246006389776362</v>
      </c>
      <c r="J70" s="34">
        <f t="shared" ref="J70:J133" si="7">(H70/D70)</f>
        <v>0.73355263157894735</v>
      </c>
    </row>
    <row r="71" spans="1:10" x14ac:dyDescent="0.25">
      <c r="A71" s="14" t="s">
        <v>30</v>
      </c>
      <c r="B71" s="7" t="s">
        <v>12</v>
      </c>
      <c r="C71" s="7">
        <v>1135</v>
      </c>
      <c r="D71" s="7">
        <v>1060</v>
      </c>
      <c r="E71" s="7">
        <v>664</v>
      </c>
      <c r="F71" s="33">
        <f t="shared" si="4"/>
        <v>0.58502202643171808</v>
      </c>
      <c r="G71" s="33">
        <f t="shared" si="5"/>
        <v>0.62641509433962261</v>
      </c>
      <c r="H71" s="7">
        <v>583</v>
      </c>
      <c r="I71" s="33">
        <f t="shared" si="6"/>
        <v>0.51365638766519828</v>
      </c>
      <c r="J71" s="34">
        <f t="shared" si="7"/>
        <v>0.55000000000000004</v>
      </c>
    </row>
    <row r="72" spans="1:10" x14ac:dyDescent="0.25">
      <c r="A72" s="14" t="s">
        <v>30</v>
      </c>
      <c r="B72" s="7" t="s">
        <v>13</v>
      </c>
      <c r="C72" s="7">
        <v>1703</v>
      </c>
      <c r="D72" s="7">
        <v>1525</v>
      </c>
      <c r="E72" s="7">
        <v>1010</v>
      </c>
      <c r="F72" s="33">
        <f t="shared" si="4"/>
        <v>0.5930710510863183</v>
      </c>
      <c r="G72" s="33">
        <f t="shared" si="5"/>
        <v>0.6622950819672131</v>
      </c>
      <c r="H72" s="7">
        <v>892</v>
      </c>
      <c r="I72" s="33">
        <f t="shared" si="6"/>
        <v>0.52378156194950087</v>
      </c>
      <c r="J72" s="34">
        <f t="shared" si="7"/>
        <v>0.58491803278688526</v>
      </c>
    </row>
    <row r="73" spans="1:10" x14ac:dyDescent="0.25">
      <c r="A73" s="14" t="s">
        <v>30</v>
      </c>
      <c r="B73" s="7" t="s">
        <v>14</v>
      </c>
      <c r="C73" s="7">
        <v>1598</v>
      </c>
      <c r="D73" s="7">
        <v>1418</v>
      </c>
      <c r="E73" s="7">
        <v>1069</v>
      </c>
      <c r="F73" s="33">
        <f t="shared" si="4"/>
        <v>0.66896120150187732</v>
      </c>
      <c r="G73" s="33">
        <f t="shared" si="5"/>
        <v>0.75387870239774335</v>
      </c>
      <c r="H73" s="7">
        <v>985</v>
      </c>
      <c r="I73" s="33">
        <f t="shared" si="6"/>
        <v>0.61639549436795993</v>
      </c>
      <c r="J73" s="34">
        <f t="shared" si="7"/>
        <v>0.69464033850493656</v>
      </c>
    </row>
    <row r="74" spans="1:10" x14ac:dyDescent="0.25">
      <c r="A74" s="14" t="s">
        <v>30</v>
      </c>
      <c r="B74" s="7" t="s">
        <v>15</v>
      </c>
      <c r="C74" s="7">
        <v>3196</v>
      </c>
      <c r="D74" s="7">
        <v>2937</v>
      </c>
      <c r="E74" s="7">
        <v>2310</v>
      </c>
      <c r="F74" s="33">
        <f t="shared" si="4"/>
        <v>0.72277847309136423</v>
      </c>
      <c r="G74" s="33">
        <f t="shared" si="5"/>
        <v>0.7865168539325843</v>
      </c>
      <c r="H74" s="7">
        <v>2153</v>
      </c>
      <c r="I74" s="33">
        <f t="shared" si="6"/>
        <v>0.67365456821026282</v>
      </c>
      <c r="J74" s="34">
        <f t="shared" si="7"/>
        <v>0.7330609465440926</v>
      </c>
    </row>
    <row r="75" spans="1:10" x14ac:dyDescent="0.25">
      <c r="A75" s="14" t="s">
        <v>30</v>
      </c>
      <c r="B75" s="7" t="s">
        <v>16</v>
      </c>
      <c r="C75" s="7">
        <v>2027</v>
      </c>
      <c r="D75" s="7">
        <v>1920</v>
      </c>
      <c r="E75" s="7">
        <v>1537</v>
      </c>
      <c r="F75" s="33">
        <f t="shared" si="4"/>
        <v>0.75826344351258013</v>
      </c>
      <c r="G75" s="33">
        <f t="shared" si="5"/>
        <v>0.80052083333333335</v>
      </c>
      <c r="H75" s="7">
        <v>1444</v>
      </c>
      <c r="I75" s="33">
        <f t="shared" si="6"/>
        <v>0.7123828317710903</v>
      </c>
      <c r="J75" s="34">
        <f t="shared" si="7"/>
        <v>0.75208333333333333</v>
      </c>
    </row>
    <row r="76" spans="1:10" x14ac:dyDescent="0.25">
      <c r="A76" s="14" t="s">
        <v>31</v>
      </c>
      <c r="B76" s="7" t="s">
        <v>12</v>
      </c>
      <c r="C76" s="7">
        <v>587</v>
      </c>
      <c r="D76" s="7">
        <v>571</v>
      </c>
      <c r="E76" s="7">
        <v>276</v>
      </c>
      <c r="F76" s="33">
        <f t="shared" si="4"/>
        <v>0.47018739352640543</v>
      </c>
      <c r="G76" s="33">
        <f t="shared" si="5"/>
        <v>0.48336252189141854</v>
      </c>
      <c r="H76" s="7">
        <v>221</v>
      </c>
      <c r="I76" s="33">
        <f t="shared" si="6"/>
        <v>0.37649063032367974</v>
      </c>
      <c r="J76" s="34">
        <f t="shared" si="7"/>
        <v>0.38704028021015763</v>
      </c>
    </row>
    <row r="77" spans="1:10" x14ac:dyDescent="0.25">
      <c r="A77" s="14" t="s">
        <v>31</v>
      </c>
      <c r="B77" s="7" t="s">
        <v>13</v>
      </c>
      <c r="C77" s="7">
        <v>799</v>
      </c>
      <c r="D77" s="7">
        <v>760</v>
      </c>
      <c r="E77" s="7">
        <v>493</v>
      </c>
      <c r="F77" s="33">
        <f t="shared" si="4"/>
        <v>0.61702127659574468</v>
      </c>
      <c r="G77" s="33">
        <f t="shared" si="5"/>
        <v>0.64868421052631575</v>
      </c>
      <c r="H77" s="7">
        <v>401</v>
      </c>
      <c r="I77" s="33">
        <f t="shared" si="6"/>
        <v>0.50187734668335415</v>
      </c>
      <c r="J77" s="34">
        <f t="shared" si="7"/>
        <v>0.52763157894736845</v>
      </c>
    </row>
    <row r="78" spans="1:10" x14ac:dyDescent="0.25">
      <c r="A78" s="14" t="s">
        <v>31</v>
      </c>
      <c r="B78" s="7" t="s">
        <v>14</v>
      </c>
      <c r="C78" s="7">
        <v>946</v>
      </c>
      <c r="D78" s="7">
        <v>888</v>
      </c>
      <c r="E78" s="7">
        <v>611</v>
      </c>
      <c r="F78" s="33">
        <f t="shared" si="4"/>
        <v>0.64587737843551796</v>
      </c>
      <c r="G78" s="33">
        <f t="shared" si="5"/>
        <v>0.68806306306306309</v>
      </c>
      <c r="H78" s="7">
        <v>515</v>
      </c>
      <c r="I78" s="33">
        <f t="shared" si="6"/>
        <v>0.54439746300211411</v>
      </c>
      <c r="J78" s="34">
        <f t="shared" si="7"/>
        <v>0.57995495495495497</v>
      </c>
    </row>
    <row r="79" spans="1:10" x14ac:dyDescent="0.25">
      <c r="A79" s="14" t="s">
        <v>31</v>
      </c>
      <c r="B79" s="7" t="s">
        <v>15</v>
      </c>
      <c r="C79" s="7">
        <v>1642</v>
      </c>
      <c r="D79" s="7">
        <v>1609</v>
      </c>
      <c r="E79" s="7">
        <v>1155</v>
      </c>
      <c r="F79" s="33">
        <f t="shared" si="4"/>
        <v>0.70341047503045062</v>
      </c>
      <c r="G79" s="33">
        <f t="shared" si="5"/>
        <v>0.71783716594157865</v>
      </c>
      <c r="H79" s="7">
        <v>1045</v>
      </c>
      <c r="I79" s="33">
        <f t="shared" si="6"/>
        <v>0.63641900121802675</v>
      </c>
      <c r="J79" s="34">
        <f t="shared" si="7"/>
        <v>0.64947172156619015</v>
      </c>
    </row>
    <row r="80" spans="1:10" x14ac:dyDescent="0.25">
      <c r="A80" s="14" t="s">
        <v>31</v>
      </c>
      <c r="B80" s="7" t="s">
        <v>16</v>
      </c>
      <c r="C80" s="7">
        <v>1121</v>
      </c>
      <c r="D80" s="7">
        <v>1092</v>
      </c>
      <c r="E80" s="7">
        <v>878</v>
      </c>
      <c r="F80" s="33">
        <f t="shared" si="4"/>
        <v>0.78322925958965206</v>
      </c>
      <c r="G80" s="33">
        <f t="shared" si="5"/>
        <v>0.80402930402930406</v>
      </c>
      <c r="H80" s="7">
        <v>820</v>
      </c>
      <c r="I80" s="33">
        <f t="shared" si="6"/>
        <v>0.73148974130240851</v>
      </c>
      <c r="J80" s="34">
        <f t="shared" si="7"/>
        <v>0.75091575091575091</v>
      </c>
    </row>
    <row r="81" spans="1:10" x14ac:dyDescent="0.25">
      <c r="A81" s="14" t="s">
        <v>32</v>
      </c>
      <c r="B81" s="7" t="s">
        <v>12</v>
      </c>
      <c r="C81" s="7">
        <v>260</v>
      </c>
      <c r="D81" s="7">
        <v>248</v>
      </c>
      <c r="E81" s="7">
        <v>169</v>
      </c>
      <c r="F81" s="33">
        <f t="shared" si="4"/>
        <v>0.65</v>
      </c>
      <c r="G81" s="33">
        <f t="shared" si="5"/>
        <v>0.68145161290322576</v>
      </c>
      <c r="H81" s="7">
        <v>157</v>
      </c>
      <c r="I81" s="33">
        <f t="shared" si="6"/>
        <v>0.60384615384615381</v>
      </c>
      <c r="J81" s="34">
        <f t="shared" si="7"/>
        <v>0.63306451612903225</v>
      </c>
    </row>
    <row r="82" spans="1:10" x14ac:dyDescent="0.25">
      <c r="A82" s="14" t="s">
        <v>32</v>
      </c>
      <c r="B82" s="7" t="s">
        <v>13</v>
      </c>
      <c r="C82" s="7">
        <v>377</v>
      </c>
      <c r="D82" s="7">
        <v>356</v>
      </c>
      <c r="E82" s="7">
        <v>248</v>
      </c>
      <c r="F82" s="33">
        <f t="shared" si="4"/>
        <v>0.65782493368700268</v>
      </c>
      <c r="G82" s="33">
        <f t="shared" si="5"/>
        <v>0.6966292134831461</v>
      </c>
      <c r="H82" s="7">
        <v>223</v>
      </c>
      <c r="I82" s="33">
        <f t="shared" si="6"/>
        <v>0.59151193633952259</v>
      </c>
      <c r="J82" s="34">
        <f t="shared" si="7"/>
        <v>0.6264044943820225</v>
      </c>
    </row>
    <row r="83" spans="1:10" x14ac:dyDescent="0.25">
      <c r="A83" s="14" t="s">
        <v>32</v>
      </c>
      <c r="B83" s="7" t="s">
        <v>14</v>
      </c>
      <c r="C83" s="7">
        <v>412</v>
      </c>
      <c r="D83" s="7">
        <v>395</v>
      </c>
      <c r="E83" s="7">
        <v>307</v>
      </c>
      <c r="F83" s="33">
        <f t="shared" si="4"/>
        <v>0.74514563106796117</v>
      </c>
      <c r="G83" s="33">
        <f t="shared" si="5"/>
        <v>0.77721518987341776</v>
      </c>
      <c r="H83" s="7">
        <v>276</v>
      </c>
      <c r="I83" s="33">
        <f t="shared" si="6"/>
        <v>0.66990291262135926</v>
      </c>
      <c r="J83" s="34">
        <f t="shared" si="7"/>
        <v>0.69873417721518982</v>
      </c>
    </row>
    <row r="84" spans="1:10" x14ac:dyDescent="0.25">
      <c r="A84" s="14" t="s">
        <v>32</v>
      </c>
      <c r="B84" s="7" t="s">
        <v>15</v>
      </c>
      <c r="C84" s="7">
        <v>722</v>
      </c>
      <c r="D84" s="7">
        <v>707</v>
      </c>
      <c r="E84" s="7">
        <v>545</v>
      </c>
      <c r="F84" s="33">
        <f t="shared" si="4"/>
        <v>0.75484764542936289</v>
      </c>
      <c r="G84" s="33">
        <f t="shared" si="5"/>
        <v>0.77086280056577083</v>
      </c>
      <c r="H84" s="7">
        <v>511</v>
      </c>
      <c r="I84" s="33">
        <f t="shared" si="6"/>
        <v>0.70775623268698062</v>
      </c>
      <c r="J84" s="34">
        <f t="shared" si="7"/>
        <v>0.72277227722772275</v>
      </c>
    </row>
    <row r="85" spans="1:10" x14ac:dyDescent="0.25">
      <c r="A85" s="14" t="s">
        <v>32</v>
      </c>
      <c r="B85" s="7" t="s">
        <v>16</v>
      </c>
      <c r="C85" s="7">
        <v>590</v>
      </c>
      <c r="D85" s="7">
        <v>587</v>
      </c>
      <c r="E85" s="7">
        <v>473</v>
      </c>
      <c r="F85" s="33">
        <f t="shared" si="4"/>
        <v>0.80169491525423731</v>
      </c>
      <c r="G85" s="33">
        <f t="shared" si="5"/>
        <v>0.80579216354344119</v>
      </c>
      <c r="H85" s="7">
        <v>451</v>
      </c>
      <c r="I85" s="33">
        <f t="shared" si="6"/>
        <v>0.764406779661017</v>
      </c>
      <c r="J85" s="34">
        <f t="shared" si="7"/>
        <v>0.76831345826235098</v>
      </c>
    </row>
    <row r="86" spans="1:10" x14ac:dyDescent="0.25">
      <c r="A86" s="14" t="s">
        <v>33</v>
      </c>
      <c r="B86" s="7" t="s">
        <v>12</v>
      </c>
      <c r="C86" s="7">
        <v>264</v>
      </c>
      <c r="D86" s="7">
        <v>240</v>
      </c>
      <c r="E86" s="7">
        <v>149</v>
      </c>
      <c r="F86" s="33">
        <f t="shared" si="4"/>
        <v>0.56439393939393945</v>
      </c>
      <c r="G86" s="33">
        <f t="shared" si="5"/>
        <v>0.62083333333333335</v>
      </c>
      <c r="H86" s="7">
        <v>128</v>
      </c>
      <c r="I86" s="33">
        <f t="shared" si="6"/>
        <v>0.48484848484848486</v>
      </c>
      <c r="J86" s="34">
        <f t="shared" si="7"/>
        <v>0.53333333333333333</v>
      </c>
    </row>
    <row r="87" spans="1:10" x14ac:dyDescent="0.25">
      <c r="A87" s="14" t="s">
        <v>33</v>
      </c>
      <c r="B87" s="7" t="s">
        <v>13</v>
      </c>
      <c r="C87" s="7">
        <v>392</v>
      </c>
      <c r="D87" s="7">
        <v>331</v>
      </c>
      <c r="E87" s="7">
        <v>210</v>
      </c>
      <c r="F87" s="33">
        <f t="shared" si="4"/>
        <v>0.5357142857142857</v>
      </c>
      <c r="G87" s="33">
        <f t="shared" si="5"/>
        <v>0.6344410876132931</v>
      </c>
      <c r="H87" s="7">
        <v>191</v>
      </c>
      <c r="I87" s="33">
        <f t="shared" si="6"/>
        <v>0.48724489795918369</v>
      </c>
      <c r="J87" s="34">
        <f t="shared" si="7"/>
        <v>0.57703927492447127</v>
      </c>
    </row>
    <row r="88" spans="1:10" x14ac:dyDescent="0.25">
      <c r="A88" s="14" t="s">
        <v>33</v>
      </c>
      <c r="B88" s="7" t="s">
        <v>14</v>
      </c>
      <c r="C88" s="7">
        <v>343</v>
      </c>
      <c r="D88" s="7">
        <v>304</v>
      </c>
      <c r="E88" s="7">
        <v>221</v>
      </c>
      <c r="F88" s="33">
        <f t="shared" si="4"/>
        <v>0.64431486880466471</v>
      </c>
      <c r="G88" s="33">
        <f t="shared" si="5"/>
        <v>0.72697368421052633</v>
      </c>
      <c r="H88" s="7">
        <v>204</v>
      </c>
      <c r="I88" s="33">
        <f t="shared" si="6"/>
        <v>0.59475218658892126</v>
      </c>
      <c r="J88" s="34">
        <f t="shared" si="7"/>
        <v>0.67105263157894735</v>
      </c>
    </row>
    <row r="89" spans="1:10" x14ac:dyDescent="0.25">
      <c r="A89" s="14" t="s">
        <v>33</v>
      </c>
      <c r="B89" s="7" t="s">
        <v>15</v>
      </c>
      <c r="C89" s="7">
        <v>659</v>
      </c>
      <c r="D89" s="7">
        <v>607</v>
      </c>
      <c r="E89" s="7">
        <v>424</v>
      </c>
      <c r="F89" s="33">
        <f t="shared" si="4"/>
        <v>0.64339908952959024</v>
      </c>
      <c r="G89" s="33">
        <f t="shared" si="5"/>
        <v>0.69851729818780894</v>
      </c>
      <c r="H89" s="7">
        <v>392</v>
      </c>
      <c r="I89" s="33">
        <f t="shared" si="6"/>
        <v>0.59484066767830046</v>
      </c>
      <c r="J89" s="34">
        <f t="shared" si="7"/>
        <v>0.64579901153212516</v>
      </c>
    </row>
    <row r="90" spans="1:10" x14ac:dyDescent="0.25">
      <c r="A90" s="14" t="s">
        <v>33</v>
      </c>
      <c r="B90" s="7" t="s">
        <v>16</v>
      </c>
      <c r="C90" s="7">
        <v>499</v>
      </c>
      <c r="D90" s="7">
        <v>493</v>
      </c>
      <c r="E90" s="7">
        <v>394</v>
      </c>
      <c r="F90" s="33">
        <f t="shared" si="4"/>
        <v>0.78957915831663328</v>
      </c>
      <c r="G90" s="33">
        <f t="shared" si="5"/>
        <v>0.79918864097363085</v>
      </c>
      <c r="H90" s="7">
        <v>382</v>
      </c>
      <c r="I90" s="33">
        <f t="shared" si="6"/>
        <v>0.76553106212424848</v>
      </c>
      <c r="J90" s="34">
        <f t="shared" si="7"/>
        <v>0.77484787018255574</v>
      </c>
    </row>
    <row r="91" spans="1:10" x14ac:dyDescent="0.25">
      <c r="A91" s="14" t="s">
        <v>34</v>
      </c>
      <c r="B91" s="7" t="s">
        <v>12</v>
      </c>
      <c r="C91" s="7">
        <v>281</v>
      </c>
      <c r="D91" s="7">
        <v>265</v>
      </c>
      <c r="E91" s="7">
        <v>172</v>
      </c>
      <c r="F91" s="33">
        <f t="shared" si="4"/>
        <v>0.61209964412811391</v>
      </c>
      <c r="G91" s="33">
        <f t="shared" si="5"/>
        <v>0.64905660377358487</v>
      </c>
      <c r="H91" s="7">
        <v>157</v>
      </c>
      <c r="I91" s="33">
        <f t="shared" si="6"/>
        <v>0.55871886120996439</v>
      </c>
      <c r="J91" s="34">
        <f t="shared" si="7"/>
        <v>0.59245283018867922</v>
      </c>
    </row>
    <row r="92" spans="1:10" x14ac:dyDescent="0.25">
      <c r="A92" s="14" t="s">
        <v>34</v>
      </c>
      <c r="B92" s="7" t="s">
        <v>13</v>
      </c>
      <c r="C92" s="7">
        <v>570</v>
      </c>
      <c r="D92" s="7">
        <v>498</v>
      </c>
      <c r="E92" s="7">
        <v>330</v>
      </c>
      <c r="F92" s="33">
        <f t="shared" si="4"/>
        <v>0.57894736842105265</v>
      </c>
      <c r="G92" s="33">
        <f t="shared" si="5"/>
        <v>0.66265060240963858</v>
      </c>
      <c r="H92" s="7">
        <v>271</v>
      </c>
      <c r="I92" s="33">
        <f t="shared" si="6"/>
        <v>0.47543859649122805</v>
      </c>
      <c r="J92" s="34">
        <f t="shared" si="7"/>
        <v>0.54417670682730923</v>
      </c>
    </row>
    <row r="93" spans="1:10" x14ac:dyDescent="0.25">
      <c r="A93" s="14" t="s">
        <v>34</v>
      </c>
      <c r="B93" s="7" t="s">
        <v>14</v>
      </c>
      <c r="C93" s="7">
        <v>640</v>
      </c>
      <c r="D93" s="7">
        <v>606</v>
      </c>
      <c r="E93" s="7">
        <v>479</v>
      </c>
      <c r="F93" s="33">
        <f t="shared" si="4"/>
        <v>0.74843749999999998</v>
      </c>
      <c r="G93" s="33">
        <f t="shared" si="5"/>
        <v>0.79042904290429039</v>
      </c>
      <c r="H93" s="7">
        <v>439</v>
      </c>
      <c r="I93" s="33">
        <f t="shared" si="6"/>
        <v>0.68593749999999998</v>
      </c>
      <c r="J93" s="34">
        <f t="shared" si="7"/>
        <v>0.72442244224422447</v>
      </c>
    </row>
    <row r="94" spans="1:10" x14ac:dyDescent="0.25">
      <c r="A94" s="14" t="s">
        <v>34</v>
      </c>
      <c r="B94" s="7" t="s">
        <v>15</v>
      </c>
      <c r="C94" s="7">
        <v>1141</v>
      </c>
      <c r="D94" s="7">
        <v>1111</v>
      </c>
      <c r="E94" s="7">
        <v>874</v>
      </c>
      <c r="F94" s="33">
        <f t="shared" si="4"/>
        <v>0.76599474145486413</v>
      </c>
      <c r="G94" s="33">
        <f t="shared" si="5"/>
        <v>0.78667866786678664</v>
      </c>
      <c r="H94" s="7">
        <v>787</v>
      </c>
      <c r="I94" s="33">
        <f t="shared" si="6"/>
        <v>0.68974583698510084</v>
      </c>
      <c r="J94" s="34">
        <f t="shared" si="7"/>
        <v>0.7083708370837084</v>
      </c>
    </row>
    <row r="95" spans="1:10" x14ac:dyDescent="0.25">
      <c r="A95" s="14" t="s">
        <v>34</v>
      </c>
      <c r="B95" s="7" t="s">
        <v>16</v>
      </c>
      <c r="C95" s="7">
        <v>751</v>
      </c>
      <c r="D95" s="7">
        <v>748</v>
      </c>
      <c r="E95" s="7">
        <v>595</v>
      </c>
      <c r="F95" s="33">
        <f t="shared" si="4"/>
        <v>0.79227696404793613</v>
      </c>
      <c r="G95" s="33">
        <f t="shared" si="5"/>
        <v>0.79545454545454541</v>
      </c>
      <c r="H95" s="7">
        <v>557</v>
      </c>
      <c r="I95" s="33">
        <f t="shared" si="6"/>
        <v>0.74167776298268973</v>
      </c>
      <c r="J95" s="34">
        <f t="shared" si="7"/>
        <v>0.74465240641711228</v>
      </c>
    </row>
    <row r="96" spans="1:10" x14ac:dyDescent="0.25">
      <c r="A96" s="14" t="s">
        <v>35</v>
      </c>
      <c r="B96" s="7" t="s">
        <v>12</v>
      </c>
      <c r="C96" s="7">
        <v>389</v>
      </c>
      <c r="D96" s="7">
        <v>370</v>
      </c>
      <c r="E96" s="7">
        <v>207</v>
      </c>
      <c r="F96" s="33">
        <f t="shared" si="4"/>
        <v>0.53213367609254503</v>
      </c>
      <c r="G96" s="33">
        <f t="shared" si="5"/>
        <v>0.55945945945945941</v>
      </c>
      <c r="H96" s="7">
        <v>173</v>
      </c>
      <c r="I96" s="33">
        <f t="shared" si="6"/>
        <v>0.44473007712082263</v>
      </c>
      <c r="J96" s="34">
        <f t="shared" si="7"/>
        <v>0.46756756756756757</v>
      </c>
    </row>
    <row r="97" spans="1:10" x14ac:dyDescent="0.25">
      <c r="A97" s="14" t="s">
        <v>35</v>
      </c>
      <c r="B97" s="7" t="s">
        <v>13</v>
      </c>
      <c r="C97" s="7">
        <v>598</v>
      </c>
      <c r="D97" s="7">
        <v>563</v>
      </c>
      <c r="E97" s="7">
        <v>358</v>
      </c>
      <c r="F97" s="33">
        <f t="shared" si="4"/>
        <v>0.59866220735785958</v>
      </c>
      <c r="G97" s="33">
        <f t="shared" si="5"/>
        <v>0.63587921847246887</v>
      </c>
      <c r="H97" s="7">
        <v>290</v>
      </c>
      <c r="I97" s="33">
        <f t="shared" si="6"/>
        <v>0.48494983277591974</v>
      </c>
      <c r="J97" s="34">
        <f t="shared" si="7"/>
        <v>0.51509769094138547</v>
      </c>
    </row>
    <row r="98" spans="1:10" x14ac:dyDescent="0.25">
      <c r="A98" s="14" t="s">
        <v>35</v>
      </c>
      <c r="B98" s="7" t="s">
        <v>14</v>
      </c>
      <c r="C98" s="7">
        <v>587</v>
      </c>
      <c r="D98" s="7">
        <v>563</v>
      </c>
      <c r="E98" s="7">
        <v>391</v>
      </c>
      <c r="F98" s="33">
        <f t="shared" si="4"/>
        <v>0.66609880749574102</v>
      </c>
      <c r="G98" s="33">
        <f t="shared" si="5"/>
        <v>0.69449378330373002</v>
      </c>
      <c r="H98" s="7">
        <v>356</v>
      </c>
      <c r="I98" s="33">
        <f t="shared" si="6"/>
        <v>0.60647359454855199</v>
      </c>
      <c r="J98" s="34">
        <f t="shared" si="7"/>
        <v>0.63232682060390766</v>
      </c>
    </row>
    <row r="99" spans="1:10" x14ac:dyDescent="0.25">
      <c r="A99" s="14" t="s">
        <v>35</v>
      </c>
      <c r="B99" s="7" t="s">
        <v>15</v>
      </c>
      <c r="C99" s="7">
        <v>1089</v>
      </c>
      <c r="D99" s="7">
        <v>1043</v>
      </c>
      <c r="E99" s="7">
        <v>744</v>
      </c>
      <c r="F99" s="33">
        <f t="shared" si="4"/>
        <v>0.6831955922865014</v>
      </c>
      <c r="G99" s="33">
        <f t="shared" si="5"/>
        <v>0.71332694151486098</v>
      </c>
      <c r="H99" s="7">
        <v>688</v>
      </c>
      <c r="I99" s="33">
        <f t="shared" si="6"/>
        <v>0.63177226813590448</v>
      </c>
      <c r="J99" s="34">
        <f t="shared" si="7"/>
        <v>0.65963566634707571</v>
      </c>
    </row>
    <row r="100" spans="1:10" x14ac:dyDescent="0.25">
      <c r="A100" s="14" t="s">
        <v>35</v>
      </c>
      <c r="B100" s="7" t="s">
        <v>16</v>
      </c>
      <c r="C100" s="7">
        <v>775</v>
      </c>
      <c r="D100" s="7">
        <v>760</v>
      </c>
      <c r="E100" s="7">
        <v>586</v>
      </c>
      <c r="F100" s="33">
        <f t="shared" si="4"/>
        <v>0.75612903225806449</v>
      </c>
      <c r="G100" s="33">
        <f t="shared" si="5"/>
        <v>0.77105263157894732</v>
      </c>
      <c r="H100" s="7">
        <v>535</v>
      </c>
      <c r="I100" s="33">
        <f t="shared" si="6"/>
        <v>0.69032258064516128</v>
      </c>
      <c r="J100" s="34">
        <f t="shared" si="7"/>
        <v>0.70394736842105265</v>
      </c>
    </row>
    <row r="101" spans="1:10" x14ac:dyDescent="0.25">
      <c r="A101" s="14" t="s">
        <v>36</v>
      </c>
      <c r="B101" s="7" t="s">
        <v>12</v>
      </c>
      <c r="C101" s="7">
        <v>93</v>
      </c>
      <c r="D101" s="7">
        <v>90</v>
      </c>
      <c r="E101" s="7">
        <v>60</v>
      </c>
      <c r="F101" s="33">
        <f t="shared" si="4"/>
        <v>0.64516129032258063</v>
      </c>
      <c r="G101" s="33">
        <f t="shared" si="5"/>
        <v>0.66666666666666663</v>
      </c>
      <c r="H101" s="7">
        <v>57</v>
      </c>
      <c r="I101" s="33">
        <f t="shared" si="6"/>
        <v>0.61290322580645162</v>
      </c>
      <c r="J101" s="34">
        <f t="shared" si="7"/>
        <v>0.6333333333333333</v>
      </c>
    </row>
    <row r="102" spans="1:10" x14ac:dyDescent="0.25">
      <c r="A102" s="14" t="s">
        <v>36</v>
      </c>
      <c r="B102" s="7" t="s">
        <v>13</v>
      </c>
      <c r="C102" s="7">
        <v>158</v>
      </c>
      <c r="D102" s="7">
        <v>157</v>
      </c>
      <c r="E102" s="7">
        <v>116</v>
      </c>
      <c r="F102" s="33">
        <f t="shared" si="4"/>
        <v>0.73417721518987344</v>
      </c>
      <c r="G102" s="33">
        <f t="shared" si="5"/>
        <v>0.73885350318471332</v>
      </c>
      <c r="H102" s="7">
        <v>102</v>
      </c>
      <c r="I102" s="33">
        <f t="shared" si="6"/>
        <v>0.64556962025316456</v>
      </c>
      <c r="J102" s="34">
        <f t="shared" si="7"/>
        <v>0.64968152866242035</v>
      </c>
    </row>
    <row r="103" spans="1:10" x14ac:dyDescent="0.25">
      <c r="A103" s="14" t="s">
        <v>36</v>
      </c>
      <c r="B103" s="7" t="s">
        <v>14</v>
      </c>
      <c r="C103" s="7">
        <v>170</v>
      </c>
      <c r="D103" s="7">
        <v>170</v>
      </c>
      <c r="E103" s="7">
        <v>136</v>
      </c>
      <c r="F103" s="33">
        <f t="shared" si="4"/>
        <v>0.8</v>
      </c>
      <c r="G103" s="33">
        <f t="shared" si="5"/>
        <v>0.8</v>
      </c>
      <c r="H103" s="7">
        <v>120</v>
      </c>
      <c r="I103" s="33">
        <f t="shared" si="6"/>
        <v>0.70588235294117652</v>
      </c>
      <c r="J103" s="34">
        <f t="shared" si="7"/>
        <v>0.70588235294117652</v>
      </c>
    </row>
    <row r="104" spans="1:10" x14ac:dyDescent="0.25">
      <c r="A104" s="14" t="s">
        <v>36</v>
      </c>
      <c r="B104" s="7" t="s">
        <v>15</v>
      </c>
      <c r="C104" s="7">
        <v>367</v>
      </c>
      <c r="D104" s="7">
        <v>361</v>
      </c>
      <c r="E104" s="7">
        <v>285</v>
      </c>
      <c r="F104" s="33">
        <f t="shared" si="4"/>
        <v>0.77656675749318804</v>
      </c>
      <c r="G104" s="33">
        <f t="shared" si="5"/>
        <v>0.78947368421052633</v>
      </c>
      <c r="H104" s="7">
        <v>263</v>
      </c>
      <c r="I104" s="33">
        <f t="shared" si="6"/>
        <v>0.71662125340599458</v>
      </c>
      <c r="J104" s="34">
        <f t="shared" si="7"/>
        <v>0.72853185595567871</v>
      </c>
    </row>
    <row r="105" spans="1:10" x14ac:dyDescent="0.25">
      <c r="A105" s="14" t="s">
        <v>36</v>
      </c>
      <c r="B105" s="7" t="s">
        <v>16</v>
      </c>
      <c r="C105" s="7">
        <v>300</v>
      </c>
      <c r="D105" s="7">
        <v>296</v>
      </c>
      <c r="E105" s="7">
        <v>236</v>
      </c>
      <c r="F105" s="33">
        <f t="shared" si="4"/>
        <v>0.78666666666666663</v>
      </c>
      <c r="G105" s="33">
        <f t="shared" si="5"/>
        <v>0.79729729729729726</v>
      </c>
      <c r="H105" s="7">
        <v>224</v>
      </c>
      <c r="I105" s="33">
        <f t="shared" si="6"/>
        <v>0.7466666666666667</v>
      </c>
      <c r="J105" s="34">
        <f t="shared" si="7"/>
        <v>0.7567567567567568</v>
      </c>
    </row>
    <row r="106" spans="1:10" x14ac:dyDescent="0.25">
      <c r="A106" s="14" t="s">
        <v>37</v>
      </c>
      <c r="B106" s="7" t="s">
        <v>12</v>
      </c>
      <c r="C106" s="7">
        <v>573</v>
      </c>
      <c r="D106" s="7">
        <v>530</v>
      </c>
      <c r="E106" s="7">
        <v>413</v>
      </c>
      <c r="F106" s="33">
        <f t="shared" si="4"/>
        <v>0.72076788830715532</v>
      </c>
      <c r="G106" s="33">
        <f t="shared" si="5"/>
        <v>0.77924528301886797</v>
      </c>
      <c r="H106" s="7">
        <v>375</v>
      </c>
      <c r="I106" s="33">
        <f t="shared" si="6"/>
        <v>0.65445026178010468</v>
      </c>
      <c r="J106" s="34">
        <f t="shared" si="7"/>
        <v>0.70754716981132071</v>
      </c>
    </row>
    <row r="107" spans="1:10" x14ac:dyDescent="0.25">
      <c r="A107" s="14" t="s">
        <v>37</v>
      </c>
      <c r="B107" s="7" t="s">
        <v>13</v>
      </c>
      <c r="C107" s="7">
        <v>754</v>
      </c>
      <c r="D107" s="7">
        <v>684</v>
      </c>
      <c r="E107" s="7">
        <v>517</v>
      </c>
      <c r="F107" s="33">
        <f t="shared" si="4"/>
        <v>0.68567639257294433</v>
      </c>
      <c r="G107" s="33">
        <f t="shared" si="5"/>
        <v>0.75584795321637432</v>
      </c>
      <c r="H107" s="7">
        <v>460</v>
      </c>
      <c r="I107" s="33">
        <f t="shared" si="6"/>
        <v>0.61007957559681703</v>
      </c>
      <c r="J107" s="34">
        <f t="shared" si="7"/>
        <v>0.67251461988304095</v>
      </c>
    </row>
    <row r="108" spans="1:10" x14ac:dyDescent="0.25">
      <c r="A108" s="14" t="s">
        <v>37</v>
      </c>
      <c r="B108" s="7" t="s">
        <v>14</v>
      </c>
      <c r="C108" s="7">
        <v>726</v>
      </c>
      <c r="D108" s="7">
        <v>655</v>
      </c>
      <c r="E108" s="7">
        <v>534</v>
      </c>
      <c r="F108" s="33">
        <f t="shared" si="4"/>
        <v>0.73553719008264462</v>
      </c>
      <c r="G108" s="33">
        <f t="shared" si="5"/>
        <v>0.81526717557251904</v>
      </c>
      <c r="H108" s="7">
        <v>498</v>
      </c>
      <c r="I108" s="33">
        <f t="shared" si="6"/>
        <v>0.68595041322314054</v>
      </c>
      <c r="J108" s="34">
        <f t="shared" si="7"/>
        <v>0.7603053435114504</v>
      </c>
    </row>
    <row r="109" spans="1:10" x14ac:dyDescent="0.25">
      <c r="A109" s="14" t="s">
        <v>37</v>
      </c>
      <c r="B109" s="7" t="s">
        <v>15</v>
      </c>
      <c r="C109" s="7">
        <v>1542</v>
      </c>
      <c r="D109" s="7">
        <v>1447</v>
      </c>
      <c r="E109" s="7">
        <v>1125</v>
      </c>
      <c r="F109" s="33">
        <f t="shared" si="4"/>
        <v>0.72957198443579763</v>
      </c>
      <c r="G109" s="33">
        <f t="shared" si="5"/>
        <v>0.77747062888735319</v>
      </c>
      <c r="H109" s="7">
        <v>1080</v>
      </c>
      <c r="I109" s="33">
        <f t="shared" si="6"/>
        <v>0.70038910505836571</v>
      </c>
      <c r="J109" s="34">
        <f t="shared" si="7"/>
        <v>0.74637180373185907</v>
      </c>
    </row>
    <row r="110" spans="1:10" x14ac:dyDescent="0.25">
      <c r="A110" s="14" t="s">
        <v>38</v>
      </c>
      <c r="B110" s="7" t="s">
        <v>12</v>
      </c>
      <c r="C110" s="7">
        <v>562</v>
      </c>
      <c r="D110" s="7">
        <v>469</v>
      </c>
      <c r="E110" s="7">
        <v>303</v>
      </c>
      <c r="F110" s="33">
        <f t="shared" si="4"/>
        <v>0.53914590747330959</v>
      </c>
      <c r="G110" s="33">
        <f t="shared" si="5"/>
        <v>0.64605543710021318</v>
      </c>
      <c r="H110" s="7">
        <v>259</v>
      </c>
      <c r="I110" s="33">
        <f t="shared" si="6"/>
        <v>0.46085409252669041</v>
      </c>
      <c r="J110" s="34">
        <f t="shared" si="7"/>
        <v>0.55223880597014929</v>
      </c>
    </row>
    <row r="111" spans="1:10" x14ac:dyDescent="0.25">
      <c r="A111" s="14" t="s">
        <v>38</v>
      </c>
      <c r="B111" s="7" t="s">
        <v>13</v>
      </c>
      <c r="C111" s="7">
        <v>1142</v>
      </c>
      <c r="D111" s="7">
        <v>939</v>
      </c>
      <c r="E111" s="7">
        <v>647</v>
      </c>
      <c r="F111" s="33">
        <f t="shared" si="4"/>
        <v>0.56654991243432573</v>
      </c>
      <c r="G111" s="33">
        <f t="shared" si="5"/>
        <v>0.68903088391906286</v>
      </c>
      <c r="H111" s="7">
        <v>566</v>
      </c>
      <c r="I111" s="33">
        <f t="shared" si="6"/>
        <v>0.49562171628721541</v>
      </c>
      <c r="J111" s="34">
        <f t="shared" si="7"/>
        <v>0.60276890308839193</v>
      </c>
    </row>
    <row r="112" spans="1:10" x14ac:dyDescent="0.25">
      <c r="A112" s="14" t="s">
        <v>38</v>
      </c>
      <c r="B112" s="7" t="s">
        <v>14</v>
      </c>
      <c r="C112" s="7">
        <v>830</v>
      </c>
      <c r="D112" s="7">
        <v>696</v>
      </c>
      <c r="E112" s="7">
        <v>492</v>
      </c>
      <c r="F112" s="33">
        <f t="shared" si="4"/>
        <v>0.59277108433734937</v>
      </c>
      <c r="G112" s="33">
        <f t="shared" si="5"/>
        <v>0.7068965517241379</v>
      </c>
      <c r="H112" s="7">
        <v>433</v>
      </c>
      <c r="I112" s="33">
        <f t="shared" si="6"/>
        <v>0.52168674698795181</v>
      </c>
      <c r="J112" s="34">
        <f t="shared" si="7"/>
        <v>0.62212643678160917</v>
      </c>
    </row>
    <row r="113" spans="1:10" x14ac:dyDescent="0.25">
      <c r="A113" s="14" t="s">
        <v>38</v>
      </c>
      <c r="B113" s="7" t="s">
        <v>15</v>
      </c>
      <c r="C113" s="7">
        <v>1845</v>
      </c>
      <c r="D113" s="7">
        <v>1713</v>
      </c>
      <c r="E113" s="7">
        <v>1247</v>
      </c>
      <c r="F113" s="33">
        <f t="shared" si="4"/>
        <v>0.67588075880758802</v>
      </c>
      <c r="G113" s="33">
        <f t="shared" si="5"/>
        <v>0.72796263864565092</v>
      </c>
      <c r="H113" s="7">
        <v>1171</v>
      </c>
      <c r="I113" s="33">
        <f t="shared" si="6"/>
        <v>0.63468834688346887</v>
      </c>
      <c r="J113" s="34">
        <f t="shared" si="7"/>
        <v>0.68359603035610039</v>
      </c>
    </row>
    <row r="114" spans="1:10" x14ac:dyDescent="0.25">
      <c r="A114" s="14" t="s">
        <v>38</v>
      </c>
      <c r="B114" s="7" t="s">
        <v>16</v>
      </c>
      <c r="C114" s="7">
        <v>1135</v>
      </c>
      <c r="D114" s="7">
        <v>1081</v>
      </c>
      <c r="E114" s="7">
        <v>857</v>
      </c>
      <c r="F114" s="33">
        <f t="shared" si="4"/>
        <v>0.75506607929515424</v>
      </c>
      <c r="G114" s="33">
        <f t="shared" si="5"/>
        <v>0.79278445883441262</v>
      </c>
      <c r="H114" s="7">
        <v>820</v>
      </c>
      <c r="I114" s="33">
        <f t="shared" si="6"/>
        <v>0.72246696035242286</v>
      </c>
      <c r="J114" s="34">
        <f t="shared" si="7"/>
        <v>0.75855689176688257</v>
      </c>
    </row>
    <row r="115" spans="1:10" x14ac:dyDescent="0.25">
      <c r="A115" s="14" t="s">
        <v>39</v>
      </c>
      <c r="B115" s="7" t="s">
        <v>12</v>
      </c>
      <c r="C115" s="7">
        <v>932</v>
      </c>
      <c r="D115" s="7">
        <v>887</v>
      </c>
      <c r="E115" s="7">
        <v>546</v>
      </c>
      <c r="F115" s="33">
        <f t="shared" si="4"/>
        <v>0.58583690987124459</v>
      </c>
      <c r="G115" s="33">
        <f t="shared" si="5"/>
        <v>0.61555806087936871</v>
      </c>
      <c r="H115" s="7">
        <v>469</v>
      </c>
      <c r="I115" s="33">
        <f t="shared" si="6"/>
        <v>0.50321888412017168</v>
      </c>
      <c r="J115" s="34">
        <f t="shared" si="7"/>
        <v>0.52874859075535507</v>
      </c>
    </row>
    <row r="116" spans="1:10" x14ac:dyDescent="0.25">
      <c r="A116" s="14" t="s">
        <v>39</v>
      </c>
      <c r="B116" s="7" t="s">
        <v>13</v>
      </c>
      <c r="C116" s="7">
        <v>1344</v>
      </c>
      <c r="D116" s="7">
        <v>1257</v>
      </c>
      <c r="E116" s="7">
        <v>910</v>
      </c>
      <c r="F116" s="33">
        <f t="shared" si="4"/>
        <v>0.67708333333333337</v>
      </c>
      <c r="G116" s="33">
        <f t="shared" si="5"/>
        <v>0.72394590294351635</v>
      </c>
      <c r="H116" s="7">
        <v>777</v>
      </c>
      <c r="I116" s="33">
        <f t="shared" si="6"/>
        <v>0.578125</v>
      </c>
      <c r="J116" s="34">
        <f t="shared" si="7"/>
        <v>0.61813842482100234</v>
      </c>
    </row>
    <row r="117" spans="1:10" x14ac:dyDescent="0.25">
      <c r="A117" s="14" t="s">
        <v>39</v>
      </c>
      <c r="B117" s="7" t="s">
        <v>14</v>
      </c>
      <c r="C117" s="7">
        <v>1130</v>
      </c>
      <c r="D117" s="7">
        <v>1063</v>
      </c>
      <c r="E117" s="7">
        <v>764</v>
      </c>
      <c r="F117" s="33">
        <f t="shared" si="4"/>
        <v>0.67610619469026545</v>
      </c>
      <c r="G117" s="33">
        <f t="shared" si="5"/>
        <v>0.7187206020696143</v>
      </c>
      <c r="H117" s="7">
        <v>666</v>
      </c>
      <c r="I117" s="33">
        <f t="shared" si="6"/>
        <v>0.58938053097345133</v>
      </c>
      <c r="J117" s="34">
        <f t="shared" si="7"/>
        <v>0.62652869238005648</v>
      </c>
    </row>
    <row r="118" spans="1:10" x14ac:dyDescent="0.25">
      <c r="A118" s="14" t="s">
        <v>39</v>
      </c>
      <c r="B118" s="7" t="s">
        <v>15</v>
      </c>
      <c r="C118" s="7">
        <v>2663</v>
      </c>
      <c r="D118" s="7">
        <v>2547</v>
      </c>
      <c r="E118" s="7">
        <v>1969</v>
      </c>
      <c r="F118" s="33">
        <f t="shared" si="4"/>
        <v>0.73939166353736385</v>
      </c>
      <c r="G118" s="33">
        <f t="shared" si="5"/>
        <v>0.7730663525716529</v>
      </c>
      <c r="H118" s="7">
        <v>1798</v>
      </c>
      <c r="I118" s="33">
        <f t="shared" si="6"/>
        <v>0.67517837025910632</v>
      </c>
      <c r="J118" s="34">
        <f t="shared" si="7"/>
        <v>0.70592854338437372</v>
      </c>
    </row>
    <row r="119" spans="1:10" x14ac:dyDescent="0.25">
      <c r="A119" s="14" t="s">
        <v>39</v>
      </c>
      <c r="B119" s="7" t="s">
        <v>16</v>
      </c>
      <c r="C119" s="7">
        <v>1721</v>
      </c>
      <c r="D119" s="7">
        <v>1713</v>
      </c>
      <c r="E119" s="7">
        <v>1324</v>
      </c>
      <c r="F119" s="33">
        <f t="shared" si="4"/>
        <v>0.76932016269610692</v>
      </c>
      <c r="G119" s="33">
        <f t="shared" si="5"/>
        <v>0.77291301809690605</v>
      </c>
      <c r="H119" s="7">
        <v>1284</v>
      </c>
      <c r="I119" s="33">
        <f t="shared" si="6"/>
        <v>0.74607786170830914</v>
      </c>
      <c r="J119" s="34">
        <f t="shared" si="7"/>
        <v>0.74956217162872152</v>
      </c>
    </row>
    <row r="120" spans="1:10" x14ac:dyDescent="0.25">
      <c r="A120" s="14" t="s">
        <v>40</v>
      </c>
      <c r="B120" s="7" t="s">
        <v>12</v>
      </c>
      <c r="C120" s="7">
        <v>440</v>
      </c>
      <c r="D120" s="7">
        <v>430</v>
      </c>
      <c r="E120" s="7">
        <v>317</v>
      </c>
      <c r="F120" s="33">
        <f t="shared" si="4"/>
        <v>0.72045454545454546</v>
      </c>
      <c r="G120" s="33">
        <f t="shared" si="5"/>
        <v>0.73720930232558135</v>
      </c>
      <c r="H120" s="7">
        <v>297</v>
      </c>
      <c r="I120" s="33">
        <f t="shared" si="6"/>
        <v>0.67500000000000004</v>
      </c>
      <c r="J120" s="34">
        <f t="shared" si="7"/>
        <v>0.69069767441860463</v>
      </c>
    </row>
    <row r="121" spans="1:10" x14ac:dyDescent="0.25">
      <c r="A121" s="14" t="s">
        <v>40</v>
      </c>
      <c r="B121" s="7" t="s">
        <v>13</v>
      </c>
      <c r="C121" s="7">
        <v>787</v>
      </c>
      <c r="D121" s="7">
        <v>772</v>
      </c>
      <c r="E121" s="7">
        <v>595</v>
      </c>
      <c r="F121" s="33">
        <f t="shared" si="4"/>
        <v>0.75603557814485389</v>
      </c>
      <c r="G121" s="33">
        <f t="shared" si="5"/>
        <v>0.77072538860103623</v>
      </c>
      <c r="H121" s="7">
        <v>541</v>
      </c>
      <c r="I121" s="33">
        <f t="shared" si="6"/>
        <v>0.68742058449809407</v>
      </c>
      <c r="J121" s="34">
        <f t="shared" si="7"/>
        <v>0.70077720207253891</v>
      </c>
    </row>
    <row r="122" spans="1:10" x14ac:dyDescent="0.25">
      <c r="A122" s="14" t="s">
        <v>40</v>
      </c>
      <c r="B122" s="7" t="s">
        <v>14</v>
      </c>
      <c r="C122" s="7">
        <v>771</v>
      </c>
      <c r="D122" s="7">
        <v>672</v>
      </c>
      <c r="E122" s="7">
        <v>539</v>
      </c>
      <c r="F122" s="33">
        <f t="shared" si="4"/>
        <v>0.69909208819714652</v>
      </c>
      <c r="G122" s="33">
        <f t="shared" si="5"/>
        <v>0.80208333333333337</v>
      </c>
      <c r="H122" s="7">
        <v>503</v>
      </c>
      <c r="I122" s="33">
        <f t="shared" si="6"/>
        <v>0.65239948119325553</v>
      </c>
      <c r="J122" s="34">
        <f t="shared" si="7"/>
        <v>0.74851190476190477</v>
      </c>
    </row>
    <row r="123" spans="1:10" x14ac:dyDescent="0.25">
      <c r="A123" s="14" t="s">
        <v>40</v>
      </c>
      <c r="B123" s="7" t="s">
        <v>15</v>
      </c>
      <c r="C123" s="7">
        <v>1431</v>
      </c>
      <c r="D123" s="7">
        <v>1379</v>
      </c>
      <c r="E123" s="7">
        <v>1199</v>
      </c>
      <c r="F123" s="33">
        <f t="shared" si="4"/>
        <v>0.83787561146051714</v>
      </c>
      <c r="G123" s="33">
        <f t="shared" si="5"/>
        <v>0.86947063089195065</v>
      </c>
      <c r="H123" s="7">
        <v>1134</v>
      </c>
      <c r="I123" s="33">
        <f t="shared" si="6"/>
        <v>0.79245283018867929</v>
      </c>
      <c r="J123" s="34">
        <f t="shared" si="7"/>
        <v>0.82233502538071068</v>
      </c>
    </row>
    <row r="124" spans="1:10" x14ac:dyDescent="0.25">
      <c r="A124" s="14" t="s">
        <v>40</v>
      </c>
      <c r="B124" s="7" t="s">
        <v>16</v>
      </c>
      <c r="C124" s="7">
        <v>909</v>
      </c>
      <c r="D124" s="7">
        <v>889</v>
      </c>
      <c r="E124" s="7">
        <v>785</v>
      </c>
      <c r="F124" s="33">
        <f t="shared" si="4"/>
        <v>0.86358635863586364</v>
      </c>
      <c r="G124" s="33">
        <f t="shared" si="5"/>
        <v>0.88301462317210344</v>
      </c>
      <c r="H124" s="7">
        <v>749</v>
      </c>
      <c r="I124" s="33">
        <f t="shared" si="6"/>
        <v>0.823982398239824</v>
      </c>
      <c r="J124" s="34">
        <f t="shared" si="7"/>
        <v>0.84251968503937003</v>
      </c>
    </row>
    <row r="125" spans="1:10" x14ac:dyDescent="0.25">
      <c r="A125" s="14" t="s">
        <v>41</v>
      </c>
      <c r="B125" s="7" t="s">
        <v>12</v>
      </c>
      <c r="C125" s="7">
        <v>249</v>
      </c>
      <c r="D125" s="7">
        <v>249</v>
      </c>
      <c r="E125" s="7">
        <v>154</v>
      </c>
      <c r="F125" s="33">
        <f t="shared" si="4"/>
        <v>0.61847389558232935</v>
      </c>
      <c r="G125" s="33">
        <f t="shared" si="5"/>
        <v>0.61847389558232935</v>
      </c>
      <c r="H125" s="7">
        <v>105</v>
      </c>
      <c r="I125" s="33">
        <f t="shared" si="6"/>
        <v>0.42168674698795183</v>
      </c>
      <c r="J125" s="34">
        <f t="shared" si="7"/>
        <v>0.42168674698795183</v>
      </c>
    </row>
    <row r="126" spans="1:10" x14ac:dyDescent="0.25">
      <c r="A126" s="14" t="s">
        <v>41</v>
      </c>
      <c r="B126" s="7" t="s">
        <v>13</v>
      </c>
      <c r="C126" s="7">
        <v>376</v>
      </c>
      <c r="D126" s="7">
        <v>365</v>
      </c>
      <c r="E126" s="7">
        <v>288</v>
      </c>
      <c r="F126" s="33">
        <f t="shared" si="4"/>
        <v>0.76595744680851063</v>
      </c>
      <c r="G126" s="33">
        <f t="shared" si="5"/>
        <v>0.78904109589041094</v>
      </c>
      <c r="H126" s="7">
        <v>250</v>
      </c>
      <c r="I126" s="33">
        <f t="shared" si="6"/>
        <v>0.66489361702127658</v>
      </c>
      <c r="J126" s="34">
        <f t="shared" si="7"/>
        <v>0.68493150684931503</v>
      </c>
    </row>
    <row r="127" spans="1:10" x14ac:dyDescent="0.25">
      <c r="A127" s="14" t="s">
        <v>41</v>
      </c>
      <c r="B127" s="7" t="s">
        <v>14</v>
      </c>
      <c r="C127" s="7">
        <v>366</v>
      </c>
      <c r="D127" s="7">
        <v>354</v>
      </c>
      <c r="E127" s="7">
        <v>288</v>
      </c>
      <c r="F127" s="33">
        <f t="shared" si="4"/>
        <v>0.78688524590163933</v>
      </c>
      <c r="G127" s="33">
        <f t="shared" si="5"/>
        <v>0.81355932203389836</v>
      </c>
      <c r="H127" s="7">
        <v>249</v>
      </c>
      <c r="I127" s="33">
        <f t="shared" si="6"/>
        <v>0.68032786885245899</v>
      </c>
      <c r="J127" s="34">
        <f t="shared" si="7"/>
        <v>0.70338983050847459</v>
      </c>
    </row>
    <row r="128" spans="1:10" x14ac:dyDescent="0.25">
      <c r="A128" s="14" t="s">
        <v>41</v>
      </c>
      <c r="B128" s="7" t="s">
        <v>15</v>
      </c>
      <c r="C128" s="7">
        <v>734</v>
      </c>
      <c r="D128" s="7">
        <v>723</v>
      </c>
      <c r="E128" s="7">
        <v>611</v>
      </c>
      <c r="F128" s="33">
        <f t="shared" si="4"/>
        <v>0.83242506811989103</v>
      </c>
      <c r="G128" s="33">
        <f t="shared" si="5"/>
        <v>0.84508990318118948</v>
      </c>
      <c r="H128" s="7">
        <v>562</v>
      </c>
      <c r="I128" s="33">
        <f t="shared" si="6"/>
        <v>0.76566757493188009</v>
      </c>
      <c r="J128" s="34">
        <f t="shared" si="7"/>
        <v>0.7773167358229599</v>
      </c>
    </row>
    <row r="129" spans="1:10" x14ac:dyDescent="0.25">
      <c r="A129" s="14" t="s">
        <v>41</v>
      </c>
      <c r="B129" s="7" t="s">
        <v>16</v>
      </c>
      <c r="C129" s="7">
        <v>486</v>
      </c>
      <c r="D129" s="7">
        <v>485</v>
      </c>
      <c r="E129" s="7">
        <v>408</v>
      </c>
      <c r="F129" s="33">
        <f t="shared" si="4"/>
        <v>0.83950617283950613</v>
      </c>
      <c r="G129" s="33">
        <f t="shared" si="5"/>
        <v>0.84123711340206186</v>
      </c>
      <c r="H129" s="7">
        <v>365</v>
      </c>
      <c r="I129" s="33">
        <f t="shared" si="6"/>
        <v>0.75102880658436211</v>
      </c>
      <c r="J129" s="34">
        <f t="shared" si="7"/>
        <v>0.75257731958762886</v>
      </c>
    </row>
    <row r="130" spans="1:10" x14ac:dyDescent="0.25">
      <c r="A130" s="14" t="s">
        <v>42</v>
      </c>
      <c r="B130" s="7" t="s">
        <v>12</v>
      </c>
      <c r="C130" s="7">
        <v>587</v>
      </c>
      <c r="D130" s="7">
        <v>563</v>
      </c>
      <c r="E130" s="7">
        <v>382</v>
      </c>
      <c r="F130" s="33">
        <f t="shared" si="4"/>
        <v>0.65076660988074952</v>
      </c>
      <c r="G130" s="33">
        <f t="shared" si="5"/>
        <v>0.67850799289520425</v>
      </c>
      <c r="H130" s="7">
        <v>313</v>
      </c>
      <c r="I130" s="33">
        <f t="shared" si="6"/>
        <v>0.53321976149914818</v>
      </c>
      <c r="J130" s="34">
        <f t="shared" si="7"/>
        <v>0.55595026642984013</v>
      </c>
    </row>
    <row r="131" spans="1:10" x14ac:dyDescent="0.25">
      <c r="A131" s="14" t="s">
        <v>42</v>
      </c>
      <c r="B131" s="7" t="s">
        <v>13</v>
      </c>
      <c r="C131" s="7">
        <v>716</v>
      </c>
      <c r="D131" s="7">
        <v>697</v>
      </c>
      <c r="E131" s="7">
        <v>474</v>
      </c>
      <c r="F131" s="33">
        <f t="shared" si="4"/>
        <v>0.66201117318435754</v>
      </c>
      <c r="G131" s="33">
        <f t="shared" si="5"/>
        <v>0.68005738880918221</v>
      </c>
      <c r="H131" s="7">
        <v>418</v>
      </c>
      <c r="I131" s="33">
        <f t="shared" si="6"/>
        <v>0.58379888268156421</v>
      </c>
      <c r="J131" s="34">
        <f t="shared" si="7"/>
        <v>0.59971305595408897</v>
      </c>
    </row>
    <row r="132" spans="1:10" x14ac:dyDescent="0.25">
      <c r="A132" s="14" t="s">
        <v>42</v>
      </c>
      <c r="B132" s="7" t="s">
        <v>14</v>
      </c>
      <c r="C132" s="7">
        <v>743</v>
      </c>
      <c r="D132" s="7">
        <v>682</v>
      </c>
      <c r="E132" s="7">
        <v>465</v>
      </c>
      <c r="F132" s="33">
        <f t="shared" si="4"/>
        <v>0.62584118438761771</v>
      </c>
      <c r="G132" s="33">
        <f t="shared" si="5"/>
        <v>0.68181818181818177</v>
      </c>
      <c r="H132" s="7">
        <v>368</v>
      </c>
      <c r="I132" s="33">
        <f t="shared" si="6"/>
        <v>0.49528936742934049</v>
      </c>
      <c r="J132" s="34">
        <f t="shared" si="7"/>
        <v>0.53958944281524923</v>
      </c>
    </row>
    <row r="133" spans="1:10" x14ac:dyDescent="0.25">
      <c r="A133" s="14" t="s">
        <v>42</v>
      </c>
      <c r="B133" s="7" t="s">
        <v>15</v>
      </c>
      <c r="C133" s="7">
        <v>1596</v>
      </c>
      <c r="D133" s="7">
        <v>1542</v>
      </c>
      <c r="E133" s="7">
        <v>1222</v>
      </c>
      <c r="F133" s="33">
        <f t="shared" si="4"/>
        <v>0.76566416040100249</v>
      </c>
      <c r="G133" s="33">
        <f t="shared" si="5"/>
        <v>0.79247730220492862</v>
      </c>
      <c r="H133" s="7">
        <v>1124</v>
      </c>
      <c r="I133" s="33">
        <f t="shared" si="6"/>
        <v>0.7042606516290727</v>
      </c>
      <c r="J133" s="34">
        <f t="shared" si="7"/>
        <v>0.72892347600518803</v>
      </c>
    </row>
    <row r="134" spans="1:10" x14ac:dyDescent="0.25">
      <c r="A134" s="14" t="s">
        <v>42</v>
      </c>
      <c r="B134" s="7" t="s">
        <v>16</v>
      </c>
      <c r="C134" s="7">
        <v>995</v>
      </c>
      <c r="D134" s="7">
        <v>992</v>
      </c>
      <c r="E134" s="7">
        <v>844</v>
      </c>
      <c r="F134" s="33">
        <f t="shared" ref="F134:F197" si="8">(E134/C134)</f>
        <v>0.84824120603015074</v>
      </c>
      <c r="G134" s="33">
        <f t="shared" ref="G134:G197" si="9">(E134/D134)</f>
        <v>0.85080645161290325</v>
      </c>
      <c r="H134" s="7">
        <v>768</v>
      </c>
      <c r="I134" s="33">
        <f t="shared" ref="I134:I197" si="10">(H134/C134)</f>
        <v>0.77185929648241203</v>
      </c>
      <c r="J134" s="34">
        <f t="shared" ref="J134:J197" si="11">(H134/D134)</f>
        <v>0.77419354838709675</v>
      </c>
    </row>
    <row r="135" spans="1:10" x14ac:dyDescent="0.25">
      <c r="A135" s="14" t="s">
        <v>43</v>
      </c>
      <c r="B135" s="7" t="s">
        <v>12</v>
      </c>
      <c r="C135" s="7">
        <v>107</v>
      </c>
      <c r="D135" s="7">
        <v>104</v>
      </c>
      <c r="E135" s="7">
        <v>69</v>
      </c>
      <c r="F135" s="33">
        <f t="shared" si="8"/>
        <v>0.64485981308411211</v>
      </c>
      <c r="G135" s="33">
        <f t="shared" si="9"/>
        <v>0.66346153846153844</v>
      </c>
      <c r="H135" s="7">
        <v>60</v>
      </c>
      <c r="I135" s="33">
        <f t="shared" si="10"/>
        <v>0.56074766355140182</v>
      </c>
      <c r="J135" s="34">
        <f t="shared" si="11"/>
        <v>0.57692307692307687</v>
      </c>
    </row>
    <row r="136" spans="1:10" x14ac:dyDescent="0.25">
      <c r="A136" s="14" t="s">
        <v>43</v>
      </c>
      <c r="B136" s="7" t="s">
        <v>13</v>
      </c>
      <c r="C136" s="7">
        <v>128</v>
      </c>
      <c r="D136" s="7">
        <v>126</v>
      </c>
      <c r="E136" s="7">
        <v>89</v>
      </c>
      <c r="F136" s="33">
        <f t="shared" si="8"/>
        <v>0.6953125</v>
      </c>
      <c r="G136" s="33">
        <f t="shared" si="9"/>
        <v>0.70634920634920639</v>
      </c>
      <c r="H136" s="7">
        <v>83</v>
      </c>
      <c r="I136" s="33">
        <f t="shared" si="10"/>
        <v>0.6484375</v>
      </c>
      <c r="J136" s="34">
        <f t="shared" si="11"/>
        <v>0.65873015873015872</v>
      </c>
    </row>
    <row r="137" spans="1:10" x14ac:dyDescent="0.25">
      <c r="A137" s="14" t="s">
        <v>43</v>
      </c>
      <c r="B137" s="7" t="s">
        <v>14</v>
      </c>
      <c r="C137" s="7">
        <v>128</v>
      </c>
      <c r="D137" s="7">
        <v>127</v>
      </c>
      <c r="E137" s="7">
        <v>105</v>
      </c>
      <c r="F137" s="33">
        <f t="shared" si="8"/>
        <v>0.8203125</v>
      </c>
      <c r="G137" s="33">
        <f t="shared" si="9"/>
        <v>0.82677165354330706</v>
      </c>
      <c r="H137" s="7">
        <v>97</v>
      </c>
      <c r="I137" s="33">
        <f t="shared" si="10"/>
        <v>0.7578125</v>
      </c>
      <c r="J137" s="34">
        <f t="shared" si="11"/>
        <v>0.76377952755905509</v>
      </c>
    </row>
    <row r="138" spans="1:10" x14ac:dyDescent="0.25">
      <c r="A138" s="14" t="s">
        <v>43</v>
      </c>
      <c r="B138" s="7" t="s">
        <v>15</v>
      </c>
      <c r="C138" s="7">
        <v>253</v>
      </c>
      <c r="D138" s="7">
        <v>251</v>
      </c>
      <c r="E138" s="7">
        <v>201</v>
      </c>
      <c r="F138" s="33">
        <f t="shared" si="8"/>
        <v>0.7944664031620553</v>
      </c>
      <c r="G138" s="33">
        <f t="shared" si="9"/>
        <v>0.80079681274900394</v>
      </c>
      <c r="H138" s="7">
        <v>193</v>
      </c>
      <c r="I138" s="33">
        <f t="shared" si="10"/>
        <v>0.76284584980237158</v>
      </c>
      <c r="J138" s="34">
        <f t="shared" si="11"/>
        <v>0.7689243027888446</v>
      </c>
    </row>
    <row r="139" spans="1:10" x14ac:dyDescent="0.25">
      <c r="A139" s="14" t="s">
        <v>43</v>
      </c>
      <c r="B139" s="7" t="s">
        <v>16</v>
      </c>
      <c r="C139" s="7">
        <v>221</v>
      </c>
      <c r="D139" s="7">
        <v>218</v>
      </c>
      <c r="E139" s="7">
        <v>177</v>
      </c>
      <c r="F139" s="33">
        <f t="shared" si="8"/>
        <v>0.80090497737556565</v>
      </c>
      <c r="G139" s="33">
        <f t="shared" si="9"/>
        <v>0.81192660550458717</v>
      </c>
      <c r="H139" s="7">
        <v>175</v>
      </c>
      <c r="I139" s="33">
        <f t="shared" si="10"/>
        <v>0.79185520361990946</v>
      </c>
      <c r="J139" s="34">
        <f t="shared" si="11"/>
        <v>0.80275229357798161</v>
      </c>
    </row>
    <row r="140" spans="1:10" x14ac:dyDescent="0.25">
      <c r="A140" s="14" t="s">
        <v>44</v>
      </c>
      <c r="B140" s="7" t="s">
        <v>12</v>
      </c>
      <c r="C140" s="7">
        <v>123</v>
      </c>
      <c r="D140" s="7">
        <v>117</v>
      </c>
      <c r="E140" s="7">
        <v>59</v>
      </c>
      <c r="F140" s="33">
        <f t="shared" si="8"/>
        <v>0.47967479674796748</v>
      </c>
      <c r="G140" s="33">
        <f t="shared" si="9"/>
        <v>0.50427350427350426</v>
      </c>
      <c r="H140" s="7">
        <v>49</v>
      </c>
      <c r="I140" s="33">
        <f t="shared" si="10"/>
        <v>0.3983739837398374</v>
      </c>
      <c r="J140" s="34">
        <f t="shared" si="11"/>
        <v>0.41880341880341881</v>
      </c>
    </row>
    <row r="141" spans="1:10" x14ac:dyDescent="0.25">
      <c r="A141" s="14" t="s">
        <v>44</v>
      </c>
      <c r="B141" s="7" t="s">
        <v>13</v>
      </c>
      <c r="C141" s="7">
        <v>301</v>
      </c>
      <c r="D141" s="7">
        <v>281</v>
      </c>
      <c r="E141" s="7">
        <v>190</v>
      </c>
      <c r="F141" s="33">
        <f t="shared" si="8"/>
        <v>0.6312292358803987</v>
      </c>
      <c r="G141" s="33">
        <f t="shared" si="9"/>
        <v>0.67615658362989328</v>
      </c>
      <c r="H141" s="7">
        <v>168</v>
      </c>
      <c r="I141" s="33">
        <f t="shared" si="10"/>
        <v>0.55813953488372092</v>
      </c>
      <c r="J141" s="34">
        <f t="shared" si="11"/>
        <v>0.59786476868327398</v>
      </c>
    </row>
    <row r="142" spans="1:10" x14ac:dyDescent="0.25">
      <c r="A142" s="14" t="s">
        <v>44</v>
      </c>
      <c r="B142" s="7" t="s">
        <v>14</v>
      </c>
      <c r="C142" s="7">
        <v>246</v>
      </c>
      <c r="D142" s="7">
        <v>217</v>
      </c>
      <c r="E142" s="7">
        <v>147</v>
      </c>
      <c r="F142" s="33">
        <f t="shared" si="8"/>
        <v>0.59756097560975607</v>
      </c>
      <c r="G142" s="33">
        <f t="shared" si="9"/>
        <v>0.67741935483870963</v>
      </c>
      <c r="H142" s="7">
        <v>138</v>
      </c>
      <c r="I142" s="33">
        <f t="shared" si="10"/>
        <v>0.56097560975609762</v>
      </c>
      <c r="J142" s="34">
        <f t="shared" si="11"/>
        <v>0.63594470046082952</v>
      </c>
    </row>
    <row r="143" spans="1:10" x14ac:dyDescent="0.25">
      <c r="A143" s="14" t="s">
        <v>44</v>
      </c>
      <c r="B143" s="7" t="s">
        <v>15</v>
      </c>
      <c r="C143" s="7">
        <v>465</v>
      </c>
      <c r="D143" s="7">
        <v>457</v>
      </c>
      <c r="E143" s="7">
        <v>338</v>
      </c>
      <c r="F143" s="33">
        <f t="shared" si="8"/>
        <v>0.72688172043010757</v>
      </c>
      <c r="G143" s="33">
        <f t="shared" si="9"/>
        <v>0.73960612691466088</v>
      </c>
      <c r="H143" s="7">
        <v>311</v>
      </c>
      <c r="I143" s="33">
        <f t="shared" si="10"/>
        <v>0.66881720430107527</v>
      </c>
      <c r="J143" s="34">
        <f t="shared" si="11"/>
        <v>0.68052516411378561</v>
      </c>
    </row>
    <row r="144" spans="1:10" x14ac:dyDescent="0.25">
      <c r="A144" s="14" t="s">
        <v>44</v>
      </c>
      <c r="B144" s="7" t="s">
        <v>16</v>
      </c>
      <c r="C144" s="7">
        <v>299</v>
      </c>
      <c r="D144" s="7">
        <v>297</v>
      </c>
      <c r="E144" s="7">
        <v>238</v>
      </c>
      <c r="F144" s="33">
        <f t="shared" si="8"/>
        <v>0.79598662207357862</v>
      </c>
      <c r="G144" s="33">
        <f t="shared" si="9"/>
        <v>0.80134680134680136</v>
      </c>
      <c r="H144" s="7">
        <v>226</v>
      </c>
      <c r="I144" s="33">
        <f t="shared" si="10"/>
        <v>0.7558528428093646</v>
      </c>
      <c r="J144" s="34">
        <f t="shared" si="11"/>
        <v>0.76094276094276092</v>
      </c>
    </row>
    <row r="145" spans="1:10" x14ac:dyDescent="0.25">
      <c r="A145" s="14" t="s">
        <v>45</v>
      </c>
      <c r="B145" s="7" t="s">
        <v>12</v>
      </c>
      <c r="C145" s="7">
        <v>284</v>
      </c>
      <c r="D145" s="7">
        <v>262</v>
      </c>
      <c r="E145" s="7">
        <v>110</v>
      </c>
      <c r="F145" s="33">
        <f t="shared" si="8"/>
        <v>0.38732394366197181</v>
      </c>
      <c r="G145" s="33">
        <f t="shared" si="9"/>
        <v>0.41984732824427479</v>
      </c>
      <c r="H145" s="7">
        <v>96</v>
      </c>
      <c r="I145" s="33">
        <f t="shared" si="10"/>
        <v>0.3380281690140845</v>
      </c>
      <c r="J145" s="34">
        <f t="shared" si="11"/>
        <v>0.36641221374045801</v>
      </c>
    </row>
    <row r="146" spans="1:10" x14ac:dyDescent="0.25">
      <c r="A146" s="14" t="s">
        <v>45</v>
      </c>
      <c r="B146" s="7" t="s">
        <v>13</v>
      </c>
      <c r="C146" s="7">
        <v>463</v>
      </c>
      <c r="D146" s="7">
        <v>415</v>
      </c>
      <c r="E146" s="7">
        <v>275</v>
      </c>
      <c r="F146" s="33">
        <f t="shared" si="8"/>
        <v>0.59395248380129595</v>
      </c>
      <c r="G146" s="33">
        <f t="shared" si="9"/>
        <v>0.66265060240963858</v>
      </c>
      <c r="H146" s="7">
        <v>236</v>
      </c>
      <c r="I146" s="33">
        <f t="shared" si="10"/>
        <v>0.50971922246220303</v>
      </c>
      <c r="J146" s="34">
        <f t="shared" si="11"/>
        <v>0.56867469879518073</v>
      </c>
    </row>
    <row r="147" spans="1:10" x14ac:dyDescent="0.25">
      <c r="A147" s="14" t="s">
        <v>45</v>
      </c>
      <c r="B147" s="7" t="s">
        <v>14</v>
      </c>
      <c r="C147" s="7">
        <v>352</v>
      </c>
      <c r="D147" s="7">
        <v>310</v>
      </c>
      <c r="E147" s="7">
        <v>193</v>
      </c>
      <c r="F147" s="33">
        <f t="shared" si="8"/>
        <v>0.54829545454545459</v>
      </c>
      <c r="G147" s="33">
        <f t="shared" si="9"/>
        <v>0.6225806451612903</v>
      </c>
      <c r="H147" s="7">
        <v>176</v>
      </c>
      <c r="I147" s="33">
        <f t="shared" si="10"/>
        <v>0.5</v>
      </c>
      <c r="J147" s="34">
        <f t="shared" si="11"/>
        <v>0.56774193548387097</v>
      </c>
    </row>
    <row r="148" spans="1:10" x14ac:dyDescent="0.25">
      <c r="A148" s="14" t="s">
        <v>45</v>
      </c>
      <c r="B148" s="7" t="s">
        <v>15</v>
      </c>
      <c r="C148" s="7">
        <v>804</v>
      </c>
      <c r="D148" s="7">
        <v>734</v>
      </c>
      <c r="E148" s="7">
        <v>505</v>
      </c>
      <c r="F148" s="33">
        <f t="shared" si="8"/>
        <v>0.62810945273631846</v>
      </c>
      <c r="G148" s="33">
        <f t="shared" si="9"/>
        <v>0.68801089918256131</v>
      </c>
      <c r="H148" s="7">
        <v>481</v>
      </c>
      <c r="I148" s="33">
        <f t="shared" si="10"/>
        <v>0.59825870646766166</v>
      </c>
      <c r="J148" s="34">
        <f t="shared" si="11"/>
        <v>0.65531335149863756</v>
      </c>
    </row>
    <row r="149" spans="1:10" x14ac:dyDescent="0.25">
      <c r="A149" s="14" t="s">
        <v>45</v>
      </c>
      <c r="B149" s="7" t="s">
        <v>16</v>
      </c>
      <c r="C149" s="7">
        <v>500</v>
      </c>
      <c r="D149" s="7">
        <v>477</v>
      </c>
      <c r="E149" s="7">
        <v>373</v>
      </c>
      <c r="F149" s="33">
        <f t="shared" si="8"/>
        <v>0.746</v>
      </c>
      <c r="G149" s="33">
        <f t="shared" si="9"/>
        <v>0.78197064989517817</v>
      </c>
      <c r="H149" s="7">
        <v>363</v>
      </c>
      <c r="I149" s="33">
        <f t="shared" si="10"/>
        <v>0.72599999999999998</v>
      </c>
      <c r="J149" s="34">
        <f t="shared" si="11"/>
        <v>0.76100628930817615</v>
      </c>
    </row>
    <row r="150" spans="1:10" x14ac:dyDescent="0.25">
      <c r="A150" s="14" t="s">
        <v>46</v>
      </c>
      <c r="B150" s="7" t="s">
        <v>12</v>
      </c>
      <c r="C150" s="7">
        <v>110</v>
      </c>
      <c r="D150" s="7">
        <v>108</v>
      </c>
      <c r="E150" s="7">
        <v>74</v>
      </c>
      <c r="F150" s="33">
        <f t="shared" si="8"/>
        <v>0.67272727272727273</v>
      </c>
      <c r="G150" s="33">
        <f t="shared" si="9"/>
        <v>0.68518518518518523</v>
      </c>
      <c r="H150" s="7">
        <v>67</v>
      </c>
      <c r="I150" s="33">
        <f t="shared" si="10"/>
        <v>0.60909090909090913</v>
      </c>
      <c r="J150" s="34">
        <f t="shared" si="11"/>
        <v>0.62037037037037035</v>
      </c>
    </row>
    <row r="151" spans="1:10" x14ac:dyDescent="0.25">
      <c r="A151" s="14" t="s">
        <v>46</v>
      </c>
      <c r="B151" s="7" t="s">
        <v>13</v>
      </c>
      <c r="C151" s="7">
        <v>176</v>
      </c>
      <c r="D151" s="7">
        <v>166</v>
      </c>
      <c r="E151" s="7">
        <v>123</v>
      </c>
      <c r="F151" s="33">
        <f t="shared" si="8"/>
        <v>0.69886363636363635</v>
      </c>
      <c r="G151" s="33">
        <f t="shared" si="9"/>
        <v>0.74096385542168675</v>
      </c>
      <c r="H151" s="7">
        <v>111</v>
      </c>
      <c r="I151" s="33">
        <f t="shared" si="10"/>
        <v>0.63068181818181823</v>
      </c>
      <c r="J151" s="34">
        <f t="shared" si="11"/>
        <v>0.66867469879518071</v>
      </c>
    </row>
    <row r="152" spans="1:10" x14ac:dyDescent="0.25">
      <c r="A152" s="14" t="s">
        <v>46</v>
      </c>
      <c r="B152" s="7" t="s">
        <v>14</v>
      </c>
      <c r="C152" s="7">
        <v>167</v>
      </c>
      <c r="D152" s="7">
        <v>163</v>
      </c>
      <c r="E152" s="7">
        <v>126</v>
      </c>
      <c r="F152" s="33">
        <f t="shared" si="8"/>
        <v>0.75449101796407181</v>
      </c>
      <c r="G152" s="33">
        <f t="shared" si="9"/>
        <v>0.77300613496932513</v>
      </c>
      <c r="H152" s="7">
        <v>118</v>
      </c>
      <c r="I152" s="33">
        <f t="shared" si="10"/>
        <v>0.70658682634730541</v>
      </c>
      <c r="J152" s="34">
        <f t="shared" si="11"/>
        <v>0.7239263803680982</v>
      </c>
    </row>
    <row r="153" spans="1:10" x14ac:dyDescent="0.25">
      <c r="A153" s="14" t="s">
        <v>46</v>
      </c>
      <c r="B153" s="7" t="s">
        <v>15</v>
      </c>
      <c r="C153" s="7">
        <v>383</v>
      </c>
      <c r="D153" s="7">
        <v>375</v>
      </c>
      <c r="E153" s="7">
        <v>289</v>
      </c>
      <c r="F153" s="33">
        <f t="shared" si="8"/>
        <v>0.75456919060052219</v>
      </c>
      <c r="G153" s="33">
        <f t="shared" si="9"/>
        <v>0.77066666666666672</v>
      </c>
      <c r="H153" s="7">
        <v>278</v>
      </c>
      <c r="I153" s="33">
        <f t="shared" si="10"/>
        <v>0.72584856396866837</v>
      </c>
      <c r="J153" s="34">
        <f t="shared" si="11"/>
        <v>0.74133333333333329</v>
      </c>
    </row>
    <row r="154" spans="1:10" x14ac:dyDescent="0.25">
      <c r="A154" s="14" t="s">
        <v>46</v>
      </c>
      <c r="B154" s="7" t="s">
        <v>16</v>
      </c>
      <c r="C154" s="7">
        <v>265</v>
      </c>
      <c r="D154" s="7">
        <v>264</v>
      </c>
      <c r="E154" s="7">
        <v>231</v>
      </c>
      <c r="F154" s="33">
        <f t="shared" si="8"/>
        <v>0.8716981132075472</v>
      </c>
      <c r="G154" s="33">
        <f t="shared" si="9"/>
        <v>0.875</v>
      </c>
      <c r="H154" s="7">
        <v>223</v>
      </c>
      <c r="I154" s="33">
        <f t="shared" si="10"/>
        <v>0.84150943396226419</v>
      </c>
      <c r="J154" s="34">
        <f t="shared" si="11"/>
        <v>0.84469696969696972</v>
      </c>
    </row>
    <row r="155" spans="1:10" x14ac:dyDescent="0.25">
      <c r="A155" s="14" t="s">
        <v>47</v>
      </c>
      <c r="B155" s="7" t="s">
        <v>12</v>
      </c>
      <c r="C155" s="7">
        <v>783</v>
      </c>
      <c r="D155" s="7">
        <v>706</v>
      </c>
      <c r="E155" s="7">
        <v>613</v>
      </c>
      <c r="F155" s="33">
        <f t="shared" si="8"/>
        <v>0.78288633461047252</v>
      </c>
      <c r="G155" s="33">
        <f t="shared" si="9"/>
        <v>0.86827195467422091</v>
      </c>
      <c r="H155" s="7">
        <v>532</v>
      </c>
      <c r="I155" s="33">
        <f t="shared" si="10"/>
        <v>0.67943805874840357</v>
      </c>
      <c r="J155" s="34">
        <f t="shared" si="11"/>
        <v>0.7535410764872521</v>
      </c>
    </row>
    <row r="156" spans="1:10" x14ac:dyDescent="0.25">
      <c r="A156" s="14" t="s">
        <v>47</v>
      </c>
      <c r="B156" s="7" t="s">
        <v>13</v>
      </c>
      <c r="C156" s="7">
        <v>1125</v>
      </c>
      <c r="D156" s="7">
        <v>885</v>
      </c>
      <c r="E156" s="7">
        <v>708</v>
      </c>
      <c r="F156" s="33">
        <f t="shared" si="8"/>
        <v>0.6293333333333333</v>
      </c>
      <c r="G156" s="33">
        <f t="shared" si="9"/>
        <v>0.8</v>
      </c>
      <c r="H156" s="7">
        <v>619</v>
      </c>
      <c r="I156" s="33">
        <f t="shared" si="10"/>
        <v>0.55022222222222217</v>
      </c>
      <c r="J156" s="34">
        <f t="shared" si="11"/>
        <v>0.69943502824858761</v>
      </c>
    </row>
    <row r="157" spans="1:10" x14ac:dyDescent="0.25">
      <c r="A157" s="14" t="s">
        <v>47</v>
      </c>
      <c r="B157" s="7" t="s">
        <v>14</v>
      </c>
      <c r="C157" s="7">
        <v>1032</v>
      </c>
      <c r="D157" s="7">
        <v>813</v>
      </c>
      <c r="E157" s="7">
        <v>678</v>
      </c>
      <c r="F157" s="33">
        <f t="shared" si="8"/>
        <v>0.65697674418604646</v>
      </c>
      <c r="G157" s="33">
        <f t="shared" si="9"/>
        <v>0.83394833948339486</v>
      </c>
      <c r="H157" s="7">
        <v>624</v>
      </c>
      <c r="I157" s="33">
        <f t="shared" si="10"/>
        <v>0.60465116279069764</v>
      </c>
      <c r="J157" s="34">
        <f t="shared" si="11"/>
        <v>0.76752767527675281</v>
      </c>
    </row>
    <row r="158" spans="1:10" x14ac:dyDescent="0.25">
      <c r="A158" s="14" t="s">
        <v>47</v>
      </c>
      <c r="B158" s="7" t="s">
        <v>15</v>
      </c>
      <c r="C158" s="7">
        <v>2408</v>
      </c>
      <c r="D158" s="7">
        <v>2134</v>
      </c>
      <c r="E158" s="7">
        <v>1807</v>
      </c>
      <c r="F158" s="33">
        <f t="shared" si="8"/>
        <v>0.75041528239202659</v>
      </c>
      <c r="G158" s="33">
        <f t="shared" si="9"/>
        <v>0.84676663542642927</v>
      </c>
      <c r="H158" s="7">
        <v>1720</v>
      </c>
      <c r="I158" s="33">
        <f t="shared" si="10"/>
        <v>0.7142857142857143</v>
      </c>
      <c r="J158" s="34">
        <f t="shared" si="11"/>
        <v>0.80599812558575445</v>
      </c>
    </row>
    <row r="159" spans="1:10" x14ac:dyDescent="0.25">
      <c r="A159" s="14" t="s">
        <v>47</v>
      </c>
      <c r="B159" s="7" t="s">
        <v>16</v>
      </c>
      <c r="C159" s="7">
        <v>1453</v>
      </c>
      <c r="D159" s="7">
        <v>1383</v>
      </c>
      <c r="E159" s="7">
        <v>1202</v>
      </c>
      <c r="F159" s="33">
        <f t="shared" si="8"/>
        <v>0.82725395732966278</v>
      </c>
      <c r="G159" s="33">
        <f t="shared" si="9"/>
        <v>0.86912509038322483</v>
      </c>
      <c r="H159" s="7">
        <v>1143</v>
      </c>
      <c r="I159" s="33">
        <f t="shared" si="10"/>
        <v>0.78664831383344802</v>
      </c>
      <c r="J159" s="34">
        <f t="shared" si="11"/>
        <v>0.82646420824295008</v>
      </c>
    </row>
    <row r="160" spans="1:10" x14ac:dyDescent="0.25">
      <c r="A160" s="14" t="s">
        <v>48</v>
      </c>
      <c r="B160" s="7" t="s">
        <v>12</v>
      </c>
      <c r="C160" s="7">
        <v>184</v>
      </c>
      <c r="D160" s="7">
        <v>177</v>
      </c>
      <c r="E160" s="7">
        <v>88</v>
      </c>
      <c r="F160" s="33">
        <f t="shared" si="8"/>
        <v>0.47826086956521741</v>
      </c>
      <c r="G160" s="33">
        <f t="shared" si="9"/>
        <v>0.49717514124293788</v>
      </c>
      <c r="H160" s="7">
        <v>76</v>
      </c>
      <c r="I160" s="33">
        <f t="shared" si="10"/>
        <v>0.41304347826086957</v>
      </c>
      <c r="J160" s="34">
        <f t="shared" si="11"/>
        <v>0.42937853107344631</v>
      </c>
    </row>
    <row r="161" spans="1:10" x14ac:dyDescent="0.25">
      <c r="A161" s="14" t="s">
        <v>48</v>
      </c>
      <c r="B161" s="7" t="s">
        <v>13</v>
      </c>
      <c r="C161" s="7">
        <v>284</v>
      </c>
      <c r="D161" s="7">
        <v>269</v>
      </c>
      <c r="E161" s="7">
        <v>175</v>
      </c>
      <c r="F161" s="33">
        <f t="shared" si="8"/>
        <v>0.61619718309859151</v>
      </c>
      <c r="G161" s="33">
        <f t="shared" si="9"/>
        <v>0.65055762081784385</v>
      </c>
      <c r="H161" s="7">
        <v>143</v>
      </c>
      <c r="I161" s="33">
        <f t="shared" si="10"/>
        <v>0.50352112676056338</v>
      </c>
      <c r="J161" s="34">
        <f t="shared" si="11"/>
        <v>0.53159851301115246</v>
      </c>
    </row>
    <row r="162" spans="1:10" x14ac:dyDescent="0.25">
      <c r="A162" s="14" t="s">
        <v>48</v>
      </c>
      <c r="B162" s="7" t="s">
        <v>14</v>
      </c>
      <c r="C162" s="7">
        <v>254</v>
      </c>
      <c r="D162" s="7">
        <v>231</v>
      </c>
      <c r="E162" s="7">
        <v>144</v>
      </c>
      <c r="F162" s="33">
        <f t="shared" si="8"/>
        <v>0.56692913385826771</v>
      </c>
      <c r="G162" s="33">
        <f t="shared" si="9"/>
        <v>0.62337662337662336</v>
      </c>
      <c r="H162" s="7">
        <v>132</v>
      </c>
      <c r="I162" s="33">
        <f t="shared" si="10"/>
        <v>0.51968503937007871</v>
      </c>
      <c r="J162" s="34">
        <f t="shared" si="11"/>
        <v>0.5714285714285714</v>
      </c>
    </row>
    <row r="163" spans="1:10" x14ac:dyDescent="0.25">
      <c r="A163" s="14" t="s">
        <v>48</v>
      </c>
      <c r="B163" s="7" t="s">
        <v>15</v>
      </c>
      <c r="C163" s="7">
        <v>504</v>
      </c>
      <c r="D163" s="7">
        <v>455</v>
      </c>
      <c r="E163" s="7">
        <v>329</v>
      </c>
      <c r="F163" s="33">
        <f t="shared" si="8"/>
        <v>0.65277777777777779</v>
      </c>
      <c r="G163" s="33">
        <f t="shared" si="9"/>
        <v>0.72307692307692306</v>
      </c>
      <c r="H163" s="7">
        <v>312</v>
      </c>
      <c r="I163" s="33">
        <f t="shared" si="10"/>
        <v>0.61904761904761907</v>
      </c>
      <c r="J163" s="34">
        <f t="shared" si="11"/>
        <v>0.68571428571428572</v>
      </c>
    </row>
    <row r="164" spans="1:10" x14ac:dyDescent="0.25">
      <c r="A164" s="14" t="s">
        <v>48</v>
      </c>
      <c r="B164" s="7" t="s">
        <v>16</v>
      </c>
      <c r="C164" s="7">
        <v>384</v>
      </c>
      <c r="D164" s="7">
        <v>366</v>
      </c>
      <c r="E164" s="7">
        <v>291</v>
      </c>
      <c r="F164" s="33">
        <f t="shared" si="8"/>
        <v>0.7578125</v>
      </c>
      <c r="G164" s="33">
        <f t="shared" si="9"/>
        <v>0.79508196721311475</v>
      </c>
      <c r="H164" s="7">
        <v>274</v>
      </c>
      <c r="I164" s="33">
        <f t="shared" si="10"/>
        <v>0.71354166666666663</v>
      </c>
      <c r="J164" s="34">
        <f t="shared" si="11"/>
        <v>0.74863387978142082</v>
      </c>
    </row>
    <row r="165" spans="1:10" x14ac:dyDescent="0.25">
      <c r="A165" s="14" t="s">
        <v>49</v>
      </c>
      <c r="B165" s="7" t="s">
        <v>12</v>
      </c>
      <c r="C165" s="7">
        <v>1613</v>
      </c>
      <c r="D165" s="7">
        <v>1461</v>
      </c>
      <c r="E165" s="7">
        <v>816</v>
      </c>
      <c r="F165" s="33">
        <f t="shared" si="8"/>
        <v>0.50588964662120273</v>
      </c>
      <c r="G165" s="33">
        <f t="shared" si="9"/>
        <v>0.55852156057494862</v>
      </c>
      <c r="H165" s="7">
        <v>698</v>
      </c>
      <c r="I165" s="33">
        <f t="shared" si="10"/>
        <v>0.43273403595784254</v>
      </c>
      <c r="J165" s="34">
        <f t="shared" si="11"/>
        <v>0.47775496235455167</v>
      </c>
    </row>
    <row r="166" spans="1:10" x14ac:dyDescent="0.25">
      <c r="A166" s="14" t="s">
        <v>49</v>
      </c>
      <c r="B166" s="7" t="s">
        <v>13</v>
      </c>
      <c r="C166" s="7">
        <v>2568</v>
      </c>
      <c r="D166" s="7">
        <v>2171</v>
      </c>
      <c r="E166" s="7">
        <v>1463</v>
      </c>
      <c r="F166" s="33">
        <f t="shared" si="8"/>
        <v>0.56970404984423673</v>
      </c>
      <c r="G166" s="33">
        <f t="shared" si="9"/>
        <v>0.6738830032243206</v>
      </c>
      <c r="H166" s="7">
        <v>1371</v>
      </c>
      <c r="I166" s="33">
        <f t="shared" si="10"/>
        <v>0.53387850467289721</v>
      </c>
      <c r="J166" s="34">
        <f t="shared" si="11"/>
        <v>0.63150621833256559</v>
      </c>
    </row>
    <row r="167" spans="1:10" x14ac:dyDescent="0.25">
      <c r="A167" s="14" t="s">
        <v>49</v>
      </c>
      <c r="B167" s="7" t="s">
        <v>14</v>
      </c>
      <c r="C167" s="7">
        <v>2677</v>
      </c>
      <c r="D167" s="7">
        <v>2191</v>
      </c>
      <c r="E167" s="7">
        <v>1563</v>
      </c>
      <c r="F167" s="33">
        <f t="shared" si="8"/>
        <v>0.58386253268584232</v>
      </c>
      <c r="G167" s="33">
        <f t="shared" si="9"/>
        <v>0.7133728890917389</v>
      </c>
      <c r="H167" s="7">
        <v>1457</v>
      </c>
      <c r="I167" s="33">
        <f t="shared" si="10"/>
        <v>0.54426596936869631</v>
      </c>
      <c r="J167" s="34">
        <f t="shared" si="11"/>
        <v>0.66499315381104518</v>
      </c>
    </row>
    <row r="168" spans="1:10" x14ac:dyDescent="0.25">
      <c r="A168" s="14" t="s">
        <v>49</v>
      </c>
      <c r="B168" s="7" t="s">
        <v>15</v>
      </c>
      <c r="C168" s="7">
        <v>4737</v>
      </c>
      <c r="D168" s="7">
        <v>4197</v>
      </c>
      <c r="E168" s="7">
        <v>3085</v>
      </c>
      <c r="F168" s="33">
        <f t="shared" si="8"/>
        <v>0.65125606924213642</v>
      </c>
      <c r="G168" s="33">
        <f t="shared" si="9"/>
        <v>0.73504884441267571</v>
      </c>
      <c r="H168" s="7">
        <v>2856</v>
      </c>
      <c r="I168" s="33">
        <f t="shared" si="10"/>
        <v>0.60291323622545911</v>
      </c>
      <c r="J168" s="34">
        <f t="shared" si="11"/>
        <v>0.68048606147248036</v>
      </c>
    </row>
    <row r="169" spans="1:10" x14ac:dyDescent="0.25">
      <c r="A169" s="14" t="s">
        <v>49</v>
      </c>
      <c r="B169" s="7" t="s">
        <v>16</v>
      </c>
      <c r="C169" s="7">
        <v>3511</v>
      </c>
      <c r="D169" s="7">
        <v>3279</v>
      </c>
      <c r="E169" s="7">
        <v>2442</v>
      </c>
      <c r="F169" s="33">
        <f t="shared" si="8"/>
        <v>0.69552833950441473</v>
      </c>
      <c r="G169" s="33">
        <f t="shared" si="9"/>
        <v>0.74473924977127171</v>
      </c>
      <c r="H169" s="7">
        <v>2226</v>
      </c>
      <c r="I169" s="33">
        <f t="shared" si="10"/>
        <v>0.634007405297636</v>
      </c>
      <c r="J169" s="34">
        <f t="shared" si="11"/>
        <v>0.67886550777676125</v>
      </c>
    </row>
    <row r="170" spans="1:10" x14ac:dyDescent="0.25">
      <c r="A170" s="14" t="s">
        <v>50</v>
      </c>
      <c r="B170" s="7" t="s">
        <v>12</v>
      </c>
      <c r="C170" s="7">
        <v>872</v>
      </c>
      <c r="D170" s="7">
        <v>820</v>
      </c>
      <c r="E170" s="7">
        <v>465</v>
      </c>
      <c r="F170" s="33">
        <f t="shared" si="8"/>
        <v>0.53325688073394495</v>
      </c>
      <c r="G170" s="33">
        <f t="shared" si="9"/>
        <v>0.56707317073170727</v>
      </c>
      <c r="H170" s="7">
        <v>404</v>
      </c>
      <c r="I170" s="33">
        <f t="shared" si="10"/>
        <v>0.46330275229357798</v>
      </c>
      <c r="J170" s="34">
        <f t="shared" si="11"/>
        <v>0.49268292682926829</v>
      </c>
    </row>
    <row r="171" spans="1:10" x14ac:dyDescent="0.25">
      <c r="A171" s="14" t="s">
        <v>50</v>
      </c>
      <c r="B171" s="7" t="s">
        <v>13</v>
      </c>
      <c r="C171" s="7">
        <v>1412</v>
      </c>
      <c r="D171" s="7">
        <v>1259</v>
      </c>
      <c r="E171" s="7">
        <v>809</v>
      </c>
      <c r="F171" s="33">
        <f t="shared" si="8"/>
        <v>0.57294617563739381</v>
      </c>
      <c r="G171" s="33">
        <f t="shared" si="9"/>
        <v>0.64257347100873707</v>
      </c>
      <c r="H171" s="7">
        <v>706</v>
      </c>
      <c r="I171" s="33">
        <f t="shared" si="10"/>
        <v>0.5</v>
      </c>
      <c r="J171" s="34">
        <f t="shared" si="11"/>
        <v>0.56076250992851473</v>
      </c>
    </row>
    <row r="172" spans="1:10" x14ac:dyDescent="0.25">
      <c r="A172" s="14" t="s">
        <v>50</v>
      </c>
      <c r="B172" s="7" t="s">
        <v>14</v>
      </c>
      <c r="C172" s="7">
        <v>1315</v>
      </c>
      <c r="D172" s="7">
        <v>1068</v>
      </c>
      <c r="E172" s="7">
        <v>705</v>
      </c>
      <c r="F172" s="33">
        <f t="shared" si="8"/>
        <v>0.53612167300380231</v>
      </c>
      <c r="G172" s="33">
        <f t="shared" si="9"/>
        <v>0.6601123595505618</v>
      </c>
      <c r="H172" s="7">
        <v>637</v>
      </c>
      <c r="I172" s="33">
        <f t="shared" si="10"/>
        <v>0.48441064638783271</v>
      </c>
      <c r="J172" s="34">
        <f t="shared" si="11"/>
        <v>0.59644194756554303</v>
      </c>
    </row>
    <row r="173" spans="1:10" x14ac:dyDescent="0.25">
      <c r="A173" s="14" t="s">
        <v>50</v>
      </c>
      <c r="B173" s="7" t="s">
        <v>15</v>
      </c>
      <c r="C173" s="7">
        <v>2524</v>
      </c>
      <c r="D173" s="7">
        <v>2303</v>
      </c>
      <c r="E173" s="7">
        <v>1699</v>
      </c>
      <c r="F173" s="33">
        <f t="shared" si="8"/>
        <v>0.67313787638668776</v>
      </c>
      <c r="G173" s="33">
        <f t="shared" si="9"/>
        <v>0.73773339122883197</v>
      </c>
      <c r="H173" s="7">
        <v>1638</v>
      </c>
      <c r="I173" s="33">
        <f t="shared" si="10"/>
        <v>0.64896988906497621</v>
      </c>
      <c r="J173" s="34">
        <f t="shared" si="11"/>
        <v>0.71124620060790278</v>
      </c>
    </row>
    <row r="174" spans="1:10" x14ac:dyDescent="0.25">
      <c r="A174" s="14" t="s">
        <v>50</v>
      </c>
      <c r="B174" s="7" t="s">
        <v>16</v>
      </c>
      <c r="C174" s="7">
        <v>1992</v>
      </c>
      <c r="D174" s="7">
        <v>1941</v>
      </c>
      <c r="E174" s="7">
        <v>1483</v>
      </c>
      <c r="F174" s="33">
        <f t="shared" si="8"/>
        <v>0.74447791164658639</v>
      </c>
      <c r="G174" s="33">
        <f t="shared" si="9"/>
        <v>0.76403915507470377</v>
      </c>
      <c r="H174" s="7">
        <v>1396</v>
      </c>
      <c r="I174" s="33">
        <f t="shared" si="10"/>
        <v>0.70080321285140568</v>
      </c>
      <c r="J174" s="34">
        <f t="shared" si="11"/>
        <v>0.71921689850592474</v>
      </c>
    </row>
    <row r="175" spans="1:10" x14ac:dyDescent="0.25">
      <c r="A175" s="14" t="s">
        <v>51</v>
      </c>
      <c r="B175" s="7" t="s">
        <v>12</v>
      </c>
      <c r="C175" s="7">
        <v>68</v>
      </c>
      <c r="D175" s="7">
        <v>64</v>
      </c>
      <c r="E175" s="7">
        <v>42</v>
      </c>
      <c r="F175" s="33">
        <f t="shared" si="8"/>
        <v>0.61764705882352944</v>
      </c>
      <c r="G175" s="33">
        <f t="shared" si="9"/>
        <v>0.65625</v>
      </c>
      <c r="H175" s="7">
        <v>30</v>
      </c>
      <c r="I175" s="33">
        <f t="shared" si="10"/>
        <v>0.44117647058823528</v>
      </c>
      <c r="J175" s="34">
        <f t="shared" si="11"/>
        <v>0.46875</v>
      </c>
    </row>
    <row r="176" spans="1:10" x14ac:dyDescent="0.25">
      <c r="A176" s="14" t="s">
        <v>51</v>
      </c>
      <c r="B176" s="7" t="s">
        <v>13</v>
      </c>
      <c r="C176" s="7">
        <v>120</v>
      </c>
      <c r="D176" s="7">
        <v>114</v>
      </c>
      <c r="E176" s="7">
        <v>82</v>
      </c>
      <c r="F176" s="33">
        <f t="shared" si="8"/>
        <v>0.68333333333333335</v>
      </c>
      <c r="G176" s="33">
        <f t="shared" si="9"/>
        <v>0.7192982456140351</v>
      </c>
      <c r="H176" s="7">
        <v>69</v>
      </c>
      <c r="I176" s="33">
        <f t="shared" si="10"/>
        <v>0.57499999999999996</v>
      </c>
      <c r="J176" s="34">
        <f t="shared" si="11"/>
        <v>0.60526315789473684</v>
      </c>
    </row>
    <row r="177" spans="1:10" x14ac:dyDescent="0.25">
      <c r="A177" s="14" t="s">
        <v>51</v>
      </c>
      <c r="B177" s="7" t="s">
        <v>14</v>
      </c>
      <c r="C177" s="7">
        <v>96</v>
      </c>
      <c r="D177" s="7">
        <v>93</v>
      </c>
      <c r="E177" s="7">
        <v>74</v>
      </c>
      <c r="F177" s="33">
        <f t="shared" si="8"/>
        <v>0.77083333333333337</v>
      </c>
      <c r="G177" s="33">
        <f t="shared" si="9"/>
        <v>0.79569892473118276</v>
      </c>
      <c r="H177" s="7">
        <v>63</v>
      </c>
      <c r="I177" s="33">
        <f t="shared" si="10"/>
        <v>0.65625</v>
      </c>
      <c r="J177" s="34">
        <f t="shared" si="11"/>
        <v>0.67741935483870963</v>
      </c>
    </row>
    <row r="178" spans="1:10" x14ac:dyDescent="0.25">
      <c r="A178" s="14" t="s">
        <v>51</v>
      </c>
      <c r="B178" s="7" t="s">
        <v>15</v>
      </c>
      <c r="C178" s="7">
        <v>175</v>
      </c>
      <c r="D178" s="7">
        <v>173</v>
      </c>
      <c r="E178" s="7">
        <v>143</v>
      </c>
      <c r="F178" s="33">
        <f t="shared" si="8"/>
        <v>0.81714285714285717</v>
      </c>
      <c r="G178" s="33">
        <f t="shared" si="9"/>
        <v>0.82658959537572252</v>
      </c>
      <c r="H178" s="7">
        <v>129</v>
      </c>
      <c r="I178" s="33">
        <f t="shared" si="10"/>
        <v>0.7371428571428571</v>
      </c>
      <c r="J178" s="34">
        <f t="shared" si="11"/>
        <v>0.74566473988439308</v>
      </c>
    </row>
    <row r="179" spans="1:10" x14ac:dyDescent="0.25">
      <c r="A179" s="14" t="s">
        <v>51</v>
      </c>
      <c r="B179" s="7" t="s">
        <v>16</v>
      </c>
      <c r="C179" s="7">
        <v>111</v>
      </c>
      <c r="D179" s="7">
        <v>111</v>
      </c>
      <c r="E179" s="7">
        <v>89</v>
      </c>
      <c r="F179" s="33">
        <f t="shared" si="8"/>
        <v>0.80180180180180183</v>
      </c>
      <c r="G179" s="33">
        <f t="shared" si="9"/>
        <v>0.80180180180180183</v>
      </c>
      <c r="H179" s="7">
        <v>82</v>
      </c>
      <c r="I179" s="33">
        <f t="shared" si="10"/>
        <v>0.73873873873873874</v>
      </c>
      <c r="J179" s="34">
        <f t="shared" si="11"/>
        <v>0.73873873873873874</v>
      </c>
    </row>
    <row r="180" spans="1:10" x14ac:dyDescent="0.25">
      <c r="A180" s="14" t="s">
        <v>52</v>
      </c>
      <c r="B180" s="7" t="s">
        <v>12</v>
      </c>
      <c r="C180" s="7">
        <v>1072</v>
      </c>
      <c r="D180" s="7">
        <v>1049</v>
      </c>
      <c r="E180" s="7">
        <v>635</v>
      </c>
      <c r="F180" s="33">
        <f t="shared" si="8"/>
        <v>0.59235074626865669</v>
      </c>
      <c r="G180" s="33">
        <f t="shared" si="9"/>
        <v>0.60533841754051476</v>
      </c>
      <c r="H180" s="7">
        <v>556</v>
      </c>
      <c r="I180" s="33">
        <f t="shared" si="10"/>
        <v>0.51865671641791045</v>
      </c>
      <c r="J180" s="34">
        <f t="shared" si="11"/>
        <v>0.53002859866539564</v>
      </c>
    </row>
    <row r="181" spans="1:10" x14ac:dyDescent="0.25">
      <c r="A181" s="14" t="s">
        <v>52</v>
      </c>
      <c r="B181" s="7" t="s">
        <v>13</v>
      </c>
      <c r="C181" s="7">
        <v>1551</v>
      </c>
      <c r="D181" s="7">
        <v>1465</v>
      </c>
      <c r="E181" s="7">
        <v>1077</v>
      </c>
      <c r="F181" s="33">
        <f t="shared" si="8"/>
        <v>0.69439071566731136</v>
      </c>
      <c r="G181" s="33">
        <f t="shared" si="9"/>
        <v>0.73515358361774741</v>
      </c>
      <c r="H181" s="7">
        <v>898</v>
      </c>
      <c r="I181" s="33">
        <f t="shared" si="10"/>
        <v>0.57898130238555767</v>
      </c>
      <c r="J181" s="34">
        <f t="shared" si="11"/>
        <v>0.61296928327645051</v>
      </c>
    </row>
    <row r="182" spans="1:10" x14ac:dyDescent="0.25">
      <c r="A182" s="14" t="s">
        <v>52</v>
      </c>
      <c r="B182" s="7" t="s">
        <v>14</v>
      </c>
      <c r="C182" s="7">
        <v>1307</v>
      </c>
      <c r="D182" s="7">
        <v>1245</v>
      </c>
      <c r="E182" s="7">
        <v>958</v>
      </c>
      <c r="F182" s="33">
        <f t="shared" si="8"/>
        <v>0.73297628156082628</v>
      </c>
      <c r="G182" s="33">
        <f t="shared" si="9"/>
        <v>0.7694779116465863</v>
      </c>
      <c r="H182" s="7">
        <v>839</v>
      </c>
      <c r="I182" s="33">
        <f t="shared" si="10"/>
        <v>0.64192807957153786</v>
      </c>
      <c r="J182" s="34">
        <f t="shared" si="11"/>
        <v>0.67389558232931723</v>
      </c>
    </row>
    <row r="183" spans="1:10" x14ac:dyDescent="0.25">
      <c r="A183" s="14" t="s">
        <v>52</v>
      </c>
      <c r="B183" s="7" t="s">
        <v>15</v>
      </c>
      <c r="C183" s="7">
        <v>2978</v>
      </c>
      <c r="D183" s="7">
        <v>2952</v>
      </c>
      <c r="E183" s="7">
        <v>2348</v>
      </c>
      <c r="F183" s="33">
        <f t="shared" si="8"/>
        <v>0.78844862323707188</v>
      </c>
      <c r="G183" s="33">
        <f t="shared" si="9"/>
        <v>0.79539295392953935</v>
      </c>
      <c r="H183" s="7">
        <v>2186</v>
      </c>
      <c r="I183" s="33">
        <f t="shared" si="10"/>
        <v>0.73404969778374751</v>
      </c>
      <c r="J183" s="34">
        <f t="shared" si="11"/>
        <v>0.74051490514905149</v>
      </c>
    </row>
    <row r="184" spans="1:10" x14ac:dyDescent="0.25">
      <c r="A184" s="14" t="s">
        <v>52</v>
      </c>
      <c r="B184" s="7" t="s">
        <v>16</v>
      </c>
      <c r="C184" s="7">
        <v>2042</v>
      </c>
      <c r="D184" s="7">
        <v>2030</v>
      </c>
      <c r="E184" s="7">
        <v>1715</v>
      </c>
      <c r="F184" s="33">
        <f t="shared" si="8"/>
        <v>0.83986287952987271</v>
      </c>
      <c r="G184" s="33">
        <f t="shared" si="9"/>
        <v>0.84482758620689657</v>
      </c>
      <c r="H184" s="7">
        <v>1650</v>
      </c>
      <c r="I184" s="33">
        <f t="shared" si="10"/>
        <v>0.80803134182174341</v>
      </c>
      <c r="J184" s="34">
        <f t="shared" si="11"/>
        <v>0.81280788177339902</v>
      </c>
    </row>
    <row r="185" spans="1:10" x14ac:dyDescent="0.25">
      <c r="A185" s="14" t="s">
        <v>53</v>
      </c>
      <c r="B185" s="7" t="s">
        <v>12</v>
      </c>
      <c r="C185" s="7">
        <v>343</v>
      </c>
      <c r="D185" s="7">
        <v>333</v>
      </c>
      <c r="E185" s="7">
        <v>150</v>
      </c>
      <c r="F185" s="33">
        <f t="shared" si="8"/>
        <v>0.43731778425655976</v>
      </c>
      <c r="G185" s="33">
        <f t="shared" si="9"/>
        <v>0.45045045045045046</v>
      </c>
      <c r="H185" s="7">
        <v>102</v>
      </c>
      <c r="I185" s="33">
        <f t="shared" si="10"/>
        <v>0.29737609329446063</v>
      </c>
      <c r="J185" s="34">
        <f t="shared" si="11"/>
        <v>0.30630630630630629</v>
      </c>
    </row>
    <row r="186" spans="1:10" x14ac:dyDescent="0.25">
      <c r="A186" s="14" t="s">
        <v>53</v>
      </c>
      <c r="B186" s="7" t="s">
        <v>13</v>
      </c>
      <c r="C186" s="7">
        <v>481</v>
      </c>
      <c r="D186" s="7">
        <v>431</v>
      </c>
      <c r="E186" s="7">
        <v>260</v>
      </c>
      <c r="F186" s="33">
        <f t="shared" si="8"/>
        <v>0.54054054054054057</v>
      </c>
      <c r="G186" s="33">
        <f t="shared" si="9"/>
        <v>0.60324825986078889</v>
      </c>
      <c r="H186" s="7">
        <v>212</v>
      </c>
      <c r="I186" s="33">
        <f t="shared" si="10"/>
        <v>0.44074844074844077</v>
      </c>
      <c r="J186" s="34">
        <f t="shared" si="11"/>
        <v>0.49187935034802782</v>
      </c>
    </row>
    <row r="187" spans="1:10" x14ac:dyDescent="0.25">
      <c r="A187" s="14" t="s">
        <v>53</v>
      </c>
      <c r="B187" s="7" t="s">
        <v>14</v>
      </c>
      <c r="C187" s="7">
        <v>550</v>
      </c>
      <c r="D187" s="7">
        <v>501</v>
      </c>
      <c r="E187" s="7">
        <v>314</v>
      </c>
      <c r="F187" s="33">
        <f t="shared" si="8"/>
        <v>0.57090909090909092</v>
      </c>
      <c r="G187" s="33">
        <f t="shared" si="9"/>
        <v>0.62674650698602796</v>
      </c>
      <c r="H187" s="7">
        <v>258</v>
      </c>
      <c r="I187" s="33">
        <f t="shared" si="10"/>
        <v>0.46909090909090911</v>
      </c>
      <c r="J187" s="34">
        <f t="shared" si="11"/>
        <v>0.51497005988023947</v>
      </c>
    </row>
    <row r="188" spans="1:10" x14ac:dyDescent="0.25">
      <c r="A188" s="14" t="s">
        <v>53</v>
      </c>
      <c r="B188" s="7" t="s">
        <v>15</v>
      </c>
      <c r="C188" s="7">
        <v>950</v>
      </c>
      <c r="D188" s="7">
        <v>917</v>
      </c>
      <c r="E188" s="7">
        <v>677</v>
      </c>
      <c r="F188" s="33">
        <f t="shared" si="8"/>
        <v>0.71263157894736839</v>
      </c>
      <c r="G188" s="33">
        <f t="shared" si="9"/>
        <v>0.73827699018538717</v>
      </c>
      <c r="H188" s="7">
        <v>624</v>
      </c>
      <c r="I188" s="33">
        <f t="shared" si="10"/>
        <v>0.65684210526315789</v>
      </c>
      <c r="J188" s="34">
        <f t="shared" si="11"/>
        <v>0.68047982551799346</v>
      </c>
    </row>
    <row r="189" spans="1:10" x14ac:dyDescent="0.25">
      <c r="A189" s="14" t="s">
        <v>53</v>
      </c>
      <c r="B189" s="7" t="s">
        <v>16</v>
      </c>
      <c r="C189" s="7">
        <v>618</v>
      </c>
      <c r="D189" s="7">
        <v>618</v>
      </c>
      <c r="E189" s="7">
        <v>484</v>
      </c>
      <c r="F189" s="33">
        <f t="shared" si="8"/>
        <v>0.78317152103559873</v>
      </c>
      <c r="G189" s="33">
        <f t="shared" si="9"/>
        <v>0.78317152103559873</v>
      </c>
      <c r="H189" s="7">
        <v>435</v>
      </c>
      <c r="I189" s="33">
        <f t="shared" si="10"/>
        <v>0.70388349514563109</v>
      </c>
      <c r="J189" s="34">
        <f t="shared" si="11"/>
        <v>0.70388349514563109</v>
      </c>
    </row>
    <row r="190" spans="1:10" x14ac:dyDescent="0.25">
      <c r="A190" s="14" t="s">
        <v>54</v>
      </c>
      <c r="B190" s="7" t="s">
        <v>12</v>
      </c>
      <c r="C190" s="7">
        <v>388</v>
      </c>
      <c r="D190" s="7">
        <v>373</v>
      </c>
      <c r="E190" s="7">
        <v>253</v>
      </c>
      <c r="F190" s="33">
        <f t="shared" si="8"/>
        <v>0.65206185567010311</v>
      </c>
      <c r="G190" s="33">
        <f t="shared" si="9"/>
        <v>0.67828418230563003</v>
      </c>
      <c r="H190" s="7">
        <v>209</v>
      </c>
      <c r="I190" s="33">
        <f t="shared" si="10"/>
        <v>0.53865979381443296</v>
      </c>
      <c r="J190" s="34">
        <f t="shared" si="11"/>
        <v>0.56032171581769441</v>
      </c>
    </row>
    <row r="191" spans="1:10" x14ac:dyDescent="0.25">
      <c r="A191" s="14" t="s">
        <v>54</v>
      </c>
      <c r="B191" s="7" t="s">
        <v>13</v>
      </c>
      <c r="C191" s="7">
        <v>576</v>
      </c>
      <c r="D191" s="7">
        <v>550</v>
      </c>
      <c r="E191" s="7">
        <v>439</v>
      </c>
      <c r="F191" s="33">
        <f t="shared" si="8"/>
        <v>0.76215277777777779</v>
      </c>
      <c r="G191" s="33">
        <f t="shared" si="9"/>
        <v>0.79818181818181821</v>
      </c>
      <c r="H191" s="7">
        <v>381</v>
      </c>
      <c r="I191" s="33">
        <f t="shared" si="10"/>
        <v>0.66145833333333337</v>
      </c>
      <c r="J191" s="34">
        <f t="shared" si="11"/>
        <v>0.69272727272727275</v>
      </c>
    </row>
    <row r="192" spans="1:10" x14ac:dyDescent="0.25">
      <c r="A192" s="14" t="s">
        <v>54</v>
      </c>
      <c r="B192" s="7" t="s">
        <v>14</v>
      </c>
      <c r="C192" s="7">
        <v>573</v>
      </c>
      <c r="D192" s="7">
        <v>539</v>
      </c>
      <c r="E192" s="7">
        <v>464</v>
      </c>
      <c r="F192" s="33">
        <f t="shared" si="8"/>
        <v>0.8097731239092496</v>
      </c>
      <c r="G192" s="33">
        <f t="shared" si="9"/>
        <v>0.86085343228200373</v>
      </c>
      <c r="H192" s="7">
        <v>418</v>
      </c>
      <c r="I192" s="33">
        <f t="shared" si="10"/>
        <v>0.72949389179755675</v>
      </c>
      <c r="J192" s="34">
        <f t="shared" si="11"/>
        <v>0.77551020408163263</v>
      </c>
    </row>
    <row r="193" spans="1:10" x14ac:dyDescent="0.25">
      <c r="A193" s="14" t="s">
        <v>54</v>
      </c>
      <c r="B193" s="7" t="s">
        <v>15</v>
      </c>
      <c r="C193" s="7">
        <v>1030</v>
      </c>
      <c r="D193" s="7">
        <v>984</v>
      </c>
      <c r="E193" s="7">
        <v>785</v>
      </c>
      <c r="F193" s="33">
        <f t="shared" si="8"/>
        <v>0.76213592233009708</v>
      </c>
      <c r="G193" s="33">
        <f t="shared" si="9"/>
        <v>0.79776422764227639</v>
      </c>
      <c r="H193" s="7">
        <v>761</v>
      </c>
      <c r="I193" s="33">
        <f t="shared" si="10"/>
        <v>0.73883495145631073</v>
      </c>
      <c r="J193" s="34">
        <f t="shared" si="11"/>
        <v>0.77337398373983735</v>
      </c>
    </row>
    <row r="194" spans="1:10" x14ac:dyDescent="0.25">
      <c r="A194" s="14" t="s">
        <v>54</v>
      </c>
      <c r="B194" s="7" t="s">
        <v>16</v>
      </c>
      <c r="C194" s="7">
        <v>801</v>
      </c>
      <c r="D194" s="7">
        <v>796</v>
      </c>
      <c r="E194" s="7">
        <v>649</v>
      </c>
      <c r="F194" s="33">
        <f t="shared" si="8"/>
        <v>0.81023720349563044</v>
      </c>
      <c r="G194" s="33">
        <f t="shared" si="9"/>
        <v>0.8153266331658291</v>
      </c>
      <c r="H194" s="7">
        <v>633</v>
      </c>
      <c r="I194" s="33">
        <f t="shared" si="10"/>
        <v>0.79026217228464424</v>
      </c>
      <c r="J194" s="34">
        <f t="shared" si="11"/>
        <v>0.79522613065326631</v>
      </c>
    </row>
    <row r="195" spans="1:10" x14ac:dyDescent="0.25">
      <c r="A195" s="14" t="s">
        <v>55</v>
      </c>
      <c r="B195" s="7" t="s">
        <v>12</v>
      </c>
      <c r="C195" s="7">
        <v>1049</v>
      </c>
      <c r="D195" s="7">
        <v>1017</v>
      </c>
      <c r="E195" s="7">
        <v>601</v>
      </c>
      <c r="F195" s="33">
        <f t="shared" si="8"/>
        <v>0.57292659675881796</v>
      </c>
      <c r="G195" s="33">
        <f t="shared" si="9"/>
        <v>0.5909537856440511</v>
      </c>
      <c r="H195" s="7">
        <v>519</v>
      </c>
      <c r="I195" s="33">
        <f t="shared" si="10"/>
        <v>0.4947569113441373</v>
      </c>
      <c r="J195" s="34">
        <f t="shared" si="11"/>
        <v>0.51032448377581119</v>
      </c>
    </row>
    <row r="196" spans="1:10" x14ac:dyDescent="0.25">
      <c r="A196" s="14" t="s">
        <v>55</v>
      </c>
      <c r="B196" s="7" t="s">
        <v>13</v>
      </c>
      <c r="C196" s="7">
        <v>1789</v>
      </c>
      <c r="D196" s="7">
        <v>1747</v>
      </c>
      <c r="E196" s="7">
        <v>1354</v>
      </c>
      <c r="F196" s="33">
        <f t="shared" si="8"/>
        <v>0.75684740078256008</v>
      </c>
      <c r="G196" s="33">
        <f t="shared" si="9"/>
        <v>0.77504293073840869</v>
      </c>
      <c r="H196" s="7">
        <v>1207</v>
      </c>
      <c r="I196" s="33">
        <f t="shared" si="10"/>
        <v>0.67467859139183906</v>
      </c>
      <c r="J196" s="34">
        <f t="shared" si="11"/>
        <v>0.6908986834573555</v>
      </c>
    </row>
    <row r="197" spans="1:10" x14ac:dyDescent="0.25">
      <c r="A197" s="14" t="s">
        <v>55</v>
      </c>
      <c r="B197" s="7" t="s">
        <v>14</v>
      </c>
      <c r="C197" s="7">
        <v>1360</v>
      </c>
      <c r="D197" s="7">
        <v>1281</v>
      </c>
      <c r="E197" s="7">
        <v>948</v>
      </c>
      <c r="F197" s="33">
        <f t="shared" si="8"/>
        <v>0.69705882352941173</v>
      </c>
      <c r="G197" s="33">
        <f t="shared" si="9"/>
        <v>0.74004683840749419</v>
      </c>
      <c r="H197" s="7">
        <v>866</v>
      </c>
      <c r="I197" s="33">
        <f t="shared" si="10"/>
        <v>0.6367647058823529</v>
      </c>
      <c r="J197" s="34">
        <f t="shared" si="11"/>
        <v>0.67603434816549568</v>
      </c>
    </row>
    <row r="198" spans="1:10" x14ac:dyDescent="0.25">
      <c r="A198" s="14" t="s">
        <v>55</v>
      </c>
      <c r="B198" s="7" t="s">
        <v>15</v>
      </c>
      <c r="C198" s="7">
        <v>3212</v>
      </c>
      <c r="D198" s="7">
        <v>3122</v>
      </c>
      <c r="E198" s="7">
        <v>2491</v>
      </c>
      <c r="F198" s="33">
        <f t="shared" ref="F198:F261" si="12">(E198/C198)</f>
        <v>0.77552926525529264</v>
      </c>
      <c r="G198" s="33">
        <f t="shared" ref="G198:G259" si="13">(E198/D198)</f>
        <v>0.7978859705317104</v>
      </c>
      <c r="H198" s="7">
        <v>2315</v>
      </c>
      <c r="I198" s="33">
        <f t="shared" ref="I198:I261" si="14">(H198/C198)</f>
        <v>0.72073474470734744</v>
      </c>
      <c r="J198" s="34">
        <f t="shared" ref="J198:J259" si="15">(H198/D198)</f>
        <v>0.74151185137732223</v>
      </c>
    </row>
    <row r="199" spans="1:10" x14ac:dyDescent="0.25">
      <c r="A199" s="14" t="s">
        <v>55</v>
      </c>
      <c r="B199" s="7" t="s">
        <v>16</v>
      </c>
      <c r="C199" s="7">
        <v>2492</v>
      </c>
      <c r="D199" s="7">
        <v>2453</v>
      </c>
      <c r="E199" s="7">
        <v>1943</v>
      </c>
      <c r="F199" s="33">
        <f t="shared" si="12"/>
        <v>0.77969502407704649</v>
      </c>
      <c r="G199" s="33">
        <f t="shared" si="13"/>
        <v>0.79209131675499389</v>
      </c>
      <c r="H199" s="7">
        <v>1850</v>
      </c>
      <c r="I199" s="33">
        <f t="shared" si="14"/>
        <v>0.7423756019261637</v>
      </c>
      <c r="J199" s="34">
        <f t="shared" si="15"/>
        <v>0.75417855686913982</v>
      </c>
    </row>
    <row r="200" spans="1:10" x14ac:dyDescent="0.25">
      <c r="A200" s="14" t="s">
        <v>56</v>
      </c>
      <c r="B200" s="7" t="s">
        <v>12</v>
      </c>
      <c r="C200" s="7">
        <v>101</v>
      </c>
      <c r="D200" s="7">
        <v>96</v>
      </c>
      <c r="E200" s="7">
        <v>59</v>
      </c>
      <c r="F200" s="33">
        <f t="shared" si="12"/>
        <v>0.58415841584158412</v>
      </c>
      <c r="G200" s="33">
        <f t="shared" si="13"/>
        <v>0.61458333333333337</v>
      </c>
      <c r="H200" s="7">
        <v>50</v>
      </c>
      <c r="I200" s="33">
        <f t="shared" si="14"/>
        <v>0.49504950495049505</v>
      </c>
      <c r="J200" s="34">
        <f t="shared" si="15"/>
        <v>0.52083333333333337</v>
      </c>
    </row>
    <row r="201" spans="1:10" x14ac:dyDescent="0.25">
      <c r="A201" s="14" t="s">
        <v>56</v>
      </c>
      <c r="B201" s="7" t="s">
        <v>13</v>
      </c>
      <c r="C201" s="7">
        <v>143</v>
      </c>
      <c r="D201" s="7">
        <v>135</v>
      </c>
      <c r="E201" s="7">
        <v>96</v>
      </c>
      <c r="F201" s="33">
        <f t="shared" si="12"/>
        <v>0.67132867132867136</v>
      </c>
      <c r="G201" s="33">
        <f t="shared" si="13"/>
        <v>0.71111111111111114</v>
      </c>
      <c r="H201" s="7">
        <v>80</v>
      </c>
      <c r="I201" s="33">
        <f t="shared" si="14"/>
        <v>0.55944055944055948</v>
      </c>
      <c r="J201" s="34">
        <f t="shared" si="15"/>
        <v>0.59259259259259256</v>
      </c>
    </row>
    <row r="202" spans="1:10" x14ac:dyDescent="0.25">
      <c r="A202" s="14" t="s">
        <v>56</v>
      </c>
      <c r="B202" s="7" t="s">
        <v>14</v>
      </c>
      <c r="C202" s="7">
        <v>130</v>
      </c>
      <c r="D202" s="7">
        <v>111</v>
      </c>
      <c r="E202" s="7">
        <v>79</v>
      </c>
      <c r="F202" s="33">
        <f t="shared" si="12"/>
        <v>0.60769230769230764</v>
      </c>
      <c r="G202" s="33">
        <f t="shared" si="13"/>
        <v>0.71171171171171166</v>
      </c>
      <c r="H202" s="7">
        <v>71</v>
      </c>
      <c r="I202" s="33">
        <f t="shared" si="14"/>
        <v>0.5461538461538461</v>
      </c>
      <c r="J202" s="34">
        <f t="shared" si="15"/>
        <v>0.63963963963963966</v>
      </c>
    </row>
    <row r="203" spans="1:10" x14ac:dyDescent="0.25">
      <c r="A203" s="14" t="s">
        <v>56</v>
      </c>
      <c r="B203" s="7" t="s">
        <v>15</v>
      </c>
      <c r="C203" s="7">
        <v>291</v>
      </c>
      <c r="D203" s="7">
        <v>268</v>
      </c>
      <c r="E203" s="7">
        <v>207</v>
      </c>
      <c r="F203" s="33">
        <f t="shared" si="12"/>
        <v>0.71134020618556704</v>
      </c>
      <c r="G203" s="33">
        <f t="shared" si="13"/>
        <v>0.77238805970149249</v>
      </c>
      <c r="H203" s="7">
        <v>187</v>
      </c>
      <c r="I203" s="33">
        <f t="shared" si="14"/>
        <v>0.6426116838487973</v>
      </c>
      <c r="J203" s="34">
        <f t="shared" si="15"/>
        <v>0.69776119402985071</v>
      </c>
    </row>
    <row r="204" spans="1:10" x14ac:dyDescent="0.25">
      <c r="A204" s="14" t="s">
        <v>56</v>
      </c>
      <c r="B204" s="7" t="s">
        <v>16</v>
      </c>
      <c r="C204" s="7">
        <v>174</v>
      </c>
      <c r="D204" s="7">
        <v>166</v>
      </c>
      <c r="E204" s="7">
        <v>135</v>
      </c>
      <c r="F204" s="33">
        <f t="shared" si="12"/>
        <v>0.77586206896551724</v>
      </c>
      <c r="G204" s="33">
        <f t="shared" si="13"/>
        <v>0.81325301204819278</v>
      </c>
      <c r="H204" s="7">
        <v>126</v>
      </c>
      <c r="I204" s="33">
        <f t="shared" si="14"/>
        <v>0.72413793103448276</v>
      </c>
      <c r="J204" s="34">
        <f t="shared" si="15"/>
        <v>0.75903614457831325</v>
      </c>
    </row>
    <row r="205" spans="1:10" x14ac:dyDescent="0.25">
      <c r="A205" s="14" t="s">
        <v>57</v>
      </c>
      <c r="B205" s="7" t="s">
        <v>12</v>
      </c>
      <c r="C205" s="7">
        <v>438</v>
      </c>
      <c r="D205" s="7">
        <v>421</v>
      </c>
      <c r="E205" s="7">
        <v>269</v>
      </c>
      <c r="F205" s="33">
        <f t="shared" si="12"/>
        <v>0.61415525114155256</v>
      </c>
      <c r="G205" s="33">
        <f t="shared" si="13"/>
        <v>0.63895486935866985</v>
      </c>
      <c r="H205" s="7">
        <v>225</v>
      </c>
      <c r="I205" s="33">
        <f t="shared" si="14"/>
        <v>0.51369863013698636</v>
      </c>
      <c r="J205" s="34">
        <f t="shared" si="15"/>
        <v>0.53444180522565321</v>
      </c>
    </row>
    <row r="206" spans="1:10" x14ac:dyDescent="0.25">
      <c r="A206" s="14" t="s">
        <v>57</v>
      </c>
      <c r="B206" s="7" t="s">
        <v>13</v>
      </c>
      <c r="C206" s="7">
        <v>697</v>
      </c>
      <c r="D206" s="7">
        <v>673</v>
      </c>
      <c r="E206" s="7">
        <v>390</v>
      </c>
      <c r="F206" s="33">
        <f t="shared" si="12"/>
        <v>0.55954088952654235</v>
      </c>
      <c r="G206" s="33">
        <f t="shared" si="13"/>
        <v>0.57949479940564641</v>
      </c>
      <c r="H206" s="7">
        <v>329</v>
      </c>
      <c r="I206" s="33">
        <f t="shared" si="14"/>
        <v>0.4720229555236729</v>
      </c>
      <c r="J206" s="34">
        <f t="shared" si="15"/>
        <v>0.48885586924219909</v>
      </c>
    </row>
    <row r="207" spans="1:10" x14ac:dyDescent="0.25">
      <c r="A207" s="14" t="s">
        <v>57</v>
      </c>
      <c r="B207" s="7" t="s">
        <v>14</v>
      </c>
      <c r="C207" s="7">
        <v>577</v>
      </c>
      <c r="D207" s="7">
        <v>543</v>
      </c>
      <c r="E207" s="7">
        <v>375</v>
      </c>
      <c r="F207" s="33">
        <f t="shared" si="12"/>
        <v>0.64991334488734831</v>
      </c>
      <c r="G207" s="33">
        <f t="shared" si="13"/>
        <v>0.69060773480662985</v>
      </c>
      <c r="H207" s="7">
        <v>326</v>
      </c>
      <c r="I207" s="33">
        <f t="shared" si="14"/>
        <v>0.56499133448873484</v>
      </c>
      <c r="J207" s="34">
        <f t="shared" si="15"/>
        <v>0.60036832412523022</v>
      </c>
    </row>
    <row r="208" spans="1:10" x14ac:dyDescent="0.25">
      <c r="A208" s="14" t="s">
        <v>57</v>
      </c>
      <c r="B208" s="7" t="s">
        <v>15</v>
      </c>
      <c r="C208" s="7">
        <v>1277</v>
      </c>
      <c r="D208" s="7">
        <v>1227</v>
      </c>
      <c r="E208" s="7">
        <v>892</v>
      </c>
      <c r="F208" s="33">
        <f t="shared" si="12"/>
        <v>0.69851213782302268</v>
      </c>
      <c r="G208" s="33">
        <f t="shared" si="13"/>
        <v>0.72697636511817443</v>
      </c>
      <c r="H208" s="7">
        <v>844</v>
      </c>
      <c r="I208" s="33">
        <f t="shared" si="14"/>
        <v>0.66092404072043853</v>
      </c>
      <c r="J208" s="34">
        <f t="shared" si="15"/>
        <v>0.68785656071719636</v>
      </c>
    </row>
    <row r="209" spans="1:10" x14ac:dyDescent="0.25">
      <c r="A209" s="14" t="s">
        <v>57</v>
      </c>
      <c r="B209" s="7" t="s">
        <v>16</v>
      </c>
      <c r="C209" s="7">
        <v>1022</v>
      </c>
      <c r="D209" s="7">
        <v>1015</v>
      </c>
      <c r="E209" s="7">
        <v>786</v>
      </c>
      <c r="F209" s="33">
        <f t="shared" si="12"/>
        <v>0.7690802348336595</v>
      </c>
      <c r="G209" s="33">
        <f t="shared" si="13"/>
        <v>0.77438423645320198</v>
      </c>
      <c r="H209" s="7">
        <v>735</v>
      </c>
      <c r="I209" s="33">
        <f t="shared" si="14"/>
        <v>0.71917808219178081</v>
      </c>
      <c r="J209" s="34">
        <f t="shared" si="15"/>
        <v>0.72413793103448276</v>
      </c>
    </row>
    <row r="210" spans="1:10" x14ac:dyDescent="0.25">
      <c r="A210" s="14" t="s">
        <v>58</v>
      </c>
      <c r="B210" s="7" t="s">
        <v>12</v>
      </c>
      <c r="C210" s="7">
        <v>79</v>
      </c>
      <c r="D210" s="7">
        <v>77</v>
      </c>
      <c r="E210" s="7">
        <v>40</v>
      </c>
      <c r="F210" s="33">
        <f t="shared" si="12"/>
        <v>0.50632911392405067</v>
      </c>
      <c r="G210" s="33">
        <f t="shared" si="13"/>
        <v>0.51948051948051943</v>
      </c>
      <c r="H210" s="7">
        <v>34</v>
      </c>
      <c r="I210" s="33">
        <f t="shared" si="14"/>
        <v>0.43037974683544306</v>
      </c>
      <c r="J210" s="34">
        <f t="shared" si="15"/>
        <v>0.44155844155844154</v>
      </c>
    </row>
    <row r="211" spans="1:10" x14ac:dyDescent="0.25">
      <c r="A211" s="14" t="s">
        <v>58</v>
      </c>
      <c r="B211" s="7" t="s">
        <v>13</v>
      </c>
      <c r="C211" s="7">
        <v>120</v>
      </c>
      <c r="D211" s="7">
        <v>117</v>
      </c>
      <c r="E211" s="7">
        <v>67</v>
      </c>
      <c r="F211" s="33">
        <f t="shared" si="12"/>
        <v>0.55833333333333335</v>
      </c>
      <c r="G211" s="33">
        <f t="shared" si="13"/>
        <v>0.57264957264957261</v>
      </c>
      <c r="H211" s="7">
        <v>53</v>
      </c>
      <c r="I211" s="33">
        <f t="shared" si="14"/>
        <v>0.44166666666666665</v>
      </c>
      <c r="J211" s="34">
        <f t="shared" si="15"/>
        <v>0.45299145299145299</v>
      </c>
    </row>
    <row r="212" spans="1:10" x14ac:dyDescent="0.25">
      <c r="A212" s="14" t="s">
        <v>58</v>
      </c>
      <c r="B212" s="7" t="s">
        <v>14</v>
      </c>
      <c r="C212" s="7">
        <v>99</v>
      </c>
      <c r="D212" s="7">
        <v>95</v>
      </c>
      <c r="E212" s="7">
        <v>59</v>
      </c>
      <c r="F212" s="33">
        <f t="shared" si="12"/>
        <v>0.59595959595959591</v>
      </c>
      <c r="G212" s="33">
        <f t="shared" si="13"/>
        <v>0.62105263157894741</v>
      </c>
      <c r="H212" s="7">
        <v>50</v>
      </c>
      <c r="I212" s="33">
        <f t="shared" si="14"/>
        <v>0.50505050505050508</v>
      </c>
      <c r="J212" s="34">
        <f t="shared" si="15"/>
        <v>0.52631578947368418</v>
      </c>
    </row>
    <row r="213" spans="1:10" x14ac:dyDescent="0.25">
      <c r="A213" s="14" t="s">
        <v>58</v>
      </c>
      <c r="B213" s="7" t="s">
        <v>15</v>
      </c>
      <c r="C213" s="7">
        <v>210</v>
      </c>
      <c r="D213" s="7">
        <v>208</v>
      </c>
      <c r="E213" s="7">
        <v>155</v>
      </c>
      <c r="F213" s="33">
        <f t="shared" si="12"/>
        <v>0.73809523809523814</v>
      </c>
      <c r="G213" s="33">
        <f t="shared" si="13"/>
        <v>0.74519230769230771</v>
      </c>
      <c r="H213" s="7">
        <v>138</v>
      </c>
      <c r="I213" s="33">
        <f t="shared" si="14"/>
        <v>0.65714285714285714</v>
      </c>
      <c r="J213" s="34">
        <f t="shared" si="15"/>
        <v>0.66346153846153844</v>
      </c>
    </row>
    <row r="214" spans="1:10" x14ac:dyDescent="0.25">
      <c r="A214" s="14" t="s">
        <v>58</v>
      </c>
      <c r="B214" s="7" t="s">
        <v>16</v>
      </c>
      <c r="C214" s="7">
        <v>152</v>
      </c>
      <c r="D214" s="7">
        <v>152</v>
      </c>
      <c r="E214" s="7">
        <v>116</v>
      </c>
      <c r="F214" s="33">
        <f t="shared" si="12"/>
        <v>0.76315789473684215</v>
      </c>
      <c r="G214" s="33">
        <f t="shared" si="13"/>
        <v>0.76315789473684215</v>
      </c>
      <c r="H214" s="7">
        <v>106</v>
      </c>
      <c r="I214" s="33">
        <f t="shared" si="14"/>
        <v>0.69736842105263153</v>
      </c>
      <c r="J214" s="34">
        <f t="shared" si="15"/>
        <v>0.69736842105263153</v>
      </c>
    </row>
    <row r="215" spans="1:10" x14ac:dyDescent="0.25">
      <c r="A215" s="14" t="s">
        <v>59</v>
      </c>
      <c r="B215" s="7" t="s">
        <v>12</v>
      </c>
      <c r="C215" s="7">
        <v>641</v>
      </c>
      <c r="D215" s="7">
        <v>611</v>
      </c>
      <c r="E215" s="7">
        <v>372</v>
      </c>
      <c r="F215" s="33">
        <f t="shared" si="12"/>
        <v>0.58034321372854913</v>
      </c>
      <c r="G215" s="33">
        <f t="shared" si="13"/>
        <v>0.60883797054009825</v>
      </c>
      <c r="H215" s="7">
        <v>300</v>
      </c>
      <c r="I215" s="33">
        <f t="shared" si="14"/>
        <v>0.46801872074882994</v>
      </c>
      <c r="J215" s="34">
        <f t="shared" si="15"/>
        <v>0.49099836333878888</v>
      </c>
    </row>
    <row r="216" spans="1:10" x14ac:dyDescent="0.25">
      <c r="A216" s="14" t="s">
        <v>59</v>
      </c>
      <c r="B216" s="7" t="s">
        <v>13</v>
      </c>
      <c r="C216" s="7">
        <v>818</v>
      </c>
      <c r="D216" s="7">
        <v>761</v>
      </c>
      <c r="E216" s="7">
        <v>521</v>
      </c>
      <c r="F216" s="33">
        <f t="shared" si="12"/>
        <v>0.63691931540342295</v>
      </c>
      <c r="G216" s="33">
        <f t="shared" si="13"/>
        <v>0.68462549277266749</v>
      </c>
      <c r="H216" s="7">
        <v>428</v>
      </c>
      <c r="I216" s="33">
        <f t="shared" si="14"/>
        <v>0.52322738386308065</v>
      </c>
      <c r="J216" s="34">
        <f t="shared" si="15"/>
        <v>0.5624178712220762</v>
      </c>
    </row>
    <row r="217" spans="1:10" x14ac:dyDescent="0.25">
      <c r="A217" s="14" t="s">
        <v>59</v>
      </c>
      <c r="B217" s="7" t="s">
        <v>14</v>
      </c>
      <c r="C217" s="7">
        <v>911</v>
      </c>
      <c r="D217" s="7">
        <v>829</v>
      </c>
      <c r="E217" s="7">
        <v>618</v>
      </c>
      <c r="F217" s="33">
        <f t="shared" si="12"/>
        <v>0.67837541163556536</v>
      </c>
      <c r="G217" s="33">
        <f t="shared" si="13"/>
        <v>0.74547647768395653</v>
      </c>
      <c r="H217" s="7">
        <v>549</v>
      </c>
      <c r="I217" s="33">
        <f t="shared" si="14"/>
        <v>0.60263446761800221</v>
      </c>
      <c r="J217" s="34">
        <f t="shared" si="15"/>
        <v>0.66224366706875759</v>
      </c>
    </row>
    <row r="218" spans="1:10" x14ac:dyDescent="0.25">
      <c r="A218" s="14" t="s">
        <v>59</v>
      </c>
      <c r="B218" s="7" t="s">
        <v>15</v>
      </c>
      <c r="C218" s="7">
        <v>1765</v>
      </c>
      <c r="D218" s="7">
        <v>1699</v>
      </c>
      <c r="E218" s="7">
        <v>1340</v>
      </c>
      <c r="F218" s="33">
        <f t="shared" si="12"/>
        <v>0.75920679886685549</v>
      </c>
      <c r="G218" s="33">
        <f t="shared" si="13"/>
        <v>0.78869923484402593</v>
      </c>
      <c r="H218" s="7">
        <v>1247</v>
      </c>
      <c r="I218" s="33">
        <f t="shared" si="14"/>
        <v>0.70651558073654386</v>
      </c>
      <c r="J218" s="34">
        <f t="shared" si="15"/>
        <v>0.73396115361977632</v>
      </c>
    </row>
    <row r="219" spans="1:10" x14ac:dyDescent="0.25">
      <c r="A219" s="14" t="s">
        <v>59</v>
      </c>
      <c r="B219" s="7" t="s">
        <v>16</v>
      </c>
      <c r="C219" s="7">
        <v>1148</v>
      </c>
      <c r="D219" s="7">
        <v>1138</v>
      </c>
      <c r="E219" s="7">
        <v>891</v>
      </c>
      <c r="F219" s="33">
        <f t="shared" si="12"/>
        <v>0.77613240418118468</v>
      </c>
      <c r="G219" s="33">
        <f t="shared" si="13"/>
        <v>0.78295254833040417</v>
      </c>
      <c r="H219" s="7">
        <v>822</v>
      </c>
      <c r="I219" s="33">
        <f t="shared" si="14"/>
        <v>0.71602787456445993</v>
      </c>
      <c r="J219" s="34">
        <f t="shared" si="15"/>
        <v>0.72231985940246046</v>
      </c>
    </row>
    <row r="220" spans="1:10" x14ac:dyDescent="0.25">
      <c r="A220" s="14" t="s">
        <v>60</v>
      </c>
      <c r="B220" s="7" t="s">
        <v>12</v>
      </c>
      <c r="C220" s="7">
        <v>2617</v>
      </c>
      <c r="D220" s="7">
        <v>2366</v>
      </c>
      <c r="E220" s="7">
        <v>1311</v>
      </c>
      <c r="F220" s="33">
        <f t="shared" si="12"/>
        <v>0.5009552923194498</v>
      </c>
      <c r="G220" s="33">
        <f t="shared" si="13"/>
        <v>0.55409974640743875</v>
      </c>
      <c r="H220" s="7">
        <v>1024</v>
      </c>
      <c r="I220" s="33">
        <f t="shared" si="14"/>
        <v>0.39128773404661826</v>
      </c>
      <c r="J220" s="34">
        <f t="shared" si="15"/>
        <v>0.4327979712595097</v>
      </c>
    </row>
    <row r="221" spans="1:10" x14ac:dyDescent="0.25">
      <c r="A221" s="14" t="s">
        <v>60</v>
      </c>
      <c r="B221" s="7" t="s">
        <v>13</v>
      </c>
      <c r="C221" s="7">
        <v>4189</v>
      </c>
      <c r="D221" s="7">
        <v>3491</v>
      </c>
      <c r="E221" s="7">
        <v>2275</v>
      </c>
      <c r="F221" s="33">
        <f t="shared" si="12"/>
        <v>0.54308904273096203</v>
      </c>
      <c r="G221" s="33">
        <f t="shared" si="13"/>
        <v>0.65167573761099973</v>
      </c>
      <c r="H221" s="7">
        <v>1912</v>
      </c>
      <c r="I221" s="33">
        <f t="shared" si="14"/>
        <v>0.45643351635235141</v>
      </c>
      <c r="J221" s="34">
        <f t="shared" si="15"/>
        <v>0.54769407046691487</v>
      </c>
    </row>
    <row r="222" spans="1:10" x14ac:dyDescent="0.25">
      <c r="A222" s="14" t="s">
        <v>60</v>
      </c>
      <c r="B222" s="7" t="s">
        <v>14</v>
      </c>
      <c r="C222" s="7">
        <v>3989</v>
      </c>
      <c r="D222" s="7">
        <v>3124</v>
      </c>
      <c r="E222" s="7">
        <v>2249</v>
      </c>
      <c r="F222" s="33">
        <f t="shared" si="12"/>
        <v>0.56380045124091249</v>
      </c>
      <c r="G222" s="33">
        <f t="shared" si="13"/>
        <v>0.71991037131882207</v>
      </c>
      <c r="H222" s="7">
        <v>1983</v>
      </c>
      <c r="I222" s="33">
        <f t="shared" si="14"/>
        <v>0.49711707194785659</v>
      </c>
      <c r="J222" s="34">
        <f t="shared" si="15"/>
        <v>0.6347631241997439</v>
      </c>
    </row>
    <row r="223" spans="1:10" x14ac:dyDescent="0.25">
      <c r="A223" s="14" t="s">
        <v>60</v>
      </c>
      <c r="B223" s="7" t="s">
        <v>15</v>
      </c>
      <c r="C223" s="7">
        <v>6827</v>
      </c>
      <c r="D223" s="7">
        <v>5988</v>
      </c>
      <c r="E223" s="7">
        <v>4585</v>
      </c>
      <c r="F223" s="33">
        <f t="shared" si="12"/>
        <v>0.67159806650065912</v>
      </c>
      <c r="G223" s="33">
        <f t="shared" si="13"/>
        <v>0.76569806279225117</v>
      </c>
      <c r="H223" s="7">
        <v>4201</v>
      </c>
      <c r="I223" s="33">
        <f t="shared" si="14"/>
        <v>0.61535081294858651</v>
      </c>
      <c r="J223" s="34">
        <f t="shared" si="15"/>
        <v>0.70156980627922516</v>
      </c>
    </row>
    <row r="224" spans="1:10" x14ac:dyDescent="0.25">
      <c r="A224" s="14" t="s">
        <v>60</v>
      </c>
      <c r="B224" s="7" t="s">
        <v>16</v>
      </c>
      <c r="C224" s="7">
        <v>3862</v>
      </c>
      <c r="D224" s="7">
        <v>3613</v>
      </c>
      <c r="E224" s="7">
        <v>2923</v>
      </c>
      <c r="F224" s="33">
        <f t="shared" si="12"/>
        <v>0.75686172967374421</v>
      </c>
      <c r="G224" s="33">
        <f t="shared" si="13"/>
        <v>0.80902297259894829</v>
      </c>
      <c r="H224" s="7">
        <v>2755</v>
      </c>
      <c r="I224" s="33">
        <f t="shared" si="14"/>
        <v>0.71336095287415846</v>
      </c>
      <c r="J224" s="34">
        <f t="shared" si="15"/>
        <v>0.76252421810130089</v>
      </c>
    </row>
    <row r="225" spans="1:10" x14ac:dyDescent="0.25">
      <c r="A225" s="14" t="s">
        <v>61</v>
      </c>
      <c r="B225" s="7" t="s">
        <v>12</v>
      </c>
      <c r="C225" s="7">
        <v>425</v>
      </c>
      <c r="D225" s="7">
        <v>401</v>
      </c>
      <c r="E225" s="7">
        <v>225</v>
      </c>
      <c r="F225" s="33">
        <f t="shared" si="12"/>
        <v>0.52941176470588236</v>
      </c>
      <c r="G225" s="33">
        <f t="shared" si="13"/>
        <v>0.56109725685785539</v>
      </c>
      <c r="H225" s="7">
        <v>201</v>
      </c>
      <c r="I225" s="33">
        <f t="shared" si="14"/>
        <v>0.47294117647058825</v>
      </c>
      <c r="J225" s="34">
        <f t="shared" si="15"/>
        <v>0.50124688279301743</v>
      </c>
    </row>
    <row r="226" spans="1:10" x14ac:dyDescent="0.25">
      <c r="A226" s="14" t="s">
        <v>61</v>
      </c>
      <c r="B226" s="7" t="s">
        <v>13</v>
      </c>
      <c r="C226" s="7">
        <v>459</v>
      </c>
      <c r="D226" s="7">
        <v>416</v>
      </c>
      <c r="E226" s="7">
        <v>273</v>
      </c>
      <c r="F226" s="33">
        <f t="shared" si="12"/>
        <v>0.59477124183006536</v>
      </c>
      <c r="G226" s="33">
        <f t="shared" si="13"/>
        <v>0.65625</v>
      </c>
      <c r="H226" s="7">
        <v>247</v>
      </c>
      <c r="I226" s="33">
        <f t="shared" si="14"/>
        <v>0.53812636165577343</v>
      </c>
      <c r="J226" s="34">
        <f t="shared" si="15"/>
        <v>0.59375</v>
      </c>
    </row>
    <row r="227" spans="1:10" x14ac:dyDescent="0.25">
      <c r="A227" s="14" t="s">
        <v>61</v>
      </c>
      <c r="B227" s="7" t="s">
        <v>14</v>
      </c>
      <c r="C227" s="7">
        <v>407</v>
      </c>
      <c r="D227" s="7">
        <v>382</v>
      </c>
      <c r="E227" s="7">
        <v>252</v>
      </c>
      <c r="F227" s="33">
        <f t="shared" si="12"/>
        <v>0.61916461916461918</v>
      </c>
      <c r="G227" s="33">
        <f t="shared" si="13"/>
        <v>0.65968586387434558</v>
      </c>
      <c r="H227" s="7">
        <v>236</v>
      </c>
      <c r="I227" s="33">
        <f t="shared" si="14"/>
        <v>0.57985257985257987</v>
      </c>
      <c r="J227" s="34">
        <f t="shared" si="15"/>
        <v>0.61780104712041883</v>
      </c>
    </row>
    <row r="228" spans="1:10" x14ac:dyDescent="0.25">
      <c r="A228" s="14" t="s">
        <v>61</v>
      </c>
      <c r="B228" s="7" t="s">
        <v>15</v>
      </c>
      <c r="C228" s="7">
        <v>661</v>
      </c>
      <c r="D228" s="7">
        <v>622</v>
      </c>
      <c r="E228" s="7">
        <v>444</v>
      </c>
      <c r="F228" s="33">
        <f t="shared" si="12"/>
        <v>0.67170953101361575</v>
      </c>
      <c r="G228" s="33">
        <f t="shared" si="13"/>
        <v>0.7138263665594855</v>
      </c>
      <c r="H228" s="7">
        <v>432</v>
      </c>
      <c r="I228" s="33">
        <f t="shared" si="14"/>
        <v>0.65355521936459904</v>
      </c>
      <c r="J228" s="34">
        <f t="shared" si="15"/>
        <v>0.69453376205787787</v>
      </c>
    </row>
    <row r="229" spans="1:10" x14ac:dyDescent="0.25">
      <c r="A229" s="14" t="s">
        <v>61</v>
      </c>
      <c r="B229" s="7" t="s">
        <v>16</v>
      </c>
      <c r="C229" s="7">
        <v>367</v>
      </c>
      <c r="D229" s="7">
        <v>357</v>
      </c>
      <c r="E229" s="7">
        <v>274</v>
      </c>
      <c r="F229" s="33">
        <f t="shared" si="12"/>
        <v>0.74659400544959131</v>
      </c>
      <c r="G229" s="33">
        <f t="shared" si="13"/>
        <v>0.7675070028011205</v>
      </c>
      <c r="H229" s="7">
        <v>269</v>
      </c>
      <c r="I229" s="33">
        <f t="shared" si="14"/>
        <v>0.73297002724795646</v>
      </c>
      <c r="J229" s="34">
        <f t="shared" si="15"/>
        <v>0.75350140056022408</v>
      </c>
    </row>
    <row r="230" spans="1:10" x14ac:dyDescent="0.25">
      <c r="A230" s="14" t="s">
        <v>62</v>
      </c>
      <c r="B230" s="7" t="s">
        <v>12</v>
      </c>
      <c r="C230" s="7">
        <v>54</v>
      </c>
      <c r="D230" s="7">
        <v>53</v>
      </c>
      <c r="E230" s="7">
        <v>29</v>
      </c>
      <c r="F230" s="33">
        <f t="shared" si="12"/>
        <v>0.53703703703703709</v>
      </c>
      <c r="G230" s="33">
        <f t="shared" si="13"/>
        <v>0.54716981132075471</v>
      </c>
      <c r="H230" s="7">
        <v>26</v>
      </c>
      <c r="I230" s="33">
        <f t="shared" si="14"/>
        <v>0.48148148148148145</v>
      </c>
      <c r="J230" s="34">
        <f t="shared" si="15"/>
        <v>0.49056603773584906</v>
      </c>
    </row>
    <row r="231" spans="1:10" x14ac:dyDescent="0.25">
      <c r="A231" s="14" t="s">
        <v>62</v>
      </c>
      <c r="B231" s="7" t="s">
        <v>13</v>
      </c>
      <c r="C231" s="7">
        <v>81</v>
      </c>
      <c r="D231" s="7">
        <v>81</v>
      </c>
      <c r="E231" s="7">
        <v>51</v>
      </c>
      <c r="F231" s="33">
        <f t="shared" si="12"/>
        <v>0.62962962962962965</v>
      </c>
      <c r="G231" s="33">
        <f t="shared" si="13"/>
        <v>0.62962962962962965</v>
      </c>
      <c r="H231" s="7">
        <v>43</v>
      </c>
      <c r="I231" s="33">
        <f t="shared" si="14"/>
        <v>0.53086419753086422</v>
      </c>
      <c r="J231" s="34">
        <f t="shared" si="15"/>
        <v>0.53086419753086422</v>
      </c>
    </row>
    <row r="232" spans="1:10" x14ac:dyDescent="0.25">
      <c r="A232" s="14" t="s">
        <v>62</v>
      </c>
      <c r="B232" s="7" t="s">
        <v>14</v>
      </c>
      <c r="C232" s="7">
        <v>76</v>
      </c>
      <c r="D232" s="7">
        <v>72</v>
      </c>
      <c r="E232" s="7">
        <v>54</v>
      </c>
      <c r="F232" s="33">
        <f t="shared" si="12"/>
        <v>0.71052631578947367</v>
      </c>
      <c r="G232" s="33">
        <f t="shared" si="13"/>
        <v>0.75</v>
      </c>
      <c r="H232" s="7">
        <v>49</v>
      </c>
      <c r="I232" s="33">
        <f t="shared" si="14"/>
        <v>0.64473684210526316</v>
      </c>
      <c r="J232" s="34">
        <f t="shared" si="15"/>
        <v>0.68055555555555558</v>
      </c>
    </row>
    <row r="233" spans="1:10" x14ac:dyDescent="0.25">
      <c r="A233" s="14" t="s">
        <v>62</v>
      </c>
      <c r="B233" s="7" t="s">
        <v>15</v>
      </c>
      <c r="C233" s="7">
        <v>155</v>
      </c>
      <c r="D233" s="7">
        <v>154</v>
      </c>
      <c r="E233" s="7">
        <v>117</v>
      </c>
      <c r="F233" s="33">
        <f t="shared" si="12"/>
        <v>0.75483870967741939</v>
      </c>
      <c r="G233" s="33">
        <f t="shared" si="13"/>
        <v>0.75974025974025972</v>
      </c>
      <c r="H233" s="7">
        <v>113</v>
      </c>
      <c r="I233" s="33">
        <f t="shared" si="14"/>
        <v>0.7290322580645161</v>
      </c>
      <c r="J233" s="34">
        <f t="shared" si="15"/>
        <v>0.73376623376623373</v>
      </c>
    </row>
    <row r="234" spans="1:10" x14ac:dyDescent="0.25">
      <c r="A234" s="14" t="s">
        <v>62</v>
      </c>
      <c r="B234" s="7" t="s">
        <v>16</v>
      </c>
      <c r="C234" s="7">
        <v>140</v>
      </c>
      <c r="D234" s="7">
        <v>140</v>
      </c>
      <c r="E234" s="7">
        <v>114</v>
      </c>
      <c r="F234" s="33">
        <f t="shared" si="12"/>
        <v>0.81428571428571428</v>
      </c>
      <c r="G234" s="33">
        <f t="shared" si="13"/>
        <v>0.81428571428571428</v>
      </c>
      <c r="H234" s="7">
        <v>111</v>
      </c>
      <c r="I234" s="33">
        <f t="shared" si="14"/>
        <v>0.79285714285714282</v>
      </c>
      <c r="J234" s="34">
        <f t="shared" si="15"/>
        <v>0.79285714285714282</v>
      </c>
    </row>
    <row r="235" spans="1:10" x14ac:dyDescent="0.25">
      <c r="A235" s="14" t="s">
        <v>63</v>
      </c>
      <c r="B235" s="7" t="s">
        <v>12</v>
      </c>
      <c r="C235" s="7">
        <v>730</v>
      </c>
      <c r="D235" s="7">
        <v>668</v>
      </c>
      <c r="E235" s="7">
        <v>405</v>
      </c>
      <c r="F235" s="33">
        <f t="shared" si="12"/>
        <v>0.5547945205479452</v>
      </c>
      <c r="G235" s="33">
        <f t="shared" si="13"/>
        <v>0.60628742514970058</v>
      </c>
      <c r="H235" s="7">
        <v>346</v>
      </c>
      <c r="I235" s="33">
        <f t="shared" si="14"/>
        <v>0.47397260273972602</v>
      </c>
      <c r="J235" s="34">
        <f t="shared" si="15"/>
        <v>0.51796407185628746</v>
      </c>
    </row>
    <row r="236" spans="1:10" x14ac:dyDescent="0.25">
      <c r="A236" s="14" t="s">
        <v>63</v>
      </c>
      <c r="B236" s="7" t="s">
        <v>13</v>
      </c>
      <c r="C236" s="7">
        <v>1112</v>
      </c>
      <c r="D236" s="7">
        <v>956</v>
      </c>
      <c r="E236" s="7">
        <v>726</v>
      </c>
      <c r="F236" s="33">
        <f t="shared" si="12"/>
        <v>0.65287769784172667</v>
      </c>
      <c r="G236" s="33">
        <f t="shared" si="13"/>
        <v>0.7594142259414226</v>
      </c>
      <c r="H236" s="7">
        <v>666</v>
      </c>
      <c r="I236" s="33">
        <f t="shared" si="14"/>
        <v>0.59892086330935257</v>
      </c>
      <c r="J236" s="34">
        <f t="shared" si="15"/>
        <v>0.69665271966527198</v>
      </c>
    </row>
    <row r="237" spans="1:10" x14ac:dyDescent="0.25">
      <c r="A237" s="14" t="s">
        <v>63</v>
      </c>
      <c r="B237" s="7" t="s">
        <v>14</v>
      </c>
      <c r="C237" s="7">
        <v>1078</v>
      </c>
      <c r="D237" s="7">
        <v>925</v>
      </c>
      <c r="E237" s="7">
        <v>732</v>
      </c>
      <c r="F237" s="33">
        <f t="shared" si="12"/>
        <v>0.67903525046382185</v>
      </c>
      <c r="G237" s="33">
        <f t="shared" si="13"/>
        <v>0.79135135135135137</v>
      </c>
      <c r="H237" s="7">
        <v>671</v>
      </c>
      <c r="I237" s="33">
        <f t="shared" si="14"/>
        <v>0.62244897959183676</v>
      </c>
      <c r="J237" s="34">
        <f t="shared" si="15"/>
        <v>0.72540540540540543</v>
      </c>
    </row>
    <row r="238" spans="1:10" x14ac:dyDescent="0.25">
      <c r="A238" s="14" t="s">
        <v>63</v>
      </c>
      <c r="B238" s="7" t="s">
        <v>15</v>
      </c>
      <c r="C238" s="7">
        <v>2176</v>
      </c>
      <c r="D238" s="7">
        <v>2084</v>
      </c>
      <c r="E238" s="7">
        <v>1609</v>
      </c>
      <c r="F238" s="33">
        <f t="shared" si="12"/>
        <v>0.73943014705882348</v>
      </c>
      <c r="G238" s="33">
        <f t="shared" si="13"/>
        <v>0.77207293666026866</v>
      </c>
      <c r="H238" s="7">
        <v>1570</v>
      </c>
      <c r="I238" s="33">
        <f t="shared" si="14"/>
        <v>0.72150735294117652</v>
      </c>
      <c r="J238" s="34">
        <f t="shared" si="15"/>
        <v>0.75335892514395397</v>
      </c>
    </row>
    <row r="239" spans="1:10" x14ac:dyDescent="0.25">
      <c r="A239" s="14" t="s">
        <v>63</v>
      </c>
      <c r="B239" s="7" t="s">
        <v>16</v>
      </c>
      <c r="C239" s="7">
        <v>1385</v>
      </c>
      <c r="D239" s="7">
        <v>1341</v>
      </c>
      <c r="E239" s="7">
        <v>1069</v>
      </c>
      <c r="F239" s="33">
        <f t="shared" si="12"/>
        <v>0.77184115523465702</v>
      </c>
      <c r="G239" s="33">
        <f t="shared" si="13"/>
        <v>0.79716629381058912</v>
      </c>
      <c r="H239" s="7">
        <v>1022</v>
      </c>
      <c r="I239" s="33">
        <f t="shared" si="14"/>
        <v>0.73790613718411557</v>
      </c>
      <c r="J239" s="34">
        <f t="shared" si="15"/>
        <v>0.76211782252050708</v>
      </c>
    </row>
    <row r="240" spans="1:10" x14ac:dyDescent="0.25">
      <c r="A240" s="14" t="s">
        <v>64</v>
      </c>
      <c r="B240" s="7" t="s">
        <v>12</v>
      </c>
      <c r="C240" s="7">
        <v>556</v>
      </c>
      <c r="D240" s="7">
        <v>516</v>
      </c>
      <c r="E240" s="7">
        <v>287</v>
      </c>
      <c r="F240" s="33">
        <f t="shared" si="12"/>
        <v>0.51618705035971224</v>
      </c>
      <c r="G240" s="33">
        <f t="shared" si="13"/>
        <v>0.55620155038759689</v>
      </c>
      <c r="H240" s="7">
        <v>271</v>
      </c>
      <c r="I240" s="33">
        <f t="shared" si="14"/>
        <v>0.48741007194244607</v>
      </c>
      <c r="J240" s="34">
        <f t="shared" si="15"/>
        <v>0.52519379844961245</v>
      </c>
    </row>
    <row r="241" spans="1:10" x14ac:dyDescent="0.25">
      <c r="A241" s="14" t="s">
        <v>64</v>
      </c>
      <c r="B241" s="7" t="s">
        <v>13</v>
      </c>
      <c r="C241" s="7">
        <v>1169</v>
      </c>
      <c r="D241" s="7">
        <v>989</v>
      </c>
      <c r="E241" s="7">
        <v>697</v>
      </c>
      <c r="F241" s="33">
        <f t="shared" si="12"/>
        <v>0.59623609923011123</v>
      </c>
      <c r="G241" s="33">
        <f t="shared" si="13"/>
        <v>0.70475227502527804</v>
      </c>
      <c r="H241" s="7">
        <v>654</v>
      </c>
      <c r="I241" s="33">
        <f t="shared" si="14"/>
        <v>0.5594525235243798</v>
      </c>
      <c r="J241" s="34">
        <f t="shared" si="15"/>
        <v>0.66127401415571285</v>
      </c>
    </row>
    <row r="242" spans="1:10" x14ac:dyDescent="0.25">
      <c r="A242" s="14" t="s">
        <v>64</v>
      </c>
      <c r="B242" s="7" t="s">
        <v>14</v>
      </c>
      <c r="C242" s="7">
        <v>1148</v>
      </c>
      <c r="D242" s="7">
        <v>983</v>
      </c>
      <c r="E242" s="7">
        <v>739</v>
      </c>
      <c r="F242" s="33">
        <f t="shared" si="12"/>
        <v>0.64372822299651566</v>
      </c>
      <c r="G242" s="33">
        <f t="shared" si="13"/>
        <v>0.75178026449643942</v>
      </c>
      <c r="H242" s="7">
        <v>698</v>
      </c>
      <c r="I242" s="33">
        <f t="shared" si="14"/>
        <v>0.60801393728222997</v>
      </c>
      <c r="J242" s="34">
        <f t="shared" si="15"/>
        <v>0.71007121057985756</v>
      </c>
    </row>
    <row r="243" spans="1:10" x14ac:dyDescent="0.25">
      <c r="A243" s="14" t="s">
        <v>64</v>
      </c>
      <c r="B243" s="7" t="s">
        <v>15</v>
      </c>
      <c r="C243" s="7">
        <v>1828</v>
      </c>
      <c r="D243" s="7">
        <v>1650</v>
      </c>
      <c r="E243" s="7">
        <v>1319</v>
      </c>
      <c r="F243" s="33">
        <f t="shared" si="12"/>
        <v>0.72155361050328226</v>
      </c>
      <c r="G243" s="33">
        <f t="shared" si="13"/>
        <v>0.79939393939393943</v>
      </c>
      <c r="H243" s="7">
        <v>1264</v>
      </c>
      <c r="I243" s="33">
        <f t="shared" si="14"/>
        <v>0.69146608315098468</v>
      </c>
      <c r="J243" s="34">
        <f t="shared" si="15"/>
        <v>0.76606060606060611</v>
      </c>
    </row>
    <row r="244" spans="1:10" x14ac:dyDescent="0.25">
      <c r="A244" s="14" t="s">
        <v>64</v>
      </c>
      <c r="B244" s="7" t="s">
        <v>16</v>
      </c>
      <c r="C244" s="7">
        <v>1292</v>
      </c>
      <c r="D244" s="7">
        <v>1250</v>
      </c>
      <c r="E244" s="7">
        <v>987</v>
      </c>
      <c r="F244" s="33">
        <f t="shared" si="12"/>
        <v>0.76393188854489169</v>
      </c>
      <c r="G244" s="33">
        <f t="shared" si="13"/>
        <v>0.78959999999999997</v>
      </c>
      <c r="H244" s="7">
        <v>967</v>
      </c>
      <c r="I244" s="33">
        <f t="shared" si="14"/>
        <v>0.74845201238390091</v>
      </c>
      <c r="J244" s="34">
        <f t="shared" si="15"/>
        <v>0.77359999999999995</v>
      </c>
    </row>
    <row r="245" spans="1:10" x14ac:dyDescent="0.25">
      <c r="A245" s="14" t="s">
        <v>65</v>
      </c>
      <c r="B245" s="7" t="s">
        <v>12</v>
      </c>
      <c r="C245" s="7">
        <v>155</v>
      </c>
      <c r="D245" s="7">
        <v>153</v>
      </c>
      <c r="E245" s="7">
        <v>71</v>
      </c>
      <c r="F245" s="33">
        <f t="shared" si="12"/>
        <v>0.45806451612903226</v>
      </c>
      <c r="G245" s="33">
        <f t="shared" si="13"/>
        <v>0.46405228758169936</v>
      </c>
      <c r="H245" s="7">
        <v>53</v>
      </c>
      <c r="I245" s="33">
        <f t="shared" si="14"/>
        <v>0.34193548387096773</v>
      </c>
      <c r="J245" s="34">
        <f t="shared" si="15"/>
        <v>0.34640522875816993</v>
      </c>
    </row>
    <row r="246" spans="1:10" x14ac:dyDescent="0.25">
      <c r="A246" s="14" t="s">
        <v>65</v>
      </c>
      <c r="B246" s="7" t="s">
        <v>13</v>
      </c>
      <c r="C246" s="7">
        <v>195</v>
      </c>
      <c r="D246" s="7">
        <v>191</v>
      </c>
      <c r="E246" s="7">
        <v>117</v>
      </c>
      <c r="F246" s="33">
        <f t="shared" si="12"/>
        <v>0.6</v>
      </c>
      <c r="G246" s="33">
        <f t="shared" si="13"/>
        <v>0.61256544502617805</v>
      </c>
      <c r="H246" s="7">
        <v>79</v>
      </c>
      <c r="I246" s="33">
        <f t="shared" si="14"/>
        <v>0.40512820512820513</v>
      </c>
      <c r="J246" s="34">
        <f t="shared" si="15"/>
        <v>0.41361256544502617</v>
      </c>
    </row>
    <row r="247" spans="1:10" x14ac:dyDescent="0.25">
      <c r="A247" s="14" t="s">
        <v>65</v>
      </c>
      <c r="B247" s="7" t="s">
        <v>14</v>
      </c>
      <c r="C247" s="7">
        <v>213</v>
      </c>
      <c r="D247" s="7">
        <v>209</v>
      </c>
      <c r="E247" s="7">
        <v>144</v>
      </c>
      <c r="F247" s="33">
        <f t="shared" si="12"/>
        <v>0.676056338028169</v>
      </c>
      <c r="G247" s="33">
        <f t="shared" si="13"/>
        <v>0.68899521531100483</v>
      </c>
      <c r="H247" s="7">
        <v>119</v>
      </c>
      <c r="I247" s="33">
        <f t="shared" si="14"/>
        <v>0.55868544600938963</v>
      </c>
      <c r="J247" s="34">
        <f t="shared" si="15"/>
        <v>0.56937799043062198</v>
      </c>
    </row>
    <row r="248" spans="1:10" x14ac:dyDescent="0.25">
      <c r="A248" s="14" t="s">
        <v>65</v>
      </c>
      <c r="B248" s="7" t="s">
        <v>15</v>
      </c>
      <c r="C248" s="7">
        <v>471</v>
      </c>
      <c r="D248" s="7">
        <v>462</v>
      </c>
      <c r="E248" s="7">
        <v>319</v>
      </c>
      <c r="F248" s="33">
        <f t="shared" si="12"/>
        <v>0.67728237791932056</v>
      </c>
      <c r="G248" s="33">
        <f t="shared" si="13"/>
        <v>0.69047619047619047</v>
      </c>
      <c r="H248" s="7">
        <v>274</v>
      </c>
      <c r="I248" s="33">
        <f t="shared" si="14"/>
        <v>0.58174097664543523</v>
      </c>
      <c r="J248" s="34">
        <f t="shared" si="15"/>
        <v>0.59307359307359309</v>
      </c>
    </row>
    <row r="249" spans="1:10" x14ac:dyDescent="0.25">
      <c r="A249" s="14" t="s">
        <v>65</v>
      </c>
      <c r="B249" s="7" t="s">
        <v>16</v>
      </c>
      <c r="C249" s="7">
        <v>365</v>
      </c>
      <c r="D249" s="7">
        <v>364</v>
      </c>
      <c r="E249" s="7">
        <v>276</v>
      </c>
      <c r="F249" s="33">
        <f t="shared" si="12"/>
        <v>0.75616438356164384</v>
      </c>
      <c r="G249" s="33">
        <f t="shared" si="13"/>
        <v>0.75824175824175821</v>
      </c>
      <c r="H249" s="7">
        <v>247</v>
      </c>
      <c r="I249" s="33">
        <f t="shared" si="14"/>
        <v>0.67671232876712328</v>
      </c>
      <c r="J249" s="34">
        <f t="shared" si="15"/>
        <v>0.6785714285714286</v>
      </c>
    </row>
    <row r="250" spans="1:10" x14ac:dyDescent="0.25">
      <c r="A250" s="14" t="s">
        <v>66</v>
      </c>
      <c r="B250" s="7" t="s">
        <v>12</v>
      </c>
      <c r="C250" s="7">
        <v>581</v>
      </c>
      <c r="D250" s="7">
        <v>577</v>
      </c>
      <c r="E250" s="7">
        <v>333</v>
      </c>
      <c r="F250" s="33">
        <f t="shared" si="12"/>
        <v>0.57314974182444067</v>
      </c>
      <c r="G250" s="33">
        <f t="shared" si="13"/>
        <v>0.57712305025996535</v>
      </c>
      <c r="H250" s="7">
        <v>323</v>
      </c>
      <c r="I250" s="33">
        <f t="shared" si="14"/>
        <v>0.55593803786574869</v>
      </c>
      <c r="J250" s="34">
        <f t="shared" si="15"/>
        <v>0.5597920277296361</v>
      </c>
    </row>
    <row r="251" spans="1:10" x14ac:dyDescent="0.25">
      <c r="A251" s="14" t="s">
        <v>66</v>
      </c>
      <c r="B251" s="7" t="s">
        <v>13</v>
      </c>
      <c r="C251" s="7">
        <v>762</v>
      </c>
      <c r="D251" s="7">
        <v>714</v>
      </c>
      <c r="E251" s="7">
        <v>582</v>
      </c>
      <c r="F251" s="33">
        <f t="shared" si="12"/>
        <v>0.76377952755905509</v>
      </c>
      <c r="G251" s="33">
        <f t="shared" si="13"/>
        <v>0.81512605042016806</v>
      </c>
      <c r="H251" s="7">
        <v>557</v>
      </c>
      <c r="I251" s="33">
        <f t="shared" si="14"/>
        <v>0.73097112860892388</v>
      </c>
      <c r="J251" s="34">
        <f t="shared" si="15"/>
        <v>0.78011204481792717</v>
      </c>
    </row>
    <row r="252" spans="1:10" x14ac:dyDescent="0.25">
      <c r="A252" s="14" t="s">
        <v>66</v>
      </c>
      <c r="B252" s="7" t="s">
        <v>14</v>
      </c>
      <c r="C252" s="7">
        <v>650</v>
      </c>
      <c r="D252" s="7">
        <v>617</v>
      </c>
      <c r="E252" s="7">
        <v>437</v>
      </c>
      <c r="F252" s="33">
        <f t="shared" si="12"/>
        <v>0.67230769230769227</v>
      </c>
      <c r="G252" s="33">
        <f t="shared" si="13"/>
        <v>0.70826580226904379</v>
      </c>
      <c r="H252" s="7">
        <v>426</v>
      </c>
      <c r="I252" s="33">
        <f t="shared" si="14"/>
        <v>0.65538461538461534</v>
      </c>
      <c r="J252" s="34">
        <f t="shared" si="15"/>
        <v>0.69043760129659648</v>
      </c>
    </row>
    <row r="253" spans="1:10" x14ac:dyDescent="0.25">
      <c r="A253" s="14" t="s">
        <v>66</v>
      </c>
      <c r="B253" s="7" t="s">
        <v>15</v>
      </c>
      <c r="C253" s="7">
        <v>1604</v>
      </c>
      <c r="D253" s="7">
        <v>1572</v>
      </c>
      <c r="E253" s="7">
        <v>1241</v>
      </c>
      <c r="F253" s="33">
        <f t="shared" si="12"/>
        <v>0.77369077306733169</v>
      </c>
      <c r="G253" s="33">
        <f t="shared" si="13"/>
        <v>0.78944020356234101</v>
      </c>
      <c r="H253" s="7">
        <v>1171</v>
      </c>
      <c r="I253" s="33">
        <f t="shared" si="14"/>
        <v>0.73004987531172072</v>
      </c>
      <c r="J253" s="34">
        <f t="shared" si="15"/>
        <v>0.74491094147582693</v>
      </c>
    </row>
    <row r="254" spans="1:10" x14ac:dyDescent="0.25">
      <c r="A254" s="14" t="s">
        <v>66</v>
      </c>
      <c r="B254" s="7" t="s">
        <v>16</v>
      </c>
      <c r="C254" s="7">
        <v>941</v>
      </c>
      <c r="D254" s="7">
        <v>941</v>
      </c>
      <c r="E254" s="7">
        <v>797</v>
      </c>
      <c r="F254" s="33">
        <f t="shared" si="12"/>
        <v>0.84697130712008506</v>
      </c>
      <c r="G254" s="33">
        <f t="shared" si="13"/>
        <v>0.84697130712008506</v>
      </c>
      <c r="H254" s="7">
        <v>776</v>
      </c>
      <c r="I254" s="33">
        <f t="shared" si="14"/>
        <v>0.82465462274176404</v>
      </c>
      <c r="J254" s="34">
        <f t="shared" si="15"/>
        <v>0.82465462274176404</v>
      </c>
    </row>
    <row r="255" spans="1:10" x14ac:dyDescent="0.25">
      <c r="A255" s="14" t="s">
        <v>67</v>
      </c>
      <c r="B255" s="7" t="s">
        <v>12</v>
      </c>
      <c r="C255" s="7">
        <v>52</v>
      </c>
      <c r="D255" s="7">
        <v>51</v>
      </c>
      <c r="E255" s="7">
        <v>28</v>
      </c>
      <c r="F255" s="33">
        <f t="shared" si="12"/>
        <v>0.53846153846153844</v>
      </c>
      <c r="G255" s="33">
        <f t="shared" si="13"/>
        <v>0.5490196078431373</v>
      </c>
      <c r="H255" s="7">
        <v>25</v>
      </c>
      <c r="I255" s="33">
        <f t="shared" si="14"/>
        <v>0.48076923076923078</v>
      </c>
      <c r="J255" s="34">
        <f t="shared" si="15"/>
        <v>0.49019607843137253</v>
      </c>
    </row>
    <row r="256" spans="1:10" x14ac:dyDescent="0.25">
      <c r="A256" s="14" t="s">
        <v>67</v>
      </c>
      <c r="B256" s="7" t="s">
        <v>13</v>
      </c>
      <c r="C256" s="7">
        <v>74</v>
      </c>
      <c r="D256" s="7">
        <v>69</v>
      </c>
      <c r="E256" s="7">
        <v>41</v>
      </c>
      <c r="F256" s="33">
        <f t="shared" si="12"/>
        <v>0.55405405405405406</v>
      </c>
      <c r="G256" s="33">
        <f t="shared" si="13"/>
        <v>0.59420289855072461</v>
      </c>
      <c r="H256" s="7">
        <v>36</v>
      </c>
      <c r="I256" s="33">
        <f t="shared" si="14"/>
        <v>0.48648648648648651</v>
      </c>
      <c r="J256" s="34">
        <f t="shared" si="15"/>
        <v>0.52173913043478259</v>
      </c>
    </row>
    <row r="257" spans="1:15" x14ac:dyDescent="0.25">
      <c r="A257" s="14" t="s">
        <v>67</v>
      </c>
      <c r="B257" s="7" t="s">
        <v>14</v>
      </c>
      <c r="C257" s="7">
        <v>70</v>
      </c>
      <c r="D257" s="7">
        <v>69</v>
      </c>
      <c r="E257" s="7">
        <v>41</v>
      </c>
      <c r="F257" s="33">
        <f t="shared" si="12"/>
        <v>0.58571428571428574</v>
      </c>
      <c r="G257" s="33">
        <f t="shared" si="13"/>
        <v>0.59420289855072461</v>
      </c>
      <c r="H257" s="7">
        <v>39</v>
      </c>
      <c r="I257" s="33">
        <f t="shared" si="14"/>
        <v>0.55714285714285716</v>
      </c>
      <c r="J257" s="34">
        <f t="shared" si="15"/>
        <v>0.56521739130434778</v>
      </c>
    </row>
    <row r="258" spans="1:15" x14ac:dyDescent="0.25">
      <c r="A258" s="14" t="s">
        <v>67</v>
      </c>
      <c r="B258" s="7" t="s">
        <v>15</v>
      </c>
      <c r="C258" s="7">
        <v>145</v>
      </c>
      <c r="D258" s="7">
        <v>143</v>
      </c>
      <c r="E258" s="7">
        <v>110</v>
      </c>
      <c r="F258" s="33">
        <f t="shared" si="12"/>
        <v>0.75862068965517238</v>
      </c>
      <c r="G258" s="33">
        <f t="shared" si="13"/>
        <v>0.76923076923076927</v>
      </c>
      <c r="H258" s="7">
        <v>106</v>
      </c>
      <c r="I258" s="33">
        <f t="shared" si="14"/>
        <v>0.73103448275862071</v>
      </c>
      <c r="J258" s="34">
        <f t="shared" si="15"/>
        <v>0.74125874125874125</v>
      </c>
    </row>
    <row r="259" spans="1:15" x14ac:dyDescent="0.25">
      <c r="A259" s="16" t="s">
        <v>67</v>
      </c>
      <c r="B259" s="17" t="s">
        <v>16</v>
      </c>
      <c r="C259" s="17">
        <v>96</v>
      </c>
      <c r="D259" s="17">
        <v>95</v>
      </c>
      <c r="E259" s="17">
        <v>76</v>
      </c>
      <c r="F259" s="33">
        <f t="shared" si="12"/>
        <v>0.79166666666666663</v>
      </c>
      <c r="G259" s="33">
        <f t="shared" si="13"/>
        <v>0.8</v>
      </c>
      <c r="H259" s="17">
        <v>73</v>
      </c>
      <c r="I259" s="33">
        <f t="shared" si="14"/>
        <v>0.76041666666666663</v>
      </c>
      <c r="J259" s="34">
        <f t="shared" si="15"/>
        <v>0.76842105263157889</v>
      </c>
    </row>
    <row r="261" spans="1:15" ht="17.25" x14ac:dyDescent="0.25">
      <c r="A261" s="9" t="s">
        <v>68</v>
      </c>
      <c r="B261" s="2"/>
      <c r="C261" s="2"/>
      <c r="D261" s="10"/>
      <c r="E261" s="10"/>
      <c r="F261" s="36"/>
      <c r="G261" s="36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11" t="s">
        <v>69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</row>
    <row r="263" spans="1:15" x14ac:dyDescent="0.25">
      <c r="A263" s="2" t="s">
        <v>70</v>
      </c>
      <c r="B263" s="2"/>
      <c r="C263" s="2"/>
      <c r="D263" s="10"/>
      <c r="E263" s="10"/>
      <c r="F263" s="36"/>
      <c r="G263" s="36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2" t="s">
        <v>71</v>
      </c>
      <c r="B264" s="2"/>
      <c r="C264" s="2"/>
      <c r="D264" s="10"/>
      <c r="E264" s="10"/>
      <c r="F264" s="36"/>
      <c r="G264" s="36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2" t="s">
        <v>72</v>
      </c>
      <c r="B265" s="2"/>
      <c r="C265" s="2"/>
      <c r="D265" s="10"/>
      <c r="E265" s="10"/>
      <c r="F265" s="36"/>
      <c r="G265" s="36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2"/>
      <c r="B266" s="2"/>
      <c r="C266" s="2"/>
      <c r="D266" s="10"/>
      <c r="E266" s="10"/>
      <c r="F266" s="36"/>
      <c r="G266" s="36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11" t="s">
        <v>73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2"/>
    </row>
  </sheetData>
  <mergeCells count="3">
    <mergeCell ref="D2:H3"/>
    <mergeCell ref="A262:O262"/>
    <mergeCell ref="A267:N267"/>
  </mergeCells>
  <phoneticPr fontId="6" type="noConversion"/>
  <pageMargins left="0.75" right="0.75" top="1" bottom="1" header="0.5" footer="0.5"/>
  <pageSetup fitToHeight="100" orientation="portrait" horizontalDpi="300" verticalDpi="300" r:id="rId1"/>
  <headerFooter>
    <oddFooter xml:space="preserve"> 1 This figure added to or subtracted from the estimate provides the 90-percent confidence interval._x000D_ _x000D_ _x000D_ _x000D_ _x000D_ _x000D_Source: U.S. Census Bureau, Current Population Survey, November 2020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E91A-727C-4699-98D0-83D0E53707F7}">
  <dimension ref="D4:J13"/>
  <sheetViews>
    <sheetView workbookViewId="0">
      <selection activeCell="D9" sqref="D9"/>
    </sheetView>
  </sheetViews>
  <sheetFormatPr defaultRowHeight="15" x14ac:dyDescent="0.25"/>
  <sheetData>
    <row r="4" spans="4:10" x14ac:dyDescent="0.25">
      <c r="D4" s="38" t="s">
        <v>75</v>
      </c>
      <c r="E4" s="39" t="s">
        <v>76</v>
      </c>
      <c r="F4" s="39"/>
      <c r="G4" s="39"/>
    </row>
    <row r="5" spans="4:10" x14ac:dyDescent="0.25">
      <c r="D5" s="40"/>
      <c r="E5">
        <v>10</v>
      </c>
      <c r="F5">
        <v>8</v>
      </c>
      <c r="G5">
        <v>26</v>
      </c>
      <c r="J5" s="38" t="s">
        <v>77</v>
      </c>
    </row>
    <row r="6" spans="4:10" x14ac:dyDescent="0.25">
      <c r="J6" t="s">
        <v>78</v>
      </c>
    </row>
    <row r="7" spans="4:10" x14ac:dyDescent="0.25">
      <c r="D7" s="41"/>
      <c r="E7">
        <v>43</v>
      </c>
      <c r="F7">
        <v>36</v>
      </c>
      <c r="G7">
        <v>64</v>
      </c>
      <c r="J7" t="s">
        <v>79</v>
      </c>
    </row>
    <row r="9" spans="4:10" x14ac:dyDescent="0.25">
      <c r="D9" s="42"/>
      <c r="E9">
        <v>79</v>
      </c>
      <c r="F9">
        <v>209</v>
      </c>
      <c r="G9">
        <v>150</v>
      </c>
    </row>
    <row r="11" spans="4:10" x14ac:dyDescent="0.25">
      <c r="D11" s="43"/>
      <c r="E11">
        <v>172</v>
      </c>
      <c r="F11">
        <v>16</v>
      </c>
      <c r="G11">
        <v>16</v>
      </c>
    </row>
    <row r="13" spans="4:10" x14ac:dyDescent="0.25">
      <c r="D13" s="44"/>
      <c r="E13">
        <v>32</v>
      </c>
      <c r="F13">
        <v>55</v>
      </c>
      <c r="G13">
        <v>100</v>
      </c>
    </row>
  </sheetData>
  <mergeCells count="1"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9287-56EB-4469-BD44-FDCD88C6FAB0}">
  <dimension ref="A1:I255"/>
  <sheetViews>
    <sheetView workbookViewId="0">
      <selection activeCell="I16" sqref="I16"/>
    </sheetView>
  </sheetViews>
  <sheetFormatPr defaultRowHeight="15" x14ac:dyDescent="0.25"/>
  <cols>
    <col min="1" max="1" width="23.140625" style="23" customWidth="1"/>
    <col min="2" max="2" width="14.140625" customWidth="1"/>
    <col min="3" max="3" width="24.28515625" style="27" customWidth="1"/>
    <col min="4" max="4" width="24" style="27" customWidth="1"/>
    <col min="5" max="5" width="23.85546875" style="27" customWidth="1"/>
    <col min="6" max="6" width="17.140625" style="27" customWidth="1"/>
    <col min="7" max="7" width="16.140625" customWidth="1"/>
  </cols>
  <sheetData>
    <row r="1" spans="1:9" x14ac:dyDescent="0.25">
      <c r="A1" s="23" t="s">
        <v>1</v>
      </c>
      <c r="B1" t="s">
        <v>2</v>
      </c>
      <c r="C1" s="27" t="s">
        <v>3</v>
      </c>
      <c r="D1" s="27" t="s">
        <v>4</v>
      </c>
      <c r="E1" s="27" t="s">
        <v>5</v>
      </c>
      <c r="F1" s="27" t="s">
        <v>8</v>
      </c>
      <c r="G1" t="s">
        <v>94</v>
      </c>
    </row>
    <row r="2" spans="1:9" x14ac:dyDescent="0.25">
      <c r="A2" s="24" t="s">
        <v>17</v>
      </c>
      <c r="B2" s="20" t="s">
        <v>12</v>
      </c>
      <c r="C2" s="28">
        <v>431000</v>
      </c>
      <c r="D2" s="28">
        <v>427000</v>
      </c>
      <c r="E2" s="28">
        <v>218000</v>
      </c>
      <c r="F2" s="28">
        <v>194000</v>
      </c>
      <c r="G2" s="50">
        <f>Table2[[#This Row],[Total registered]]-Table2[[#This Row],[Total voted]]</f>
        <v>24000</v>
      </c>
      <c r="H2" s="35"/>
      <c r="I2">
        <f>SUM(G:G)</f>
        <v>13632000</v>
      </c>
    </row>
    <row r="3" spans="1:9" x14ac:dyDescent="0.25">
      <c r="A3" s="25" t="s">
        <v>17</v>
      </c>
      <c r="B3" s="21" t="s">
        <v>13</v>
      </c>
      <c r="C3" s="29">
        <v>599000</v>
      </c>
      <c r="D3" s="29">
        <v>587000</v>
      </c>
      <c r="E3" s="29">
        <v>376000</v>
      </c>
      <c r="F3" s="29">
        <v>315000</v>
      </c>
      <c r="G3" s="29">
        <f>Table2[[#This Row],[Total registered]]-Table2[[#This Row],[Total voted]]</f>
        <v>61000</v>
      </c>
    </row>
    <row r="4" spans="1:9" x14ac:dyDescent="0.25">
      <c r="A4" s="24" t="s">
        <v>17</v>
      </c>
      <c r="B4" s="20" t="s">
        <v>14</v>
      </c>
      <c r="C4" s="28">
        <v>626000</v>
      </c>
      <c r="D4" s="28">
        <v>608000</v>
      </c>
      <c r="E4" s="28">
        <v>415000</v>
      </c>
      <c r="F4" s="28">
        <v>365000</v>
      </c>
      <c r="G4" s="29">
        <f>Table2[[#This Row],[Total registered]]-Table2[[#This Row],[Total voted]]</f>
        <v>50000</v>
      </c>
    </row>
    <row r="5" spans="1:9" x14ac:dyDescent="0.25">
      <c r="A5" s="25" t="s">
        <v>17</v>
      </c>
      <c r="B5" s="21" t="s">
        <v>15</v>
      </c>
      <c r="C5" s="29">
        <v>1261000</v>
      </c>
      <c r="D5" s="29">
        <v>1246000</v>
      </c>
      <c r="E5" s="29">
        <v>900000</v>
      </c>
      <c r="F5" s="29">
        <v>824000</v>
      </c>
      <c r="G5" s="29">
        <f>Table2[[#This Row],[Total registered]]-Table2[[#This Row],[Total voted]]</f>
        <v>76000</v>
      </c>
    </row>
    <row r="6" spans="1:9" x14ac:dyDescent="0.25">
      <c r="A6" s="24" t="s">
        <v>17</v>
      </c>
      <c r="B6" s="20" t="s">
        <v>16</v>
      </c>
      <c r="C6" s="28">
        <v>852000</v>
      </c>
      <c r="D6" s="28">
        <v>848000</v>
      </c>
      <c r="E6" s="28">
        <v>618000</v>
      </c>
      <c r="F6" s="28">
        <v>549000</v>
      </c>
      <c r="G6" s="29">
        <f>Table2[[#This Row],[Total registered]]-Table2[[#This Row],[Total voted]]</f>
        <v>69000</v>
      </c>
    </row>
    <row r="7" spans="1:9" x14ac:dyDescent="0.25">
      <c r="A7" s="25" t="s">
        <v>18</v>
      </c>
      <c r="B7" s="21" t="s">
        <v>12</v>
      </c>
      <c r="C7" s="29">
        <v>60000</v>
      </c>
      <c r="D7" s="29">
        <v>59000</v>
      </c>
      <c r="E7" s="29">
        <v>38000</v>
      </c>
      <c r="F7" s="29">
        <v>29000</v>
      </c>
      <c r="G7" s="29">
        <f>Table2[[#This Row],[Total registered]]-Table2[[#This Row],[Total voted]]</f>
        <v>9000</v>
      </c>
    </row>
    <row r="8" spans="1:9" x14ac:dyDescent="0.25">
      <c r="A8" s="24" t="s">
        <v>18</v>
      </c>
      <c r="B8" s="20" t="s">
        <v>13</v>
      </c>
      <c r="C8" s="28">
        <v>97000</v>
      </c>
      <c r="D8" s="28">
        <v>94000</v>
      </c>
      <c r="E8" s="28">
        <v>59000</v>
      </c>
      <c r="F8" s="28">
        <v>41000</v>
      </c>
      <c r="G8" s="29">
        <f>Table2[[#This Row],[Total registered]]-Table2[[#This Row],[Total voted]]</f>
        <v>18000</v>
      </c>
    </row>
    <row r="9" spans="1:9" x14ac:dyDescent="0.25">
      <c r="A9" s="25" t="s">
        <v>18</v>
      </c>
      <c r="B9" s="21" t="s">
        <v>14</v>
      </c>
      <c r="C9" s="29">
        <v>102000</v>
      </c>
      <c r="D9" s="29">
        <v>99000</v>
      </c>
      <c r="E9" s="29">
        <v>74000</v>
      </c>
      <c r="F9" s="29">
        <v>62000</v>
      </c>
      <c r="G9" s="29">
        <f>Table2[[#This Row],[Total registered]]-Table2[[#This Row],[Total voted]]</f>
        <v>12000</v>
      </c>
    </row>
    <row r="10" spans="1:9" x14ac:dyDescent="0.25">
      <c r="A10" s="24" t="s">
        <v>18</v>
      </c>
      <c r="B10" s="20" t="s">
        <v>15</v>
      </c>
      <c r="C10" s="28">
        <v>177000</v>
      </c>
      <c r="D10" s="28">
        <v>174000</v>
      </c>
      <c r="E10" s="28">
        <v>141000</v>
      </c>
      <c r="F10" s="28">
        <v>131000</v>
      </c>
      <c r="G10" s="29">
        <f>Table2[[#This Row],[Total registered]]-Table2[[#This Row],[Total voted]]</f>
        <v>10000</v>
      </c>
    </row>
    <row r="11" spans="1:9" x14ac:dyDescent="0.25">
      <c r="A11" s="25" t="s">
        <v>18</v>
      </c>
      <c r="B11" s="21" t="s">
        <v>16</v>
      </c>
      <c r="C11" s="29">
        <v>92000</v>
      </c>
      <c r="D11" s="29">
        <v>91000</v>
      </c>
      <c r="E11" s="29">
        <v>71000</v>
      </c>
      <c r="F11" s="29">
        <v>67000</v>
      </c>
      <c r="G11" s="29">
        <f>Table2[[#This Row],[Total registered]]-Table2[[#This Row],[Total voted]]</f>
        <v>4000</v>
      </c>
    </row>
    <row r="12" spans="1:9" x14ac:dyDescent="0.25">
      <c r="A12" s="24" t="s">
        <v>19</v>
      </c>
      <c r="B12" s="20" t="s">
        <v>12</v>
      </c>
      <c r="C12" s="28">
        <v>653000</v>
      </c>
      <c r="D12" s="28">
        <v>629000</v>
      </c>
      <c r="E12" s="28">
        <v>371000</v>
      </c>
      <c r="F12" s="28">
        <v>327000</v>
      </c>
      <c r="G12" s="29">
        <f>Table2[[#This Row],[Total registered]]-Table2[[#This Row],[Total voted]]</f>
        <v>44000</v>
      </c>
    </row>
    <row r="13" spans="1:9" x14ac:dyDescent="0.25">
      <c r="A13" s="25" t="s">
        <v>19</v>
      </c>
      <c r="B13" s="21" t="s">
        <v>13</v>
      </c>
      <c r="C13" s="29">
        <v>941000</v>
      </c>
      <c r="D13" s="29">
        <v>850000</v>
      </c>
      <c r="E13" s="29">
        <v>619000</v>
      </c>
      <c r="F13" s="29">
        <v>579000</v>
      </c>
      <c r="G13" s="29">
        <f>Table2[[#This Row],[Total registered]]-Table2[[#This Row],[Total voted]]</f>
        <v>40000</v>
      </c>
    </row>
    <row r="14" spans="1:9" x14ac:dyDescent="0.25">
      <c r="A14" s="24" t="s">
        <v>19</v>
      </c>
      <c r="B14" s="20" t="s">
        <v>14</v>
      </c>
      <c r="C14" s="28">
        <v>929000</v>
      </c>
      <c r="D14" s="28">
        <v>756000</v>
      </c>
      <c r="E14" s="28">
        <v>565000</v>
      </c>
      <c r="F14" s="28">
        <v>509000</v>
      </c>
      <c r="G14" s="29">
        <f>Table2[[#This Row],[Total registered]]-Table2[[#This Row],[Total voted]]</f>
        <v>56000</v>
      </c>
    </row>
    <row r="15" spans="1:9" x14ac:dyDescent="0.25">
      <c r="A15" s="25" t="s">
        <v>19</v>
      </c>
      <c r="B15" s="21" t="s">
        <v>15</v>
      </c>
      <c r="C15" s="29">
        <v>1833000</v>
      </c>
      <c r="D15" s="29">
        <v>1627000</v>
      </c>
      <c r="E15" s="29">
        <v>1301000</v>
      </c>
      <c r="F15" s="29">
        <v>1242000</v>
      </c>
      <c r="G15" s="29">
        <f>Table2[[#This Row],[Total registered]]-Table2[[#This Row],[Total voted]]</f>
        <v>59000</v>
      </c>
    </row>
    <row r="16" spans="1:9" x14ac:dyDescent="0.25">
      <c r="A16" s="24" t="s">
        <v>19</v>
      </c>
      <c r="B16" s="20" t="s">
        <v>16</v>
      </c>
      <c r="C16" s="28">
        <v>1282000</v>
      </c>
      <c r="D16" s="28">
        <v>1213000</v>
      </c>
      <c r="E16" s="28">
        <v>1023000</v>
      </c>
      <c r="F16" s="28">
        <v>992000</v>
      </c>
      <c r="G16" s="29">
        <f>Table2[[#This Row],[Total registered]]-Table2[[#This Row],[Total voted]]</f>
        <v>31000</v>
      </c>
    </row>
    <row r="17" spans="1:7" x14ac:dyDescent="0.25">
      <c r="A17" s="25" t="s">
        <v>20</v>
      </c>
      <c r="B17" s="21" t="s">
        <v>12</v>
      </c>
      <c r="C17" s="29">
        <v>263000</v>
      </c>
      <c r="D17" s="29">
        <v>261000</v>
      </c>
      <c r="E17" s="29">
        <v>127000</v>
      </c>
      <c r="F17" s="29">
        <v>84000</v>
      </c>
      <c r="G17" s="29">
        <f>Table2[[#This Row],[Total registered]]-Table2[[#This Row],[Total voted]]</f>
        <v>43000</v>
      </c>
    </row>
    <row r="18" spans="1:7" x14ac:dyDescent="0.25">
      <c r="A18" s="24" t="s">
        <v>20</v>
      </c>
      <c r="B18" s="20" t="s">
        <v>13</v>
      </c>
      <c r="C18" s="28">
        <v>420000</v>
      </c>
      <c r="D18" s="28">
        <v>389000</v>
      </c>
      <c r="E18" s="28">
        <v>217000</v>
      </c>
      <c r="F18" s="28">
        <v>176000</v>
      </c>
      <c r="G18" s="29">
        <f>Table2[[#This Row],[Total registered]]-Table2[[#This Row],[Total voted]]</f>
        <v>41000</v>
      </c>
    </row>
    <row r="19" spans="1:7" x14ac:dyDescent="0.25">
      <c r="A19" s="25" t="s">
        <v>20</v>
      </c>
      <c r="B19" s="21" t="s">
        <v>14</v>
      </c>
      <c r="C19" s="29">
        <v>341000</v>
      </c>
      <c r="D19" s="29">
        <v>319000</v>
      </c>
      <c r="E19" s="29">
        <v>201000</v>
      </c>
      <c r="F19" s="29">
        <v>179000</v>
      </c>
      <c r="G19" s="29">
        <f>Table2[[#This Row],[Total registered]]-Table2[[#This Row],[Total voted]]</f>
        <v>22000</v>
      </c>
    </row>
    <row r="20" spans="1:7" x14ac:dyDescent="0.25">
      <c r="A20" s="24" t="s">
        <v>20</v>
      </c>
      <c r="B20" s="20" t="s">
        <v>15</v>
      </c>
      <c r="C20" s="28">
        <v>706000</v>
      </c>
      <c r="D20" s="28">
        <v>680000</v>
      </c>
      <c r="E20" s="28">
        <v>446000</v>
      </c>
      <c r="F20" s="28">
        <v>401000</v>
      </c>
      <c r="G20" s="29">
        <f>Table2[[#This Row],[Total registered]]-Table2[[#This Row],[Total voted]]</f>
        <v>45000</v>
      </c>
    </row>
    <row r="21" spans="1:7" x14ac:dyDescent="0.25">
      <c r="A21" s="25" t="s">
        <v>20</v>
      </c>
      <c r="B21" s="21" t="s">
        <v>16</v>
      </c>
      <c r="C21" s="29">
        <v>553000</v>
      </c>
      <c r="D21" s="29">
        <v>547000</v>
      </c>
      <c r="E21" s="29">
        <v>370000</v>
      </c>
      <c r="F21" s="29">
        <v>346000</v>
      </c>
      <c r="G21" s="29">
        <f>Table2[[#This Row],[Total registered]]-Table2[[#This Row],[Total voted]]</f>
        <v>24000</v>
      </c>
    </row>
    <row r="22" spans="1:7" x14ac:dyDescent="0.25">
      <c r="A22" s="24" t="s">
        <v>21</v>
      </c>
      <c r="B22" s="20" t="s">
        <v>12</v>
      </c>
      <c r="C22" s="28">
        <v>3685000</v>
      </c>
      <c r="D22" s="28">
        <v>3334000</v>
      </c>
      <c r="E22" s="28">
        <v>1974000</v>
      </c>
      <c r="F22" s="28">
        <v>1786000</v>
      </c>
      <c r="G22" s="29">
        <f>Table2[[#This Row],[Total registered]]-Table2[[#This Row],[Total voted]]</f>
        <v>188000</v>
      </c>
    </row>
    <row r="23" spans="1:7" x14ac:dyDescent="0.25">
      <c r="A23" s="25" t="s">
        <v>21</v>
      </c>
      <c r="B23" s="21" t="s">
        <v>13</v>
      </c>
      <c r="C23" s="29">
        <v>5953000</v>
      </c>
      <c r="D23" s="29">
        <v>4957000</v>
      </c>
      <c r="E23" s="29">
        <v>3261000</v>
      </c>
      <c r="F23" s="29">
        <v>2976000</v>
      </c>
      <c r="G23" s="29">
        <f>Table2[[#This Row],[Total registered]]-Table2[[#This Row],[Total voted]]</f>
        <v>285000</v>
      </c>
    </row>
    <row r="24" spans="1:7" x14ac:dyDescent="0.25">
      <c r="A24" s="24" t="s">
        <v>21</v>
      </c>
      <c r="B24" s="20" t="s">
        <v>14</v>
      </c>
      <c r="C24" s="28">
        <v>5090000</v>
      </c>
      <c r="D24" s="28">
        <v>4016000</v>
      </c>
      <c r="E24" s="28">
        <v>2759000</v>
      </c>
      <c r="F24" s="28">
        <v>2554000</v>
      </c>
      <c r="G24" s="29">
        <f>Table2[[#This Row],[Total registered]]-Table2[[#This Row],[Total voted]]</f>
        <v>205000</v>
      </c>
    </row>
    <row r="25" spans="1:7" x14ac:dyDescent="0.25">
      <c r="A25" s="25" t="s">
        <v>21</v>
      </c>
      <c r="B25" s="21" t="s">
        <v>15</v>
      </c>
      <c r="C25" s="29">
        <v>9499000</v>
      </c>
      <c r="D25" s="29">
        <v>7973000</v>
      </c>
      <c r="E25" s="29">
        <v>5820000</v>
      </c>
      <c r="F25" s="29">
        <v>5534000</v>
      </c>
      <c r="G25" s="29">
        <f>Table2[[#This Row],[Total registered]]-Table2[[#This Row],[Total voted]]</f>
        <v>286000</v>
      </c>
    </row>
    <row r="26" spans="1:7" x14ac:dyDescent="0.25">
      <c r="A26" s="24" t="s">
        <v>21</v>
      </c>
      <c r="B26" s="20" t="s">
        <v>16</v>
      </c>
      <c r="C26" s="28">
        <v>6117000</v>
      </c>
      <c r="D26" s="28">
        <v>5666000</v>
      </c>
      <c r="E26" s="28">
        <v>4187000</v>
      </c>
      <c r="F26" s="28">
        <v>4044000</v>
      </c>
      <c r="G26" s="29">
        <f>Table2[[#This Row],[Total registered]]-Table2[[#This Row],[Total voted]]</f>
        <v>143000</v>
      </c>
    </row>
    <row r="27" spans="1:7" x14ac:dyDescent="0.25">
      <c r="A27" s="25" t="s">
        <v>22</v>
      </c>
      <c r="B27" s="21" t="s">
        <v>12</v>
      </c>
      <c r="C27" s="29">
        <v>528000</v>
      </c>
      <c r="D27" s="29">
        <v>481000</v>
      </c>
      <c r="E27" s="29">
        <v>293000</v>
      </c>
      <c r="F27" s="29">
        <v>257000</v>
      </c>
      <c r="G27" s="29">
        <f>Table2[[#This Row],[Total registered]]-Table2[[#This Row],[Total voted]]</f>
        <v>36000</v>
      </c>
    </row>
    <row r="28" spans="1:7" x14ac:dyDescent="0.25">
      <c r="A28" s="24" t="s">
        <v>22</v>
      </c>
      <c r="B28" s="20" t="s">
        <v>13</v>
      </c>
      <c r="C28" s="28">
        <v>996000</v>
      </c>
      <c r="D28" s="28">
        <v>942000</v>
      </c>
      <c r="E28" s="28">
        <v>653000</v>
      </c>
      <c r="F28" s="28">
        <v>608000</v>
      </c>
      <c r="G28" s="29">
        <f>Table2[[#This Row],[Total registered]]-Table2[[#This Row],[Total voted]]</f>
        <v>45000</v>
      </c>
    </row>
    <row r="29" spans="1:7" x14ac:dyDescent="0.25">
      <c r="A29" s="25" t="s">
        <v>22</v>
      </c>
      <c r="B29" s="21" t="s">
        <v>14</v>
      </c>
      <c r="C29" s="29">
        <v>717000</v>
      </c>
      <c r="D29" s="29">
        <v>629000</v>
      </c>
      <c r="E29" s="29">
        <v>442000</v>
      </c>
      <c r="F29" s="29">
        <v>420000</v>
      </c>
      <c r="G29" s="29">
        <f>Table2[[#This Row],[Total registered]]-Table2[[#This Row],[Total voted]]</f>
        <v>22000</v>
      </c>
    </row>
    <row r="30" spans="1:7" x14ac:dyDescent="0.25">
      <c r="A30" s="24" t="s">
        <v>22</v>
      </c>
      <c r="B30" s="20" t="s">
        <v>15</v>
      </c>
      <c r="C30" s="28">
        <v>1432000</v>
      </c>
      <c r="D30" s="28">
        <v>1302000</v>
      </c>
      <c r="E30" s="28">
        <v>956000</v>
      </c>
      <c r="F30" s="28">
        <v>922000</v>
      </c>
      <c r="G30" s="29">
        <f>Table2[[#This Row],[Total registered]]-Table2[[#This Row],[Total voted]]</f>
        <v>34000</v>
      </c>
    </row>
    <row r="31" spans="1:7" x14ac:dyDescent="0.25">
      <c r="A31" s="25" t="s">
        <v>22</v>
      </c>
      <c r="B31" s="21" t="s">
        <v>16</v>
      </c>
      <c r="C31" s="29">
        <v>852000</v>
      </c>
      <c r="D31" s="29">
        <v>845000</v>
      </c>
      <c r="E31" s="29">
        <v>648000</v>
      </c>
      <c r="F31" s="29">
        <v>631000</v>
      </c>
      <c r="G31" s="29">
        <f>Table2[[#This Row],[Total registered]]-Table2[[#This Row],[Total voted]]</f>
        <v>17000</v>
      </c>
    </row>
    <row r="32" spans="1:7" x14ac:dyDescent="0.25">
      <c r="A32" s="24" t="s">
        <v>23</v>
      </c>
      <c r="B32" s="20" t="s">
        <v>12</v>
      </c>
      <c r="C32" s="28">
        <v>281000</v>
      </c>
      <c r="D32" s="28">
        <v>271000</v>
      </c>
      <c r="E32" s="28">
        <v>163000</v>
      </c>
      <c r="F32" s="28">
        <v>141000</v>
      </c>
      <c r="G32" s="29">
        <f>Table2[[#This Row],[Total registered]]-Table2[[#This Row],[Total voted]]</f>
        <v>22000</v>
      </c>
    </row>
    <row r="33" spans="1:7" x14ac:dyDescent="0.25">
      <c r="A33" s="25" t="s">
        <v>23</v>
      </c>
      <c r="B33" s="21" t="s">
        <v>13</v>
      </c>
      <c r="C33" s="29">
        <v>442000</v>
      </c>
      <c r="D33" s="29">
        <v>372000</v>
      </c>
      <c r="E33" s="29">
        <v>259000</v>
      </c>
      <c r="F33" s="29">
        <v>225000</v>
      </c>
      <c r="G33" s="29">
        <f>Table2[[#This Row],[Total registered]]-Table2[[#This Row],[Total voted]]</f>
        <v>34000</v>
      </c>
    </row>
    <row r="34" spans="1:7" x14ac:dyDescent="0.25">
      <c r="A34" s="24" t="s">
        <v>23</v>
      </c>
      <c r="B34" s="20" t="s">
        <v>14</v>
      </c>
      <c r="C34" s="28">
        <v>456000</v>
      </c>
      <c r="D34" s="28">
        <v>366000</v>
      </c>
      <c r="E34" s="28">
        <v>245000</v>
      </c>
      <c r="F34" s="28">
        <v>228000</v>
      </c>
      <c r="G34" s="29">
        <f>Table2[[#This Row],[Total registered]]-Table2[[#This Row],[Total voted]]</f>
        <v>17000</v>
      </c>
    </row>
    <row r="35" spans="1:7" x14ac:dyDescent="0.25">
      <c r="A35" s="25" t="s">
        <v>23</v>
      </c>
      <c r="B35" s="21" t="s">
        <v>15</v>
      </c>
      <c r="C35" s="29">
        <v>994000</v>
      </c>
      <c r="D35" s="29">
        <v>942000</v>
      </c>
      <c r="E35" s="29">
        <v>726000</v>
      </c>
      <c r="F35" s="29">
        <v>660000</v>
      </c>
      <c r="G35" s="29">
        <f>Table2[[#This Row],[Total registered]]-Table2[[#This Row],[Total voted]]</f>
        <v>66000</v>
      </c>
    </row>
    <row r="36" spans="1:7" x14ac:dyDescent="0.25">
      <c r="A36" s="24" t="s">
        <v>23</v>
      </c>
      <c r="B36" s="20" t="s">
        <v>16</v>
      </c>
      <c r="C36" s="28">
        <v>603000</v>
      </c>
      <c r="D36" s="28">
        <v>573000</v>
      </c>
      <c r="E36" s="28">
        <v>457000</v>
      </c>
      <c r="F36" s="28">
        <v>428000</v>
      </c>
      <c r="G36" s="29">
        <f>Table2[[#This Row],[Total registered]]-Table2[[#This Row],[Total voted]]</f>
        <v>29000</v>
      </c>
    </row>
    <row r="37" spans="1:7" x14ac:dyDescent="0.25">
      <c r="A37" s="25" t="s">
        <v>24</v>
      </c>
      <c r="B37" s="21" t="s">
        <v>12</v>
      </c>
      <c r="C37" s="29">
        <v>84000</v>
      </c>
      <c r="D37" s="29">
        <v>81000</v>
      </c>
      <c r="E37" s="29">
        <v>54000</v>
      </c>
      <c r="F37" s="29">
        <v>43000</v>
      </c>
      <c r="G37" s="29">
        <f>Table2[[#This Row],[Total registered]]-Table2[[#This Row],[Total voted]]</f>
        <v>11000</v>
      </c>
    </row>
    <row r="38" spans="1:7" x14ac:dyDescent="0.25">
      <c r="A38" s="24" t="s">
        <v>24</v>
      </c>
      <c r="B38" s="20" t="s">
        <v>13</v>
      </c>
      <c r="C38" s="28">
        <v>119000</v>
      </c>
      <c r="D38" s="28">
        <v>104000</v>
      </c>
      <c r="E38" s="28">
        <v>71000</v>
      </c>
      <c r="F38" s="28">
        <v>58000</v>
      </c>
      <c r="G38" s="29">
        <f>Table2[[#This Row],[Total registered]]-Table2[[#This Row],[Total voted]]</f>
        <v>13000</v>
      </c>
    </row>
    <row r="39" spans="1:7" x14ac:dyDescent="0.25">
      <c r="A39" s="25" t="s">
        <v>24</v>
      </c>
      <c r="B39" s="21" t="s">
        <v>14</v>
      </c>
      <c r="C39" s="29">
        <v>113000</v>
      </c>
      <c r="D39" s="29">
        <v>102000</v>
      </c>
      <c r="E39" s="29">
        <v>79000</v>
      </c>
      <c r="F39" s="29">
        <v>71000</v>
      </c>
      <c r="G39" s="29">
        <f>Table2[[#This Row],[Total registered]]-Table2[[#This Row],[Total voted]]</f>
        <v>8000</v>
      </c>
    </row>
    <row r="40" spans="1:7" x14ac:dyDescent="0.25">
      <c r="A40" s="24" t="s">
        <v>24</v>
      </c>
      <c r="B40" s="20" t="s">
        <v>15</v>
      </c>
      <c r="C40" s="28">
        <v>257000</v>
      </c>
      <c r="D40" s="28">
        <v>245000</v>
      </c>
      <c r="E40" s="28">
        <v>183000</v>
      </c>
      <c r="F40" s="28">
        <v>168000</v>
      </c>
      <c r="G40" s="29">
        <f>Table2[[#This Row],[Total registered]]-Table2[[#This Row],[Total voted]]</f>
        <v>15000</v>
      </c>
    </row>
    <row r="41" spans="1:7" x14ac:dyDescent="0.25">
      <c r="A41" s="25" t="s">
        <v>24</v>
      </c>
      <c r="B41" s="21" t="s">
        <v>16</v>
      </c>
      <c r="C41" s="29">
        <v>192000</v>
      </c>
      <c r="D41" s="29">
        <v>189000</v>
      </c>
      <c r="E41" s="29">
        <v>154000</v>
      </c>
      <c r="F41" s="29">
        <v>147000</v>
      </c>
      <c r="G41" s="29">
        <f>Table2[[#This Row],[Total registered]]-Table2[[#This Row],[Total voted]]</f>
        <v>7000</v>
      </c>
    </row>
    <row r="42" spans="1:7" x14ac:dyDescent="0.25">
      <c r="A42" s="24" t="s">
        <v>25</v>
      </c>
      <c r="B42" s="20" t="s">
        <v>12</v>
      </c>
      <c r="C42" s="28">
        <v>63000</v>
      </c>
      <c r="D42" s="28">
        <v>56000</v>
      </c>
      <c r="E42" s="28">
        <v>48000</v>
      </c>
      <c r="F42" s="28">
        <v>47000</v>
      </c>
      <c r="G42" s="29">
        <f>Table2[[#This Row],[Total registered]]-Table2[[#This Row],[Total voted]]</f>
        <v>1000</v>
      </c>
    </row>
    <row r="43" spans="1:7" x14ac:dyDescent="0.25">
      <c r="A43" s="25" t="s">
        <v>25</v>
      </c>
      <c r="B43" s="21" t="s">
        <v>13</v>
      </c>
      <c r="C43" s="29">
        <v>159000</v>
      </c>
      <c r="D43" s="29">
        <v>148000</v>
      </c>
      <c r="E43" s="29">
        <v>132000</v>
      </c>
      <c r="F43" s="29">
        <v>127000</v>
      </c>
      <c r="G43" s="29">
        <f>Table2[[#This Row],[Total registered]]-Table2[[#This Row],[Total voted]]</f>
        <v>5000</v>
      </c>
    </row>
    <row r="44" spans="1:7" x14ac:dyDescent="0.25">
      <c r="A44" s="24" t="s">
        <v>25</v>
      </c>
      <c r="B44" s="20" t="s">
        <v>14</v>
      </c>
      <c r="C44" s="28">
        <v>126000</v>
      </c>
      <c r="D44" s="28">
        <v>115000</v>
      </c>
      <c r="E44" s="28">
        <v>100000</v>
      </c>
      <c r="F44" s="28">
        <v>95000</v>
      </c>
      <c r="G44" s="29">
        <f>Table2[[#This Row],[Total registered]]-Table2[[#This Row],[Total voted]]</f>
        <v>5000</v>
      </c>
    </row>
    <row r="45" spans="1:7" x14ac:dyDescent="0.25">
      <c r="A45" s="25" t="s">
        <v>25</v>
      </c>
      <c r="B45" s="21" t="s">
        <v>15</v>
      </c>
      <c r="C45" s="29">
        <v>136000</v>
      </c>
      <c r="D45" s="29">
        <v>124000</v>
      </c>
      <c r="E45" s="29">
        <v>108000</v>
      </c>
      <c r="F45" s="29">
        <v>106000</v>
      </c>
      <c r="G45" s="29">
        <f>Table2[[#This Row],[Total registered]]-Table2[[#This Row],[Total voted]]</f>
        <v>2000</v>
      </c>
    </row>
    <row r="46" spans="1:7" x14ac:dyDescent="0.25">
      <c r="A46" s="24" t="s">
        <v>25</v>
      </c>
      <c r="B46" s="20" t="s">
        <v>16</v>
      </c>
      <c r="C46" s="28">
        <v>93000</v>
      </c>
      <c r="D46" s="28">
        <v>89000</v>
      </c>
      <c r="E46" s="28">
        <v>76000</v>
      </c>
      <c r="F46" s="28">
        <v>72000</v>
      </c>
      <c r="G46" s="29">
        <f>Table2[[#This Row],[Total registered]]-Table2[[#This Row],[Total voted]]</f>
        <v>4000</v>
      </c>
    </row>
    <row r="47" spans="1:7" x14ac:dyDescent="0.25">
      <c r="A47" s="25" t="s">
        <v>26</v>
      </c>
      <c r="B47" s="21" t="s">
        <v>12</v>
      </c>
      <c r="C47" s="29">
        <v>1556000</v>
      </c>
      <c r="D47" s="29">
        <v>1391000</v>
      </c>
      <c r="E47" s="29">
        <v>775000</v>
      </c>
      <c r="F47" s="29">
        <v>648000</v>
      </c>
      <c r="G47" s="29">
        <f>Table2[[#This Row],[Total registered]]-Table2[[#This Row],[Total voted]]</f>
        <v>127000</v>
      </c>
    </row>
    <row r="48" spans="1:7" x14ac:dyDescent="0.25">
      <c r="A48" s="24" t="s">
        <v>26</v>
      </c>
      <c r="B48" s="20" t="s">
        <v>13</v>
      </c>
      <c r="C48" s="28">
        <v>2713000</v>
      </c>
      <c r="D48" s="28">
        <v>2397000</v>
      </c>
      <c r="E48" s="28">
        <v>1476000</v>
      </c>
      <c r="F48" s="28">
        <v>1302000</v>
      </c>
      <c r="G48" s="29">
        <f>Table2[[#This Row],[Total registered]]-Table2[[#This Row],[Total voted]]</f>
        <v>174000</v>
      </c>
    </row>
    <row r="49" spans="1:7" x14ac:dyDescent="0.25">
      <c r="A49" s="25" t="s">
        <v>26</v>
      </c>
      <c r="B49" s="21" t="s">
        <v>14</v>
      </c>
      <c r="C49" s="29">
        <v>2732000</v>
      </c>
      <c r="D49" s="29">
        <v>2336000</v>
      </c>
      <c r="E49" s="29">
        <v>1514000</v>
      </c>
      <c r="F49" s="29">
        <v>1370000</v>
      </c>
      <c r="G49" s="29">
        <f>Table2[[#This Row],[Total registered]]-Table2[[#This Row],[Total voted]]</f>
        <v>144000</v>
      </c>
    </row>
    <row r="50" spans="1:7" x14ac:dyDescent="0.25">
      <c r="A50" s="24" t="s">
        <v>26</v>
      </c>
      <c r="B50" s="20" t="s">
        <v>15</v>
      </c>
      <c r="C50" s="28">
        <v>5776000</v>
      </c>
      <c r="D50" s="28">
        <v>5253000</v>
      </c>
      <c r="E50" s="28">
        <v>3520000</v>
      </c>
      <c r="F50" s="28">
        <v>3325000</v>
      </c>
      <c r="G50" s="29">
        <f>Table2[[#This Row],[Total registered]]-Table2[[#This Row],[Total voted]]</f>
        <v>195000</v>
      </c>
    </row>
    <row r="51" spans="1:7" x14ac:dyDescent="0.25">
      <c r="A51" s="25" t="s">
        <v>26</v>
      </c>
      <c r="B51" s="21" t="s">
        <v>16</v>
      </c>
      <c r="C51" s="29">
        <v>4468000</v>
      </c>
      <c r="D51" s="29">
        <v>4267000</v>
      </c>
      <c r="E51" s="29">
        <v>3210000</v>
      </c>
      <c r="F51" s="29">
        <v>3076000</v>
      </c>
      <c r="G51" s="29">
        <f>Table2[[#This Row],[Total registered]]-Table2[[#This Row],[Total voted]]</f>
        <v>134000</v>
      </c>
    </row>
    <row r="52" spans="1:7" x14ac:dyDescent="0.25">
      <c r="A52" s="24" t="s">
        <v>27</v>
      </c>
      <c r="B52" s="20" t="s">
        <v>12</v>
      </c>
      <c r="C52" s="28">
        <v>990000</v>
      </c>
      <c r="D52" s="28">
        <v>925000</v>
      </c>
      <c r="E52" s="28">
        <v>556000</v>
      </c>
      <c r="F52" s="28">
        <v>489000</v>
      </c>
      <c r="G52" s="29">
        <f>Table2[[#This Row],[Total registered]]-Table2[[#This Row],[Total voted]]</f>
        <v>67000</v>
      </c>
    </row>
    <row r="53" spans="1:7" x14ac:dyDescent="0.25">
      <c r="A53" s="25" t="s">
        <v>27</v>
      </c>
      <c r="B53" s="21" t="s">
        <v>13</v>
      </c>
      <c r="C53" s="29">
        <v>1496000</v>
      </c>
      <c r="D53" s="29">
        <v>1354000</v>
      </c>
      <c r="E53" s="29">
        <v>913000</v>
      </c>
      <c r="F53" s="29">
        <v>794000</v>
      </c>
      <c r="G53" s="29">
        <f>Table2[[#This Row],[Total registered]]-Table2[[#This Row],[Total voted]]</f>
        <v>119000</v>
      </c>
    </row>
    <row r="54" spans="1:7" x14ac:dyDescent="0.25">
      <c r="A54" s="24" t="s">
        <v>27</v>
      </c>
      <c r="B54" s="20" t="s">
        <v>14</v>
      </c>
      <c r="C54" s="28">
        <v>1287000</v>
      </c>
      <c r="D54" s="28">
        <v>1083000</v>
      </c>
      <c r="E54" s="28">
        <v>723000</v>
      </c>
      <c r="F54" s="28">
        <v>690000</v>
      </c>
      <c r="G54" s="29">
        <f>Table2[[#This Row],[Total registered]]-Table2[[#This Row],[Total voted]]</f>
        <v>33000</v>
      </c>
    </row>
    <row r="55" spans="1:7" x14ac:dyDescent="0.25">
      <c r="A55" s="25" t="s">
        <v>27</v>
      </c>
      <c r="B55" s="21" t="s">
        <v>15</v>
      </c>
      <c r="C55" s="29">
        <v>2634000</v>
      </c>
      <c r="D55" s="29">
        <v>2454000</v>
      </c>
      <c r="E55" s="29">
        <v>1854000</v>
      </c>
      <c r="F55" s="29">
        <v>1783000</v>
      </c>
      <c r="G55" s="29">
        <f>Table2[[#This Row],[Total registered]]-Table2[[#This Row],[Total voted]]</f>
        <v>71000</v>
      </c>
    </row>
    <row r="56" spans="1:7" x14ac:dyDescent="0.25">
      <c r="A56" s="24" t="s">
        <v>27</v>
      </c>
      <c r="B56" s="20" t="s">
        <v>16</v>
      </c>
      <c r="C56" s="28">
        <v>1625000</v>
      </c>
      <c r="D56" s="28">
        <v>1584000</v>
      </c>
      <c r="E56" s="28">
        <v>1187000</v>
      </c>
      <c r="F56" s="28">
        <v>1132000</v>
      </c>
      <c r="G56" s="29">
        <f>Table2[[#This Row],[Total registered]]-Table2[[#This Row],[Total voted]]</f>
        <v>55000</v>
      </c>
    </row>
    <row r="57" spans="1:7" x14ac:dyDescent="0.25">
      <c r="A57" s="25" t="s">
        <v>28</v>
      </c>
      <c r="B57" s="21" t="s">
        <v>12</v>
      </c>
      <c r="C57" s="29">
        <v>107000</v>
      </c>
      <c r="D57" s="29">
        <v>93000</v>
      </c>
      <c r="E57" s="29">
        <v>46000</v>
      </c>
      <c r="F57" s="29">
        <v>41000</v>
      </c>
      <c r="G57" s="29">
        <f>Table2[[#This Row],[Total registered]]-Table2[[#This Row],[Total voted]]</f>
        <v>5000</v>
      </c>
    </row>
    <row r="58" spans="1:7" x14ac:dyDescent="0.25">
      <c r="A58" s="24" t="s">
        <v>28</v>
      </c>
      <c r="B58" s="20" t="s">
        <v>13</v>
      </c>
      <c r="C58" s="28">
        <v>170000</v>
      </c>
      <c r="D58" s="28">
        <v>156000</v>
      </c>
      <c r="E58" s="28">
        <v>88000</v>
      </c>
      <c r="F58" s="28">
        <v>80000</v>
      </c>
      <c r="G58" s="29">
        <f>Table2[[#This Row],[Total registered]]-Table2[[#This Row],[Total voted]]</f>
        <v>8000</v>
      </c>
    </row>
    <row r="59" spans="1:7" x14ac:dyDescent="0.25">
      <c r="A59" s="25" t="s">
        <v>28</v>
      </c>
      <c r="B59" s="21" t="s">
        <v>14</v>
      </c>
      <c r="C59" s="29">
        <v>170000</v>
      </c>
      <c r="D59" s="29">
        <v>156000</v>
      </c>
      <c r="E59" s="29">
        <v>110000</v>
      </c>
      <c r="F59" s="29">
        <v>103000</v>
      </c>
      <c r="G59" s="29">
        <f>Table2[[#This Row],[Total registered]]-Table2[[#This Row],[Total voted]]</f>
        <v>7000</v>
      </c>
    </row>
    <row r="60" spans="1:7" x14ac:dyDescent="0.25">
      <c r="A60" s="24" t="s">
        <v>28</v>
      </c>
      <c r="B60" s="20" t="s">
        <v>15</v>
      </c>
      <c r="C60" s="28">
        <v>332000</v>
      </c>
      <c r="D60" s="28">
        <v>311000</v>
      </c>
      <c r="E60" s="28">
        <v>244000</v>
      </c>
      <c r="F60" s="28">
        <v>230000</v>
      </c>
      <c r="G60" s="29">
        <f>Table2[[#This Row],[Total registered]]-Table2[[#This Row],[Total voted]]</f>
        <v>14000</v>
      </c>
    </row>
    <row r="61" spans="1:7" x14ac:dyDescent="0.25">
      <c r="A61" s="25" t="s">
        <v>28</v>
      </c>
      <c r="B61" s="21" t="s">
        <v>16</v>
      </c>
      <c r="C61" s="29">
        <v>278000</v>
      </c>
      <c r="D61" s="29">
        <v>263000</v>
      </c>
      <c r="E61" s="29">
        <v>185000</v>
      </c>
      <c r="F61" s="29">
        <v>175000</v>
      </c>
      <c r="G61" s="29">
        <f>Table2[[#This Row],[Total registered]]-Table2[[#This Row],[Total voted]]</f>
        <v>10000</v>
      </c>
    </row>
    <row r="62" spans="1:7" x14ac:dyDescent="0.25">
      <c r="A62" s="24" t="s">
        <v>29</v>
      </c>
      <c r="B62" s="20" t="s">
        <v>12</v>
      </c>
      <c r="C62" s="28">
        <v>182000</v>
      </c>
      <c r="D62" s="28">
        <v>177000</v>
      </c>
      <c r="E62" s="28">
        <v>102000</v>
      </c>
      <c r="F62" s="28">
        <v>95000</v>
      </c>
      <c r="G62" s="29">
        <f>Table2[[#This Row],[Total registered]]-Table2[[#This Row],[Total voted]]</f>
        <v>7000</v>
      </c>
    </row>
    <row r="63" spans="1:7" x14ac:dyDescent="0.25">
      <c r="A63" s="25" t="s">
        <v>29</v>
      </c>
      <c r="B63" s="21" t="s">
        <v>13</v>
      </c>
      <c r="C63" s="29">
        <v>253000</v>
      </c>
      <c r="D63" s="29">
        <v>235000</v>
      </c>
      <c r="E63" s="29">
        <v>151000</v>
      </c>
      <c r="F63" s="29">
        <v>140000</v>
      </c>
      <c r="G63" s="29">
        <f>Table2[[#This Row],[Total registered]]-Table2[[#This Row],[Total voted]]</f>
        <v>11000</v>
      </c>
    </row>
    <row r="64" spans="1:7" x14ac:dyDescent="0.25">
      <c r="A64" s="24" t="s">
        <v>29</v>
      </c>
      <c r="B64" s="20" t="s">
        <v>14</v>
      </c>
      <c r="C64" s="28">
        <v>203000</v>
      </c>
      <c r="D64" s="28">
        <v>185000</v>
      </c>
      <c r="E64" s="28">
        <v>132000</v>
      </c>
      <c r="F64" s="28">
        <v>123000</v>
      </c>
      <c r="G64" s="29">
        <f>Table2[[#This Row],[Total registered]]-Table2[[#This Row],[Total voted]]</f>
        <v>9000</v>
      </c>
    </row>
    <row r="65" spans="1:7" x14ac:dyDescent="0.25">
      <c r="A65" s="25" t="s">
        <v>29</v>
      </c>
      <c r="B65" s="21" t="s">
        <v>15</v>
      </c>
      <c r="C65" s="29">
        <v>418000</v>
      </c>
      <c r="D65" s="29">
        <v>398000</v>
      </c>
      <c r="E65" s="29">
        <v>278000</v>
      </c>
      <c r="F65" s="29">
        <v>262000</v>
      </c>
      <c r="G65" s="29">
        <f>Table2[[#This Row],[Total registered]]-Table2[[#This Row],[Total voted]]</f>
        <v>16000</v>
      </c>
    </row>
    <row r="66" spans="1:7" x14ac:dyDescent="0.25">
      <c r="A66" s="24" t="s">
        <v>29</v>
      </c>
      <c r="B66" s="20" t="s">
        <v>16</v>
      </c>
      <c r="C66" s="28">
        <v>313000</v>
      </c>
      <c r="D66" s="28">
        <v>304000</v>
      </c>
      <c r="E66" s="28">
        <v>237000</v>
      </c>
      <c r="F66" s="28">
        <v>223000</v>
      </c>
      <c r="G66" s="29">
        <f>Table2[[#This Row],[Total registered]]-Table2[[#This Row],[Total voted]]</f>
        <v>14000</v>
      </c>
    </row>
    <row r="67" spans="1:7" x14ac:dyDescent="0.25">
      <c r="A67" s="25" t="s">
        <v>30</v>
      </c>
      <c r="B67" s="21" t="s">
        <v>12</v>
      </c>
      <c r="C67" s="29">
        <v>1135000</v>
      </c>
      <c r="D67" s="29">
        <v>1060000</v>
      </c>
      <c r="E67" s="29">
        <v>664000</v>
      </c>
      <c r="F67" s="29">
        <v>583000</v>
      </c>
      <c r="G67" s="29">
        <f>Table2[[#This Row],[Total registered]]-Table2[[#This Row],[Total voted]]</f>
        <v>81000</v>
      </c>
    </row>
    <row r="68" spans="1:7" x14ac:dyDescent="0.25">
      <c r="A68" s="24" t="s">
        <v>30</v>
      </c>
      <c r="B68" s="20" t="s">
        <v>13</v>
      </c>
      <c r="C68" s="28">
        <v>1703000</v>
      </c>
      <c r="D68" s="28">
        <v>1525000</v>
      </c>
      <c r="E68" s="28">
        <v>1010000</v>
      </c>
      <c r="F68" s="28">
        <v>892000</v>
      </c>
      <c r="G68" s="29">
        <f>Table2[[#This Row],[Total registered]]-Table2[[#This Row],[Total voted]]</f>
        <v>118000</v>
      </c>
    </row>
    <row r="69" spans="1:7" x14ac:dyDescent="0.25">
      <c r="A69" s="25" t="s">
        <v>30</v>
      </c>
      <c r="B69" s="21" t="s">
        <v>14</v>
      </c>
      <c r="C69" s="29">
        <v>1598000</v>
      </c>
      <c r="D69" s="29">
        <v>1418000</v>
      </c>
      <c r="E69" s="29">
        <v>1069000</v>
      </c>
      <c r="F69" s="29">
        <v>985000</v>
      </c>
      <c r="G69" s="29">
        <f>Table2[[#This Row],[Total registered]]-Table2[[#This Row],[Total voted]]</f>
        <v>84000</v>
      </c>
    </row>
    <row r="70" spans="1:7" x14ac:dyDescent="0.25">
      <c r="A70" s="24" t="s">
        <v>30</v>
      </c>
      <c r="B70" s="20" t="s">
        <v>15</v>
      </c>
      <c r="C70" s="28">
        <v>3196000</v>
      </c>
      <c r="D70" s="28">
        <v>2937000</v>
      </c>
      <c r="E70" s="28">
        <v>2310000</v>
      </c>
      <c r="F70" s="28">
        <v>2153000</v>
      </c>
      <c r="G70" s="29">
        <f>Table2[[#This Row],[Total registered]]-Table2[[#This Row],[Total voted]]</f>
        <v>157000</v>
      </c>
    </row>
    <row r="71" spans="1:7" x14ac:dyDescent="0.25">
      <c r="A71" s="25" t="s">
        <v>30</v>
      </c>
      <c r="B71" s="21" t="s">
        <v>16</v>
      </c>
      <c r="C71" s="29">
        <v>2027000</v>
      </c>
      <c r="D71" s="29">
        <v>1920000</v>
      </c>
      <c r="E71" s="29">
        <v>1537000</v>
      </c>
      <c r="F71" s="29">
        <v>1444000</v>
      </c>
      <c r="G71" s="29">
        <f>Table2[[#This Row],[Total registered]]-Table2[[#This Row],[Total voted]]</f>
        <v>93000</v>
      </c>
    </row>
    <row r="72" spans="1:7" x14ac:dyDescent="0.25">
      <c r="A72" s="24" t="s">
        <v>31</v>
      </c>
      <c r="B72" s="20" t="s">
        <v>12</v>
      </c>
      <c r="C72" s="28">
        <v>587000</v>
      </c>
      <c r="D72" s="28">
        <v>571000</v>
      </c>
      <c r="E72" s="28">
        <v>276000</v>
      </c>
      <c r="F72" s="28">
        <v>221000</v>
      </c>
      <c r="G72" s="29">
        <f>Table2[[#This Row],[Total registered]]-Table2[[#This Row],[Total voted]]</f>
        <v>55000</v>
      </c>
    </row>
    <row r="73" spans="1:7" x14ac:dyDescent="0.25">
      <c r="A73" s="25" t="s">
        <v>31</v>
      </c>
      <c r="B73" s="21" t="s">
        <v>13</v>
      </c>
      <c r="C73" s="29">
        <v>799000</v>
      </c>
      <c r="D73" s="29">
        <v>760000</v>
      </c>
      <c r="E73" s="29">
        <v>493000</v>
      </c>
      <c r="F73" s="29">
        <v>401000</v>
      </c>
      <c r="G73" s="29">
        <f>Table2[[#This Row],[Total registered]]-Table2[[#This Row],[Total voted]]</f>
        <v>92000</v>
      </c>
    </row>
    <row r="74" spans="1:7" x14ac:dyDescent="0.25">
      <c r="A74" s="24" t="s">
        <v>31</v>
      </c>
      <c r="B74" s="20" t="s">
        <v>14</v>
      </c>
      <c r="C74" s="28">
        <v>946000</v>
      </c>
      <c r="D74" s="28">
        <v>888000</v>
      </c>
      <c r="E74" s="28">
        <v>611000</v>
      </c>
      <c r="F74" s="28">
        <v>515000</v>
      </c>
      <c r="G74" s="29">
        <f>Table2[[#This Row],[Total registered]]-Table2[[#This Row],[Total voted]]</f>
        <v>96000</v>
      </c>
    </row>
    <row r="75" spans="1:7" x14ac:dyDescent="0.25">
      <c r="A75" s="25" t="s">
        <v>31</v>
      </c>
      <c r="B75" s="21" t="s">
        <v>15</v>
      </c>
      <c r="C75" s="29">
        <v>1642000</v>
      </c>
      <c r="D75" s="29">
        <v>1609000</v>
      </c>
      <c r="E75" s="29">
        <v>1155000</v>
      </c>
      <c r="F75" s="29">
        <v>1045000</v>
      </c>
      <c r="G75" s="29">
        <f>Table2[[#This Row],[Total registered]]-Table2[[#This Row],[Total voted]]</f>
        <v>110000</v>
      </c>
    </row>
    <row r="76" spans="1:7" x14ac:dyDescent="0.25">
      <c r="A76" s="24" t="s">
        <v>31</v>
      </c>
      <c r="B76" s="20" t="s">
        <v>16</v>
      </c>
      <c r="C76" s="28">
        <v>1121000</v>
      </c>
      <c r="D76" s="28">
        <v>1092000</v>
      </c>
      <c r="E76" s="28">
        <v>878000</v>
      </c>
      <c r="F76" s="28">
        <v>820000</v>
      </c>
      <c r="G76" s="29">
        <f>Table2[[#This Row],[Total registered]]-Table2[[#This Row],[Total voted]]</f>
        <v>58000</v>
      </c>
    </row>
    <row r="77" spans="1:7" x14ac:dyDescent="0.25">
      <c r="A77" s="25" t="s">
        <v>32</v>
      </c>
      <c r="B77" s="21" t="s">
        <v>12</v>
      </c>
      <c r="C77" s="29">
        <v>260000</v>
      </c>
      <c r="D77" s="29">
        <v>248000</v>
      </c>
      <c r="E77" s="29">
        <v>169000</v>
      </c>
      <c r="F77" s="29">
        <v>157000</v>
      </c>
      <c r="G77" s="29">
        <f>Table2[[#This Row],[Total registered]]-Table2[[#This Row],[Total voted]]</f>
        <v>12000</v>
      </c>
    </row>
    <row r="78" spans="1:7" x14ac:dyDescent="0.25">
      <c r="A78" s="24" t="s">
        <v>32</v>
      </c>
      <c r="B78" s="20" t="s">
        <v>13</v>
      </c>
      <c r="C78" s="28">
        <v>377000</v>
      </c>
      <c r="D78" s="28">
        <v>356000</v>
      </c>
      <c r="E78" s="28">
        <v>248000</v>
      </c>
      <c r="F78" s="28">
        <v>223000</v>
      </c>
      <c r="G78" s="29">
        <f>Table2[[#This Row],[Total registered]]-Table2[[#This Row],[Total voted]]</f>
        <v>25000</v>
      </c>
    </row>
    <row r="79" spans="1:7" x14ac:dyDescent="0.25">
      <c r="A79" s="25" t="s">
        <v>32</v>
      </c>
      <c r="B79" s="21" t="s">
        <v>14</v>
      </c>
      <c r="C79" s="29">
        <v>412000</v>
      </c>
      <c r="D79" s="29">
        <v>395000</v>
      </c>
      <c r="E79" s="29">
        <v>307000</v>
      </c>
      <c r="F79" s="29">
        <v>276000</v>
      </c>
      <c r="G79" s="29">
        <f>Table2[[#This Row],[Total registered]]-Table2[[#This Row],[Total voted]]</f>
        <v>31000</v>
      </c>
    </row>
    <row r="80" spans="1:7" x14ac:dyDescent="0.25">
      <c r="A80" s="24" t="s">
        <v>32</v>
      </c>
      <c r="B80" s="20" t="s">
        <v>15</v>
      </c>
      <c r="C80" s="28">
        <v>722000</v>
      </c>
      <c r="D80" s="28">
        <v>707000</v>
      </c>
      <c r="E80" s="28">
        <v>545000</v>
      </c>
      <c r="F80" s="28">
        <v>511000</v>
      </c>
      <c r="G80" s="29">
        <f>Table2[[#This Row],[Total registered]]-Table2[[#This Row],[Total voted]]</f>
        <v>34000</v>
      </c>
    </row>
    <row r="81" spans="1:7" x14ac:dyDescent="0.25">
      <c r="A81" s="25" t="s">
        <v>32</v>
      </c>
      <c r="B81" s="21" t="s">
        <v>16</v>
      </c>
      <c r="C81" s="29">
        <v>590000</v>
      </c>
      <c r="D81" s="29">
        <v>587000</v>
      </c>
      <c r="E81" s="29">
        <v>473000</v>
      </c>
      <c r="F81" s="29">
        <v>451000</v>
      </c>
      <c r="G81" s="29">
        <f>Table2[[#This Row],[Total registered]]-Table2[[#This Row],[Total voted]]</f>
        <v>22000</v>
      </c>
    </row>
    <row r="82" spans="1:7" x14ac:dyDescent="0.25">
      <c r="A82" s="24" t="s">
        <v>33</v>
      </c>
      <c r="B82" s="20" t="s">
        <v>12</v>
      </c>
      <c r="C82" s="28">
        <v>264000</v>
      </c>
      <c r="D82" s="28">
        <v>240000</v>
      </c>
      <c r="E82" s="28">
        <v>149000</v>
      </c>
      <c r="F82" s="28">
        <v>128000</v>
      </c>
      <c r="G82" s="29">
        <f>Table2[[#This Row],[Total registered]]-Table2[[#This Row],[Total voted]]</f>
        <v>21000</v>
      </c>
    </row>
    <row r="83" spans="1:7" x14ac:dyDescent="0.25">
      <c r="A83" s="25" t="s">
        <v>33</v>
      </c>
      <c r="B83" s="21" t="s">
        <v>13</v>
      </c>
      <c r="C83" s="29">
        <v>392000</v>
      </c>
      <c r="D83" s="29">
        <v>331000</v>
      </c>
      <c r="E83" s="29">
        <v>210000</v>
      </c>
      <c r="F83" s="29">
        <v>191000</v>
      </c>
      <c r="G83" s="29">
        <f>Table2[[#This Row],[Total registered]]-Table2[[#This Row],[Total voted]]</f>
        <v>19000</v>
      </c>
    </row>
    <row r="84" spans="1:7" x14ac:dyDescent="0.25">
      <c r="A84" s="24" t="s">
        <v>33</v>
      </c>
      <c r="B84" s="20" t="s">
        <v>14</v>
      </c>
      <c r="C84" s="28">
        <v>343000</v>
      </c>
      <c r="D84" s="28">
        <v>304000</v>
      </c>
      <c r="E84" s="28">
        <v>221000</v>
      </c>
      <c r="F84" s="28">
        <v>204000</v>
      </c>
      <c r="G84" s="29">
        <f>Table2[[#This Row],[Total registered]]-Table2[[#This Row],[Total voted]]</f>
        <v>17000</v>
      </c>
    </row>
    <row r="85" spans="1:7" x14ac:dyDescent="0.25">
      <c r="A85" s="25" t="s">
        <v>33</v>
      </c>
      <c r="B85" s="21" t="s">
        <v>15</v>
      </c>
      <c r="C85" s="29">
        <v>659000</v>
      </c>
      <c r="D85" s="29">
        <v>607000</v>
      </c>
      <c r="E85" s="29">
        <v>424000</v>
      </c>
      <c r="F85" s="29">
        <v>392000</v>
      </c>
      <c r="G85" s="29">
        <f>Table2[[#This Row],[Total registered]]-Table2[[#This Row],[Total voted]]</f>
        <v>32000</v>
      </c>
    </row>
    <row r="86" spans="1:7" x14ac:dyDescent="0.25">
      <c r="A86" s="24" t="s">
        <v>33</v>
      </c>
      <c r="B86" s="20" t="s">
        <v>16</v>
      </c>
      <c r="C86" s="28">
        <v>499000</v>
      </c>
      <c r="D86" s="28">
        <v>493000</v>
      </c>
      <c r="E86" s="28">
        <v>394000</v>
      </c>
      <c r="F86" s="28">
        <v>382000</v>
      </c>
      <c r="G86" s="29">
        <f>Table2[[#This Row],[Total registered]]-Table2[[#This Row],[Total voted]]</f>
        <v>12000</v>
      </c>
    </row>
    <row r="87" spans="1:7" x14ac:dyDescent="0.25">
      <c r="A87" s="25" t="s">
        <v>34</v>
      </c>
      <c r="B87" s="21" t="s">
        <v>12</v>
      </c>
      <c r="C87" s="29">
        <v>281000</v>
      </c>
      <c r="D87" s="29">
        <v>265000</v>
      </c>
      <c r="E87" s="29">
        <v>172000</v>
      </c>
      <c r="F87" s="29">
        <v>157000</v>
      </c>
      <c r="G87" s="29">
        <f>Table2[[#This Row],[Total registered]]-Table2[[#This Row],[Total voted]]</f>
        <v>15000</v>
      </c>
    </row>
    <row r="88" spans="1:7" x14ac:dyDescent="0.25">
      <c r="A88" s="24" t="s">
        <v>34</v>
      </c>
      <c r="B88" s="20" t="s">
        <v>13</v>
      </c>
      <c r="C88" s="28">
        <v>570000</v>
      </c>
      <c r="D88" s="28">
        <v>498000</v>
      </c>
      <c r="E88" s="28">
        <v>330000</v>
      </c>
      <c r="F88" s="28">
        <v>271000</v>
      </c>
      <c r="G88" s="29">
        <f>Table2[[#This Row],[Total registered]]-Table2[[#This Row],[Total voted]]</f>
        <v>59000</v>
      </c>
    </row>
    <row r="89" spans="1:7" x14ac:dyDescent="0.25">
      <c r="A89" s="25" t="s">
        <v>34</v>
      </c>
      <c r="B89" s="21" t="s">
        <v>14</v>
      </c>
      <c r="C89" s="29">
        <v>640000</v>
      </c>
      <c r="D89" s="29">
        <v>606000</v>
      </c>
      <c r="E89" s="29">
        <v>479000</v>
      </c>
      <c r="F89" s="29">
        <v>439000</v>
      </c>
      <c r="G89" s="29">
        <f>Table2[[#This Row],[Total registered]]-Table2[[#This Row],[Total voted]]</f>
        <v>40000</v>
      </c>
    </row>
    <row r="90" spans="1:7" x14ac:dyDescent="0.25">
      <c r="A90" s="24" t="s">
        <v>34</v>
      </c>
      <c r="B90" s="20" t="s">
        <v>15</v>
      </c>
      <c r="C90" s="28">
        <v>1141000</v>
      </c>
      <c r="D90" s="28">
        <v>1111000</v>
      </c>
      <c r="E90" s="28">
        <v>874000</v>
      </c>
      <c r="F90" s="28">
        <v>787000</v>
      </c>
      <c r="G90" s="29">
        <f>Table2[[#This Row],[Total registered]]-Table2[[#This Row],[Total voted]]</f>
        <v>87000</v>
      </c>
    </row>
    <row r="91" spans="1:7" x14ac:dyDescent="0.25">
      <c r="A91" s="25" t="s">
        <v>34</v>
      </c>
      <c r="B91" s="21" t="s">
        <v>16</v>
      </c>
      <c r="C91" s="29">
        <v>751000</v>
      </c>
      <c r="D91" s="29">
        <v>748000</v>
      </c>
      <c r="E91" s="29">
        <v>595000</v>
      </c>
      <c r="F91" s="29">
        <v>557000</v>
      </c>
      <c r="G91" s="29">
        <f>Table2[[#This Row],[Total registered]]-Table2[[#This Row],[Total voted]]</f>
        <v>38000</v>
      </c>
    </row>
    <row r="92" spans="1:7" x14ac:dyDescent="0.25">
      <c r="A92" s="24" t="s">
        <v>35</v>
      </c>
      <c r="B92" s="20" t="s">
        <v>12</v>
      </c>
      <c r="C92" s="28">
        <v>389000</v>
      </c>
      <c r="D92" s="28">
        <v>370000</v>
      </c>
      <c r="E92" s="28">
        <v>207000</v>
      </c>
      <c r="F92" s="28">
        <v>173000</v>
      </c>
      <c r="G92" s="29">
        <f>Table2[[#This Row],[Total registered]]-Table2[[#This Row],[Total voted]]</f>
        <v>34000</v>
      </c>
    </row>
    <row r="93" spans="1:7" x14ac:dyDescent="0.25">
      <c r="A93" s="25" t="s">
        <v>35</v>
      </c>
      <c r="B93" s="21" t="s">
        <v>13</v>
      </c>
      <c r="C93" s="29">
        <v>598000</v>
      </c>
      <c r="D93" s="29">
        <v>563000</v>
      </c>
      <c r="E93" s="29">
        <v>358000</v>
      </c>
      <c r="F93" s="29">
        <v>290000</v>
      </c>
      <c r="G93" s="29">
        <f>Table2[[#This Row],[Total registered]]-Table2[[#This Row],[Total voted]]</f>
        <v>68000</v>
      </c>
    </row>
    <row r="94" spans="1:7" x14ac:dyDescent="0.25">
      <c r="A94" s="24" t="s">
        <v>35</v>
      </c>
      <c r="B94" s="20" t="s">
        <v>14</v>
      </c>
      <c r="C94" s="28">
        <v>587000</v>
      </c>
      <c r="D94" s="28">
        <v>563000</v>
      </c>
      <c r="E94" s="28">
        <v>391000</v>
      </c>
      <c r="F94" s="28">
        <v>356000</v>
      </c>
      <c r="G94" s="29">
        <f>Table2[[#This Row],[Total registered]]-Table2[[#This Row],[Total voted]]</f>
        <v>35000</v>
      </c>
    </row>
    <row r="95" spans="1:7" x14ac:dyDescent="0.25">
      <c r="A95" s="25" t="s">
        <v>35</v>
      </c>
      <c r="B95" s="21" t="s">
        <v>15</v>
      </c>
      <c r="C95" s="29">
        <v>1089000</v>
      </c>
      <c r="D95" s="29">
        <v>1043000</v>
      </c>
      <c r="E95" s="29">
        <v>744000</v>
      </c>
      <c r="F95" s="29">
        <v>688000</v>
      </c>
      <c r="G95" s="29">
        <f>Table2[[#This Row],[Total registered]]-Table2[[#This Row],[Total voted]]</f>
        <v>56000</v>
      </c>
    </row>
    <row r="96" spans="1:7" x14ac:dyDescent="0.25">
      <c r="A96" s="24" t="s">
        <v>35</v>
      </c>
      <c r="B96" s="20" t="s">
        <v>16</v>
      </c>
      <c r="C96" s="28">
        <v>775000</v>
      </c>
      <c r="D96" s="28">
        <v>760000</v>
      </c>
      <c r="E96" s="28">
        <v>586000</v>
      </c>
      <c r="F96" s="28">
        <v>535000</v>
      </c>
      <c r="G96" s="29">
        <f>Table2[[#This Row],[Total registered]]-Table2[[#This Row],[Total voted]]</f>
        <v>51000</v>
      </c>
    </row>
    <row r="97" spans="1:7" x14ac:dyDescent="0.25">
      <c r="A97" s="25" t="s">
        <v>36</v>
      </c>
      <c r="B97" s="21" t="s">
        <v>12</v>
      </c>
      <c r="C97" s="29">
        <v>93000</v>
      </c>
      <c r="D97" s="29">
        <v>90000</v>
      </c>
      <c r="E97" s="29">
        <v>60000</v>
      </c>
      <c r="F97" s="29">
        <v>57000</v>
      </c>
      <c r="G97" s="29">
        <f>Table2[[#This Row],[Total registered]]-Table2[[#This Row],[Total voted]]</f>
        <v>3000</v>
      </c>
    </row>
    <row r="98" spans="1:7" x14ac:dyDescent="0.25">
      <c r="A98" s="24" t="s">
        <v>36</v>
      </c>
      <c r="B98" s="20" t="s">
        <v>13</v>
      </c>
      <c r="C98" s="28">
        <v>158000</v>
      </c>
      <c r="D98" s="28">
        <v>157000</v>
      </c>
      <c r="E98" s="28">
        <v>116000</v>
      </c>
      <c r="F98" s="28">
        <v>102000</v>
      </c>
      <c r="G98" s="29">
        <f>Table2[[#This Row],[Total registered]]-Table2[[#This Row],[Total voted]]</f>
        <v>14000</v>
      </c>
    </row>
    <row r="99" spans="1:7" x14ac:dyDescent="0.25">
      <c r="A99" s="25" t="s">
        <v>36</v>
      </c>
      <c r="B99" s="21" t="s">
        <v>14</v>
      </c>
      <c r="C99" s="29">
        <v>170000</v>
      </c>
      <c r="D99" s="29">
        <v>170000</v>
      </c>
      <c r="E99" s="29">
        <v>136000</v>
      </c>
      <c r="F99" s="29">
        <v>120000</v>
      </c>
      <c r="G99" s="29">
        <f>Table2[[#This Row],[Total registered]]-Table2[[#This Row],[Total voted]]</f>
        <v>16000</v>
      </c>
    </row>
    <row r="100" spans="1:7" x14ac:dyDescent="0.25">
      <c r="A100" s="24" t="s">
        <v>36</v>
      </c>
      <c r="B100" s="20" t="s">
        <v>15</v>
      </c>
      <c r="C100" s="28">
        <v>367000</v>
      </c>
      <c r="D100" s="28">
        <v>361000</v>
      </c>
      <c r="E100" s="28">
        <v>285000</v>
      </c>
      <c r="F100" s="28">
        <v>263000</v>
      </c>
      <c r="G100" s="29">
        <f>Table2[[#This Row],[Total registered]]-Table2[[#This Row],[Total voted]]</f>
        <v>22000</v>
      </c>
    </row>
    <row r="101" spans="1:7" x14ac:dyDescent="0.25">
      <c r="A101" s="25" t="s">
        <v>36</v>
      </c>
      <c r="B101" s="21" t="s">
        <v>16</v>
      </c>
      <c r="C101" s="29">
        <v>300000</v>
      </c>
      <c r="D101" s="29">
        <v>296000</v>
      </c>
      <c r="E101" s="29">
        <v>236000</v>
      </c>
      <c r="F101" s="29">
        <v>224000</v>
      </c>
      <c r="G101" s="29">
        <f>Table2[[#This Row],[Total registered]]-Table2[[#This Row],[Total voted]]</f>
        <v>12000</v>
      </c>
    </row>
    <row r="102" spans="1:7" x14ac:dyDescent="0.25">
      <c r="A102" s="24" t="s">
        <v>37</v>
      </c>
      <c r="B102" s="20" t="s">
        <v>12</v>
      </c>
      <c r="C102" s="28">
        <v>573000</v>
      </c>
      <c r="D102" s="28">
        <v>530000</v>
      </c>
      <c r="E102" s="28">
        <v>413000</v>
      </c>
      <c r="F102" s="28">
        <v>375000</v>
      </c>
      <c r="G102" s="29">
        <f>Table2[[#This Row],[Total registered]]-Table2[[#This Row],[Total voted]]</f>
        <v>38000</v>
      </c>
    </row>
    <row r="103" spans="1:7" x14ac:dyDescent="0.25">
      <c r="A103" s="25" t="s">
        <v>37</v>
      </c>
      <c r="B103" s="21" t="s">
        <v>13</v>
      </c>
      <c r="C103" s="29">
        <v>754000</v>
      </c>
      <c r="D103" s="29">
        <v>684000</v>
      </c>
      <c r="E103" s="29">
        <v>517000</v>
      </c>
      <c r="F103" s="29">
        <v>460000</v>
      </c>
      <c r="G103" s="29">
        <f>Table2[[#This Row],[Total registered]]-Table2[[#This Row],[Total voted]]</f>
        <v>57000</v>
      </c>
    </row>
    <row r="104" spans="1:7" x14ac:dyDescent="0.25">
      <c r="A104" s="24" t="s">
        <v>37</v>
      </c>
      <c r="B104" s="20" t="s">
        <v>14</v>
      </c>
      <c r="C104" s="28">
        <v>726000</v>
      </c>
      <c r="D104" s="28">
        <v>655000</v>
      </c>
      <c r="E104" s="28">
        <v>534000</v>
      </c>
      <c r="F104" s="28">
        <v>498000</v>
      </c>
      <c r="G104" s="29">
        <f>Table2[[#This Row],[Total registered]]-Table2[[#This Row],[Total voted]]</f>
        <v>36000</v>
      </c>
    </row>
    <row r="105" spans="1:7" x14ac:dyDescent="0.25">
      <c r="A105" s="25" t="s">
        <v>37</v>
      </c>
      <c r="B105" s="21" t="s">
        <v>15</v>
      </c>
      <c r="C105" s="29">
        <v>1542000</v>
      </c>
      <c r="D105" s="29">
        <v>1447000</v>
      </c>
      <c r="E105" s="29">
        <v>1125000</v>
      </c>
      <c r="F105" s="29">
        <v>1080000</v>
      </c>
      <c r="G105" s="29">
        <f>Table2[[#This Row],[Total registered]]-Table2[[#This Row],[Total voted]]</f>
        <v>45000</v>
      </c>
    </row>
    <row r="106" spans="1:7" x14ac:dyDescent="0.25">
      <c r="A106" s="24" t="s">
        <v>38</v>
      </c>
      <c r="B106" s="20" t="s">
        <v>12</v>
      </c>
      <c r="C106" s="28">
        <v>562000</v>
      </c>
      <c r="D106" s="28">
        <v>469000</v>
      </c>
      <c r="E106" s="28">
        <v>303000</v>
      </c>
      <c r="F106" s="28">
        <v>259000</v>
      </c>
      <c r="G106" s="29">
        <f>Table2[[#This Row],[Total registered]]-Table2[[#This Row],[Total voted]]</f>
        <v>44000</v>
      </c>
    </row>
    <row r="107" spans="1:7" x14ac:dyDescent="0.25">
      <c r="A107" s="25" t="s">
        <v>38</v>
      </c>
      <c r="B107" s="21" t="s">
        <v>13</v>
      </c>
      <c r="C107" s="29">
        <v>1142000</v>
      </c>
      <c r="D107" s="29">
        <v>939000</v>
      </c>
      <c r="E107" s="29">
        <v>647000</v>
      </c>
      <c r="F107" s="29">
        <v>566000</v>
      </c>
      <c r="G107" s="29">
        <f>Table2[[#This Row],[Total registered]]-Table2[[#This Row],[Total voted]]</f>
        <v>81000</v>
      </c>
    </row>
    <row r="108" spans="1:7" x14ac:dyDescent="0.25">
      <c r="A108" s="24" t="s">
        <v>38</v>
      </c>
      <c r="B108" s="20" t="s">
        <v>14</v>
      </c>
      <c r="C108" s="28">
        <v>830000</v>
      </c>
      <c r="D108" s="28">
        <v>696000</v>
      </c>
      <c r="E108" s="28">
        <v>492000</v>
      </c>
      <c r="F108" s="28">
        <v>433000</v>
      </c>
      <c r="G108" s="29">
        <f>Table2[[#This Row],[Total registered]]-Table2[[#This Row],[Total voted]]</f>
        <v>59000</v>
      </c>
    </row>
    <row r="109" spans="1:7" x14ac:dyDescent="0.25">
      <c r="A109" s="25" t="s">
        <v>38</v>
      </c>
      <c r="B109" s="21" t="s">
        <v>15</v>
      </c>
      <c r="C109" s="29">
        <v>1845000</v>
      </c>
      <c r="D109" s="29">
        <v>1713000</v>
      </c>
      <c r="E109" s="29">
        <v>1247000</v>
      </c>
      <c r="F109" s="29">
        <v>1171000</v>
      </c>
      <c r="G109" s="29">
        <f>Table2[[#This Row],[Total registered]]-Table2[[#This Row],[Total voted]]</f>
        <v>76000</v>
      </c>
    </row>
    <row r="110" spans="1:7" x14ac:dyDescent="0.25">
      <c r="A110" s="24" t="s">
        <v>38</v>
      </c>
      <c r="B110" s="20" t="s">
        <v>16</v>
      </c>
      <c r="C110" s="28">
        <v>1135000</v>
      </c>
      <c r="D110" s="28">
        <v>1081000</v>
      </c>
      <c r="E110" s="28">
        <v>857000</v>
      </c>
      <c r="F110" s="28">
        <v>820000</v>
      </c>
      <c r="G110" s="29">
        <f>Table2[[#This Row],[Total registered]]-Table2[[#This Row],[Total voted]]</f>
        <v>37000</v>
      </c>
    </row>
    <row r="111" spans="1:7" x14ac:dyDescent="0.25">
      <c r="A111" s="25" t="s">
        <v>39</v>
      </c>
      <c r="B111" s="21" t="s">
        <v>12</v>
      </c>
      <c r="C111" s="29">
        <v>932000</v>
      </c>
      <c r="D111" s="29">
        <v>887000</v>
      </c>
      <c r="E111" s="29">
        <v>546000</v>
      </c>
      <c r="F111" s="29">
        <v>469000</v>
      </c>
      <c r="G111" s="29">
        <f>Table2[[#This Row],[Total registered]]-Table2[[#This Row],[Total voted]]</f>
        <v>77000</v>
      </c>
    </row>
    <row r="112" spans="1:7" x14ac:dyDescent="0.25">
      <c r="A112" s="24" t="s">
        <v>39</v>
      </c>
      <c r="B112" s="20" t="s">
        <v>13</v>
      </c>
      <c r="C112" s="28">
        <v>1344000</v>
      </c>
      <c r="D112" s="28">
        <v>1257000</v>
      </c>
      <c r="E112" s="28">
        <v>910000</v>
      </c>
      <c r="F112" s="28">
        <v>777000</v>
      </c>
      <c r="G112" s="29">
        <f>Table2[[#This Row],[Total registered]]-Table2[[#This Row],[Total voted]]</f>
        <v>133000</v>
      </c>
    </row>
    <row r="113" spans="1:7" x14ac:dyDescent="0.25">
      <c r="A113" s="25" t="s">
        <v>39</v>
      </c>
      <c r="B113" s="21" t="s">
        <v>14</v>
      </c>
      <c r="C113" s="29">
        <v>1130000</v>
      </c>
      <c r="D113" s="29">
        <v>1063000</v>
      </c>
      <c r="E113" s="29">
        <v>764000</v>
      </c>
      <c r="F113" s="29">
        <v>666000</v>
      </c>
      <c r="G113" s="29">
        <f>Table2[[#This Row],[Total registered]]-Table2[[#This Row],[Total voted]]</f>
        <v>98000</v>
      </c>
    </row>
    <row r="114" spans="1:7" x14ac:dyDescent="0.25">
      <c r="A114" s="24" t="s">
        <v>39</v>
      </c>
      <c r="B114" s="20" t="s">
        <v>15</v>
      </c>
      <c r="C114" s="28">
        <v>2663000</v>
      </c>
      <c r="D114" s="28">
        <v>2547000</v>
      </c>
      <c r="E114" s="28">
        <v>1969000</v>
      </c>
      <c r="F114" s="28">
        <v>1798000</v>
      </c>
      <c r="G114" s="29">
        <f>Table2[[#This Row],[Total registered]]-Table2[[#This Row],[Total voted]]</f>
        <v>171000</v>
      </c>
    </row>
    <row r="115" spans="1:7" x14ac:dyDescent="0.25">
      <c r="A115" s="25" t="s">
        <v>39</v>
      </c>
      <c r="B115" s="21" t="s">
        <v>16</v>
      </c>
      <c r="C115" s="29">
        <v>1721000</v>
      </c>
      <c r="D115" s="29">
        <v>1713000</v>
      </c>
      <c r="E115" s="29">
        <v>1324000</v>
      </c>
      <c r="F115" s="29">
        <v>1284000</v>
      </c>
      <c r="G115" s="29">
        <f>Table2[[#This Row],[Total registered]]-Table2[[#This Row],[Total voted]]</f>
        <v>40000</v>
      </c>
    </row>
    <row r="116" spans="1:7" x14ac:dyDescent="0.25">
      <c r="A116" s="24" t="s">
        <v>40</v>
      </c>
      <c r="B116" s="20" t="s">
        <v>12</v>
      </c>
      <c r="C116" s="28">
        <v>440000</v>
      </c>
      <c r="D116" s="28">
        <v>430000</v>
      </c>
      <c r="E116" s="28">
        <v>317000</v>
      </c>
      <c r="F116" s="28">
        <v>297000</v>
      </c>
      <c r="G116" s="29">
        <f>Table2[[#This Row],[Total registered]]-Table2[[#This Row],[Total voted]]</f>
        <v>20000</v>
      </c>
    </row>
    <row r="117" spans="1:7" x14ac:dyDescent="0.25">
      <c r="A117" s="25" t="s">
        <v>40</v>
      </c>
      <c r="B117" s="21" t="s">
        <v>13</v>
      </c>
      <c r="C117" s="29">
        <v>787000</v>
      </c>
      <c r="D117" s="29">
        <v>772000</v>
      </c>
      <c r="E117" s="29">
        <v>595000</v>
      </c>
      <c r="F117" s="29">
        <v>541000</v>
      </c>
      <c r="G117" s="29">
        <f>Table2[[#This Row],[Total registered]]-Table2[[#This Row],[Total voted]]</f>
        <v>54000</v>
      </c>
    </row>
    <row r="118" spans="1:7" x14ac:dyDescent="0.25">
      <c r="A118" s="24" t="s">
        <v>40</v>
      </c>
      <c r="B118" s="20" t="s">
        <v>14</v>
      </c>
      <c r="C118" s="28">
        <v>771000</v>
      </c>
      <c r="D118" s="28">
        <v>672000</v>
      </c>
      <c r="E118" s="28">
        <v>539000</v>
      </c>
      <c r="F118" s="28">
        <v>503000</v>
      </c>
      <c r="G118" s="29">
        <f>Table2[[#This Row],[Total registered]]-Table2[[#This Row],[Total voted]]</f>
        <v>36000</v>
      </c>
    </row>
    <row r="119" spans="1:7" x14ac:dyDescent="0.25">
      <c r="A119" s="25" t="s">
        <v>40</v>
      </c>
      <c r="B119" s="21" t="s">
        <v>15</v>
      </c>
      <c r="C119" s="29">
        <v>1431000</v>
      </c>
      <c r="D119" s="29">
        <v>1379000</v>
      </c>
      <c r="E119" s="29">
        <v>1199000</v>
      </c>
      <c r="F119" s="29">
        <v>1134000</v>
      </c>
      <c r="G119" s="29">
        <f>Table2[[#This Row],[Total registered]]-Table2[[#This Row],[Total voted]]</f>
        <v>65000</v>
      </c>
    </row>
    <row r="120" spans="1:7" x14ac:dyDescent="0.25">
      <c r="A120" s="24" t="s">
        <v>40</v>
      </c>
      <c r="B120" s="20" t="s">
        <v>16</v>
      </c>
      <c r="C120" s="28">
        <v>909000</v>
      </c>
      <c r="D120" s="28">
        <v>889000</v>
      </c>
      <c r="E120" s="28">
        <v>785000</v>
      </c>
      <c r="F120" s="28">
        <v>749000</v>
      </c>
      <c r="G120" s="29">
        <f>Table2[[#This Row],[Total registered]]-Table2[[#This Row],[Total voted]]</f>
        <v>36000</v>
      </c>
    </row>
    <row r="121" spans="1:7" x14ac:dyDescent="0.25">
      <c r="A121" s="25" t="s">
        <v>41</v>
      </c>
      <c r="B121" s="21" t="s">
        <v>12</v>
      </c>
      <c r="C121" s="29">
        <v>249000</v>
      </c>
      <c r="D121" s="29">
        <v>249000</v>
      </c>
      <c r="E121" s="29">
        <v>154000</v>
      </c>
      <c r="F121" s="29">
        <v>105000</v>
      </c>
      <c r="G121" s="29">
        <f>Table2[[#This Row],[Total registered]]-Table2[[#This Row],[Total voted]]</f>
        <v>49000</v>
      </c>
    </row>
    <row r="122" spans="1:7" x14ac:dyDescent="0.25">
      <c r="A122" s="24" t="s">
        <v>41</v>
      </c>
      <c r="B122" s="20" t="s">
        <v>13</v>
      </c>
      <c r="C122" s="28">
        <v>376000</v>
      </c>
      <c r="D122" s="28">
        <v>365000</v>
      </c>
      <c r="E122" s="28">
        <v>288000</v>
      </c>
      <c r="F122" s="28">
        <v>250000</v>
      </c>
      <c r="G122" s="29">
        <f>Table2[[#This Row],[Total registered]]-Table2[[#This Row],[Total voted]]</f>
        <v>38000</v>
      </c>
    </row>
    <row r="123" spans="1:7" x14ac:dyDescent="0.25">
      <c r="A123" s="25" t="s">
        <v>41</v>
      </c>
      <c r="B123" s="21" t="s">
        <v>14</v>
      </c>
      <c r="C123" s="29">
        <v>366000</v>
      </c>
      <c r="D123" s="29">
        <v>354000</v>
      </c>
      <c r="E123" s="29">
        <v>288000</v>
      </c>
      <c r="F123" s="29">
        <v>249000</v>
      </c>
      <c r="G123" s="29">
        <f>Table2[[#This Row],[Total registered]]-Table2[[#This Row],[Total voted]]</f>
        <v>39000</v>
      </c>
    </row>
    <row r="124" spans="1:7" x14ac:dyDescent="0.25">
      <c r="A124" s="24" t="s">
        <v>41</v>
      </c>
      <c r="B124" s="20" t="s">
        <v>15</v>
      </c>
      <c r="C124" s="28">
        <v>734000</v>
      </c>
      <c r="D124" s="28">
        <v>723000</v>
      </c>
      <c r="E124" s="28">
        <v>611000</v>
      </c>
      <c r="F124" s="28">
        <v>562000</v>
      </c>
      <c r="G124" s="29">
        <f>Table2[[#This Row],[Total registered]]-Table2[[#This Row],[Total voted]]</f>
        <v>49000</v>
      </c>
    </row>
    <row r="125" spans="1:7" x14ac:dyDescent="0.25">
      <c r="A125" s="25" t="s">
        <v>41</v>
      </c>
      <c r="B125" s="21" t="s">
        <v>16</v>
      </c>
      <c r="C125" s="29">
        <v>486000</v>
      </c>
      <c r="D125" s="29">
        <v>485000</v>
      </c>
      <c r="E125" s="29">
        <v>408000</v>
      </c>
      <c r="F125" s="29">
        <v>365000</v>
      </c>
      <c r="G125" s="29">
        <f>Table2[[#This Row],[Total registered]]-Table2[[#This Row],[Total voted]]</f>
        <v>43000</v>
      </c>
    </row>
    <row r="126" spans="1:7" x14ac:dyDescent="0.25">
      <c r="A126" s="24" t="s">
        <v>42</v>
      </c>
      <c r="B126" s="20" t="s">
        <v>12</v>
      </c>
      <c r="C126" s="28">
        <v>587000</v>
      </c>
      <c r="D126" s="28">
        <v>563000</v>
      </c>
      <c r="E126" s="28">
        <v>382000</v>
      </c>
      <c r="F126" s="28">
        <v>313000</v>
      </c>
      <c r="G126" s="29">
        <f>Table2[[#This Row],[Total registered]]-Table2[[#This Row],[Total voted]]</f>
        <v>69000</v>
      </c>
    </row>
    <row r="127" spans="1:7" x14ac:dyDescent="0.25">
      <c r="A127" s="25" t="s">
        <v>42</v>
      </c>
      <c r="B127" s="21" t="s">
        <v>13</v>
      </c>
      <c r="C127" s="29">
        <v>716000</v>
      </c>
      <c r="D127" s="29">
        <v>697000</v>
      </c>
      <c r="E127" s="29">
        <v>474000</v>
      </c>
      <c r="F127" s="29">
        <v>418000</v>
      </c>
      <c r="G127" s="29">
        <f>Table2[[#This Row],[Total registered]]-Table2[[#This Row],[Total voted]]</f>
        <v>56000</v>
      </c>
    </row>
    <row r="128" spans="1:7" x14ac:dyDescent="0.25">
      <c r="A128" s="24" t="s">
        <v>42</v>
      </c>
      <c r="B128" s="20" t="s">
        <v>14</v>
      </c>
      <c r="C128" s="28">
        <v>743000</v>
      </c>
      <c r="D128" s="28">
        <v>682000</v>
      </c>
      <c r="E128" s="28">
        <v>465000</v>
      </c>
      <c r="F128" s="28">
        <v>368000</v>
      </c>
      <c r="G128" s="29">
        <f>Table2[[#This Row],[Total registered]]-Table2[[#This Row],[Total voted]]</f>
        <v>97000</v>
      </c>
    </row>
    <row r="129" spans="1:7" x14ac:dyDescent="0.25">
      <c r="A129" s="25" t="s">
        <v>42</v>
      </c>
      <c r="B129" s="21" t="s">
        <v>15</v>
      </c>
      <c r="C129" s="29">
        <v>1596000</v>
      </c>
      <c r="D129" s="29">
        <v>1542000</v>
      </c>
      <c r="E129" s="29">
        <v>1222000</v>
      </c>
      <c r="F129" s="29">
        <v>1124000</v>
      </c>
      <c r="G129" s="29">
        <f>Table2[[#This Row],[Total registered]]-Table2[[#This Row],[Total voted]]</f>
        <v>98000</v>
      </c>
    </row>
    <row r="130" spans="1:7" x14ac:dyDescent="0.25">
      <c r="A130" s="24" t="s">
        <v>42</v>
      </c>
      <c r="B130" s="20" t="s">
        <v>16</v>
      </c>
      <c r="C130" s="28">
        <v>995000</v>
      </c>
      <c r="D130" s="28">
        <v>992000</v>
      </c>
      <c r="E130" s="28">
        <v>844000</v>
      </c>
      <c r="F130" s="28">
        <v>768000</v>
      </c>
      <c r="G130" s="29">
        <f>Table2[[#This Row],[Total registered]]-Table2[[#This Row],[Total voted]]</f>
        <v>76000</v>
      </c>
    </row>
    <row r="131" spans="1:7" x14ac:dyDescent="0.25">
      <c r="A131" s="25" t="s">
        <v>43</v>
      </c>
      <c r="B131" s="21" t="s">
        <v>12</v>
      </c>
      <c r="C131" s="29">
        <v>107000</v>
      </c>
      <c r="D131" s="29">
        <v>104000</v>
      </c>
      <c r="E131" s="29">
        <v>69000</v>
      </c>
      <c r="F131" s="29">
        <v>60000</v>
      </c>
      <c r="G131" s="29">
        <f>Table2[[#This Row],[Total registered]]-Table2[[#This Row],[Total voted]]</f>
        <v>9000</v>
      </c>
    </row>
    <row r="132" spans="1:7" x14ac:dyDescent="0.25">
      <c r="A132" s="24" t="s">
        <v>43</v>
      </c>
      <c r="B132" s="20" t="s">
        <v>13</v>
      </c>
      <c r="C132" s="28">
        <v>128000</v>
      </c>
      <c r="D132" s="28">
        <v>126000</v>
      </c>
      <c r="E132" s="28">
        <v>89000</v>
      </c>
      <c r="F132" s="28">
        <v>83000</v>
      </c>
      <c r="G132" s="29">
        <f>Table2[[#This Row],[Total registered]]-Table2[[#This Row],[Total voted]]</f>
        <v>6000</v>
      </c>
    </row>
    <row r="133" spans="1:7" x14ac:dyDescent="0.25">
      <c r="A133" s="25" t="s">
        <v>43</v>
      </c>
      <c r="B133" s="21" t="s">
        <v>14</v>
      </c>
      <c r="C133" s="29">
        <v>128000</v>
      </c>
      <c r="D133" s="29">
        <v>127000</v>
      </c>
      <c r="E133" s="29">
        <v>105000</v>
      </c>
      <c r="F133" s="29">
        <v>97000</v>
      </c>
      <c r="G133" s="29">
        <f>Table2[[#This Row],[Total registered]]-Table2[[#This Row],[Total voted]]</f>
        <v>8000</v>
      </c>
    </row>
    <row r="134" spans="1:7" x14ac:dyDescent="0.25">
      <c r="A134" s="24" t="s">
        <v>43</v>
      </c>
      <c r="B134" s="20" t="s">
        <v>15</v>
      </c>
      <c r="C134" s="28">
        <v>253000</v>
      </c>
      <c r="D134" s="28">
        <v>251000</v>
      </c>
      <c r="E134" s="28">
        <v>201000</v>
      </c>
      <c r="F134" s="28">
        <v>193000</v>
      </c>
      <c r="G134" s="29">
        <f>Table2[[#This Row],[Total registered]]-Table2[[#This Row],[Total voted]]</f>
        <v>8000</v>
      </c>
    </row>
    <row r="135" spans="1:7" x14ac:dyDescent="0.25">
      <c r="A135" s="25" t="s">
        <v>43</v>
      </c>
      <c r="B135" s="21" t="s">
        <v>16</v>
      </c>
      <c r="C135" s="29">
        <v>221000</v>
      </c>
      <c r="D135" s="29">
        <v>218000</v>
      </c>
      <c r="E135" s="29">
        <v>177000</v>
      </c>
      <c r="F135" s="29">
        <v>175000</v>
      </c>
      <c r="G135" s="29">
        <f>Table2[[#This Row],[Total registered]]-Table2[[#This Row],[Total voted]]</f>
        <v>2000</v>
      </c>
    </row>
    <row r="136" spans="1:7" x14ac:dyDescent="0.25">
      <c r="A136" s="24" t="s">
        <v>44</v>
      </c>
      <c r="B136" s="20" t="s">
        <v>12</v>
      </c>
      <c r="C136" s="28">
        <v>123000</v>
      </c>
      <c r="D136" s="28">
        <v>117000</v>
      </c>
      <c r="E136" s="28">
        <v>59000</v>
      </c>
      <c r="F136" s="28">
        <v>49000</v>
      </c>
      <c r="G136" s="29">
        <f>Table2[[#This Row],[Total registered]]-Table2[[#This Row],[Total voted]]</f>
        <v>10000</v>
      </c>
    </row>
    <row r="137" spans="1:7" x14ac:dyDescent="0.25">
      <c r="A137" s="25" t="s">
        <v>44</v>
      </c>
      <c r="B137" s="21" t="s">
        <v>13</v>
      </c>
      <c r="C137" s="29">
        <v>301000</v>
      </c>
      <c r="D137" s="29">
        <v>281000</v>
      </c>
      <c r="E137" s="29">
        <v>190000</v>
      </c>
      <c r="F137" s="29">
        <v>168000</v>
      </c>
      <c r="G137" s="29">
        <f>Table2[[#This Row],[Total registered]]-Table2[[#This Row],[Total voted]]</f>
        <v>22000</v>
      </c>
    </row>
    <row r="138" spans="1:7" x14ac:dyDescent="0.25">
      <c r="A138" s="24" t="s">
        <v>44</v>
      </c>
      <c r="B138" s="20" t="s">
        <v>14</v>
      </c>
      <c r="C138" s="28">
        <v>246000</v>
      </c>
      <c r="D138" s="28">
        <v>217000</v>
      </c>
      <c r="E138" s="28">
        <v>147000</v>
      </c>
      <c r="F138" s="28">
        <v>138000</v>
      </c>
      <c r="G138" s="29">
        <f>Table2[[#This Row],[Total registered]]-Table2[[#This Row],[Total voted]]</f>
        <v>9000</v>
      </c>
    </row>
    <row r="139" spans="1:7" x14ac:dyDescent="0.25">
      <c r="A139" s="25" t="s">
        <v>44</v>
      </c>
      <c r="B139" s="21" t="s">
        <v>15</v>
      </c>
      <c r="C139" s="29">
        <v>465000</v>
      </c>
      <c r="D139" s="29">
        <v>457000</v>
      </c>
      <c r="E139" s="29">
        <v>338000</v>
      </c>
      <c r="F139" s="29">
        <v>311000</v>
      </c>
      <c r="G139" s="29">
        <f>Table2[[#This Row],[Total registered]]-Table2[[#This Row],[Total voted]]</f>
        <v>27000</v>
      </c>
    </row>
    <row r="140" spans="1:7" x14ac:dyDescent="0.25">
      <c r="A140" s="24" t="s">
        <v>44</v>
      </c>
      <c r="B140" s="20" t="s">
        <v>16</v>
      </c>
      <c r="C140" s="28">
        <v>299000</v>
      </c>
      <c r="D140" s="28">
        <v>297000</v>
      </c>
      <c r="E140" s="28">
        <v>238000</v>
      </c>
      <c r="F140" s="28">
        <v>226000</v>
      </c>
      <c r="G140" s="29">
        <f>Table2[[#This Row],[Total registered]]-Table2[[#This Row],[Total voted]]</f>
        <v>12000</v>
      </c>
    </row>
    <row r="141" spans="1:7" x14ac:dyDescent="0.25">
      <c r="A141" s="25" t="s">
        <v>45</v>
      </c>
      <c r="B141" s="21" t="s">
        <v>12</v>
      </c>
      <c r="C141" s="29">
        <v>284000</v>
      </c>
      <c r="D141" s="29">
        <v>262000</v>
      </c>
      <c r="E141" s="29">
        <v>110000</v>
      </c>
      <c r="F141" s="29">
        <v>96000</v>
      </c>
      <c r="G141" s="29">
        <f>Table2[[#This Row],[Total registered]]-Table2[[#This Row],[Total voted]]</f>
        <v>14000</v>
      </c>
    </row>
    <row r="142" spans="1:7" x14ac:dyDescent="0.25">
      <c r="A142" s="24" t="s">
        <v>45</v>
      </c>
      <c r="B142" s="20" t="s">
        <v>13</v>
      </c>
      <c r="C142" s="28">
        <v>463000</v>
      </c>
      <c r="D142" s="28">
        <v>415000</v>
      </c>
      <c r="E142" s="28">
        <v>275000</v>
      </c>
      <c r="F142" s="28">
        <v>236000</v>
      </c>
      <c r="G142" s="29">
        <f>Table2[[#This Row],[Total registered]]-Table2[[#This Row],[Total voted]]</f>
        <v>39000</v>
      </c>
    </row>
    <row r="143" spans="1:7" x14ac:dyDescent="0.25">
      <c r="A143" s="25" t="s">
        <v>45</v>
      </c>
      <c r="B143" s="21" t="s">
        <v>14</v>
      </c>
      <c r="C143" s="29">
        <v>352000</v>
      </c>
      <c r="D143" s="29">
        <v>310000</v>
      </c>
      <c r="E143" s="29">
        <v>193000</v>
      </c>
      <c r="F143" s="29">
        <v>176000</v>
      </c>
      <c r="G143" s="29">
        <f>Table2[[#This Row],[Total registered]]-Table2[[#This Row],[Total voted]]</f>
        <v>17000</v>
      </c>
    </row>
    <row r="144" spans="1:7" x14ac:dyDescent="0.25">
      <c r="A144" s="24" t="s">
        <v>45</v>
      </c>
      <c r="B144" s="20" t="s">
        <v>15</v>
      </c>
      <c r="C144" s="28">
        <v>804000</v>
      </c>
      <c r="D144" s="28">
        <v>734000</v>
      </c>
      <c r="E144" s="28">
        <v>505000</v>
      </c>
      <c r="F144" s="28">
        <v>481000</v>
      </c>
      <c r="G144" s="29">
        <f>Table2[[#This Row],[Total registered]]-Table2[[#This Row],[Total voted]]</f>
        <v>24000</v>
      </c>
    </row>
    <row r="145" spans="1:7" x14ac:dyDescent="0.25">
      <c r="A145" s="25" t="s">
        <v>45</v>
      </c>
      <c r="B145" s="21" t="s">
        <v>16</v>
      </c>
      <c r="C145" s="29">
        <v>500000</v>
      </c>
      <c r="D145" s="29">
        <v>477000</v>
      </c>
      <c r="E145" s="29">
        <v>373000</v>
      </c>
      <c r="F145" s="29">
        <v>363000</v>
      </c>
      <c r="G145" s="29">
        <f>Table2[[#This Row],[Total registered]]-Table2[[#This Row],[Total voted]]</f>
        <v>10000</v>
      </c>
    </row>
    <row r="146" spans="1:7" x14ac:dyDescent="0.25">
      <c r="A146" s="24" t="s">
        <v>46</v>
      </c>
      <c r="B146" s="20" t="s">
        <v>12</v>
      </c>
      <c r="C146" s="28">
        <v>110000</v>
      </c>
      <c r="D146" s="28">
        <v>108000</v>
      </c>
      <c r="E146" s="28">
        <v>74000</v>
      </c>
      <c r="F146" s="28">
        <v>67000</v>
      </c>
      <c r="G146" s="29">
        <f>Table2[[#This Row],[Total registered]]-Table2[[#This Row],[Total voted]]</f>
        <v>7000</v>
      </c>
    </row>
    <row r="147" spans="1:7" x14ac:dyDescent="0.25">
      <c r="A147" s="25" t="s">
        <v>46</v>
      </c>
      <c r="B147" s="21" t="s">
        <v>13</v>
      </c>
      <c r="C147" s="29">
        <v>176000</v>
      </c>
      <c r="D147" s="29">
        <v>166000</v>
      </c>
      <c r="E147" s="29">
        <v>123000</v>
      </c>
      <c r="F147" s="29">
        <v>111000</v>
      </c>
      <c r="G147" s="29">
        <f>Table2[[#This Row],[Total registered]]-Table2[[#This Row],[Total voted]]</f>
        <v>12000</v>
      </c>
    </row>
    <row r="148" spans="1:7" x14ac:dyDescent="0.25">
      <c r="A148" s="24" t="s">
        <v>46</v>
      </c>
      <c r="B148" s="20" t="s">
        <v>14</v>
      </c>
      <c r="C148" s="28">
        <v>167000</v>
      </c>
      <c r="D148" s="28">
        <v>163000</v>
      </c>
      <c r="E148" s="28">
        <v>126000</v>
      </c>
      <c r="F148" s="28">
        <v>118000</v>
      </c>
      <c r="G148" s="29">
        <f>Table2[[#This Row],[Total registered]]-Table2[[#This Row],[Total voted]]</f>
        <v>8000</v>
      </c>
    </row>
    <row r="149" spans="1:7" x14ac:dyDescent="0.25">
      <c r="A149" s="25" t="s">
        <v>46</v>
      </c>
      <c r="B149" s="21" t="s">
        <v>15</v>
      </c>
      <c r="C149" s="29">
        <v>383000</v>
      </c>
      <c r="D149" s="29">
        <v>375000</v>
      </c>
      <c r="E149" s="29">
        <v>289000</v>
      </c>
      <c r="F149" s="29">
        <v>278000</v>
      </c>
      <c r="G149" s="29">
        <f>Table2[[#This Row],[Total registered]]-Table2[[#This Row],[Total voted]]</f>
        <v>11000</v>
      </c>
    </row>
    <row r="150" spans="1:7" x14ac:dyDescent="0.25">
      <c r="A150" s="24" t="s">
        <v>46</v>
      </c>
      <c r="B150" s="20" t="s">
        <v>16</v>
      </c>
      <c r="C150" s="28">
        <v>265000</v>
      </c>
      <c r="D150" s="28">
        <v>264000</v>
      </c>
      <c r="E150" s="28">
        <v>231000</v>
      </c>
      <c r="F150" s="28">
        <v>223000</v>
      </c>
      <c r="G150" s="29">
        <f>Table2[[#This Row],[Total registered]]-Table2[[#This Row],[Total voted]]</f>
        <v>8000</v>
      </c>
    </row>
    <row r="151" spans="1:7" x14ac:dyDescent="0.25">
      <c r="A151" s="25" t="s">
        <v>47</v>
      </c>
      <c r="B151" s="21" t="s">
        <v>12</v>
      </c>
      <c r="C151" s="29">
        <v>783000</v>
      </c>
      <c r="D151" s="29">
        <v>706000</v>
      </c>
      <c r="E151" s="29">
        <v>613000</v>
      </c>
      <c r="F151" s="29">
        <v>532000</v>
      </c>
      <c r="G151" s="29">
        <f>Table2[[#This Row],[Total registered]]-Table2[[#This Row],[Total voted]]</f>
        <v>81000</v>
      </c>
    </row>
    <row r="152" spans="1:7" x14ac:dyDescent="0.25">
      <c r="A152" s="24" t="s">
        <v>47</v>
      </c>
      <c r="B152" s="20" t="s">
        <v>13</v>
      </c>
      <c r="C152" s="28">
        <v>1125000</v>
      </c>
      <c r="D152" s="28">
        <v>885000</v>
      </c>
      <c r="E152" s="28">
        <v>708000</v>
      </c>
      <c r="F152" s="28">
        <v>619000</v>
      </c>
      <c r="G152" s="29">
        <f>Table2[[#This Row],[Total registered]]-Table2[[#This Row],[Total voted]]</f>
        <v>89000</v>
      </c>
    </row>
    <row r="153" spans="1:7" x14ac:dyDescent="0.25">
      <c r="A153" s="25" t="s">
        <v>47</v>
      </c>
      <c r="B153" s="21" t="s">
        <v>14</v>
      </c>
      <c r="C153" s="29">
        <v>1032000</v>
      </c>
      <c r="D153" s="29">
        <v>813000</v>
      </c>
      <c r="E153" s="29">
        <v>678000</v>
      </c>
      <c r="F153" s="29">
        <v>624000</v>
      </c>
      <c r="G153" s="29">
        <f>Table2[[#This Row],[Total registered]]-Table2[[#This Row],[Total voted]]</f>
        <v>54000</v>
      </c>
    </row>
    <row r="154" spans="1:7" x14ac:dyDescent="0.25">
      <c r="A154" s="24" t="s">
        <v>47</v>
      </c>
      <c r="B154" s="20" t="s">
        <v>15</v>
      </c>
      <c r="C154" s="28">
        <v>2408000</v>
      </c>
      <c r="D154" s="28">
        <v>2134000</v>
      </c>
      <c r="E154" s="28">
        <v>1807000</v>
      </c>
      <c r="F154" s="28">
        <v>1720000</v>
      </c>
      <c r="G154" s="29">
        <f>Table2[[#This Row],[Total registered]]-Table2[[#This Row],[Total voted]]</f>
        <v>87000</v>
      </c>
    </row>
    <row r="155" spans="1:7" x14ac:dyDescent="0.25">
      <c r="A155" s="25" t="s">
        <v>47</v>
      </c>
      <c r="B155" s="21" t="s">
        <v>16</v>
      </c>
      <c r="C155" s="29">
        <v>1453000</v>
      </c>
      <c r="D155" s="29">
        <v>1383000</v>
      </c>
      <c r="E155" s="29">
        <v>1202000</v>
      </c>
      <c r="F155" s="29">
        <v>1143000</v>
      </c>
      <c r="G155" s="29">
        <f>Table2[[#This Row],[Total registered]]-Table2[[#This Row],[Total voted]]</f>
        <v>59000</v>
      </c>
    </row>
    <row r="156" spans="1:7" x14ac:dyDescent="0.25">
      <c r="A156" s="24" t="s">
        <v>48</v>
      </c>
      <c r="B156" s="20" t="s">
        <v>12</v>
      </c>
      <c r="C156" s="28">
        <v>184000</v>
      </c>
      <c r="D156" s="28">
        <v>177000</v>
      </c>
      <c r="E156" s="28">
        <v>88000</v>
      </c>
      <c r="F156" s="28">
        <v>76000</v>
      </c>
      <c r="G156" s="29">
        <f>Table2[[#This Row],[Total registered]]-Table2[[#This Row],[Total voted]]</f>
        <v>12000</v>
      </c>
    </row>
    <row r="157" spans="1:7" x14ac:dyDescent="0.25">
      <c r="A157" s="25" t="s">
        <v>48</v>
      </c>
      <c r="B157" s="21" t="s">
        <v>13</v>
      </c>
      <c r="C157" s="29">
        <v>284000</v>
      </c>
      <c r="D157" s="29">
        <v>269000</v>
      </c>
      <c r="E157" s="29">
        <v>175000</v>
      </c>
      <c r="F157" s="29">
        <v>143000</v>
      </c>
      <c r="G157" s="29">
        <f>Table2[[#This Row],[Total registered]]-Table2[[#This Row],[Total voted]]</f>
        <v>32000</v>
      </c>
    </row>
    <row r="158" spans="1:7" x14ac:dyDescent="0.25">
      <c r="A158" s="24" t="s">
        <v>48</v>
      </c>
      <c r="B158" s="20" t="s">
        <v>14</v>
      </c>
      <c r="C158" s="28">
        <v>254000</v>
      </c>
      <c r="D158" s="28">
        <v>231000</v>
      </c>
      <c r="E158" s="28">
        <v>144000</v>
      </c>
      <c r="F158" s="28">
        <v>132000</v>
      </c>
      <c r="G158" s="29">
        <f>Table2[[#This Row],[Total registered]]-Table2[[#This Row],[Total voted]]</f>
        <v>12000</v>
      </c>
    </row>
    <row r="159" spans="1:7" x14ac:dyDescent="0.25">
      <c r="A159" s="25" t="s">
        <v>48</v>
      </c>
      <c r="B159" s="21" t="s">
        <v>15</v>
      </c>
      <c r="C159" s="29">
        <v>504000</v>
      </c>
      <c r="D159" s="29">
        <v>455000</v>
      </c>
      <c r="E159" s="29">
        <v>329000</v>
      </c>
      <c r="F159" s="29">
        <v>312000</v>
      </c>
      <c r="G159" s="29">
        <f>Table2[[#This Row],[Total registered]]-Table2[[#This Row],[Total voted]]</f>
        <v>17000</v>
      </c>
    </row>
    <row r="160" spans="1:7" x14ac:dyDescent="0.25">
      <c r="A160" s="24" t="s">
        <v>48</v>
      </c>
      <c r="B160" s="20" t="s">
        <v>16</v>
      </c>
      <c r="C160" s="28">
        <v>384000</v>
      </c>
      <c r="D160" s="28">
        <v>366000</v>
      </c>
      <c r="E160" s="28">
        <v>291000</v>
      </c>
      <c r="F160" s="28">
        <v>274000</v>
      </c>
      <c r="G160" s="29">
        <f>Table2[[#This Row],[Total registered]]-Table2[[#This Row],[Total voted]]</f>
        <v>17000</v>
      </c>
    </row>
    <row r="161" spans="1:7" x14ac:dyDescent="0.25">
      <c r="A161" s="25" t="s">
        <v>49</v>
      </c>
      <c r="B161" s="21" t="s">
        <v>12</v>
      </c>
      <c r="C161" s="29">
        <v>1613000</v>
      </c>
      <c r="D161" s="29">
        <v>1461000</v>
      </c>
      <c r="E161" s="29">
        <v>816000</v>
      </c>
      <c r="F161" s="29">
        <v>698000</v>
      </c>
      <c r="G161" s="29">
        <f>Table2[[#This Row],[Total registered]]-Table2[[#This Row],[Total voted]]</f>
        <v>118000</v>
      </c>
    </row>
    <row r="162" spans="1:7" x14ac:dyDescent="0.25">
      <c r="A162" s="24" t="s">
        <v>49</v>
      </c>
      <c r="B162" s="20" t="s">
        <v>13</v>
      </c>
      <c r="C162" s="28">
        <v>2568000</v>
      </c>
      <c r="D162" s="28">
        <v>2171000</v>
      </c>
      <c r="E162" s="28">
        <v>1463000</v>
      </c>
      <c r="F162" s="28">
        <v>1371000</v>
      </c>
      <c r="G162" s="29">
        <f>Table2[[#This Row],[Total registered]]-Table2[[#This Row],[Total voted]]</f>
        <v>92000</v>
      </c>
    </row>
    <row r="163" spans="1:7" x14ac:dyDescent="0.25">
      <c r="A163" s="25" t="s">
        <v>49</v>
      </c>
      <c r="B163" s="21" t="s">
        <v>14</v>
      </c>
      <c r="C163" s="29">
        <v>2677000</v>
      </c>
      <c r="D163" s="29">
        <v>2191000</v>
      </c>
      <c r="E163" s="29">
        <v>1563000</v>
      </c>
      <c r="F163" s="29">
        <v>1457000</v>
      </c>
      <c r="G163" s="29">
        <f>Table2[[#This Row],[Total registered]]-Table2[[#This Row],[Total voted]]</f>
        <v>106000</v>
      </c>
    </row>
    <row r="164" spans="1:7" x14ac:dyDescent="0.25">
      <c r="A164" s="24" t="s">
        <v>49</v>
      </c>
      <c r="B164" s="20" t="s">
        <v>15</v>
      </c>
      <c r="C164" s="28">
        <v>4737000</v>
      </c>
      <c r="D164" s="28">
        <v>4197000</v>
      </c>
      <c r="E164" s="28">
        <v>3085000</v>
      </c>
      <c r="F164" s="28">
        <v>2856000</v>
      </c>
      <c r="G164" s="29">
        <f>Table2[[#This Row],[Total registered]]-Table2[[#This Row],[Total voted]]</f>
        <v>229000</v>
      </c>
    </row>
    <row r="165" spans="1:7" x14ac:dyDescent="0.25">
      <c r="A165" s="25" t="s">
        <v>49</v>
      </c>
      <c r="B165" s="21" t="s">
        <v>16</v>
      </c>
      <c r="C165" s="29">
        <v>3511000</v>
      </c>
      <c r="D165" s="29">
        <v>3279000</v>
      </c>
      <c r="E165" s="29">
        <v>2442000</v>
      </c>
      <c r="F165" s="29">
        <v>2226000</v>
      </c>
      <c r="G165" s="29">
        <f>Table2[[#This Row],[Total registered]]-Table2[[#This Row],[Total voted]]</f>
        <v>216000</v>
      </c>
    </row>
    <row r="166" spans="1:7" x14ac:dyDescent="0.25">
      <c r="A166" s="24" t="s">
        <v>50</v>
      </c>
      <c r="B166" s="20" t="s">
        <v>12</v>
      </c>
      <c r="C166" s="28">
        <v>872000</v>
      </c>
      <c r="D166" s="28">
        <v>820000</v>
      </c>
      <c r="E166" s="28">
        <v>465000</v>
      </c>
      <c r="F166" s="28">
        <v>404000</v>
      </c>
      <c r="G166" s="29">
        <f>Table2[[#This Row],[Total registered]]-Table2[[#This Row],[Total voted]]</f>
        <v>61000</v>
      </c>
    </row>
    <row r="167" spans="1:7" x14ac:dyDescent="0.25">
      <c r="A167" s="25" t="s">
        <v>50</v>
      </c>
      <c r="B167" s="21" t="s">
        <v>13</v>
      </c>
      <c r="C167" s="29">
        <v>1412000</v>
      </c>
      <c r="D167" s="29">
        <v>1259000</v>
      </c>
      <c r="E167" s="29">
        <v>809000</v>
      </c>
      <c r="F167" s="29">
        <v>706000</v>
      </c>
      <c r="G167" s="29">
        <f>Table2[[#This Row],[Total registered]]-Table2[[#This Row],[Total voted]]</f>
        <v>103000</v>
      </c>
    </row>
    <row r="168" spans="1:7" x14ac:dyDescent="0.25">
      <c r="A168" s="24" t="s">
        <v>50</v>
      </c>
      <c r="B168" s="20" t="s">
        <v>14</v>
      </c>
      <c r="C168" s="28">
        <v>1315000</v>
      </c>
      <c r="D168" s="28">
        <v>1068000</v>
      </c>
      <c r="E168" s="28">
        <v>705000</v>
      </c>
      <c r="F168" s="28">
        <v>637000</v>
      </c>
      <c r="G168" s="29">
        <f>Table2[[#This Row],[Total registered]]-Table2[[#This Row],[Total voted]]</f>
        <v>68000</v>
      </c>
    </row>
    <row r="169" spans="1:7" x14ac:dyDescent="0.25">
      <c r="A169" s="25" t="s">
        <v>50</v>
      </c>
      <c r="B169" s="21" t="s">
        <v>15</v>
      </c>
      <c r="C169" s="29">
        <v>2524000</v>
      </c>
      <c r="D169" s="29">
        <v>2303000</v>
      </c>
      <c r="E169" s="29">
        <v>1699000</v>
      </c>
      <c r="F169" s="29">
        <v>1638000</v>
      </c>
      <c r="G169" s="29">
        <f>Table2[[#This Row],[Total registered]]-Table2[[#This Row],[Total voted]]</f>
        <v>61000</v>
      </c>
    </row>
    <row r="170" spans="1:7" x14ac:dyDescent="0.25">
      <c r="A170" s="24" t="s">
        <v>50</v>
      </c>
      <c r="B170" s="20" t="s">
        <v>16</v>
      </c>
      <c r="C170" s="28">
        <v>1992000</v>
      </c>
      <c r="D170" s="28">
        <v>1941000</v>
      </c>
      <c r="E170" s="28">
        <v>1483000</v>
      </c>
      <c r="F170" s="28">
        <v>1396000</v>
      </c>
      <c r="G170" s="29">
        <f>Table2[[#This Row],[Total registered]]-Table2[[#This Row],[Total voted]]</f>
        <v>87000</v>
      </c>
    </row>
    <row r="171" spans="1:7" x14ac:dyDescent="0.25">
      <c r="A171" s="25" t="s">
        <v>51</v>
      </c>
      <c r="B171" s="21" t="s">
        <v>12</v>
      </c>
      <c r="C171" s="29">
        <v>68000</v>
      </c>
      <c r="D171" s="29">
        <v>64000</v>
      </c>
      <c r="E171" s="29">
        <v>42000</v>
      </c>
      <c r="F171" s="29">
        <v>30000</v>
      </c>
      <c r="G171" s="29">
        <f>Table2[[#This Row],[Total registered]]-Table2[[#This Row],[Total voted]]</f>
        <v>12000</v>
      </c>
    </row>
    <row r="172" spans="1:7" x14ac:dyDescent="0.25">
      <c r="A172" s="24" t="s">
        <v>51</v>
      </c>
      <c r="B172" s="20" t="s">
        <v>13</v>
      </c>
      <c r="C172" s="28">
        <v>120000</v>
      </c>
      <c r="D172" s="28">
        <v>114000</v>
      </c>
      <c r="E172" s="28">
        <v>82000</v>
      </c>
      <c r="F172" s="28">
        <v>69000</v>
      </c>
      <c r="G172" s="29">
        <f>Table2[[#This Row],[Total registered]]-Table2[[#This Row],[Total voted]]</f>
        <v>13000</v>
      </c>
    </row>
    <row r="173" spans="1:7" x14ac:dyDescent="0.25">
      <c r="A173" s="25" t="s">
        <v>51</v>
      </c>
      <c r="B173" s="21" t="s">
        <v>14</v>
      </c>
      <c r="C173" s="29">
        <v>96000</v>
      </c>
      <c r="D173" s="29">
        <v>93000</v>
      </c>
      <c r="E173" s="29">
        <v>74000</v>
      </c>
      <c r="F173" s="29">
        <v>63000</v>
      </c>
      <c r="G173" s="29">
        <f>Table2[[#This Row],[Total registered]]-Table2[[#This Row],[Total voted]]</f>
        <v>11000</v>
      </c>
    </row>
    <row r="174" spans="1:7" x14ac:dyDescent="0.25">
      <c r="A174" s="24" t="s">
        <v>51</v>
      </c>
      <c r="B174" s="20" t="s">
        <v>15</v>
      </c>
      <c r="C174" s="28">
        <v>175000</v>
      </c>
      <c r="D174" s="28">
        <v>173000</v>
      </c>
      <c r="E174" s="28">
        <v>143000</v>
      </c>
      <c r="F174" s="28">
        <v>129000</v>
      </c>
      <c r="G174" s="29">
        <f>Table2[[#This Row],[Total registered]]-Table2[[#This Row],[Total voted]]</f>
        <v>14000</v>
      </c>
    </row>
    <row r="175" spans="1:7" x14ac:dyDescent="0.25">
      <c r="A175" s="25" t="s">
        <v>51</v>
      </c>
      <c r="B175" s="21" t="s">
        <v>16</v>
      </c>
      <c r="C175" s="29">
        <v>111000</v>
      </c>
      <c r="D175" s="29">
        <v>111000</v>
      </c>
      <c r="E175" s="29">
        <v>89000</v>
      </c>
      <c r="F175" s="29">
        <v>82000</v>
      </c>
      <c r="G175" s="29">
        <f>Table2[[#This Row],[Total registered]]-Table2[[#This Row],[Total voted]]</f>
        <v>7000</v>
      </c>
    </row>
    <row r="176" spans="1:7" x14ac:dyDescent="0.25">
      <c r="A176" s="24" t="s">
        <v>52</v>
      </c>
      <c r="B176" s="20" t="s">
        <v>12</v>
      </c>
      <c r="C176" s="28">
        <v>1072000</v>
      </c>
      <c r="D176" s="28">
        <v>1049000</v>
      </c>
      <c r="E176" s="28">
        <v>635000</v>
      </c>
      <c r="F176" s="28">
        <v>556000</v>
      </c>
      <c r="G176" s="29">
        <f>Table2[[#This Row],[Total registered]]-Table2[[#This Row],[Total voted]]</f>
        <v>79000</v>
      </c>
    </row>
    <row r="177" spans="1:7" x14ac:dyDescent="0.25">
      <c r="A177" s="25" t="s">
        <v>52</v>
      </c>
      <c r="B177" s="21" t="s">
        <v>13</v>
      </c>
      <c r="C177" s="29">
        <v>1551000</v>
      </c>
      <c r="D177" s="29">
        <v>1465000</v>
      </c>
      <c r="E177" s="29">
        <v>1077000</v>
      </c>
      <c r="F177" s="29">
        <v>898000</v>
      </c>
      <c r="G177" s="29">
        <f>Table2[[#This Row],[Total registered]]-Table2[[#This Row],[Total voted]]</f>
        <v>179000</v>
      </c>
    </row>
    <row r="178" spans="1:7" x14ac:dyDescent="0.25">
      <c r="A178" s="24" t="s">
        <v>52</v>
      </c>
      <c r="B178" s="20" t="s">
        <v>14</v>
      </c>
      <c r="C178" s="28">
        <v>1307000</v>
      </c>
      <c r="D178" s="28">
        <v>1245000</v>
      </c>
      <c r="E178" s="28">
        <v>958000</v>
      </c>
      <c r="F178" s="28">
        <v>839000</v>
      </c>
      <c r="G178" s="29">
        <f>Table2[[#This Row],[Total registered]]-Table2[[#This Row],[Total voted]]</f>
        <v>119000</v>
      </c>
    </row>
    <row r="179" spans="1:7" x14ac:dyDescent="0.25">
      <c r="A179" s="25" t="s">
        <v>52</v>
      </c>
      <c r="B179" s="21" t="s">
        <v>15</v>
      </c>
      <c r="C179" s="29">
        <v>2978000</v>
      </c>
      <c r="D179" s="29">
        <v>2952000</v>
      </c>
      <c r="E179" s="29">
        <v>2348000</v>
      </c>
      <c r="F179" s="29">
        <v>2186000</v>
      </c>
      <c r="G179" s="29">
        <f>Table2[[#This Row],[Total registered]]-Table2[[#This Row],[Total voted]]</f>
        <v>162000</v>
      </c>
    </row>
    <row r="180" spans="1:7" x14ac:dyDescent="0.25">
      <c r="A180" s="24" t="s">
        <v>52</v>
      </c>
      <c r="B180" s="20" t="s">
        <v>16</v>
      </c>
      <c r="C180" s="28">
        <v>2042000</v>
      </c>
      <c r="D180" s="28">
        <v>2030000</v>
      </c>
      <c r="E180" s="28">
        <v>1715000</v>
      </c>
      <c r="F180" s="28">
        <v>1650000</v>
      </c>
      <c r="G180" s="29">
        <f>Table2[[#This Row],[Total registered]]-Table2[[#This Row],[Total voted]]</f>
        <v>65000</v>
      </c>
    </row>
    <row r="181" spans="1:7" x14ac:dyDescent="0.25">
      <c r="A181" s="25" t="s">
        <v>53</v>
      </c>
      <c r="B181" s="21" t="s">
        <v>12</v>
      </c>
      <c r="C181" s="29">
        <v>343000</v>
      </c>
      <c r="D181" s="29">
        <v>333000</v>
      </c>
      <c r="E181" s="29">
        <v>150000</v>
      </c>
      <c r="F181" s="29">
        <v>102000</v>
      </c>
      <c r="G181" s="29">
        <f>Table2[[#This Row],[Total registered]]-Table2[[#This Row],[Total voted]]</f>
        <v>48000</v>
      </c>
    </row>
    <row r="182" spans="1:7" x14ac:dyDescent="0.25">
      <c r="A182" s="24" t="s">
        <v>53</v>
      </c>
      <c r="B182" s="20" t="s">
        <v>13</v>
      </c>
      <c r="C182" s="28">
        <v>481000</v>
      </c>
      <c r="D182" s="28">
        <v>431000</v>
      </c>
      <c r="E182" s="28">
        <v>260000</v>
      </c>
      <c r="F182" s="28">
        <v>212000</v>
      </c>
      <c r="G182" s="29">
        <f>Table2[[#This Row],[Total registered]]-Table2[[#This Row],[Total voted]]</f>
        <v>48000</v>
      </c>
    </row>
    <row r="183" spans="1:7" x14ac:dyDescent="0.25">
      <c r="A183" s="25" t="s">
        <v>53</v>
      </c>
      <c r="B183" s="21" t="s">
        <v>14</v>
      </c>
      <c r="C183" s="29">
        <v>550000</v>
      </c>
      <c r="D183" s="29">
        <v>501000</v>
      </c>
      <c r="E183" s="29">
        <v>314000</v>
      </c>
      <c r="F183" s="29">
        <v>258000</v>
      </c>
      <c r="G183" s="29">
        <f>Table2[[#This Row],[Total registered]]-Table2[[#This Row],[Total voted]]</f>
        <v>56000</v>
      </c>
    </row>
    <row r="184" spans="1:7" x14ac:dyDescent="0.25">
      <c r="A184" s="24" t="s">
        <v>53</v>
      </c>
      <c r="B184" s="20" t="s">
        <v>15</v>
      </c>
      <c r="C184" s="28">
        <v>950000</v>
      </c>
      <c r="D184" s="28">
        <v>917000</v>
      </c>
      <c r="E184" s="28">
        <v>677000</v>
      </c>
      <c r="F184" s="28">
        <v>624000</v>
      </c>
      <c r="G184" s="29">
        <f>Table2[[#This Row],[Total registered]]-Table2[[#This Row],[Total voted]]</f>
        <v>53000</v>
      </c>
    </row>
    <row r="185" spans="1:7" x14ac:dyDescent="0.25">
      <c r="A185" s="25" t="s">
        <v>53</v>
      </c>
      <c r="B185" s="21" t="s">
        <v>16</v>
      </c>
      <c r="C185" s="29">
        <v>618000</v>
      </c>
      <c r="D185" s="29">
        <v>618000</v>
      </c>
      <c r="E185" s="29">
        <v>484000</v>
      </c>
      <c r="F185" s="29">
        <v>435000</v>
      </c>
      <c r="G185" s="29">
        <f>Table2[[#This Row],[Total registered]]-Table2[[#This Row],[Total voted]]</f>
        <v>49000</v>
      </c>
    </row>
    <row r="186" spans="1:7" x14ac:dyDescent="0.25">
      <c r="A186" s="24" t="s">
        <v>54</v>
      </c>
      <c r="B186" s="20" t="s">
        <v>12</v>
      </c>
      <c r="C186" s="28">
        <v>388000</v>
      </c>
      <c r="D186" s="28">
        <v>373000</v>
      </c>
      <c r="E186" s="28">
        <v>253000</v>
      </c>
      <c r="F186" s="28">
        <v>209000</v>
      </c>
      <c r="G186" s="29">
        <f>Table2[[#This Row],[Total registered]]-Table2[[#This Row],[Total voted]]</f>
        <v>44000</v>
      </c>
    </row>
    <row r="187" spans="1:7" x14ac:dyDescent="0.25">
      <c r="A187" s="25" t="s">
        <v>54</v>
      </c>
      <c r="B187" s="21" t="s">
        <v>13</v>
      </c>
      <c r="C187" s="29">
        <v>576000</v>
      </c>
      <c r="D187" s="29">
        <v>550000</v>
      </c>
      <c r="E187" s="29">
        <v>439000</v>
      </c>
      <c r="F187" s="29">
        <v>381000</v>
      </c>
      <c r="G187" s="29">
        <f>Table2[[#This Row],[Total registered]]-Table2[[#This Row],[Total voted]]</f>
        <v>58000</v>
      </c>
    </row>
    <row r="188" spans="1:7" x14ac:dyDescent="0.25">
      <c r="A188" s="24" t="s">
        <v>54</v>
      </c>
      <c r="B188" s="20" t="s">
        <v>14</v>
      </c>
      <c r="C188" s="28">
        <v>573000</v>
      </c>
      <c r="D188" s="28">
        <v>539000</v>
      </c>
      <c r="E188" s="28">
        <v>464000</v>
      </c>
      <c r="F188" s="28">
        <v>418000</v>
      </c>
      <c r="G188" s="29">
        <f>Table2[[#This Row],[Total registered]]-Table2[[#This Row],[Total voted]]</f>
        <v>46000</v>
      </c>
    </row>
    <row r="189" spans="1:7" x14ac:dyDescent="0.25">
      <c r="A189" s="25" t="s">
        <v>54</v>
      </c>
      <c r="B189" s="21" t="s">
        <v>15</v>
      </c>
      <c r="C189" s="29">
        <v>1030000</v>
      </c>
      <c r="D189" s="29">
        <v>984000</v>
      </c>
      <c r="E189" s="29">
        <v>785000</v>
      </c>
      <c r="F189" s="29">
        <v>761000</v>
      </c>
      <c r="G189" s="29">
        <f>Table2[[#This Row],[Total registered]]-Table2[[#This Row],[Total voted]]</f>
        <v>24000</v>
      </c>
    </row>
    <row r="190" spans="1:7" x14ac:dyDescent="0.25">
      <c r="A190" s="24" t="s">
        <v>54</v>
      </c>
      <c r="B190" s="20" t="s">
        <v>16</v>
      </c>
      <c r="C190" s="28">
        <v>801000</v>
      </c>
      <c r="D190" s="28">
        <v>796000</v>
      </c>
      <c r="E190" s="28">
        <v>649000</v>
      </c>
      <c r="F190" s="28">
        <v>633000</v>
      </c>
      <c r="G190" s="29">
        <f>Table2[[#This Row],[Total registered]]-Table2[[#This Row],[Total voted]]</f>
        <v>16000</v>
      </c>
    </row>
    <row r="191" spans="1:7" x14ac:dyDescent="0.25">
      <c r="A191" s="25" t="s">
        <v>55</v>
      </c>
      <c r="B191" s="21" t="s">
        <v>12</v>
      </c>
      <c r="C191" s="29">
        <v>1049000</v>
      </c>
      <c r="D191" s="29">
        <v>1017000</v>
      </c>
      <c r="E191" s="29">
        <v>601000</v>
      </c>
      <c r="F191" s="29">
        <v>519000</v>
      </c>
      <c r="G191" s="29">
        <f>Table2[[#This Row],[Total registered]]-Table2[[#This Row],[Total voted]]</f>
        <v>82000</v>
      </c>
    </row>
    <row r="192" spans="1:7" x14ac:dyDescent="0.25">
      <c r="A192" s="24" t="s">
        <v>55</v>
      </c>
      <c r="B192" s="20" t="s">
        <v>13</v>
      </c>
      <c r="C192" s="28">
        <v>1789000</v>
      </c>
      <c r="D192" s="28">
        <v>1747000</v>
      </c>
      <c r="E192" s="28">
        <v>1354000</v>
      </c>
      <c r="F192" s="28">
        <v>1207000</v>
      </c>
      <c r="G192" s="29">
        <f>Table2[[#This Row],[Total registered]]-Table2[[#This Row],[Total voted]]</f>
        <v>147000</v>
      </c>
    </row>
    <row r="193" spans="1:7" x14ac:dyDescent="0.25">
      <c r="A193" s="25" t="s">
        <v>55</v>
      </c>
      <c r="B193" s="21" t="s">
        <v>14</v>
      </c>
      <c r="C193" s="29">
        <v>1360000</v>
      </c>
      <c r="D193" s="29">
        <v>1281000</v>
      </c>
      <c r="E193" s="29">
        <v>948000</v>
      </c>
      <c r="F193" s="29">
        <v>866000</v>
      </c>
      <c r="G193" s="29">
        <f>Table2[[#This Row],[Total registered]]-Table2[[#This Row],[Total voted]]</f>
        <v>82000</v>
      </c>
    </row>
    <row r="194" spans="1:7" x14ac:dyDescent="0.25">
      <c r="A194" s="24" t="s">
        <v>55</v>
      </c>
      <c r="B194" s="20" t="s">
        <v>15</v>
      </c>
      <c r="C194" s="28">
        <v>3212000</v>
      </c>
      <c r="D194" s="28">
        <v>3122000</v>
      </c>
      <c r="E194" s="28">
        <v>2491000</v>
      </c>
      <c r="F194" s="28">
        <v>2315000</v>
      </c>
      <c r="G194" s="29">
        <f>Table2[[#This Row],[Total registered]]-Table2[[#This Row],[Total voted]]</f>
        <v>176000</v>
      </c>
    </row>
    <row r="195" spans="1:7" x14ac:dyDescent="0.25">
      <c r="A195" s="25" t="s">
        <v>55</v>
      </c>
      <c r="B195" s="21" t="s">
        <v>16</v>
      </c>
      <c r="C195" s="29">
        <v>2492000</v>
      </c>
      <c r="D195" s="29">
        <v>2453000</v>
      </c>
      <c r="E195" s="29">
        <v>1943000</v>
      </c>
      <c r="F195" s="29">
        <v>1850000</v>
      </c>
      <c r="G195" s="29">
        <f>Table2[[#This Row],[Total registered]]-Table2[[#This Row],[Total voted]]</f>
        <v>93000</v>
      </c>
    </row>
    <row r="196" spans="1:7" x14ac:dyDescent="0.25">
      <c r="A196" s="24" t="s">
        <v>56</v>
      </c>
      <c r="B196" s="20" t="s">
        <v>12</v>
      </c>
      <c r="C196" s="28">
        <v>101000</v>
      </c>
      <c r="D196" s="28">
        <v>96000</v>
      </c>
      <c r="E196" s="28">
        <v>59000</v>
      </c>
      <c r="F196" s="28">
        <v>50000</v>
      </c>
      <c r="G196" s="29">
        <f>Table2[[#This Row],[Total registered]]-Table2[[#This Row],[Total voted]]</f>
        <v>9000</v>
      </c>
    </row>
    <row r="197" spans="1:7" x14ac:dyDescent="0.25">
      <c r="A197" s="25" t="s">
        <v>56</v>
      </c>
      <c r="B197" s="21" t="s">
        <v>13</v>
      </c>
      <c r="C197" s="29">
        <v>143000</v>
      </c>
      <c r="D197" s="29">
        <v>135000</v>
      </c>
      <c r="E197" s="29">
        <v>96000</v>
      </c>
      <c r="F197" s="29">
        <v>80000</v>
      </c>
      <c r="G197" s="29">
        <f>Table2[[#This Row],[Total registered]]-Table2[[#This Row],[Total voted]]</f>
        <v>16000</v>
      </c>
    </row>
    <row r="198" spans="1:7" x14ac:dyDescent="0.25">
      <c r="A198" s="24" t="s">
        <v>56</v>
      </c>
      <c r="B198" s="20" t="s">
        <v>14</v>
      </c>
      <c r="C198" s="28">
        <v>130000</v>
      </c>
      <c r="D198" s="28">
        <v>111000</v>
      </c>
      <c r="E198" s="28">
        <v>79000</v>
      </c>
      <c r="F198" s="28">
        <v>71000</v>
      </c>
      <c r="G198" s="29">
        <f>Table2[[#This Row],[Total registered]]-Table2[[#This Row],[Total voted]]</f>
        <v>8000</v>
      </c>
    </row>
    <row r="199" spans="1:7" x14ac:dyDescent="0.25">
      <c r="A199" s="25" t="s">
        <v>56</v>
      </c>
      <c r="B199" s="21" t="s">
        <v>15</v>
      </c>
      <c r="C199" s="29">
        <v>291000</v>
      </c>
      <c r="D199" s="29">
        <v>268000</v>
      </c>
      <c r="E199" s="29">
        <v>207000</v>
      </c>
      <c r="F199" s="29">
        <v>187000</v>
      </c>
      <c r="G199" s="29">
        <f>Table2[[#This Row],[Total registered]]-Table2[[#This Row],[Total voted]]</f>
        <v>20000</v>
      </c>
    </row>
    <row r="200" spans="1:7" x14ac:dyDescent="0.25">
      <c r="A200" s="24" t="s">
        <v>56</v>
      </c>
      <c r="B200" s="20" t="s">
        <v>16</v>
      </c>
      <c r="C200" s="28">
        <v>174000</v>
      </c>
      <c r="D200" s="28">
        <v>166000</v>
      </c>
      <c r="E200" s="28">
        <v>135000</v>
      </c>
      <c r="F200" s="28">
        <v>126000</v>
      </c>
      <c r="G200" s="29">
        <f>Table2[[#This Row],[Total registered]]-Table2[[#This Row],[Total voted]]</f>
        <v>9000</v>
      </c>
    </row>
    <row r="201" spans="1:7" x14ac:dyDescent="0.25">
      <c r="A201" s="25" t="s">
        <v>57</v>
      </c>
      <c r="B201" s="21" t="s">
        <v>12</v>
      </c>
      <c r="C201" s="29">
        <v>438000</v>
      </c>
      <c r="D201" s="29">
        <v>421000</v>
      </c>
      <c r="E201" s="29">
        <v>269000</v>
      </c>
      <c r="F201" s="29">
        <v>225000</v>
      </c>
      <c r="G201" s="29">
        <f>Table2[[#This Row],[Total registered]]-Table2[[#This Row],[Total voted]]</f>
        <v>44000</v>
      </c>
    </row>
    <row r="202" spans="1:7" x14ac:dyDescent="0.25">
      <c r="A202" s="24" t="s">
        <v>57</v>
      </c>
      <c r="B202" s="20" t="s">
        <v>13</v>
      </c>
      <c r="C202" s="28">
        <v>697000</v>
      </c>
      <c r="D202" s="28">
        <v>673000</v>
      </c>
      <c r="E202" s="28">
        <v>390000</v>
      </c>
      <c r="F202" s="28">
        <v>329000</v>
      </c>
      <c r="G202" s="29">
        <f>Table2[[#This Row],[Total registered]]-Table2[[#This Row],[Total voted]]</f>
        <v>61000</v>
      </c>
    </row>
    <row r="203" spans="1:7" x14ac:dyDescent="0.25">
      <c r="A203" s="25" t="s">
        <v>57</v>
      </c>
      <c r="B203" s="21" t="s">
        <v>14</v>
      </c>
      <c r="C203" s="29">
        <v>577000</v>
      </c>
      <c r="D203" s="29">
        <v>543000</v>
      </c>
      <c r="E203" s="29">
        <v>375000</v>
      </c>
      <c r="F203" s="29">
        <v>326000</v>
      </c>
      <c r="G203" s="29">
        <f>Table2[[#This Row],[Total registered]]-Table2[[#This Row],[Total voted]]</f>
        <v>49000</v>
      </c>
    </row>
    <row r="204" spans="1:7" x14ac:dyDescent="0.25">
      <c r="A204" s="24" t="s">
        <v>57</v>
      </c>
      <c r="B204" s="20" t="s">
        <v>15</v>
      </c>
      <c r="C204" s="28">
        <v>1277000</v>
      </c>
      <c r="D204" s="28">
        <v>1227000</v>
      </c>
      <c r="E204" s="28">
        <v>892000</v>
      </c>
      <c r="F204" s="28">
        <v>844000</v>
      </c>
      <c r="G204" s="29">
        <f>Table2[[#This Row],[Total registered]]-Table2[[#This Row],[Total voted]]</f>
        <v>48000</v>
      </c>
    </row>
    <row r="205" spans="1:7" x14ac:dyDescent="0.25">
      <c r="A205" s="25" t="s">
        <v>57</v>
      </c>
      <c r="B205" s="21" t="s">
        <v>16</v>
      </c>
      <c r="C205" s="29">
        <v>1022000</v>
      </c>
      <c r="D205" s="29">
        <v>1015000</v>
      </c>
      <c r="E205" s="29">
        <v>786000</v>
      </c>
      <c r="F205" s="29">
        <v>735000</v>
      </c>
      <c r="G205" s="29">
        <f>Table2[[#This Row],[Total registered]]-Table2[[#This Row],[Total voted]]</f>
        <v>51000</v>
      </c>
    </row>
    <row r="206" spans="1:7" x14ac:dyDescent="0.25">
      <c r="A206" s="24" t="s">
        <v>58</v>
      </c>
      <c r="B206" s="20" t="s">
        <v>12</v>
      </c>
      <c r="C206" s="28">
        <v>79000</v>
      </c>
      <c r="D206" s="28">
        <v>77000</v>
      </c>
      <c r="E206" s="28">
        <v>40000</v>
      </c>
      <c r="F206" s="28">
        <v>34000</v>
      </c>
      <c r="G206" s="29">
        <f>Table2[[#This Row],[Total registered]]-Table2[[#This Row],[Total voted]]</f>
        <v>6000</v>
      </c>
    </row>
    <row r="207" spans="1:7" x14ac:dyDescent="0.25">
      <c r="A207" s="25" t="s">
        <v>58</v>
      </c>
      <c r="B207" s="21" t="s">
        <v>13</v>
      </c>
      <c r="C207" s="29">
        <v>120000</v>
      </c>
      <c r="D207" s="29">
        <v>117000</v>
      </c>
      <c r="E207" s="29">
        <v>67000</v>
      </c>
      <c r="F207" s="29">
        <v>53000</v>
      </c>
      <c r="G207" s="29">
        <f>Table2[[#This Row],[Total registered]]-Table2[[#This Row],[Total voted]]</f>
        <v>14000</v>
      </c>
    </row>
    <row r="208" spans="1:7" x14ac:dyDescent="0.25">
      <c r="A208" s="24" t="s">
        <v>58</v>
      </c>
      <c r="B208" s="20" t="s">
        <v>14</v>
      </c>
      <c r="C208" s="28">
        <v>99000</v>
      </c>
      <c r="D208" s="28">
        <v>95000</v>
      </c>
      <c r="E208" s="28">
        <v>59000</v>
      </c>
      <c r="F208" s="28">
        <v>50000</v>
      </c>
      <c r="G208" s="29">
        <f>Table2[[#This Row],[Total registered]]-Table2[[#This Row],[Total voted]]</f>
        <v>9000</v>
      </c>
    </row>
    <row r="209" spans="1:7" x14ac:dyDescent="0.25">
      <c r="A209" s="25" t="s">
        <v>58</v>
      </c>
      <c r="B209" s="21" t="s">
        <v>15</v>
      </c>
      <c r="C209" s="29">
        <v>210000</v>
      </c>
      <c r="D209" s="29">
        <v>208000</v>
      </c>
      <c r="E209" s="29">
        <v>155000</v>
      </c>
      <c r="F209" s="29">
        <v>138000</v>
      </c>
      <c r="G209" s="29">
        <f>Table2[[#This Row],[Total registered]]-Table2[[#This Row],[Total voted]]</f>
        <v>17000</v>
      </c>
    </row>
    <row r="210" spans="1:7" x14ac:dyDescent="0.25">
      <c r="A210" s="24" t="s">
        <v>58</v>
      </c>
      <c r="B210" s="20" t="s">
        <v>16</v>
      </c>
      <c r="C210" s="28">
        <v>152000</v>
      </c>
      <c r="D210" s="28">
        <v>152000</v>
      </c>
      <c r="E210" s="28">
        <v>116000</v>
      </c>
      <c r="F210" s="28">
        <v>106000</v>
      </c>
      <c r="G210" s="29">
        <f>Table2[[#This Row],[Total registered]]-Table2[[#This Row],[Total voted]]</f>
        <v>10000</v>
      </c>
    </row>
    <row r="211" spans="1:7" x14ac:dyDescent="0.25">
      <c r="A211" s="25" t="s">
        <v>59</v>
      </c>
      <c r="B211" s="21" t="s">
        <v>12</v>
      </c>
      <c r="C211" s="29">
        <v>641000</v>
      </c>
      <c r="D211" s="29">
        <v>611000</v>
      </c>
      <c r="E211" s="29">
        <v>372000</v>
      </c>
      <c r="F211" s="29">
        <v>300000</v>
      </c>
      <c r="G211" s="29">
        <f>Table2[[#This Row],[Total registered]]-Table2[[#This Row],[Total voted]]</f>
        <v>72000</v>
      </c>
    </row>
    <row r="212" spans="1:7" x14ac:dyDescent="0.25">
      <c r="A212" s="24" t="s">
        <v>59</v>
      </c>
      <c r="B212" s="20" t="s">
        <v>13</v>
      </c>
      <c r="C212" s="28">
        <v>818000</v>
      </c>
      <c r="D212" s="28">
        <v>761000</v>
      </c>
      <c r="E212" s="28">
        <v>521000</v>
      </c>
      <c r="F212" s="28">
        <v>428000</v>
      </c>
      <c r="G212" s="29">
        <f>Table2[[#This Row],[Total registered]]-Table2[[#This Row],[Total voted]]</f>
        <v>93000</v>
      </c>
    </row>
    <row r="213" spans="1:7" x14ac:dyDescent="0.25">
      <c r="A213" s="25" t="s">
        <v>59</v>
      </c>
      <c r="B213" s="21" t="s">
        <v>14</v>
      </c>
      <c r="C213" s="29">
        <v>911000</v>
      </c>
      <c r="D213" s="29">
        <v>829000</v>
      </c>
      <c r="E213" s="29">
        <v>618000</v>
      </c>
      <c r="F213" s="29">
        <v>549000</v>
      </c>
      <c r="G213" s="29">
        <f>Table2[[#This Row],[Total registered]]-Table2[[#This Row],[Total voted]]</f>
        <v>69000</v>
      </c>
    </row>
    <row r="214" spans="1:7" x14ac:dyDescent="0.25">
      <c r="A214" s="24" t="s">
        <v>59</v>
      </c>
      <c r="B214" s="20" t="s">
        <v>15</v>
      </c>
      <c r="C214" s="28">
        <v>1765000</v>
      </c>
      <c r="D214" s="28">
        <v>1699000</v>
      </c>
      <c r="E214" s="28">
        <v>1340000</v>
      </c>
      <c r="F214" s="28">
        <v>1247000</v>
      </c>
      <c r="G214" s="29">
        <f>Table2[[#This Row],[Total registered]]-Table2[[#This Row],[Total voted]]</f>
        <v>93000</v>
      </c>
    </row>
    <row r="215" spans="1:7" x14ac:dyDescent="0.25">
      <c r="A215" s="25" t="s">
        <v>59</v>
      </c>
      <c r="B215" s="21" t="s">
        <v>16</v>
      </c>
      <c r="C215" s="29">
        <v>1148000</v>
      </c>
      <c r="D215" s="29">
        <v>1138000</v>
      </c>
      <c r="E215" s="29">
        <v>891000</v>
      </c>
      <c r="F215" s="29">
        <v>822000</v>
      </c>
      <c r="G215" s="29">
        <f>Table2[[#This Row],[Total registered]]-Table2[[#This Row],[Total voted]]</f>
        <v>69000</v>
      </c>
    </row>
    <row r="216" spans="1:7" x14ac:dyDescent="0.25">
      <c r="A216" s="24" t="s">
        <v>60</v>
      </c>
      <c r="B216" s="20" t="s">
        <v>12</v>
      </c>
      <c r="C216" s="28">
        <v>2617000</v>
      </c>
      <c r="D216" s="28">
        <v>2366000</v>
      </c>
      <c r="E216" s="28">
        <v>1311000</v>
      </c>
      <c r="F216" s="28">
        <v>1024000</v>
      </c>
      <c r="G216" s="29">
        <f>Table2[[#This Row],[Total registered]]-Table2[[#This Row],[Total voted]]</f>
        <v>287000</v>
      </c>
    </row>
    <row r="217" spans="1:7" x14ac:dyDescent="0.25">
      <c r="A217" s="25" t="s">
        <v>60</v>
      </c>
      <c r="B217" s="21" t="s">
        <v>13</v>
      </c>
      <c r="C217" s="29">
        <v>4189000</v>
      </c>
      <c r="D217" s="29">
        <v>3491000</v>
      </c>
      <c r="E217" s="29">
        <v>2275000</v>
      </c>
      <c r="F217" s="29">
        <v>1912000</v>
      </c>
      <c r="G217" s="29">
        <f>Table2[[#This Row],[Total registered]]-Table2[[#This Row],[Total voted]]</f>
        <v>363000</v>
      </c>
    </row>
    <row r="218" spans="1:7" x14ac:dyDescent="0.25">
      <c r="A218" s="24" t="s">
        <v>60</v>
      </c>
      <c r="B218" s="20" t="s">
        <v>14</v>
      </c>
      <c r="C218" s="28">
        <v>3989000</v>
      </c>
      <c r="D218" s="28">
        <v>3124000</v>
      </c>
      <c r="E218" s="28">
        <v>2249000</v>
      </c>
      <c r="F218" s="28">
        <v>1983000</v>
      </c>
      <c r="G218" s="29">
        <f>Table2[[#This Row],[Total registered]]-Table2[[#This Row],[Total voted]]</f>
        <v>266000</v>
      </c>
    </row>
    <row r="219" spans="1:7" x14ac:dyDescent="0.25">
      <c r="A219" s="25" t="s">
        <v>60</v>
      </c>
      <c r="B219" s="21" t="s">
        <v>15</v>
      </c>
      <c r="C219" s="29">
        <v>6827000</v>
      </c>
      <c r="D219" s="29">
        <v>5988000</v>
      </c>
      <c r="E219" s="29">
        <v>4585000</v>
      </c>
      <c r="F219" s="29">
        <v>4201000</v>
      </c>
      <c r="G219" s="29">
        <f>Table2[[#This Row],[Total registered]]-Table2[[#This Row],[Total voted]]</f>
        <v>384000</v>
      </c>
    </row>
    <row r="220" spans="1:7" x14ac:dyDescent="0.25">
      <c r="A220" s="24" t="s">
        <v>60</v>
      </c>
      <c r="B220" s="20" t="s">
        <v>16</v>
      </c>
      <c r="C220" s="28">
        <v>3862000</v>
      </c>
      <c r="D220" s="28">
        <v>3613000</v>
      </c>
      <c r="E220" s="28">
        <v>2923000</v>
      </c>
      <c r="F220" s="28">
        <v>2755000</v>
      </c>
      <c r="G220" s="29">
        <f>Table2[[#This Row],[Total registered]]-Table2[[#This Row],[Total voted]]</f>
        <v>168000</v>
      </c>
    </row>
    <row r="221" spans="1:7" x14ac:dyDescent="0.25">
      <c r="A221" s="25" t="s">
        <v>61</v>
      </c>
      <c r="B221" s="21" t="s">
        <v>12</v>
      </c>
      <c r="C221" s="29">
        <v>425000</v>
      </c>
      <c r="D221" s="29">
        <v>401000</v>
      </c>
      <c r="E221" s="29">
        <v>225000</v>
      </c>
      <c r="F221" s="29">
        <v>201000</v>
      </c>
      <c r="G221" s="29">
        <f>Table2[[#This Row],[Total registered]]-Table2[[#This Row],[Total voted]]</f>
        <v>24000</v>
      </c>
    </row>
    <row r="222" spans="1:7" x14ac:dyDescent="0.25">
      <c r="A222" s="24" t="s">
        <v>61</v>
      </c>
      <c r="B222" s="20" t="s">
        <v>13</v>
      </c>
      <c r="C222" s="28">
        <v>459000</v>
      </c>
      <c r="D222" s="28">
        <v>416000</v>
      </c>
      <c r="E222" s="28">
        <v>273000</v>
      </c>
      <c r="F222" s="28">
        <v>247000</v>
      </c>
      <c r="G222" s="29">
        <f>Table2[[#This Row],[Total registered]]-Table2[[#This Row],[Total voted]]</f>
        <v>26000</v>
      </c>
    </row>
    <row r="223" spans="1:7" x14ac:dyDescent="0.25">
      <c r="A223" s="25" t="s">
        <v>61</v>
      </c>
      <c r="B223" s="21" t="s">
        <v>14</v>
      </c>
      <c r="C223" s="29">
        <v>407000</v>
      </c>
      <c r="D223" s="29">
        <v>382000</v>
      </c>
      <c r="E223" s="29">
        <v>252000</v>
      </c>
      <c r="F223" s="29">
        <v>236000</v>
      </c>
      <c r="G223" s="29">
        <f>Table2[[#This Row],[Total registered]]-Table2[[#This Row],[Total voted]]</f>
        <v>16000</v>
      </c>
    </row>
    <row r="224" spans="1:7" x14ac:dyDescent="0.25">
      <c r="A224" s="24" t="s">
        <v>61</v>
      </c>
      <c r="B224" s="20" t="s">
        <v>15</v>
      </c>
      <c r="C224" s="28">
        <v>661000</v>
      </c>
      <c r="D224" s="28">
        <v>622000</v>
      </c>
      <c r="E224" s="28">
        <v>444000</v>
      </c>
      <c r="F224" s="28">
        <v>432000</v>
      </c>
      <c r="G224" s="29">
        <f>Table2[[#This Row],[Total registered]]-Table2[[#This Row],[Total voted]]</f>
        <v>12000</v>
      </c>
    </row>
    <row r="225" spans="1:7" x14ac:dyDescent="0.25">
      <c r="A225" s="25" t="s">
        <v>61</v>
      </c>
      <c r="B225" s="21" t="s">
        <v>16</v>
      </c>
      <c r="C225" s="29">
        <v>367000</v>
      </c>
      <c r="D225" s="29">
        <v>357000</v>
      </c>
      <c r="E225" s="29">
        <v>274000</v>
      </c>
      <c r="F225" s="29">
        <v>269000</v>
      </c>
      <c r="G225" s="29">
        <f>Table2[[#This Row],[Total registered]]-Table2[[#This Row],[Total voted]]</f>
        <v>5000</v>
      </c>
    </row>
    <row r="226" spans="1:7" x14ac:dyDescent="0.25">
      <c r="A226" s="24" t="s">
        <v>62</v>
      </c>
      <c r="B226" s="20" t="s">
        <v>12</v>
      </c>
      <c r="C226" s="28">
        <v>54000</v>
      </c>
      <c r="D226" s="28">
        <v>53000</v>
      </c>
      <c r="E226" s="28">
        <v>29000</v>
      </c>
      <c r="F226" s="28">
        <v>26000</v>
      </c>
      <c r="G226" s="29">
        <f>Table2[[#This Row],[Total registered]]-Table2[[#This Row],[Total voted]]</f>
        <v>3000</v>
      </c>
    </row>
    <row r="227" spans="1:7" x14ac:dyDescent="0.25">
      <c r="A227" s="25" t="s">
        <v>62</v>
      </c>
      <c r="B227" s="21" t="s">
        <v>13</v>
      </c>
      <c r="C227" s="29">
        <v>81000</v>
      </c>
      <c r="D227" s="29">
        <v>81000</v>
      </c>
      <c r="E227" s="29">
        <v>51000</v>
      </c>
      <c r="F227" s="29">
        <v>43000</v>
      </c>
      <c r="G227" s="29">
        <f>Table2[[#This Row],[Total registered]]-Table2[[#This Row],[Total voted]]</f>
        <v>8000</v>
      </c>
    </row>
    <row r="228" spans="1:7" x14ac:dyDescent="0.25">
      <c r="A228" s="24" t="s">
        <v>62</v>
      </c>
      <c r="B228" s="20" t="s">
        <v>14</v>
      </c>
      <c r="C228" s="28">
        <v>76000</v>
      </c>
      <c r="D228" s="28">
        <v>72000</v>
      </c>
      <c r="E228" s="28">
        <v>54000</v>
      </c>
      <c r="F228" s="28">
        <v>49000</v>
      </c>
      <c r="G228" s="29">
        <f>Table2[[#This Row],[Total registered]]-Table2[[#This Row],[Total voted]]</f>
        <v>5000</v>
      </c>
    </row>
    <row r="229" spans="1:7" x14ac:dyDescent="0.25">
      <c r="A229" s="25" t="s">
        <v>62</v>
      </c>
      <c r="B229" s="21" t="s">
        <v>15</v>
      </c>
      <c r="C229" s="29">
        <v>155000</v>
      </c>
      <c r="D229" s="29">
        <v>154000</v>
      </c>
      <c r="E229" s="29">
        <v>117000</v>
      </c>
      <c r="F229" s="29">
        <v>113000</v>
      </c>
      <c r="G229" s="29">
        <f>Table2[[#This Row],[Total registered]]-Table2[[#This Row],[Total voted]]</f>
        <v>4000</v>
      </c>
    </row>
    <row r="230" spans="1:7" x14ac:dyDescent="0.25">
      <c r="A230" s="24" t="s">
        <v>62</v>
      </c>
      <c r="B230" s="20" t="s">
        <v>16</v>
      </c>
      <c r="C230" s="28">
        <v>140000</v>
      </c>
      <c r="D230" s="28">
        <v>140000</v>
      </c>
      <c r="E230" s="28">
        <v>114000</v>
      </c>
      <c r="F230" s="28">
        <v>111000</v>
      </c>
      <c r="G230" s="29">
        <f>Table2[[#This Row],[Total registered]]-Table2[[#This Row],[Total voted]]</f>
        <v>3000</v>
      </c>
    </row>
    <row r="231" spans="1:7" x14ac:dyDescent="0.25">
      <c r="A231" s="25" t="s">
        <v>63</v>
      </c>
      <c r="B231" s="21" t="s">
        <v>12</v>
      </c>
      <c r="C231" s="29">
        <v>730000</v>
      </c>
      <c r="D231" s="29">
        <v>668000</v>
      </c>
      <c r="E231" s="29">
        <v>405000</v>
      </c>
      <c r="F231" s="29">
        <v>346000</v>
      </c>
      <c r="G231" s="29">
        <f>Table2[[#This Row],[Total registered]]-Table2[[#This Row],[Total voted]]</f>
        <v>59000</v>
      </c>
    </row>
    <row r="232" spans="1:7" x14ac:dyDescent="0.25">
      <c r="A232" s="24" t="s">
        <v>63</v>
      </c>
      <c r="B232" s="20" t="s">
        <v>13</v>
      </c>
      <c r="C232" s="28">
        <v>1112000</v>
      </c>
      <c r="D232" s="28">
        <v>956000</v>
      </c>
      <c r="E232" s="28">
        <v>726000</v>
      </c>
      <c r="F232" s="28">
        <v>666000</v>
      </c>
      <c r="G232" s="29">
        <f>Table2[[#This Row],[Total registered]]-Table2[[#This Row],[Total voted]]</f>
        <v>60000</v>
      </c>
    </row>
    <row r="233" spans="1:7" x14ac:dyDescent="0.25">
      <c r="A233" s="25" t="s">
        <v>63</v>
      </c>
      <c r="B233" s="21" t="s">
        <v>14</v>
      </c>
      <c r="C233" s="29">
        <v>1078000</v>
      </c>
      <c r="D233" s="29">
        <v>925000</v>
      </c>
      <c r="E233" s="29">
        <v>732000</v>
      </c>
      <c r="F233" s="29">
        <v>671000</v>
      </c>
      <c r="G233" s="29">
        <f>Table2[[#This Row],[Total registered]]-Table2[[#This Row],[Total voted]]</f>
        <v>61000</v>
      </c>
    </row>
    <row r="234" spans="1:7" x14ac:dyDescent="0.25">
      <c r="A234" s="24" t="s">
        <v>63</v>
      </c>
      <c r="B234" s="20" t="s">
        <v>15</v>
      </c>
      <c r="C234" s="28">
        <v>2176000</v>
      </c>
      <c r="D234" s="28">
        <v>2084000</v>
      </c>
      <c r="E234" s="28">
        <v>1609000</v>
      </c>
      <c r="F234" s="28">
        <v>1570000</v>
      </c>
      <c r="G234" s="29">
        <f>Table2[[#This Row],[Total registered]]-Table2[[#This Row],[Total voted]]</f>
        <v>39000</v>
      </c>
    </row>
    <row r="235" spans="1:7" x14ac:dyDescent="0.25">
      <c r="A235" s="25" t="s">
        <v>63</v>
      </c>
      <c r="B235" s="21" t="s">
        <v>16</v>
      </c>
      <c r="C235" s="29">
        <v>1385000</v>
      </c>
      <c r="D235" s="29">
        <v>1341000</v>
      </c>
      <c r="E235" s="29">
        <v>1069000</v>
      </c>
      <c r="F235" s="29">
        <v>1022000</v>
      </c>
      <c r="G235" s="29">
        <f>Table2[[#This Row],[Total registered]]-Table2[[#This Row],[Total voted]]</f>
        <v>47000</v>
      </c>
    </row>
    <row r="236" spans="1:7" x14ac:dyDescent="0.25">
      <c r="A236" s="24" t="s">
        <v>64</v>
      </c>
      <c r="B236" s="20" t="s">
        <v>12</v>
      </c>
      <c r="C236" s="28">
        <v>556000</v>
      </c>
      <c r="D236" s="28">
        <v>516000</v>
      </c>
      <c r="E236" s="28">
        <v>287000</v>
      </c>
      <c r="F236" s="28">
        <v>271000</v>
      </c>
      <c r="G236" s="29">
        <f>Table2[[#This Row],[Total registered]]-Table2[[#This Row],[Total voted]]</f>
        <v>16000</v>
      </c>
    </row>
    <row r="237" spans="1:7" x14ac:dyDescent="0.25">
      <c r="A237" s="25" t="s">
        <v>64</v>
      </c>
      <c r="B237" s="21" t="s">
        <v>13</v>
      </c>
      <c r="C237" s="29">
        <v>1169000</v>
      </c>
      <c r="D237" s="29">
        <v>989000</v>
      </c>
      <c r="E237" s="29">
        <v>697000</v>
      </c>
      <c r="F237" s="29">
        <v>654000</v>
      </c>
      <c r="G237" s="29">
        <f>Table2[[#This Row],[Total registered]]-Table2[[#This Row],[Total voted]]</f>
        <v>43000</v>
      </c>
    </row>
    <row r="238" spans="1:7" x14ac:dyDescent="0.25">
      <c r="A238" s="24" t="s">
        <v>64</v>
      </c>
      <c r="B238" s="20" t="s">
        <v>14</v>
      </c>
      <c r="C238" s="28">
        <v>1148000</v>
      </c>
      <c r="D238" s="28">
        <v>983000</v>
      </c>
      <c r="E238" s="28">
        <v>739000</v>
      </c>
      <c r="F238" s="28">
        <v>698000</v>
      </c>
      <c r="G238" s="29">
        <f>Table2[[#This Row],[Total registered]]-Table2[[#This Row],[Total voted]]</f>
        <v>41000</v>
      </c>
    </row>
    <row r="239" spans="1:7" x14ac:dyDescent="0.25">
      <c r="A239" s="25" t="s">
        <v>64</v>
      </c>
      <c r="B239" s="21" t="s">
        <v>15</v>
      </c>
      <c r="C239" s="29">
        <v>1828000</v>
      </c>
      <c r="D239" s="29">
        <v>1650000</v>
      </c>
      <c r="E239" s="29">
        <v>1319000</v>
      </c>
      <c r="F239" s="29">
        <v>1264000</v>
      </c>
      <c r="G239" s="29">
        <f>Table2[[#This Row],[Total registered]]-Table2[[#This Row],[Total voted]]</f>
        <v>55000</v>
      </c>
    </row>
    <row r="240" spans="1:7" x14ac:dyDescent="0.25">
      <c r="A240" s="24" t="s">
        <v>64</v>
      </c>
      <c r="B240" s="20" t="s">
        <v>16</v>
      </c>
      <c r="C240" s="28">
        <v>1292000</v>
      </c>
      <c r="D240" s="28">
        <v>1250000</v>
      </c>
      <c r="E240" s="28">
        <v>987000</v>
      </c>
      <c r="F240" s="28">
        <v>967000</v>
      </c>
      <c r="G240" s="29">
        <f>Table2[[#This Row],[Total registered]]-Table2[[#This Row],[Total voted]]</f>
        <v>20000</v>
      </c>
    </row>
    <row r="241" spans="1:7" x14ac:dyDescent="0.25">
      <c r="A241" s="25" t="s">
        <v>65</v>
      </c>
      <c r="B241" s="21" t="s">
        <v>12</v>
      </c>
      <c r="C241" s="29">
        <v>155000</v>
      </c>
      <c r="D241" s="29">
        <v>153000</v>
      </c>
      <c r="E241" s="29">
        <v>71000</v>
      </c>
      <c r="F241" s="29">
        <v>53000</v>
      </c>
      <c r="G241" s="29">
        <f>Table2[[#This Row],[Total registered]]-Table2[[#This Row],[Total voted]]</f>
        <v>18000</v>
      </c>
    </row>
    <row r="242" spans="1:7" x14ac:dyDescent="0.25">
      <c r="A242" s="24" t="s">
        <v>65</v>
      </c>
      <c r="B242" s="20" t="s">
        <v>13</v>
      </c>
      <c r="C242" s="28">
        <v>195000</v>
      </c>
      <c r="D242" s="28">
        <v>191000</v>
      </c>
      <c r="E242" s="28">
        <v>117000</v>
      </c>
      <c r="F242" s="28">
        <v>79000</v>
      </c>
      <c r="G242" s="29">
        <f>Table2[[#This Row],[Total registered]]-Table2[[#This Row],[Total voted]]</f>
        <v>38000</v>
      </c>
    </row>
    <row r="243" spans="1:7" x14ac:dyDescent="0.25">
      <c r="A243" s="25" t="s">
        <v>65</v>
      </c>
      <c r="B243" s="21" t="s">
        <v>14</v>
      </c>
      <c r="C243" s="29">
        <v>213000</v>
      </c>
      <c r="D243" s="29">
        <v>209000</v>
      </c>
      <c r="E243" s="29">
        <v>144000</v>
      </c>
      <c r="F243" s="29">
        <v>119000</v>
      </c>
      <c r="G243" s="29">
        <f>Table2[[#This Row],[Total registered]]-Table2[[#This Row],[Total voted]]</f>
        <v>25000</v>
      </c>
    </row>
    <row r="244" spans="1:7" x14ac:dyDescent="0.25">
      <c r="A244" s="24" t="s">
        <v>65</v>
      </c>
      <c r="B244" s="20" t="s">
        <v>15</v>
      </c>
      <c r="C244" s="28">
        <v>471000</v>
      </c>
      <c r="D244" s="28">
        <v>462000</v>
      </c>
      <c r="E244" s="28">
        <v>319000</v>
      </c>
      <c r="F244" s="28">
        <v>274000</v>
      </c>
      <c r="G244" s="29">
        <f>Table2[[#This Row],[Total registered]]-Table2[[#This Row],[Total voted]]</f>
        <v>45000</v>
      </c>
    </row>
    <row r="245" spans="1:7" x14ac:dyDescent="0.25">
      <c r="A245" s="25" t="s">
        <v>65</v>
      </c>
      <c r="B245" s="21" t="s">
        <v>16</v>
      </c>
      <c r="C245" s="29">
        <v>365000</v>
      </c>
      <c r="D245" s="29">
        <v>364000</v>
      </c>
      <c r="E245" s="29">
        <v>276000</v>
      </c>
      <c r="F245" s="29">
        <v>247000</v>
      </c>
      <c r="G245" s="29">
        <f>Table2[[#This Row],[Total registered]]-Table2[[#This Row],[Total voted]]</f>
        <v>29000</v>
      </c>
    </row>
    <row r="246" spans="1:7" x14ac:dyDescent="0.25">
      <c r="A246" s="24" t="s">
        <v>66</v>
      </c>
      <c r="B246" s="20" t="s">
        <v>12</v>
      </c>
      <c r="C246" s="28">
        <v>581000</v>
      </c>
      <c r="D246" s="28">
        <v>577000</v>
      </c>
      <c r="E246" s="28">
        <v>333000</v>
      </c>
      <c r="F246" s="28">
        <v>323000</v>
      </c>
      <c r="G246" s="29">
        <f>Table2[[#This Row],[Total registered]]-Table2[[#This Row],[Total voted]]</f>
        <v>10000</v>
      </c>
    </row>
    <row r="247" spans="1:7" x14ac:dyDescent="0.25">
      <c r="A247" s="25" t="s">
        <v>66</v>
      </c>
      <c r="B247" s="21" t="s">
        <v>13</v>
      </c>
      <c r="C247" s="29">
        <v>762000</v>
      </c>
      <c r="D247" s="29">
        <v>714000</v>
      </c>
      <c r="E247" s="29">
        <v>582000</v>
      </c>
      <c r="F247" s="29">
        <v>557000</v>
      </c>
      <c r="G247" s="29">
        <f>Table2[[#This Row],[Total registered]]-Table2[[#This Row],[Total voted]]</f>
        <v>25000</v>
      </c>
    </row>
    <row r="248" spans="1:7" x14ac:dyDescent="0.25">
      <c r="A248" s="24" t="s">
        <v>66</v>
      </c>
      <c r="B248" s="20" t="s">
        <v>14</v>
      </c>
      <c r="C248" s="28">
        <v>650000</v>
      </c>
      <c r="D248" s="28">
        <v>617000</v>
      </c>
      <c r="E248" s="28">
        <v>437000</v>
      </c>
      <c r="F248" s="28">
        <v>426000</v>
      </c>
      <c r="G248" s="29">
        <f>Table2[[#This Row],[Total registered]]-Table2[[#This Row],[Total voted]]</f>
        <v>11000</v>
      </c>
    </row>
    <row r="249" spans="1:7" x14ac:dyDescent="0.25">
      <c r="A249" s="25" t="s">
        <v>66</v>
      </c>
      <c r="B249" s="21" t="s">
        <v>15</v>
      </c>
      <c r="C249" s="29">
        <v>1604000</v>
      </c>
      <c r="D249" s="29">
        <v>1572000</v>
      </c>
      <c r="E249" s="29">
        <v>1241000</v>
      </c>
      <c r="F249" s="29">
        <v>1171000</v>
      </c>
      <c r="G249" s="29">
        <f>Table2[[#This Row],[Total registered]]-Table2[[#This Row],[Total voted]]</f>
        <v>70000</v>
      </c>
    </row>
    <row r="250" spans="1:7" x14ac:dyDescent="0.25">
      <c r="A250" s="24" t="s">
        <v>66</v>
      </c>
      <c r="B250" s="20" t="s">
        <v>16</v>
      </c>
      <c r="C250" s="28">
        <v>941000</v>
      </c>
      <c r="D250" s="28">
        <v>941000</v>
      </c>
      <c r="E250" s="28">
        <v>797000</v>
      </c>
      <c r="F250" s="28">
        <v>776000</v>
      </c>
      <c r="G250" s="29">
        <f>Table2[[#This Row],[Total registered]]-Table2[[#This Row],[Total voted]]</f>
        <v>21000</v>
      </c>
    </row>
    <row r="251" spans="1:7" x14ac:dyDescent="0.25">
      <c r="A251" s="25" t="s">
        <v>67</v>
      </c>
      <c r="B251" s="21" t="s">
        <v>12</v>
      </c>
      <c r="C251" s="29">
        <v>52000</v>
      </c>
      <c r="D251" s="29">
        <v>51000</v>
      </c>
      <c r="E251" s="29">
        <v>28000</v>
      </c>
      <c r="F251" s="29">
        <v>25000</v>
      </c>
      <c r="G251" s="29">
        <f>Table2[[#This Row],[Total registered]]-Table2[[#This Row],[Total voted]]</f>
        <v>3000</v>
      </c>
    </row>
    <row r="252" spans="1:7" x14ac:dyDescent="0.25">
      <c r="A252" s="24" t="s">
        <v>67</v>
      </c>
      <c r="B252" s="20" t="s">
        <v>13</v>
      </c>
      <c r="C252" s="28">
        <v>74000</v>
      </c>
      <c r="D252" s="28">
        <v>69000</v>
      </c>
      <c r="E252" s="28">
        <v>41000</v>
      </c>
      <c r="F252" s="28">
        <v>36000</v>
      </c>
      <c r="G252" s="29">
        <f>Table2[[#This Row],[Total registered]]-Table2[[#This Row],[Total voted]]</f>
        <v>5000</v>
      </c>
    </row>
    <row r="253" spans="1:7" x14ac:dyDescent="0.25">
      <c r="A253" s="25" t="s">
        <v>67</v>
      </c>
      <c r="B253" s="21" t="s">
        <v>14</v>
      </c>
      <c r="C253" s="29">
        <v>70000</v>
      </c>
      <c r="D253" s="29">
        <v>69000</v>
      </c>
      <c r="E253" s="29">
        <v>41000</v>
      </c>
      <c r="F253" s="29">
        <v>39000</v>
      </c>
      <c r="G253" s="29">
        <f>Table2[[#This Row],[Total registered]]-Table2[[#This Row],[Total voted]]</f>
        <v>2000</v>
      </c>
    </row>
    <row r="254" spans="1:7" x14ac:dyDescent="0.25">
      <c r="A254" s="24" t="s">
        <v>67</v>
      </c>
      <c r="B254" s="20" t="s">
        <v>15</v>
      </c>
      <c r="C254" s="28">
        <v>145000</v>
      </c>
      <c r="D254" s="28">
        <v>143000</v>
      </c>
      <c r="E254" s="28">
        <v>110000</v>
      </c>
      <c r="F254" s="28">
        <v>106000</v>
      </c>
      <c r="G254" s="29">
        <f>Table2[[#This Row],[Total registered]]-Table2[[#This Row],[Total voted]]</f>
        <v>4000</v>
      </c>
    </row>
    <row r="255" spans="1:7" x14ac:dyDescent="0.25">
      <c r="A255" s="26" t="s">
        <v>67</v>
      </c>
      <c r="B255" s="22" t="s">
        <v>16</v>
      </c>
      <c r="C255" s="30">
        <v>96000</v>
      </c>
      <c r="D255" s="30">
        <v>95000</v>
      </c>
      <c r="E255" s="30">
        <v>76000</v>
      </c>
      <c r="F255" s="30">
        <v>73000</v>
      </c>
      <c r="G255" s="30">
        <f>Table2[[#This Row],[Total registered]]-Table2[[#This Row],[Total voted]]</f>
        <v>3000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8391-2996-47BE-B837-681615441BE1}">
  <dimension ref="A1:AU329"/>
  <sheetViews>
    <sheetView topLeftCell="AI24" workbookViewId="0">
      <selection activeCell="AU24" sqref="AU1:AU1048576"/>
    </sheetView>
  </sheetViews>
  <sheetFormatPr defaultRowHeight="15" x14ac:dyDescent="0.25"/>
  <cols>
    <col min="1" max="1" width="12" customWidth="1"/>
    <col min="2" max="2" width="8.28515625" customWidth="1"/>
    <col min="3" max="3" width="16.140625" bestFit="1" customWidth="1"/>
    <col min="4" max="4" width="22.7109375" bestFit="1" customWidth="1"/>
    <col min="5" max="5" width="15.5703125" bestFit="1" customWidth="1"/>
    <col min="6" max="6" width="11.42578125" bestFit="1" customWidth="1"/>
    <col min="7" max="7" width="12.5703125" bestFit="1" customWidth="1"/>
    <col min="12" max="12" width="7.7109375" bestFit="1" customWidth="1"/>
    <col min="13" max="13" width="18.85546875" bestFit="1" customWidth="1"/>
    <col min="15" max="15" width="7.7109375" bestFit="1" customWidth="1"/>
    <col min="16" max="17" width="20" bestFit="1" customWidth="1"/>
    <col min="18" max="18" width="21.85546875" bestFit="1" customWidth="1"/>
    <col min="21" max="21" width="15" bestFit="1" customWidth="1"/>
    <col min="22" max="22" width="25.140625" bestFit="1" customWidth="1"/>
    <col min="24" max="24" width="9.140625" customWidth="1"/>
    <col min="25" max="25" width="15.28515625" bestFit="1" customWidth="1"/>
    <col min="26" max="26" width="20" bestFit="1" customWidth="1"/>
    <col min="29" max="29" width="3.7109375" customWidth="1"/>
    <col min="30" max="30" width="13.5703125" customWidth="1"/>
    <col min="31" max="31" width="7.7109375" bestFit="1" customWidth="1"/>
    <col min="32" max="32" width="19" style="45" customWidth="1"/>
    <col min="36" max="36" width="9.5703125" style="46" bestFit="1" customWidth="1"/>
    <col min="41" max="41" width="15.28515625" bestFit="1" customWidth="1"/>
    <col min="42" max="42" width="22" style="46" bestFit="1" customWidth="1"/>
    <col min="46" max="46" width="11.28515625" bestFit="1" customWidth="1"/>
    <col min="47" max="47" width="22" style="46" bestFit="1" customWidth="1"/>
  </cols>
  <sheetData>
    <row r="1" spans="1:47" s="1" customFormat="1" x14ac:dyDescent="0.25">
      <c r="A1" s="6" t="s">
        <v>17</v>
      </c>
      <c r="B1" s="7" t="s">
        <v>11</v>
      </c>
      <c r="C1" s="7">
        <v>3769</v>
      </c>
      <c r="D1" s="7">
        <v>3716</v>
      </c>
      <c r="E1" s="7">
        <v>2527</v>
      </c>
      <c r="F1" s="8">
        <v>67</v>
      </c>
      <c r="G1" s="8">
        <v>68</v>
      </c>
      <c r="H1" s="7">
        <v>2247</v>
      </c>
      <c r="I1" s="8">
        <v>59.6</v>
      </c>
      <c r="J1" s="8">
        <v>60.5</v>
      </c>
      <c r="AF1" s="18" t="s">
        <v>87</v>
      </c>
      <c r="AJ1" s="54"/>
      <c r="AP1" s="54"/>
      <c r="AU1" s="54"/>
    </row>
    <row r="2" spans="1:47" s="1" customFormat="1" x14ac:dyDescent="0.25">
      <c r="A2" s="6" t="s">
        <v>18</v>
      </c>
      <c r="B2" s="7" t="s">
        <v>11</v>
      </c>
      <c r="C2" s="7">
        <v>528</v>
      </c>
      <c r="D2" s="7">
        <v>516</v>
      </c>
      <c r="E2" s="7">
        <v>383</v>
      </c>
      <c r="F2" s="8">
        <v>72.599999999999994</v>
      </c>
      <c r="G2" s="8">
        <v>74.2</v>
      </c>
      <c r="H2" s="7">
        <v>330</v>
      </c>
      <c r="I2" s="8">
        <v>62.4</v>
      </c>
      <c r="J2" s="8">
        <v>63.8</v>
      </c>
      <c r="AF2" s="18"/>
      <c r="AJ2" s="54"/>
      <c r="AP2" s="54"/>
      <c r="AU2" s="54"/>
    </row>
    <row r="3" spans="1:47" s="1" customFormat="1" x14ac:dyDescent="0.25">
      <c r="A3" s="6" t="s">
        <v>19</v>
      </c>
      <c r="B3" s="7" t="s">
        <v>11</v>
      </c>
      <c r="C3" s="7">
        <v>5638</v>
      </c>
      <c r="D3" s="7">
        <v>5075</v>
      </c>
      <c r="E3" s="7">
        <v>3878</v>
      </c>
      <c r="F3" s="8">
        <v>68.8</v>
      </c>
      <c r="G3" s="8">
        <v>76.400000000000006</v>
      </c>
      <c r="H3" s="7">
        <v>3649</v>
      </c>
      <c r="I3" s="8">
        <v>64.7</v>
      </c>
      <c r="J3" s="8">
        <v>71.900000000000006</v>
      </c>
      <c r="AF3" s="18"/>
      <c r="AJ3" s="54"/>
      <c r="AP3" s="54"/>
      <c r="AU3" s="54"/>
    </row>
    <row r="4" spans="1:47" s="1" customFormat="1" x14ac:dyDescent="0.25">
      <c r="A4" s="6" t="s">
        <v>20</v>
      </c>
      <c r="B4" s="7" t="s">
        <v>11</v>
      </c>
      <c r="C4" s="7">
        <v>2283</v>
      </c>
      <c r="D4" s="7">
        <v>2195</v>
      </c>
      <c r="E4" s="7">
        <v>1361</v>
      </c>
      <c r="F4" s="8">
        <v>59.6</v>
      </c>
      <c r="G4" s="8">
        <v>62</v>
      </c>
      <c r="H4" s="7">
        <v>1186</v>
      </c>
      <c r="I4" s="8">
        <v>51.9</v>
      </c>
      <c r="J4" s="8">
        <v>54</v>
      </c>
      <c r="AF4" s="18"/>
      <c r="AJ4" s="54"/>
      <c r="AP4" s="54"/>
      <c r="AU4" s="54"/>
    </row>
    <row r="5" spans="1:47" s="1" customFormat="1" x14ac:dyDescent="0.25">
      <c r="A5" s="6" t="s">
        <v>21</v>
      </c>
      <c r="B5" s="7" t="s">
        <v>11</v>
      </c>
      <c r="C5" s="7">
        <v>30342</v>
      </c>
      <c r="D5" s="7">
        <v>25946</v>
      </c>
      <c r="E5" s="7">
        <v>18001</v>
      </c>
      <c r="F5" s="8">
        <v>59.3</v>
      </c>
      <c r="G5" s="8">
        <v>69.400000000000006</v>
      </c>
      <c r="H5" s="7">
        <v>16893</v>
      </c>
      <c r="I5" s="8">
        <v>55.7</v>
      </c>
      <c r="J5" s="8">
        <v>65.099999999999994</v>
      </c>
      <c r="AF5" s="18"/>
      <c r="AJ5" s="54"/>
      <c r="AP5" s="54"/>
      <c r="AU5" s="54"/>
    </row>
    <row r="6" spans="1:47" s="1" customFormat="1" x14ac:dyDescent="0.25">
      <c r="A6" s="6" t="s">
        <v>22</v>
      </c>
      <c r="B6" s="7" t="s">
        <v>11</v>
      </c>
      <c r="C6" s="7">
        <v>4525</v>
      </c>
      <c r="D6" s="7">
        <v>4200</v>
      </c>
      <c r="E6" s="7">
        <v>2993</v>
      </c>
      <c r="F6" s="8">
        <v>66.2</v>
      </c>
      <c r="G6" s="8">
        <v>71.3</v>
      </c>
      <c r="H6" s="7">
        <v>2837</v>
      </c>
      <c r="I6" s="8">
        <v>62.7</v>
      </c>
      <c r="J6" s="8">
        <v>67.599999999999994</v>
      </c>
      <c r="AF6" s="18"/>
      <c r="AJ6" s="54"/>
      <c r="AP6" s="54"/>
      <c r="AU6" s="54"/>
    </row>
    <row r="7" spans="1:47" s="1" customFormat="1" ht="30" x14ac:dyDescent="0.25">
      <c r="A7" s="6" t="s">
        <v>23</v>
      </c>
      <c r="B7" s="7" t="s">
        <v>11</v>
      </c>
      <c r="C7" s="7">
        <v>2777</v>
      </c>
      <c r="D7" s="7">
        <v>2524</v>
      </c>
      <c r="E7" s="7">
        <v>1850</v>
      </c>
      <c r="F7" s="8">
        <v>66.599999999999994</v>
      </c>
      <c r="G7" s="8">
        <v>73.3</v>
      </c>
      <c r="H7" s="7">
        <v>1681</v>
      </c>
      <c r="I7" s="8">
        <v>60.5</v>
      </c>
      <c r="J7" s="8">
        <v>66.599999999999994</v>
      </c>
      <c r="AF7" s="18"/>
      <c r="AJ7" s="54"/>
      <c r="AP7" s="54"/>
      <c r="AU7" s="54"/>
    </row>
    <row r="8" spans="1:47" s="1" customFormat="1" x14ac:dyDescent="0.25">
      <c r="A8" s="6" t="s">
        <v>24</v>
      </c>
      <c r="B8" s="7" t="s">
        <v>11</v>
      </c>
      <c r="C8" s="7">
        <v>766</v>
      </c>
      <c r="D8" s="7">
        <v>722</v>
      </c>
      <c r="E8" s="7">
        <v>542</v>
      </c>
      <c r="F8" s="8">
        <v>70.8</v>
      </c>
      <c r="G8" s="8">
        <v>75.099999999999994</v>
      </c>
      <c r="H8" s="7">
        <v>489</v>
      </c>
      <c r="I8" s="8">
        <v>63.8</v>
      </c>
      <c r="J8" s="8">
        <v>67.7</v>
      </c>
      <c r="AF8" s="18"/>
      <c r="AJ8" s="54"/>
      <c r="AP8" s="54"/>
      <c r="AU8" s="54"/>
    </row>
    <row r="9" spans="1:47" s="1" customFormat="1" ht="30" x14ac:dyDescent="0.25">
      <c r="A9" s="6" t="s">
        <v>25</v>
      </c>
      <c r="B9" s="7" t="s">
        <v>11</v>
      </c>
      <c r="C9" s="7">
        <v>576</v>
      </c>
      <c r="D9" s="7">
        <v>534</v>
      </c>
      <c r="E9" s="7">
        <v>464</v>
      </c>
      <c r="F9" s="8">
        <v>80.5</v>
      </c>
      <c r="G9" s="8">
        <v>86.9</v>
      </c>
      <c r="H9" s="7">
        <v>448</v>
      </c>
      <c r="I9" s="8">
        <v>77.8</v>
      </c>
      <c r="J9" s="8">
        <v>84</v>
      </c>
      <c r="AF9" s="18"/>
      <c r="AJ9" s="54"/>
      <c r="AP9" s="54"/>
      <c r="AU9" s="54"/>
    </row>
    <row r="10" spans="1:47" s="1" customFormat="1" x14ac:dyDescent="0.25">
      <c r="A10" s="6" t="s">
        <v>26</v>
      </c>
      <c r="B10" s="7" t="s">
        <v>11</v>
      </c>
      <c r="C10" s="7">
        <v>17244</v>
      </c>
      <c r="D10" s="7">
        <v>15645</v>
      </c>
      <c r="E10" s="7">
        <v>10495</v>
      </c>
      <c r="F10" s="8">
        <v>60.9</v>
      </c>
      <c r="G10" s="8">
        <v>67.099999999999994</v>
      </c>
      <c r="H10" s="7">
        <v>9720</v>
      </c>
      <c r="I10" s="8">
        <v>56.4</v>
      </c>
      <c r="J10" s="8">
        <v>62.1</v>
      </c>
      <c r="AF10" s="18"/>
      <c r="AJ10" s="54"/>
      <c r="AP10" s="54"/>
      <c r="AU10" s="54"/>
    </row>
    <row r="11" spans="1:47" s="1" customFormat="1" x14ac:dyDescent="0.25">
      <c r="A11" s="6" t="s">
        <v>27</v>
      </c>
      <c r="B11" s="7" t="s">
        <v>11</v>
      </c>
      <c r="C11" s="7">
        <v>8032</v>
      </c>
      <c r="D11" s="7">
        <v>7400</v>
      </c>
      <c r="E11" s="7">
        <v>5233</v>
      </c>
      <c r="F11" s="8">
        <v>65.2</v>
      </c>
      <c r="G11" s="8">
        <v>70.7</v>
      </c>
      <c r="H11" s="7">
        <v>4888</v>
      </c>
      <c r="I11" s="8">
        <v>60.9</v>
      </c>
      <c r="J11" s="8">
        <v>66.099999999999994</v>
      </c>
      <c r="AF11" s="18"/>
      <c r="AJ11" s="54"/>
      <c r="AP11" s="54"/>
      <c r="AU11" s="54"/>
    </row>
    <row r="12" spans="1:47" s="1" customFormat="1" x14ac:dyDescent="0.25">
      <c r="A12" s="6" t="s">
        <v>28</v>
      </c>
      <c r="B12" s="7" t="s">
        <v>11</v>
      </c>
      <c r="C12" s="7">
        <v>1056</v>
      </c>
      <c r="D12" s="7">
        <v>980</v>
      </c>
      <c r="E12" s="7">
        <v>673</v>
      </c>
      <c r="F12" s="8">
        <v>63.8</v>
      </c>
      <c r="G12" s="8">
        <v>68.7</v>
      </c>
      <c r="H12" s="7">
        <v>630</v>
      </c>
      <c r="I12" s="8">
        <v>59.7</v>
      </c>
      <c r="J12" s="8">
        <v>64.3</v>
      </c>
      <c r="AF12" s="18"/>
      <c r="AJ12" s="54"/>
      <c r="AP12" s="54"/>
      <c r="AU12" s="54"/>
    </row>
    <row r="13" spans="1:47" s="1" customFormat="1" x14ac:dyDescent="0.25">
      <c r="A13" s="6" t="s">
        <v>29</v>
      </c>
      <c r="B13" s="7" t="s">
        <v>11</v>
      </c>
      <c r="C13" s="7">
        <v>1370</v>
      </c>
      <c r="D13" s="7">
        <v>1299</v>
      </c>
      <c r="E13" s="7">
        <v>900</v>
      </c>
      <c r="F13" s="8">
        <v>65.7</v>
      </c>
      <c r="G13" s="8">
        <v>69.3</v>
      </c>
      <c r="H13" s="7">
        <v>843</v>
      </c>
      <c r="I13" s="8">
        <v>61.6</v>
      </c>
      <c r="J13" s="8">
        <v>64.900000000000006</v>
      </c>
      <c r="AF13" s="18"/>
      <c r="AJ13" s="54"/>
      <c r="AP13" s="54"/>
      <c r="AU13" s="54"/>
    </row>
    <row r="14" spans="1:47" s="1" customFormat="1" x14ac:dyDescent="0.25">
      <c r="A14" s="6" t="s">
        <v>30</v>
      </c>
      <c r="B14" s="7" t="s">
        <v>11</v>
      </c>
      <c r="C14" s="7">
        <v>9658</v>
      </c>
      <c r="D14" s="7">
        <v>8860</v>
      </c>
      <c r="E14" s="7">
        <v>6590</v>
      </c>
      <c r="F14" s="8">
        <v>68.2</v>
      </c>
      <c r="G14" s="8">
        <v>74.400000000000006</v>
      </c>
      <c r="H14" s="7">
        <v>6058</v>
      </c>
      <c r="I14" s="8">
        <v>62.7</v>
      </c>
      <c r="J14" s="8">
        <v>68.400000000000006</v>
      </c>
      <c r="AF14" s="18"/>
      <c r="AJ14" s="54"/>
      <c r="AP14" s="54"/>
      <c r="AU14" s="54"/>
    </row>
    <row r="15" spans="1:47" s="1" customFormat="1" x14ac:dyDescent="0.25">
      <c r="A15" s="6" t="s">
        <v>31</v>
      </c>
      <c r="B15" s="7" t="s">
        <v>11</v>
      </c>
      <c r="C15" s="7">
        <v>5096</v>
      </c>
      <c r="D15" s="7">
        <v>4921</v>
      </c>
      <c r="E15" s="7">
        <v>3412</v>
      </c>
      <c r="F15" s="8">
        <v>67</v>
      </c>
      <c r="G15" s="8">
        <v>69.3</v>
      </c>
      <c r="H15" s="7">
        <v>3002</v>
      </c>
      <c r="I15" s="8">
        <v>58.9</v>
      </c>
      <c r="J15" s="8">
        <v>61</v>
      </c>
      <c r="AF15" s="18"/>
      <c r="AJ15" s="54"/>
      <c r="AP15" s="54"/>
      <c r="AU15" s="54"/>
    </row>
    <row r="16" spans="1:47" s="1" customFormat="1" x14ac:dyDescent="0.25">
      <c r="A16" s="6" t="s">
        <v>32</v>
      </c>
      <c r="B16" s="7" t="s">
        <v>11</v>
      </c>
      <c r="C16" s="7">
        <v>2361</v>
      </c>
      <c r="D16" s="7">
        <v>2293</v>
      </c>
      <c r="E16" s="7">
        <v>1742</v>
      </c>
      <c r="F16" s="8">
        <v>73.8</v>
      </c>
      <c r="G16" s="8">
        <v>76</v>
      </c>
      <c r="H16" s="7">
        <v>1618</v>
      </c>
      <c r="I16" s="8">
        <v>68.5</v>
      </c>
      <c r="J16" s="8">
        <v>70.5</v>
      </c>
      <c r="AF16" s="18"/>
      <c r="AJ16" s="54"/>
      <c r="AP16" s="54"/>
      <c r="AU16" s="54"/>
    </row>
    <row r="17" spans="1:47" s="1" customFormat="1" x14ac:dyDescent="0.25">
      <c r="A17" s="6" t="s">
        <v>33</v>
      </c>
      <c r="B17" s="7" t="s">
        <v>11</v>
      </c>
      <c r="C17" s="7">
        <v>2157</v>
      </c>
      <c r="D17" s="7">
        <v>1975</v>
      </c>
      <c r="E17" s="7">
        <v>1398</v>
      </c>
      <c r="F17" s="8">
        <v>64.8</v>
      </c>
      <c r="G17" s="8">
        <v>70.8</v>
      </c>
      <c r="H17" s="7">
        <v>1297</v>
      </c>
      <c r="I17" s="8">
        <v>60.1</v>
      </c>
      <c r="J17" s="8">
        <v>65.7</v>
      </c>
      <c r="AF17" s="18"/>
      <c r="AJ17" s="54"/>
      <c r="AP17" s="54"/>
      <c r="AU17" s="54"/>
    </row>
    <row r="20" spans="1:47" x14ac:dyDescent="0.25">
      <c r="V20">
        <v>1</v>
      </c>
      <c r="Y20">
        <v>1</v>
      </c>
    </row>
    <row r="22" spans="1:47" x14ac:dyDescent="0.25">
      <c r="U22" s="37" t="s">
        <v>92</v>
      </c>
      <c r="V22" s="37"/>
      <c r="Y22" s="37" t="s">
        <v>93</v>
      </c>
      <c r="Z22" s="37"/>
    </row>
    <row r="24" spans="1:47" x14ac:dyDescent="0.25">
      <c r="C24" t="s">
        <v>82</v>
      </c>
      <c r="D24" t="s">
        <v>83</v>
      </c>
      <c r="E24" t="s">
        <v>84</v>
      </c>
      <c r="F24" t="s">
        <v>85</v>
      </c>
      <c r="G24" t="s">
        <v>86</v>
      </c>
      <c r="I24" t="s">
        <v>87</v>
      </c>
      <c r="L24" s="47" t="s">
        <v>2</v>
      </c>
      <c r="M24" t="s">
        <v>90</v>
      </c>
      <c r="O24" s="47" t="s">
        <v>2</v>
      </c>
      <c r="P24" t="s">
        <v>91</v>
      </c>
      <c r="R24" s="47" t="s">
        <v>1</v>
      </c>
      <c r="U24" s="47" t="s">
        <v>1</v>
      </c>
      <c r="V24" t="s">
        <v>89</v>
      </c>
      <c r="Y24" s="47" t="s">
        <v>1</v>
      </c>
      <c r="Z24" t="s">
        <v>91</v>
      </c>
      <c r="AD24" s="47" t="s">
        <v>1</v>
      </c>
      <c r="AE24" s="47" t="s">
        <v>2</v>
      </c>
      <c r="AF24" s="45" t="s">
        <v>81</v>
      </c>
      <c r="AH24" t="s">
        <v>98</v>
      </c>
      <c r="AI24" t="s">
        <v>2</v>
      </c>
      <c r="AJ24" s="46" t="s">
        <v>99</v>
      </c>
    </row>
    <row r="25" spans="1:47" x14ac:dyDescent="0.25">
      <c r="C25" s="46">
        <v>251263000</v>
      </c>
      <c r="D25" s="46">
        <v>230599000</v>
      </c>
      <c r="E25" s="46">
        <v>167508000</v>
      </c>
      <c r="F25" s="46">
        <v>153876000</v>
      </c>
      <c r="G25" s="46">
        <v>13632000</v>
      </c>
      <c r="L25" t="s">
        <v>16</v>
      </c>
      <c r="M25" s="48">
        <v>0.74447841039358043</v>
      </c>
      <c r="O25" t="s">
        <v>16</v>
      </c>
      <c r="P25" s="48">
        <v>0.94805479185421282</v>
      </c>
      <c r="R25" t="s">
        <v>17</v>
      </c>
      <c r="S25">
        <f>COUNTA(R25:R75)</f>
        <v>51</v>
      </c>
      <c r="U25" t="s">
        <v>25</v>
      </c>
      <c r="V25" s="48">
        <v>0.84022556390977443</v>
      </c>
      <c r="Y25" t="s">
        <v>25</v>
      </c>
      <c r="Z25" s="48">
        <v>0.96336206896551724</v>
      </c>
      <c r="AD25" t="s">
        <v>21</v>
      </c>
      <c r="AE25" t="s">
        <v>15</v>
      </c>
      <c r="AF25" s="45">
        <v>286000</v>
      </c>
      <c r="AH25" s="52" t="s">
        <v>21</v>
      </c>
      <c r="AI25" t="s">
        <v>15</v>
      </c>
      <c r="AJ25" s="45">
        <v>286000</v>
      </c>
    </row>
    <row r="26" spans="1:47" x14ac:dyDescent="0.25">
      <c r="L26" t="s">
        <v>15</v>
      </c>
      <c r="M26" s="48">
        <v>0.7097478369010134</v>
      </c>
      <c r="O26" t="s">
        <v>15</v>
      </c>
      <c r="P26" s="48">
        <v>0.93752402921953093</v>
      </c>
      <c r="R26" t="s">
        <v>18</v>
      </c>
      <c r="U26" t="s">
        <v>47</v>
      </c>
      <c r="V26" s="48">
        <v>0.78331362945448402</v>
      </c>
      <c r="Y26" t="s">
        <v>66</v>
      </c>
      <c r="Z26" s="48">
        <v>0.9595870206489675</v>
      </c>
      <c r="AD26" t="s">
        <v>21</v>
      </c>
      <c r="AE26" t="s">
        <v>13</v>
      </c>
      <c r="AF26" s="45">
        <v>285000</v>
      </c>
      <c r="AH26" s="52" t="s">
        <v>21</v>
      </c>
      <c r="AI26" t="s">
        <v>13</v>
      </c>
      <c r="AJ26" s="45">
        <v>285000</v>
      </c>
      <c r="AO26" t="s">
        <v>100</v>
      </c>
      <c r="AT26" s="47" t="s">
        <v>2</v>
      </c>
      <c r="AU26" s="46" t="s">
        <v>80</v>
      </c>
    </row>
    <row r="27" spans="1:47" x14ac:dyDescent="0.25">
      <c r="L27" t="s">
        <v>14</v>
      </c>
      <c r="M27" s="48">
        <v>0.65105353866681492</v>
      </c>
      <c r="O27" t="s">
        <v>14</v>
      </c>
      <c r="P27" s="48">
        <v>0.90592967934088886</v>
      </c>
      <c r="R27" t="s">
        <v>19</v>
      </c>
      <c r="U27" t="s">
        <v>40</v>
      </c>
      <c r="V27" s="48">
        <v>0.7783679381941091</v>
      </c>
      <c r="Y27" t="s">
        <v>64</v>
      </c>
      <c r="Z27" s="48">
        <v>0.95656490444278974</v>
      </c>
      <c r="AD27" t="s">
        <v>21</v>
      </c>
      <c r="AE27" t="s">
        <v>14</v>
      </c>
      <c r="AF27" s="45">
        <v>205000</v>
      </c>
      <c r="AH27" s="52" t="s">
        <v>21</v>
      </c>
      <c r="AI27" t="s">
        <v>14</v>
      </c>
      <c r="AJ27" s="45">
        <v>205000</v>
      </c>
      <c r="AT27" t="s">
        <v>12</v>
      </c>
      <c r="AU27" s="46">
        <v>15981000</v>
      </c>
    </row>
    <row r="28" spans="1:47" x14ac:dyDescent="0.25">
      <c r="L28" t="s">
        <v>13</v>
      </c>
      <c r="M28" s="48">
        <v>0.60286279122144093</v>
      </c>
      <c r="O28" t="s">
        <v>13</v>
      </c>
      <c r="P28" s="48">
        <v>0.88080874556688971</v>
      </c>
      <c r="R28" t="s">
        <v>20</v>
      </c>
      <c r="U28" t="s">
        <v>54</v>
      </c>
      <c r="V28" s="48">
        <v>0.74090067859346087</v>
      </c>
      <c r="Y28" t="s">
        <v>22</v>
      </c>
      <c r="Z28" s="48">
        <v>0.94852941176470584</v>
      </c>
      <c r="AD28" t="s">
        <v>21</v>
      </c>
      <c r="AE28" t="s">
        <v>12</v>
      </c>
      <c r="AF28" s="45">
        <v>188000</v>
      </c>
      <c r="AH28" s="52" t="s">
        <v>21</v>
      </c>
      <c r="AI28" t="s">
        <v>12</v>
      </c>
      <c r="AJ28" s="45">
        <v>188000</v>
      </c>
      <c r="AO28" s="47" t="s">
        <v>1</v>
      </c>
      <c r="AP28" s="46" t="s">
        <v>80</v>
      </c>
      <c r="AT28" t="s">
        <v>13</v>
      </c>
      <c r="AU28" s="46">
        <v>27351000</v>
      </c>
    </row>
    <row r="29" spans="1:47" x14ac:dyDescent="0.25">
      <c r="L29" t="s">
        <v>12</v>
      </c>
      <c r="M29" s="48">
        <v>0.5142867828558606</v>
      </c>
      <c r="O29" t="s">
        <v>12</v>
      </c>
      <c r="P29" s="48">
        <v>0.86045929541330335</v>
      </c>
      <c r="R29" t="s">
        <v>21</v>
      </c>
      <c r="U29" t="s">
        <v>46</v>
      </c>
      <c r="V29" s="48">
        <v>0.74070631970260226</v>
      </c>
      <c r="Y29" t="s">
        <v>43</v>
      </c>
      <c r="Z29" s="48">
        <v>0.94851794071762874</v>
      </c>
      <c r="AD29" t="s">
        <v>21</v>
      </c>
      <c r="AE29" t="s">
        <v>16</v>
      </c>
      <c r="AF29" s="45">
        <v>143000</v>
      </c>
      <c r="AH29" s="53" t="s">
        <v>21</v>
      </c>
      <c r="AI29" t="s">
        <v>16</v>
      </c>
      <c r="AJ29" s="45">
        <v>143000</v>
      </c>
      <c r="AK29">
        <f>AF30</f>
        <v>1107000</v>
      </c>
      <c r="AO29" t="s">
        <v>21</v>
      </c>
      <c r="AP29" s="46">
        <v>18001000</v>
      </c>
      <c r="AT29" t="s">
        <v>14</v>
      </c>
      <c r="AU29" s="46">
        <v>25853000</v>
      </c>
    </row>
    <row r="30" spans="1:47" x14ac:dyDescent="0.25">
      <c r="R30" t="s">
        <v>22</v>
      </c>
      <c r="AD30" t="s">
        <v>95</v>
      </c>
      <c r="AF30" s="45">
        <v>1107000</v>
      </c>
      <c r="AH30" s="52" t="s">
        <v>26</v>
      </c>
      <c r="AI30" t="s">
        <v>15</v>
      </c>
      <c r="AJ30" s="45">
        <v>195000</v>
      </c>
      <c r="AO30" t="s">
        <v>60</v>
      </c>
      <c r="AP30" s="46">
        <v>13343000</v>
      </c>
      <c r="AT30" t="s">
        <v>15</v>
      </c>
      <c r="AU30" s="46">
        <v>57222000</v>
      </c>
    </row>
    <row r="31" spans="1:47" x14ac:dyDescent="0.25">
      <c r="R31" t="s">
        <v>23</v>
      </c>
      <c r="AD31" t="s">
        <v>26</v>
      </c>
      <c r="AE31" t="s">
        <v>15</v>
      </c>
      <c r="AF31" s="45">
        <v>195000</v>
      </c>
      <c r="AH31" s="52" t="s">
        <v>26</v>
      </c>
      <c r="AI31" t="s">
        <v>13</v>
      </c>
      <c r="AJ31" s="45">
        <v>174000</v>
      </c>
      <c r="AO31" t="s">
        <v>26</v>
      </c>
      <c r="AP31" s="46">
        <v>10495000</v>
      </c>
      <c r="AT31" t="s">
        <v>16</v>
      </c>
      <c r="AU31" s="46">
        <v>41101000</v>
      </c>
    </row>
    <row r="32" spans="1:47" x14ac:dyDescent="0.25">
      <c r="R32" t="s">
        <v>24</v>
      </c>
      <c r="U32" s="47" t="s">
        <v>1</v>
      </c>
      <c r="V32" t="s">
        <v>89</v>
      </c>
      <c r="Y32" s="47" t="s">
        <v>1</v>
      </c>
      <c r="Z32" t="s">
        <v>91</v>
      </c>
      <c r="AD32" t="s">
        <v>26</v>
      </c>
      <c r="AE32" t="s">
        <v>13</v>
      </c>
      <c r="AF32" s="45">
        <v>174000</v>
      </c>
      <c r="AH32" s="52" t="s">
        <v>26</v>
      </c>
      <c r="AI32" t="s">
        <v>14</v>
      </c>
      <c r="AJ32" s="45">
        <v>144000</v>
      </c>
      <c r="AO32" t="s">
        <v>49</v>
      </c>
      <c r="AP32" s="46">
        <v>9369000</v>
      </c>
      <c r="AT32" t="s">
        <v>88</v>
      </c>
      <c r="AU32" s="46">
        <v>167508000</v>
      </c>
    </row>
    <row r="33" spans="18:47" x14ac:dyDescent="0.25">
      <c r="R33" t="s">
        <v>25</v>
      </c>
      <c r="U33" t="s">
        <v>17</v>
      </c>
      <c r="V33" s="48">
        <v>0.60468245425188372</v>
      </c>
      <c r="Y33" t="s">
        <v>20</v>
      </c>
      <c r="Z33" s="48">
        <v>0.87141807494489343</v>
      </c>
      <c r="AD33" t="s">
        <v>26</v>
      </c>
      <c r="AE33" t="s">
        <v>14</v>
      </c>
      <c r="AF33" s="45">
        <v>144000</v>
      </c>
      <c r="AH33" s="52" t="s">
        <v>26</v>
      </c>
      <c r="AI33" t="s">
        <v>16</v>
      </c>
      <c r="AJ33" s="45">
        <v>134000</v>
      </c>
      <c r="AO33" t="s">
        <v>55</v>
      </c>
      <c r="AP33" s="46">
        <v>7337000</v>
      </c>
    </row>
    <row r="34" spans="18:47" x14ac:dyDescent="0.25">
      <c r="R34" t="s">
        <v>26</v>
      </c>
      <c r="U34" t="s">
        <v>58</v>
      </c>
      <c r="V34" s="48">
        <v>0.5870570107858244</v>
      </c>
      <c r="Y34" t="s">
        <v>51</v>
      </c>
      <c r="Z34" s="48">
        <v>0.86744186046511629</v>
      </c>
      <c r="AD34" t="s">
        <v>26</v>
      </c>
      <c r="AE34" t="s">
        <v>16</v>
      </c>
      <c r="AF34" s="45">
        <v>134000</v>
      </c>
      <c r="AH34" s="53" t="s">
        <v>26</v>
      </c>
      <c r="AI34" t="s">
        <v>12</v>
      </c>
      <c r="AJ34" s="45">
        <v>127000</v>
      </c>
      <c r="AK34">
        <f>AF36</f>
        <v>774000</v>
      </c>
    </row>
    <row r="35" spans="18:47" x14ac:dyDescent="0.25">
      <c r="R35" t="s">
        <v>27</v>
      </c>
      <c r="U35" t="s">
        <v>53</v>
      </c>
      <c r="V35" s="48">
        <v>0.58250000000000002</v>
      </c>
      <c r="Y35" t="s">
        <v>53</v>
      </c>
      <c r="Z35" s="48">
        <v>0.86525198938992043</v>
      </c>
      <c r="AD35" t="s">
        <v>26</v>
      </c>
      <c r="AE35" t="s">
        <v>12</v>
      </c>
      <c r="AF35" s="45">
        <v>127000</v>
      </c>
      <c r="AH35" t="str">
        <f>AD37</f>
        <v>TEXAS</v>
      </c>
      <c r="AI35" t="str">
        <f t="shared" ref="AI35:AJ35" si="0">AE37</f>
        <v>45 to 64</v>
      </c>
      <c r="AJ35" s="46">
        <f t="shared" si="0"/>
        <v>384000</v>
      </c>
    </row>
    <row r="36" spans="18:47" x14ac:dyDescent="0.25">
      <c r="R36" t="s">
        <v>28</v>
      </c>
      <c r="U36" t="s">
        <v>65</v>
      </c>
      <c r="V36" s="48">
        <v>0.5598259608411893</v>
      </c>
      <c r="Y36" t="s">
        <v>18</v>
      </c>
      <c r="Z36" s="48">
        <v>0.86161879895561355</v>
      </c>
      <c r="AD36" t="s">
        <v>96</v>
      </c>
      <c r="AF36" s="45">
        <v>774000</v>
      </c>
      <c r="AH36" t="str">
        <f t="shared" ref="AH36:AH39" si="1">AD38</f>
        <v>TEXAS</v>
      </c>
      <c r="AI36" t="str">
        <f t="shared" ref="AI36:AI39" si="2">AE38</f>
        <v>25 to 34</v>
      </c>
      <c r="AJ36" s="46">
        <f t="shared" ref="AJ36:AJ39" si="3">AF38</f>
        <v>363000</v>
      </c>
      <c r="AO36" s="47" t="s">
        <v>1</v>
      </c>
      <c r="AP36" s="46" t="s">
        <v>80</v>
      </c>
    </row>
    <row r="37" spans="18:47" x14ac:dyDescent="0.25">
      <c r="R37" t="s">
        <v>29</v>
      </c>
      <c r="U37" t="s">
        <v>20</v>
      </c>
      <c r="V37" s="48">
        <v>0.54007285974499086</v>
      </c>
      <c r="Y37" t="s">
        <v>65</v>
      </c>
      <c r="Z37" s="48">
        <v>0.83279395900755127</v>
      </c>
      <c r="AD37" t="s">
        <v>60</v>
      </c>
      <c r="AE37" t="s">
        <v>15</v>
      </c>
      <c r="AF37" s="45">
        <v>384000</v>
      </c>
      <c r="AH37" t="str">
        <f>AD39</f>
        <v>TEXAS</v>
      </c>
      <c r="AI37" t="str">
        <f t="shared" si="2"/>
        <v>18 to 24</v>
      </c>
      <c r="AJ37" s="46">
        <f t="shared" si="3"/>
        <v>287000</v>
      </c>
      <c r="AO37" t="s">
        <v>58</v>
      </c>
      <c r="AP37" s="46">
        <v>437000</v>
      </c>
    </row>
    <row r="38" spans="18:47" x14ac:dyDescent="0.25">
      <c r="R38" t="s">
        <v>30</v>
      </c>
      <c r="AD38" t="s">
        <v>60</v>
      </c>
      <c r="AE38" t="s">
        <v>13</v>
      </c>
      <c r="AF38" s="45">
        <v>363000</v>
      </c>
      <c r="AH38" t="str">
        <f t="shared" si="1"/>
        <v>TEXAS</v>
      </c>
      <c r="AI38" t="str">
        <f t="shared" si="2"/>
        <v>35 to 44</v>
      </c>
      <c r="AJ38" s="46">
        <f t="shared" si="3"/>
        <v>266000</v>
      </c>
      <c r="AO38" t="s">
        <v>51</v>
      </c>
      <c r="AP38" s="46">
        <v>430000</v>
      </c>
      <c r="AT38" s="47" t="s">
        <v>2</v>
      </c>
      <c r="AU38" s="46" t="s">
        <v>81</v>
      </c>
    </row>
    <row r="39" spans="18:47" x14ac:dyDescent="0.25">
      <c r="R39" t="s">
        <v>31</v>
      </c>
      <c r="AD39" t="s">
        <v>60</v>
      </c>
      <c r="AE39" t="s">
        <v>12</v>
      </c>
      <c r="AF39" s="45">
        <v>287000</v>
      </c>
      <c r="AH39" t="str">
        <f t="shared" si="1"/>
        <v>TEXAS</v>
      </c>
      <c r="AI39" t="str">
        <f t="shared" si="2"/>
        <v>65+</v>
      </c>
      <c r="AJ39" s="46">
        <f t="shared" si="3"/>
        <v>168000</v>
      </c>
      <c r="AK39">
        <f>AF42</f>
        <v>1468000</v>
      </c>
      <c r="AO39" t="s">
        <v>18</v>
      </c>
      <c r="AP39" s="46">
        <v>383000</v>
      </c>
      <c r="AT39" t="s">
        <v>12</v>
      </c>
      <c r="AU39" s="46">
        <v>2230000</v>
      </c>
    </row>
    <row r="40" spans="18:47" x14ac:dyDescent="0.25">
      <c r="R40" t="s">
        <v>32</v>
      </c>
      <c r="U40" s="52" t="str">
        <f>IF(V20=1,"Highest Voter Population per States","Lowest Voter Population per States")</f>
        <v>Highest Voter Population per States</v>
      </c>
      <c r="Y40" t="str">
        <f>IF(V20=1,"Highest turnout populations Per States"," Lowest turnout populations Per States")</f>
        <v>Highest turnout populations Per States</v>
      </c>
      <c r="AD40" t="s">
        <v>60</v>
      </c>
      <c r="AE40" t="s">
        <v>14</v>
      </c>
      <c r="AF40" s="45">
        <v>266000</v>
      </c>
      <c r="AO40" t="s">
        <v>62</v>
      </c>
      <c r="AP40" s="46">
        <v>365000</v>
      </c>
      <c r="AT40" t="s">
        <v>13</v>
      </c>
      <c r="AU40" s="46">
        <v>3260000</v>
      </c>
    </row>
    <row r="41" spans="18:47" x14ac:dyDescent="0.25">
      <c r="R41" t="s">
        <v>33</v>
      </c>
      <c r="U41" t="str">
        <f>IF($V$20=1,U24,U32)</f>
        <v>STATE</v>
      </c>
      <c r="V41" t="str">
        <f>IF($V$20=1,V24,V32)</f>
        <v>Sum of % Voter Population</v>
      </c>
      <c r="Y41" t="str">
        <f>IF($V$20=1,Y24,Y32)</f>
        <v>STATE</v>
      </c>
      <c r="Z41" t="str">
        <f>IF($V$20=1,Z24,Z32)</f>
        <v>Sum of Voter turnout</v>
      </c>
      <c r="AD41" t="s">
        <v>60</v>
      </c>
      <c r="AE41" t="s">
        <v>16</v>
      </c>
      <c r="AF41" s="45">
        <v>168000</v>
      </c>
      <c r="AO41" t="s">
        <v>67</v>
      </c>
      <c r="AP41" s="46">
        <v>296000</v>
      </c>
      <c r="AT41" t="s">
        <v>14</v>
      </c>
      <c r="AU41" s="46">
        <v>2432000</v>
      </c>
    </row>
    <row r="42" spans="18:47" x14ac:dyDescent="0.25">
      <c r="R42" t="s">
        <v>34</v>
      </c>
      <c r="U42" t="str">
        <f>IF($V$20=1,U25,U33)</f>
        <v>DISTRICT OF COLUMBIA</v>
      </c>
      <c r="V42" s="51">
        <f t="shared" ref="U42:V44" si="4">IF($V$20=1,V25,V33)</f>
        <v>0.84022556390977443</v>
      </c>
      <c r="Y42" t="str">
        <f t="shared" ref="Y42:Z46" si="5">IF($V$20=1,Y25,Y33)</f>
        <v>DISTRICT OF COLUMBIA</v>
      </c>
      <c r="Z42" s="48">
        <f>IF($V$20=1,Z25,Z33)</f>
        <v>0.96336206896551724</v>
      </c>
      <c r="AD42" t="s">
        <v>97</v>
      </c>
      <c r="AF42" s="45">
        <v>1468000</v>
      </c>
      <c r="AT42" t="s">
        <v>15</v>
      </c>
      <c r="AU42" s="46">
        <v>3575000</v>
      </c>
    </row>
    <row r="43" spans="18:47" x14ac:dyDescent="0.25">
      <c r="R43" t="s">
        <v>35</v>
      </c>
      <c r="U43" t="str">
        <f t="shared" si="4"/>
        <v>NEW JERSEY</v>
      </c>
      <c r="V43" s="51">
        <f t="shared" si="4"/>
        <v>0.78331362945448402</v>
      </c>
      <c r="Y43" t="str">
        <f t="shared" si="5"/>
        <v>WISCONSIN</v>
      </c>
      <c r="Z43" s="48">
        <f t="shared" si="5"/>
        <v>0.9595870206489675</v>
      </c>
      <c r="AF43"/>
      <c r="AO43" t="str">
        <f>IF(V20=1,"Top 5 States Voters Registerd","Low 5 States Voters Registerd")</f>
        <v>Top 5 States Voters Registerd</v>
      </c>
      <c r="AT43" t="s">
        <v>16</v>
      </c>
      <c r="AU43" s="46">
        <v>2135000</v>
      </c>
    </row>
    <row r="44" spans="18:47" x14ac:dyDescent="0.25">
      <c r="R44" t="s">
        <v>36</v>
      </c>
      <c r="U44" t="str">
        <f t="shared" si="4"/>
        <v>MINNESOTA</v>
      </c>
      <c r="V44" s="51">
        <f t="shared" si="4"/>
        <v>0.7783679381941091</v>
      </c>
      <c r="Y44" t="str">
        <f t="shared" si="5"/>
        <v>WASHINGTON</v>
      </c>
      <c r="Z44" s="48">
        <f t="shared" si="5"/>
        <v>0.95656490444278974</v>
      </c>
      <c r="AF44"/>
      <c r="AO44" t="str">
        <f>IF($V$20=1,AO28,AO36)</f>
        <v>STATE</v>
      </c>
      <c r="AP44" s="46" t="str">
        <f>IF($V$20=1,AP28,AP36)</f>
        <v>Sum of Total registered</v>
      </c>
      <c r="AT44" t="s">
        <v>88</v>
      </c>
      <c r="AU44" s="46">
        <v>13632000</v>
      </c>
    </row>
    <row r="45" spans="18:47" x14ac:dyDescent="0.25">
      <c r="R45" t="s">
        <v>37</v>
      </c>
      <c r="U45" t="str">
        <f t="shared" ref="U42:V46" si="6">IF($V$20=1,U28,U36)</f>
        <v>OREGON</v>
      </c>
      <c r="V45" s="51">
        <f t="shared" si="6"/>
        <v>0.74090067859346087</v>
      </c>
      <c r="Y45" t="str">
        <f t="shared" si="5"/>
        <v>COLORADO</v>
      </c>
      <c r="Z45" s="48">
        <f t="shared" si="5"/>
        <v>0.94852941176470584</v>
      </c>
      <c r="AF45"/>
      <c r="AO45" t="str">
        <f>IF($V$20=1,AO29,AO37)</f>
        <v>CALIFORNIA</v>
      </c>
      <c r="AP45" s="46">
        <f>IF($V$20=1,AP29,AP37)</f>
        <v>18001000</v>
      </c>
    </row>
    <row r="46" spans="18:47" x14ac:dyDescent="0.25">
      <c r="R46" t="s">
        <v>38</v>
      </c>
      <c r="U46" t="str">
        <f t="shared" si="6"/>
        <v>NEW HAMPSHIRE</v>
      </c>
      <c r="V46" s="51">
        <f t="shared" si="6"/>
        <v>0.74070631970260226</v>
      </c>
      <c r="Y46" t="str">
        <f t="shared" si="5"/>
        <v>MONTANA</v>
      </c>
      <c r="Z46" s="48">
        <f t="shared" si="5"/>
        <v>0.94851794071762874</v>
      </c>
      <c r="AF46"/>
      <c r="AO46" t="str">
        <f>IF($V$20=1,AO30,AO38)</f>
        <v>TEXAS</v>
      </c>
      <c r="AP46" s="46">
        <f>IF($V$20=1,AP30,AP38)</f>
        <v>13343000</v>
      </c>
    </row>
    <row r="47" spans="18:47" x14ac:dyDescent="0.25">
      <c r="R47" t="s">
        <v>39</v>
      </c>
      <c r="AF47"/>
      <c r="AO47" t="str">
        <f>IF($V$20=1,AO31,AO39)</f>
        <v>FLORIDA</v>
      </c>
      <c r="AP47" s="46">
        <f>IF($V$20=1,AP31,AP39)</f>
        <v>10495000</v>
      </c>
    </row>
    <row r="48" spans="18:47" x14ac:dyDescent="0.25">
      <c r="R48" t="s">
        <v>40</v>
      </c>
      <c r="AF48"/>
      <c r="AO48" t="str">
        <f>IF($V$20=1,AO32,AO40)</f>
        <v>NEW YORK</v>
      </c>
      <c r="AP48" s="46">
        <f>IF($V$20=1,AP32,AP40)</f>
        <v>9369000</v>
      </c>
    </row>
    <row r="49" spans="18:42" x14ac:dyDescent="0.25">
      <c r="R49" t="s">
        <v>41</v>
      </c>
      <c r="AF49"/>
      <c r="AO49" t="str">
        <f>IF($V$20=1,AO33,AO41)</f>
        <v>PENNSYLVANIA</v>
      </c>
      <c r="AP49" s="46">
        <f>IF($V$20=1,AP33,AP41)</f>
        <v>7337000</v>
      </c>
    </row>
    <row r="50" spans="18:42" x14ac:dyDescent="0.25">
      <c r="R50" t="s">
        <v>42</v>
      </c>
      <c r="AF50"/>
    </row>
    <row r="51" spans="18:42" x14ac:dyDescent="0.25">
      <c r="R51" t="s">
        <v>43</v>
      </c>
      <c r="AF51"/>
    </row>
    <row r="52" spans="18:42" x14ac:dyDescent="0.25">
      <c r="R52" t="s">
        <v>44</v>
      </c>
      <c r="AF52"/>
    </row>
    <row r="53" spans="18:42" x14ac:dyDescent="0.25">
      <c r="R53" t="s">
        <v>45</v>
      </c>
      <c r="AF53"/>
    </row>
    <row r="54" spans="18:42" x14ac:dyDescent="0.25">
      <c r="R54" t="s">
        <v>46</v>
      </c>
      <c r="AF54"/>
    </row>
    <row r="55" spans="18:42" x14ac:dyDescent="0.25">
      <c r="R55" t="s">
        <v>47</v>
      </c>
      <c r="AF55"/>
    </row>
    <row r="56" spans="18:42" x14ac:dyDescent="0.25">
      <c r="R56" t="s">
        <v>48</v>
      </c>
      <c r="AF56"/>
    </row>
    <row r="57" spans="18:42" x14ac:dyDescent="0.25">
      <c r="R57" t="s">
        <v>49</v>
      </c>
      <c r="AF57"/>
    </row>
    <row r="58" spans="18:42" x14ac:dyDescent="0.25">
      <c r="R58" t="s">
        <v>50</v>
      </c>
      <c r="AF58"/>
    </row>
    <row r="59" spans="18:42" x14ac:dyDescent="0.25">
      <c r="R59" t="s">
        <v>51</v>
      </c>
      <c r="AF59"/>
    </row>
    <row r="60" spans="18:42" x14ac:dyDescent="0.25">
      <c r="R60" t="s">
        <v>52</v>
      </c>
      <c r="AF60"/>
    </row>
    <row r="61" spans="18:42" x14ac:dyDescent="0.25">
      <c r="R61" t="s">
        <v>53</v>
      </c>
      <c r="AF61"/>
    </row>
    <row r="62" spans="18:42" x14ac:dyDescent="0.25">
      <c r="R62" t="s">
        <v>54</v>
      </c>
      <c r="AF62"/>
    </row>
    <row r="63" spans="18:42" x14ac:dyDescent="0.25">
      <c r="R63" t="s">
        <v>55</v>
      </c>
      <c r="AF63"/>
    </row>
    <row r="64" spans="18:42" x14ac:dyDescent="0.25">
      <c r="R64" t="s">
        <v>56</v>
      </c>
      <c r="AF64"/>
    </row>
    <row r="65" spans="18:32" x14ac:dyDescent="0.25">
      <c r="R65" t="s">
        <v>57</v>
      </c>
      <c r="AF65"/>
    </row>
    <row r="66" spans="18:32" x14ac:dyDescent="0.25">
      <c r="R66" t="s">
        <v>58</v>
      </c>
      <c r="AF66"/>
    </row>
    <row r="67" spans="18:32" x14ac:dyDescent="0.25">
      <c r="R67" t="s">
        <v>59</v>
      </c>
      <c r="AF67"/>
    </row>
    <row r="68" spans="18:32" x14ac:dyDescent="0.25">
      <c r="R68" t="s">
        <v>60</v>
      </c>
      <c r="AF68"/>
    </row>
    <row r="69" spans="18:32" x14ac:dyDescent="0.25">
      <c r="R69" t="s">
        <v>61</v>
      </c>
      <c r="AF69"/>
    </row>
    <row r="70" spans="18:32" x14ac:dyDescent="0.25">
      <c r="R70" t="s">
        <v>62</v>
      </c>
      <c r="AF70"/>
    </row>
    <row r="71" spans="18:32" x14ac:dyDescent="0.25">
      <c r="R71" t="s">
        <v>63</v>
      </c>
      <c r="AF71"/>
    </row>
    <row r="72" spans="18:32" x14ac:dyDescent="0.25">
      <c r="R72" t="s">
        <v>64</v>
      </c>
      <c r="AF72"/>
    </row>
    <row r="73" spans="18:32" x14ac:dyDescent="0.25">
      <c r="R73" t="s">
        <v>65</v>
      </c>
      <c r="AF73"/>
    </row>
    <row r="74" spans="18:32" x14ac:dyDescent="0.25">
      <c r="R74" t="s">
        <v>66</v>
      </c>
      <c r="AF74"/>
    </row>
    <row r="75" spans="18:32" x14ac:dyDescent="0.25">
      <c r="R75" t="s">
        <v>67</v>
      </c>
      <c r="AF75"/>
    </row>
    <row r="76" spans="18:32" x14ac:dyDescent="0.25">
      <c r="AF76"/>
    </row>
    <row r="77" spans="18:32" x14ac:dyDescent="0.25">
      <c r="AF77"/>
    </row>
    <row r="78" spans="18:32" x14ac:dyDescent="0.25">
      <c r="AF78"/>
    </row>
    <row r="79" spans="18:32" x14ac:dyDescent="0.25">
      <c r="AF79"/>
    </row>
    <row r="80" spans="18:32" x14ac:dyDescent="0.25">
      <c r="AF80"/>
    </row>
    <row r="81" spans="32:32" x14ac:dyDescent="0.25">
      <c r="AF81"/>
    </row>
    <row r="82" spans="32:32" x14ac:dyDescent="0.25">
      <c r="AF82"/>
    </row>
    <row r="83" spans="32:32" x14ac:dyDescent="0.25">
      <c r="AF83"/>
    </row>
    <row r="84" spans="32:32" x14ac:dyDescent="0.25">
      <c r="AF84"/>
    </row>
    <row r="85" spans="32:32" x14ac:dyDescent="0.25">
      <c r="AF85"/>
    </row>
    <row r="86" spans="32:32" x14ac:dyDescent="0.25">
      <c r="AF86"/>
    </row>
    <row r="87" spans="32:32" x14ac:dyDescent="0.25">
      <c r="AF87"/>
    </row>
    <row r="88" spans="32:32" x14ac:dyDescent="0.25">
      <c r="AF88"/>
    </row>
    <row r="89" spans="32:32" x14ac:dyDescent="0.25">
      <c r="AF89"/>
    </row>
    <row r="90" spans="32:32" x14ac:dyDescent="0.25">
      <c r="AF90"/>
    </row>
    <row r="91" spans="32:32" x14ac:dyDescent="0.25">
      <c r="AF91"/>
    </row>
    <row r="92" spans="32:32" x14ac:dyDescent="0.25">
      <c r="AF92"/>
    </row>
    <row r="93" spans="32:32" x14ac:dyDescent="0.25">
      <c r="AF93"/>
    </row>
    <row r="94" spans="32:32" x14ac:dyDescent="0.25">
      <c r="AF94"/>
    </row>
    <row r="95" spans="32:32" x14ac:dyDescent="0.25">
      <c r="AF95"/>
    </row>
    <row r="96" spans="32:32" x14ac:dyDescent="0.25">
      <c r="AF96"/>
    </row>
    <row r="97" spans="32:32" x14ac:dyDescent="0.25">
      <c r="AF97"/>
    </row>
    <row r="98" spans="32:32" x14ac:dyDescent="0.25">
      <c r="AF98"/>
    </row>
    <row r="99" spans="32:32" x14ac:dyDescent="0.25">
      <c r="AF99"/>
    </row>
    <row r="100" spans="32:32" x14ac:dyDescent="0.25">
      <c r="AF100"/>
    </row>
    <row r="101" spans="32:32" x14ac:dyDescent="0.25">
      <c r="AF101"/>
    </row>
    <row r="102" spans="32:32" x14ac:dyDescent="0.25">
      <c r="AF102"/>
    </row>
    <row r="103" spans="32:32" x14ac:dyDescent="0.25">
      <c r="AF103"/>
    </row>
    <row r="104" spans="32:32" x14ac:dyDescent="0.25">
      <c r="AF104"/>
    </row>
    <row r="105" spans="32:32" x14ac:dyDescent="0.25">
      <c r="AF105"/>
    </row>
    <row r="106" spans="32:32" x14ac:dyDescent="0.25">
      <c r="AF106"/>
    </row>
    <row r="107" spans="32:32" x14ac:dyDescent="0.25">
      <c r="AF107"/>
    </row>
    <row r="108" spans="32:32" x14ac:dyDescent="0.25">
      <c r="AF108"/>
    </row>
    <row r="109" spans="32:32" x14ac:dyDescent="0.25">
      <c r="AF109"/>
    </row>
    <row r="110" spans="32:32" x14ac:dyDescent="0.25">
      <c r="AF110"/>
    </row>
    <row r="111" spans="32:32" x14ac:dyDescent="0.25">
      <c r="AF111"/>
    </row>
    <row r="112" spans="32:32" x14ac:dyDescent="0.25">
      <c r="AF112"/>
    </row>
    <row r="113" spans="32:32" x14ac:dyDescent="0.25">
      <c r="AF113"/>
    </row>
    <row r="114" spans="32:32" x14ac:dyDescent="0.25">
      <c r="AF114"/>
    </row>
    <row r="115" spans="32:32" x14ac:dyDescent="0.25">
      <c r="AF115"/>
    </row>
    <row r="116" spans="32:32" x14ac:dyDescent="0.25">
      <c r="AF116"/>
    </row>
    <row r="117" spans="32:32" x14ac:dyDescent="0.25">
      <c r="AF117"/>
    </row>
    <row r="118" spans="32:32" x14ac:dyDescent="0.25">
      <c r="AF118"/>
    </row>
    <row r="119" spans="32:32" x14ac:dyDescent="0.25">
      <c r="AF119"/>
    </row>
    <row r="120" spans="32:32" x14ac:dyDescent="0.25">
      <c r="AF120"/>
    </row>
    <row r="121" spans="32:32" x14ac:dyDescent="0.25">
      <c r="AF121"/>
    </row>
    <row r="122" spans="32:32" x14ac:dyDescent="0.25">
      <c r="AF122"/>
    </row>
    <row r="123" spans="32:32" x14ac:dyDescent="0.25">
      <c r="AF123"/>
    </row>
    <row r="124" spans="32:32" x14ac:dyDescent="0.25">
      <c r="AF124"/>
    </row>
    <row r="125" spans="32:32" x14ac:dyDescent="0.25">
      <c r="AF125"/>
    </row>
    <row r="126" spans="32:32" x14ac:dyDescent="0.25">
      <c r="AF126"/>
    </row>
    <row r="127" spans="32:32" x14ac:dyDescent="0.25">
      <c r="AF127"/>
    </row>
    <row r="128" spans="32:32" x14ac:dyDescent="0.25">
      <c r="AF128"/>
    </row>
    <row r="129" spans="32:32" x14ac:dyDescent="0.25">
      <c r="AF129"/>
    </row>
    <row r="130" spans="32:32" x14ac:dyDescent="0.25">
      <c r="AF130"/>
    </row>
    <row r="131" spans="32:32" x14ac:dyDescent="0.25">
      <c r="AF131"/>
    </row>
    <row r="132" spans="32:32" x14ac:dyDescent="0.25">
      <c r="AF132"/>
    </row>
    <row r="133" spans="32:32" x14ac:dyDescent="0.25">
      <c r="AF133"/>
    </row>
    <row r="134" spans="32:32" x14ac:dyDescent="0.25">
      <c r="AF134"/>
    </row>
    <row r="135" spans="32:32" x14ac:dyDescent="0.25">
      <c r="AF135"/>
    </row>
    <row r="136" spans="32:32" x14ac:dyDescent="0.25">
      <c r="AF136"/>
    </row>
    <row r="137" spans="32:32" x14ac:dyDescent="0.25">
      <c r="AF137"/>
    </row>
    <row r="138" spans="32:32" x14ac:dyDescent="0.25">
      <c r="AF138"/>
    </row>
    <row r="139" spans="32:32" x14ac:dyDescent="0.25">
      <c r="AF139"/>
    </row>
    <row r="140" spans="32:32" x14ac:dyDescent="0.25">
      <c r="AF140"/>
    </row>
    <row r="141" spans="32:32" x14ac:dyDescent="0.25">
      <c r="AF141"/>
    </row>
    <row r="142" spans="32:32" x14ac:dyDescent="0.25">
      <c r="AF142"/>
    </row>
    <row r="143" spans="32:32" x14ac:dyDescent="0.25">
      <c r="AF143"/>
    </row>
    <row r="144" spans="32:32" x14ac:dyDescent="0.25">
      <c r="AF144"/>
    </row>
    <row r="145" spans="32:32" x14ac:dyDescent="0.25">
      <c r="AF145"/>
    </row>
    <row r="146" spans="32:32" x14ac:dyDescent="0.25">
      <c r="AF146"/>
    </row>
    <row r="147" spans="32:32" x14ac:dyDescent="0.25">
      <c r="AF147"/>
    </row>
    <row r="148" spans="32:32" x14ac:dyDescent="0.25">
      <c r="AF148"/>
    </row>
    <row r="149" spans="32:32" x14ac:dyDescent="0.25">
      <c r="AF149"/>
    </row>
    <row r="150" spans="32:32" x14ac:dyDescent="0.25">
      <c r="AF150"/>
    </row>
    <row r="151" spans="32:32" x14ac:dyDescent="0.25">
      <c r="AF151"/>
    </row>
    <row r="152" spans="32:32" x14ac:dyDescent="0.25">
      <c r="AF152"/>
    </row>
    <row r="153" spans="32:32" x14ac:dyDescent="0.25">
      <c r="AF153"/>
    </row>
    <row r="154" spans="32:32" x14ac:dyDescent="0.25">
      <c r="AF154"/>
    </row>
    <row r="155" spans="32:32" x14ac:dyDescent="0.25">
      <c r="AF155"/>
    </row>
    <row r="156" spans="32:32" x14ac:dyDescent="0.25">
      <c r="AF156"/>
    </row>
    <row r="157" spans="32:32" x14ac:dyDescent="0.25">
      <c r="AF157"/>
    </row>
    <row r="158" spans="32:32" x14ac:dyDescent="0.25">
      <c r="AF158"/>
    </row>
    <row r="159" spans="32:32" x14ac:dyDescent="0.25">
      <c r="AF159"/>
    </row>
    <row r="160" spans="32:32" x14ac:dyDescent="0.25">
      <c r="AF160"/>
    </row>
    <row r="161" spans="32:32" x14ac:dyDescent="0.25">
      <c r="AF161"/>
    </row>
    <row r="162" spans="32:32" x14ac:dyDescent="0.25">
      <c r="AF162"/>
    </row>
    <row r="163" spans="32:32" x14ac:dyDescent="0.25">
      <c r="AF163"/>
    </row>
    <row r="164" spans="32:32" x14ac:dyDescent="0.25">
      <c r="AF164"/>
    </row>
    <row r="165" spans="32:32" x14ac:dyDescent="0.25">
      <c r="AF165"/>
    </row>
    <row r="166" spans="32:32" x14ac:dyDescent="0.25">
      <c r="AF166"/>
    </row>
    <row r="167" spans="32:32" x14ac:dyDescent="0.25">
      <c r="AF167"/>
    </row>
    <row r="168" spans="32:32" x14ac:dyDescent="0.25">
      <c r="AF168"/>
    </row>
    <row r="169" spans="32:32" x14ac:dyDescent="0.25">
      <c r="AF169"/>
    </row>
    <row r="170" spans="32:32" x14ac:dyDescent="0.25">
      <c r="AF170"/>
    </row>
    <row r="171" spans="32:32" x14ac:dyDescent="0.25">
      <c r="AF171"/>
    </row>
    <row r="172" spans="32:32" x14ac:dyDescent="0.25">
      <c r="AF172"/>
    </row>
    <row r="173" spans="32:32" x14ac:dyDescent="0.25">
      <c r="AF173"/>
    </row>
    <row r="174" spans="32:32" x14ac:dyDescent="0.25">
      <c r="AF174"/>
    </row>
    <row r="175" spans="32:32" x14ac:dyDescent="0.25">
      <c r="AF175"/>
    </row>
    <row r="176" spans="32:32" x14ac:dyDescent="0.25">
      <c r="AF176"/>
    </row>
    <row r="177" spans="32:32" x14ac:dyDescent="0.25">
      <c r="AF177"/>
    </row>
    <row r="178" spans="32:32" x14ac:dyDescent="0.25">
      <c r="AF178"/>
    </row>
    <row r="179" spans="32:32" x14ac:dyDescent="0.25">
      <c r="AF179"/>
    </row>
    <row r="180" spans="32:32" x14ac:dyDescent="0.25">
      <c r="AF180"/>
    </row>
    <row r="181" spans="32:32" x14ac:dyDescent="0.25">
      <c r="AF181"/>
    </row>
    <row r="182" spans="32:32" x14ac:dyDescent="0.25">
      <c r="AF182"/>
    </row>
    <row r="183" spans="32:32" x14ac:dyDescent="0.25">
      <c r="AF183"/>
    </row>
    <row r="184" spans="32:32" x14ac:dyDescent="0.25">
      <c r="AF184"/>
    </row>
    <row r="185" spans="32:32" x14ac:dyDescent="0.25">
      <c r="AF185"/>
    </row>
    <row r="186" spans="32:32" x14ac:dyDescent="0.25">
      <c r="AF186"/>
    </row>
    <row r="187" spans="32:32" x14ac:dyDescent="0.25">
      <c r="AF187"/>
    </row>
    <row r="188" spans="32:32" x14ac:dyDescent="0.25">
      <c r="AF188"/>
    </row>
    <row r="189" spans="32:32" x14ac:dyDescent="0.25">
      <c r="AF189"/>
    </row>
    <row r="190" spans="32:32" x14ac:dyDescent="0.25">
      <c r="AF190"/>
    </row>
    <row r="191" spans="32:32" x14ac:dyDescent="0.25">
      <c r="AF191"/>
    </row>
    <row r="192" spans="32:32" x14ac:dyDescent="0.25">
      <c r="AF192"/>
    </row>
    <row r="193" spans="32:32" x14ac:dyDescent="0.25">
      <c r="AF193"/>
    </row>
    <row r="194" spans="32:32" x14ac:dyDescent="0.25">
      <c r="AF194"/>
    </row>
    <row r="195" spans="32:32" x14ac:dyDescent="0.25">
      <c r="AF195"/>
    </row>
    <row r="196" spans="32:32" x14ac:dyDescent="0.25">
      <c r="AF196"/>
    </row>
    <row r="197" spans="32:32" x14ac:dyDescent="0.25">
      <c r="AF197"/>
    </row>
    <row r="198" spans="32:32" x14ac:dyDescent="0.25">
      <c r="AF198"/>
    </row>
    <row r="199" spans="32:32" x14ac:dyDescent="0.25">
      <c r="AF199"/>
    </row>
    <row r="200" spans="32:32" x14ac:dyDescent="0.25">
      <c r="AF200"/>
    </row>
    <row r="201" spans="32:32" x14ac:dyDescent="0.25">
      <c r="AF201"/>
    </row>
    <row r="202" spans="32:32" x14ac:dyDescent="0.25">
      <c r="AF202"/>
    </row>
    <row r="203" spans="32:32" x14ac:dyDescent="0.25">
      <c r="AF203"/>
    </row>
    <row r="204" spans="32:32" x14ac:dyDescent="0.25">
      <c r="AF204"/>
    </row>
    <row r="205" spans="32:32" x14ac:dyDescent="0.25">
      <c r="AF205"/>
    </row>
    <row r="206" spans="32:32" x14ac:dyDescent="0.25">
      <c r="AF206"/>
    </row>
    <row r="207" spans="32:32" x14ac:dyDescent="0.25">
      <c r="AF207"/>
    </row>
    <row r="208" spans="32:32" x14ac:dyDescent="0.25">
      <c r="AF208"/>
    </row>
    <row r="209" spans="32:32" x14ac:dyDescent="0.25">
      <c r="AF209"/>
    </row>
    <row r="210" spans="32:32" x14ac:dyDescent="0.25">
      <c r="AF210"/>
    </row>
    <row r="211" spans="32:32" x14ac:dyDescent="0.25">
      <c r="AF211"/>
    </row>
    <row r="212" spans="32:32" x14ac:dyDescent="0.25">
      <c r="AF212"/>
    </row>
    <row r="213" spans="32:32" x14ac:dyDescent="0.25">
      <c r="AF213"/>
    </row>
    <row r="214" spans="32:32" x14ac:dyDescent="0.25">
      <c r="AF214"/>
    </row>
    <row r="215" spans="32:32" x14ac:dyDescent="0.25">
      <c r="AF215"/>
    </row>
    <row r="216" spans="32:32" x14ac:dyDescent="0.25">
      <c r="AF216"/>
    </row>
    <row r="217" spans="32:32" x14ac:dyDescent="0.25">
      <c r="AF217"/>
    </row>
    <row r="218" spans="32:32" x14ac:dyDescent="0.25">
      <c r="AF218"/>
    </row>
    <row r="219" spans="32:32" x14ac:dyDescent="0.25">
      <c r="AF219"/>
    </row>
    <row r="220" spans="32:32" x14ac:dyDescent="0.25">
      <c r="AF220"/>
    </row>
    <row r="221" spans="32:32" x14ac:dyDescent="0.25">
      <c r="AF221"/>
    </row>
    <row r="222" spans="32:32" x14ac:dyDescent="0.25">
      <c r="AF222"/>
    </row>
    <row r="223" spans="32:32" x14ac:dyDescent="0.25">
      <c r="AF223"/>
    </row>
    <row r="224" spans="32:32" x14ac:dyDescent="0.25">
      <c r="AF224"/>
    </row>
    <row r="225" spans="32:32" x14ac:dyDescent="0.25">
      <c r="AF225"/>
    </row>
    <row r="226" spans="32:32" x14ac:dyDescent="0.25">
      <c r="AF226"/>
    </row>
    <row r="227" spans="32:32" x14ac:dyDescent="0.25">
      <c r="AF227"/>
    </row>
    <row r="228" spans="32:32" x14ac:dyDescent="0.25">
      <c r="AF228"/>
    </row>
    <row r="229" spans="32:32" x14ac:dyDescent="0.25">
      <c r="AF229"/>
    </row>
    <row r="230" spans="32:32" x14ac:dyDescent="0.25">
      <c r="AF230"/>
    </row>
    <row r="231" spans="32:32" x14ac:dyDescent="0.25">
      <c r="AF231"/>
    </row>
    <row r="232" spans="32:32" x14ac:dyDescent="0.25">
      <c r="AF232"/>
    </row>
    <row r="233" spans="32:32" x14ac:dyDescent="0.25">
      <c r="AF233"/>
    </row>
    <row r="234" spans="32:32" x14ac:dyDescent="0.25">
      <c r="AF234"/>
    </row>
    <row r="235" spans="32:32" x14ac:dyDescent="0.25">
      <c r="AF235"/>
    </row>
    <row r="236" spans="32:32" x14ac:dyDescent="0.25">
      <c r="AF236"/>
    </row>
    <row r="237" spans="32:32" x14ac:dyDescent="0.25">
      <c r="AF237"/>
    </row>
    <row r="238" spans="32:32" x14ac:dyDescent="0.25">
      <c r="AF238"/>
    </row>
    <row r="239" spans="32:32" x14ac:dyDescent="0.25">
      <c r="AF239"/>
    </row>
    <row r="240" spans="32:32" x14ac:dyDescent="0.25">
      <c r="AF240"/>
    </row>
    <row r="241" spans="32:32" x14ac:dyDescent="0.25">
      <c r="AF241"/>
    </row>
    <row r="242" spans="32:32" x14ac:dyDescent="0.25">
      <c r="AF242"/>
    </row>
    <row r="243" spans="32:32" x14ac:dyDescent="0.25">
      <c r="AF243"/>
    </row>
    <row r="244" spans="32:32" x14ac:dyDescent="0.25">
      <c r="AF244"/>
    </row>
    <row r="245" spans="32:32" x14ac:dyDescent="0.25">
      <c r="AF245"/>
    </row>
    <row r="246" spans="32:32" x14ac:dyDescent="0.25">
      <c r="AF246"/>
    </row>
    <row r="247" spans="32:32" x14ac:dyDescent="0.25">
      <c r="AF247"/>
    </row>
    <row r="248" spans="32:32" x14ac:dyDescent="0.25">
      <c r="AF248"/>
    </row>
    <row r="249" spans="32:32" x14ac:dyDescent="0.25">
      <c r="AF249"/>
    </row>
    <row r="250" spans="32:32" x14ac:dyDescent="0.25">
      <c r="AF250"/>
    </row>
    <row r="251" spans="32:32" x14ac:dyDescent="0.25">
      <c r="AF251"/>
    </row>
    <row r="252" spans="32:32" x14ac:dyDescent="0.25">
      <c r="AF252"/>
    </row>
    <row r="253" spans="32:32" x14ac:dyDescent="0.25">
      <c r="AF253"/>
    </row>
    <row r="254" spans="32:32" x14ac:dyDescent="0.25">
      <c r="AF254"/>
    </row>
    <row r="255" spans="32:32" x14ac:dyDescent="0.25">
      <c r="AF255"/>
    </row>
    <row r="256" spans="32:32" x14ac:dyDescent="0.25">
      <c r="AF256"/>
    </row>
    <row r="257" spans="32:32" x14ac:dyDescent="0.25">
      <c r="AF257"/>
    </row>
    <row r="258" spans="32:32" x14ac:dyDescent="0.25">
      <c r="AF258"/>
    </row>
    <row r="259" spans="32:32" x14ac:dyDescent="0.25">
      <c r="AF259"/>
    </row>
    <row r="260" spans="32:32" x14ac:dyDescent="0.25">
      <c r="AF260"/>
    </row>
    <row r="261" spans="32:32" x14ac:dyDescent="0.25">
      <c r="AF261"/>
    </row>
    <row r="262" spans="32:32" x14ac:dyDescent="0.25">
      <c r="AF262"/>
    </row>
    <row r="263" spans="32:32" x14ac:dyDescent="0.25">
      <c r="AF263"/>
    </row>
    <row r="264" spans="32:32" x14ac:dyDescent="0.25">
      <c r="AF264"/>
    </row>
    <row r="265" spans="32:32" x14ac:dyDescent="0.25">
      <c r="AF265"/>
    </row>
    <row r="266" spans="32:32" x14ac:dyDescent="0.25">
      <c r="AF266"/>
    </row>
    <row r="267" spans="32:32" x14ac:dyDescent="0.25">
      <c r="AF267"/>
    </row>
    <row r="268" spans="32:32" x14ac:dyDescent="0.25">
      <c r="AF268"/>
    </row>
    <row r="269" spans="32:32" x14ac:dyDescent="0.25">
      <c r="AF269"/>
    </row>
    <row r="270" spans="32:32" x14ac:dyDescent="0.25">
      <c r="AF270"/>
    </row>
    <row r="271" spans="32:32" x14ac:dyDescent="0.25">
      <c r="AF271"/>
    </row>
    <row r="272" spans="32:32" x14ac:dyDescent="0.25">
      <c r="AF272"/>
    </row>
    <row r="273" spans="32:32" x14ac:dyDescent="0.25">
      <c r="AF273"/>
    </row>
    <row r="274" spans="32:32" x14ac:dyDescent="0.25">
      <c r="AF274"/>
    </row>
    <row r="275" spans="32:32" x14ac:dyDescent="0.25">
      <c r="AF275"/>
    </row>
    <row r="276" spans="32:32" x14ac:dyDescent="0.25">
      <c r="AF276"/>
    </row>
    <row r="277" spans="32:32" x14ac:dyDescent="0.25">
      <c r="AF277"/>
    </row>
    <row r="278" spans="32:32" x14ac:dyDescent="0.25">
      <c r="AF278"/>
    </row>
    <row r="279" spans="32:32" x14ac:dyDescent="0.25">
      <c r="AF279"/>
    </row>
    <row r="280" spans="32:32" x14ac:dyDescent="0.25">
      <c r="AF280"/>
    </row>
    <row r="281" spans="32:32" x14ac:dyDescent="0.25">
      <c r="AF281"/>
    </row>
    <row r="282" spans="32:32" x14ac:dyDescent="0.25">
      <c r="AF282"/>
    </row>
    <row r="283" spans="32:32" x14ac:dyDescent="0.25">
      <c r="AF283"/>
    </row>
    <row r="284" spans="32:32" x14ac:dyDescent="0.25">
      <c r="AF284"/>
    </row>
    <row r="285" spans="32:32" x14ac:dyDescent="0.25">
      <c r="AF285"/>
    </row>
    <row r="286" spans="32:32" x14ac:dyDescent="0.25">
      <c r="AF286"/>
    </row>
    <row r="287" spans="32:32" x14ac:dyDescent="0.25">
      <c r="AF287"/>
    </row>
    <row r="288" spans="32:32" x14ac:dyDescent="0.25">
      <c r="AF288"/>
    </row>
    <row r="289" spans="32:32" x14ac:dyDescent="0.25">
      <c r="AF289"/>
    </row>
    <row r="290" spans="32:32" x14ac:dyDescent="0.25">
      <c r="AF290"/>
    </row>
    <row r="291" spans="32:32" x14ac:dyDescent="0.25">
      <c r="AF291"/>
    </row>
    <row r="292" spans="32:32" x14ac:dyDescent="0.25">
      <c r="AF292"/>
    </row>
    <row r="293" spans="32:32" x14ac:dyDescent="0.25">
      <c r="AF293"/>
    </row>
    <row r="294" spans="32:32" x14ac:dyDescent="0.25">
      <c r="AF294"/>
    </row>
    <row r="295" spans="32:32" x14ac:dyDescent="0.25">
      <c r="AF295"/>
    </row>
    <row r="296" spans="32:32" x14ac:dyDescent="0.25">
      <c r="AF296"/>
    </row>
    <row r="297" spans="32:32" x14ac:dyDescent="0.25">
      <c r="AF297"/>
    </row>
    <row r="298" spans="32:32" x14ac:dyDescent="0.25">
      <c r="AF298"/>
    </row>
    <row r="299" spans="32:32" x14ac:dyDescent="0.25">
      <c r="AF299"/>
    </row>
    <row r="300" spans="32:32" x14ac:dyDescent="0.25">
      <c r="AF300"/>
    </row>
    <row r="301" spans="32:32" x14ac:dyDescent="0.25">
      <c r="AF301"/>
    </row>
    <row r="302" spans="32:32" x14ac:dyDescent="0.25">
      <c r="AF302"/>
    </row>
    <row r="303" spans="32:32" x14ac:dyDescent="0.25">
      <c r="AF303"/>
    </row>
    <row r="304" spans="32:32" x14ac:dyDescent="0.25">
      <c r="AF304"/>
    </row>
    <row r="305" spans="32:32" x14ac:dyDescent="0.25">
      <c r="AF305"/>
    </row>
    <row r="306" spans="32:32" x14ac:dyDescent="0.25">
      <c r="AF306"/>
    </row>
    <row r="307" spans="32:32" x14ac:dyDescent="0.25">
      <c r="AF307"/>
    </row>
    <row r="308" spans="32:32" x14ac:dyDescent="0.25">
      <c r="AF308"/>
    </row>
    <row r="309" spans="32:32" x14ac:dyDescent="0.25">
      <c r="AF309"/>
    </row>
    <row r="310" spans="32:32" x14ac:dyDescent="0.25">
      <c r="AF310"/>
    </row>
    <row r="311" spans="32:32" x14ac:dyDescent="0.25">
      <c r="AF311"/>
    </row>
    <row r="312" spans="32:32" x14ac:dyDescent="0.25">
      <c r="AF312"/>
    </row>
    <row r="313" spans="32:32" x14ac:dyDescent="0.25">
      <c r="AF313"/>
    </row>
    <row r="314" spans="32:32" x14ac:dyDescent="0.25">
      <c r="AF314"/>
    </row>
    <row r="315" spans="32:32" x14ac:dyDescent="0.25">
      <c r="AF315"/>
    </row>
    <row r="316" spans="32:32" x14ac:dyDescent="0.25">
      <c r="AF316"/>
    </row>
    <row r="317" spans="32:32" x14ac:dyDescent="0.25">
      <c r="AF317"/>
    </row>
    <row r="318" spans="32:32" x14ac:dyDescent="0.25">
      <c r="AF318"/>
    </row>
    <row r="319" spans="32:32" x14ac:dyDescent="0.25">
      <c r="AF319"/>
    </row>
    <row r="320" spans="32:32" x14ac:dyDescent="0.25">
      <c r="AF320"/>
    </row>
    <row r="321" spans="32:32" x14ac:dyDescent="0.25">
      <c r="AF321"/>
    </row>
    <row r="322" spans="32:32" x14ac:dyDescent="0.25">
      <c r="AF322"/>
    </row>
    <row r="323" spans="32:32" x14ac:dyDescent="0.25">
      <c r="AF323"/>
    </row>
    <row r="324" spans="32:32" x14ac:dyDescent="0.25">
      <c r="AF324"/>
    </row>
    <row r="325" spans="32:32" x14ac:dyDescent="0.25">
      <c r="AF325"/>
    </row>
    <row r="326" spans="32:32" x14ac:dyDescent="0.25">
      <c r="AF326"/>
    </row>
    <row r="327" spans="32:32" x14ac:dyDescent="0.25">
      <c r="AF327"/>
    </row>
    <row r="328" spans="32:32" x14ac:dyDescent="0.25">
      <c r="AF328"/>
    </row>
    <row r="329" spans="32:32" x14ac:dyDescent="0.25">
      <c r="AF329"/>
    </row>
  </sheetData>
  <mergeCells count="2">
    <mergeCell ref="U22:V22"/>
    <mergeCell ref="Y22:Z22"/>
  </mergeCells>
  <pageMargins left="0.7" right="0.7" top="0.75" bottom="0.75" header="0.3" footer="0.3"/>
  <pageSetup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519F-9DE5-43A2-9E96-E93AB7BC5474}">
  <dimension ref="C3:U32"/>
  <sheetViews>
    <sheetView showGridLines="0" showRowColHeaders="0" tabSelected="1" zoomScale="90" zoomScaleNormal="90" workbookViewId="0">
      <selection activeCell="V41" sqref="V41"/>
    </sheetView>
  </sheetViews>
  <sheetFormatPr defaultRowHeight="15" x14ac:dyDescent="0.25"/>
  <cols>
    <col min="1" max="1" width="9.140625" style="41"/>
    <col min="2" max="2" width="8.85546875" style="41" customWidth="1"/>
    <col min="3" max="19" width="9.140625" style="41"/>
    <col min="20" max="20" width="9.140625" style="41" customWidth="1"/>
    <col min="21" max="21" width="11.7109375" style="41" customWidth="1"/>
    <col min="22" max="16384" width="9.140625" style="41"/>
  </cols>
  <sheetData>
    <row r="3" spans="3:21" ht="7.5" customHeight="1" x14ac:dyDescent="0.25"/>
    <row r="4" spans="3:21" x14ac:dyDescent="0.2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3:21" x14ac:dyDescent="0.25"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</row>
    <row r="6" spans="3:21" x14ac:dyDescent="0.25"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3:21" x14ac:dyDescent="0.25"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</row>
    <row r="8" spans="3:21" x14ac:dyDescent="0.25"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spans="3:21" x14ac:dyDescent="0.25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spans="3:21" x14ac:dyDescent="0.25"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spans="3:21" x14ac:dyDescent="0.25"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3:21" x14ac:dyDescent="0.25"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3:21" x14ac:dyDescent="0.25"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spans="3:21" x14ac:dyDescent="0.25"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9"/>
      <c r="U14" s="40"/>
    </row>
    <row r="15" spans="3:21" x14ac:dyDescent="0.25"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</row>
    <row r="16" spans="3:21" x14ac:dyDescent="0.25"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</row>
    <row r="17" spans="3:21" x14ac:dyDescent="0.25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</row>
    <row r="18" spans="3:21" x14ac:dyDescent="0.2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</row>
    <row r="19" spans="3:21" x14ac:dyDescent="0.25"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</row>
    <row r="20" spans="3:21" x14ac:dyDescent="0.25"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</row>
    <row r="21" spans="3:21" x14ac:dyDescent="0.25"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</row>
    <row r="22" spans="3:21" x14ac:dyDescent="0.25"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</row>
    <row r="23" spans="3:21" x14ac:dyDescent="0.25"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</row>
    <row r="24" spans="3:21" x14ac:dyDescent="0.25"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</row>
    <row r="25" spans="3:21" x14ac:dyDescent="0.25"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3:21" x14ac:dyDescent="0.25"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</row>
    <row r="27" spans="3:21" x14ac:dyDescent="0.25"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</row>
    <row r="28" spans="3:21" x14ac:dyDescent="0.25"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</row>
    <row r="29" spans="3:21" x14ac:dyDescent="0.25"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</row>
    <row r="30" spans="3:21" x14ac:dyDescent="0.25"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</row>
    <row r="31" spans="3:21" x14ac:dyDescent="0.25"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</row>
    <row r="32" spans="3:21" x14ac:dyDescent="0.25"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</row>
  </sheetData>
  <pageMargins left="1" right="1" top="1" bottom="1" header="0.5" footer="0.5"/>
  <pageSetup scale="5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Option Button 1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57150</xdr:rowOff>
                  </from>
                  <to>
                    <xdr:col>1</xdr:col>
                    <xdr:colOff>495300</xdr:colOff>
                    <xdr:row>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Option Button 4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152400</xdr:rowOff>
                  </from>
                  <to>
                    <xdr:col>1</xdr:col>
                    <xdr:colOff>447675</xdr:colOff>
                    <xdr:row>12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Source Table</vt:lpstr>
      <vt:lpstr>Font&amp;Colors</vt:lpstr>
      <vt:lpstr>Data</vt:lpstr>
      <vt:lpstr>Analysis</vt:lpstr>
      <vt:lpstr>Dashboard</vt:lpstr>
      <vt:lpstr>Dashboard!Print_Area</vt:lpstr>
      <vt:lpstr>'Source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Fabina (CENSUS/SEHSD FED)</dc:creator>
  <cp:lastModifiedBy>AlbaRaa</cp:lastModifiedBy>
  <dcterms:created xsi:type="dcterms:W3CDTF">2021-04-07T23:33:15Z</dcterms:created>
  <dcterms:modified xsi:type="dcterms:W3CDTF">2022-10-10T18:08:36Z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